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idyxoxo30/Desktop/"/>
    </mc:Choice>
  </mc:AlternateContent>
  <xr:revisionPtr revIDLastSave="0" documentId="8_{2F782974-EFE0-4542-B594-F98874C6915E}" xr6:coauthVersionLast="47" xr6:coauthVersionMax="47" xr10:uidLastSave="{00000000-0000-0000-0000-000000000000}"/>
  <bookViews>
    <workbookView xWindow="37060" yWindow="3400" windowWidth="24800" windowHeight="16420" xr2:uid="{00000000-000D-0000-FFFF-FFFF00000000}"/>
  </bookViews>
  <sheets>
    <sheet name="Crowdfunding" sheetId="1" r:id="rId1"/>
    <sheet name="Pivot Table 1" sheetId="10" r:id="rId2"/>
    <sheet name="Pivot table 2" sheetId="16" r:id="rId3"/>
    <sheet name="pivot table 3" sheetId="14" r:id="rId4"/>
    <sheet name="Count Sheet " sheetId="17" r:id="rId5"/>
    <sheet name="Statistical Analysis" sheetId="28" r:id="rId6"/>
    <sheet name="Statistical Anaysis" sheetId="27" r:id="rId7"/>
  </sheets>
  <definedNames>
    <definedName name="_xlnm._FilterDatabase" localSheetId="4" hidden="1">'Count Sheet '!$I$1:$J$1001</definedName>
    <definedName name="_xlnm._FilterDatabase" localSheetId="0" hidden="1">Crowdfunding!$G$1:$G$1035</definedName>
    <definedName name="_xlchart.v1.0" hidden="1">'Count Sheet '!$A$2:$A$13</definedName>
    <definedName name="_xlchart.v1.1" hidden="1">'Count Sheet '!$B$2:$B$13</definedName>
    <definedName name="_xlchart.v1.10" hidden="1">'Count Sheet '!$C$2:$C$13</definedName>
    <definedName name="_xlchart.v1.11" hidden="1">'Count Sheet '!$D$2:$D$13</definedName>
    <definedName name="_xlchart.v1.12" hidden="1">'Count Sheet '!$E$2:$E$13</definedName>
    <definedName name="_xlchart.v1.13" hidden="1">'Count Sheet '!$F$2:$F$13</definedName>
    <definedName name="_xlchart.v1.14" hidden="1">'Count Sheet '!$G$2:$G$13</definedName>
    <definedName name="_xlchart.v1.15" hidden="1">'Count Sheet '!$H$2:$H$13</definedName>
    <definedName name="_xlchart.v1.16" hidden="1">'Count Sheet '!$A$2:$A$13</definedName>
    <definedName name="_xlchart.v1.17" hidden="1">'Count Sheet '!$B$2:$B$13</definedName>
    <definedName name="_xlchart.v1.18" hidden="1">'Count Sheet '!$C$2:$C$13</definedName>
    <definedName name="_xlchart.v1.19" hidden="1">'Count Sheet '!$D$2:$D$13</definedName>
    <definedName name="_xlchart.v1.2" hidden="1">'Count Sheet '!$C$2:$C$13</definedName>
    <definedName name="_xlchart.v1.20" hidden="1">'Count Sheet '!$E$2:$E$13</definedName>
    <definedName name="_xlchart.v1.21" hidden="1">'Count Sheet '!$F$2:$F$13</definedName>
    <definedName name="_xlchart.v1.22" hidden="1">'Count Sheet '!$G$2:$G$13</definedName>
    <definedName name="_xlchart.v1.23" hidden="1">'Count Sheet '!$H$2:$H$13</definedName>
    <definedName name="_xlchart.v1.24" hidden="1">'Count Sheet '!$A$2:$A$13</definedName>
    <definedName name="_xlchart.v1.25" hidden="1">'Count Sheet '!$B$2:$B$13</definedName>
    <definedName name="_xlchart.v1.26" hidden="1">'Count Sheet '!$C$2:$C$13</definedName>
    <definedName name="_xlchart.v1.27" hidden="1">'Count Sheet '!$D$2:$D$13</definedName>
    <definedName name="_xlchart.v1.28" hidden="1">'Count Sheet '!$E$2:$E$13</definedName>
    <definedName name="_xlchart.v1.29" hidden="1">'Count Sheet '!$F$2:$F$13</definedName>
    <definedName name="_xlchart.v1.3" hidden="1">'Count Sheet '!$D$2:$D$13</definedName>
    <definedName name="_xlchart.v1.30" hidden="1">'Count Sheet '!$G$2:$G$13</definedName>
    <definedName name="_xlchart.v1.31" hidden="1">'Count Sheet '!$H$2:$H$13</definedName>
    <definedName name="_xlchart.v1.32" hidden="1">'Count Sheet '!$A$2:$A$13</definedName>
    <definedName name="_xlchart.v1.33" hidden="1">'Count Sheet '!$B$2:$B$13</definedName>
    <definedName name="_xlchart.v1.34" hidden="1">'Count Sheet '!$C$2:$C$13</definedName>
    <definedName name="_xlchart.v1.35" hidden="1">'Count Sheet '!$D$2:$D$13</definedName>
    <definedName name="_xlchart.v1.36" hidden="1">'Count Sheet '!$E$2:$E$13</definedName>
    <definedName name="_xlchart.v1.37" hidden="1">'Count Sheet '!$F$2:$F$13</definedName>
    <definedName name="_xlchart.v1.38" hidden="1">'Count Sheet '!$G$2:$G$13</definedName>
    <definedName name="_xlchart.v1.39" hidden="1">'Count Sheet '!$H$2:$H$13</definedName>
    <definedName name="_xlchart.v1.4" hidden="1">'Count Sheet '!$E$2:$E$13</definedName>
    <definedName name="_xlchart.v1.40" hidden="1">'Count Sheet '!$A$2:$A$13</definedName>
    <definedName name="_xlchart.v1.41" hidden="1">'Count Sheet '!$B$2:$B$13</definedName>
    <definedName name="_xlchart.v1.42" hidden="1">'Count Sheet '!$C$2:$C$13</definedName>
    <definedName name="_xlchart.v1.43" hidden="1">'Count Sheet '!$D$2:$D$13</definedName>
    <definedName name="_xlchart.v1.44" hidden="1">'Count Sheet '!$E$2:$E$13</definedName>
    <definedName name="_xlchart.v1.45" hidden="1">'Count Sheet '!$F$2:$F$13</definedName>
    <definedName name="_xlchart.v1.46" hidden="1">'Count Sheet '!$G$2:$G$13</definedName>
    <definedName name="_xlchart.v1.47" hidden="1">'Count Sheet '!$H$2:$H$13</definedName>
    <definedName name="_xlchart.v1.48" hidden="1">'Count Sheet '!$A$2:$A$13</definedName>
    <definedName name="_xlchart.v1.49" hidden="1">'Count Sheet '!$B$2:$B$13</definedName>
    <definedName name="_xlchart.v1.5" hidden="1">'Count Sheet '!$F$2:$F$13</definedName>
    <definedName name="_xlchart.v1.50" hidden="1">'Count Sheet '!$C$2:$C$13</definedName>
    <definedName name="_xlchart.v1.51" hidden="1">'Count Sheet '!$D$2:$D$13</definedName>
    <definedName name="_xlchart.v1.52" hidden="1">'Count Sheet '!$E$2:$E$13</definedName>
    <definedName name="_xlchart.v1.53" hidden="1">'Count Sheet '!$F$2:$F$13</definedName>
    <definedName name="_xlchart.v1.54" hidden="1">'Count Sheet '!$G$2:$G$13</definedName>
    <definedName name="_xlchart.v1.55" hidden="1">'Count Sheet '!$H$2:$H$13</definedName>
    <definedName name="_xlchart.v1.56" hidden="1">'Count Sheet '!$A$2:$A$13</definedName>
    <definedName name="_xlchart.v1.57" hidden="1">'Count Sheet '!$B$2:$B$13</definedName>
    <definedName name="_xlchart.v1.58" hidden="1">'Count Sheet '!$C$2:$C$13</definedName>
    <definedName name="_xlchart.v1.59" hidden="1">'Count Sheet '!$D$2:$D$13</definedName>
    <definedName name="_xlchart.v1.6" hidden="1">'Count Sheet '!$G$2:$G$13</definedName>
    <definedName name="_xlchart.v1.60" hidden="1">'Count Sheet '!$E$2:$E$13</definedName>
    <definedName name="_xlchart.v1.61" hidden="1">'Count Sheet '!$F$2:$F$13</definedName>
    <definedName name="_xlchart.v1.62" hidden="1">'Count Sheet '!$G$2:$G$13</definedName>
    <definedName name="_xlchart.v1.63" hidden="1">'Count Sheet '!$H$2:$H$13</definedName>
    <definedName name="_xlchart.v1.64" hidden="1">'Count Sheet '!$A$2:$A$13</definedName>
    <definedName name="_xlchart.v1.65" hidden="1">'Count Sheet '!$B$2:$B$13</definedName>
    <definedName name="_xlchart.v1.66" hidden="1">'Count Sheet '!$C$2:$C$13</definedName>
    <definedName name="_xlchart.v1.67" hidden="1">'Count Sheet '!$D$2:$D$13</definedName>
    <definedName name="_xlchart.v1.68" hidden="1">'Count Sheet '!$E$2:$E$13</definedName>
    <definedName name="_xlchart.v1.69" hidden="1">'Count Sheet '!$F$2:$F$13</definedName>
    <definedName name="_xlchart.v1.7" hidden="1">'Count Sheet '!$H$2:$H$13</definedName>
    <definedName name="_xlchart.v1.70" hidden="1">'Count Sheet '!$G$2:$G$13</definedName>
    <definedName name="_xlchart.v1.71" hidden="1">'Count Sheet '!$H$2:$H$13</definedName>
    <definedName name="_xlchart.v1.8" hidden="1">'Count Sheet '!$A$2:$A$13</definedName>
    <definedName name="_xlchart.v1.9" hidden="1">'Count Sheet '!$B$2:$B$13</definedName>
  </definedNames>
  <calcPr calcId="191029"/>
  <pivotCaches>
    <pivotCache cacheId="0" r:id="rId8"/>
    <pivotCache cacheId="2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28" l="1"/>
  <c r="H9" i="28"/>
  <c r="G9" i="28"/>
  <c r="F9" i="28"/>
  <c r="E9" i="28"/>
  <c r="D9" i="28"/>
  <c r="I2" i="28"/>
  <c r="H2" i="28"/>
  <c r="G2" i="28"/>
  <c r="F2" i="28"/>
  <c r="E2" i="28"/>
  <c r="D2" i="28"/>
  <c r="B2" i="17"/>
  <c r="D13" i="17"/>
  <c r="D12" i="17"/>
  <c r="D11" i="17"/>
  <c r="D10" i="17"/>
  <c r="C8" i="17"/>
  <c r="D6" i="17"/>
  <c r="C6" i="17"/>
  <c r="D5" i="17"/>
  <c r="D4" i="17"/>
  <c r="C4" i="17"/>
  <c r="C13" i="17"/>
  <c r="C12" i="17"/>
  <c r="C11" i="17"/>
  <c r="C10" i="17"/>
  <c r="C9" i="17"/>
  <c r="C7" i="17"/>
  <c r="D3" i="17"/>
  <c r="C3" i="17"/>
  <c r="B3" i="17"/>
  <c r="E3" i="17" s="1"/>
  <c r="D2" i="17"/>
  <c r="B6" i="17"/>
  <c r="C5" i="17"/>
  <c r="B13" i="17"/>
  <c r="B12" i="17"/>
  <c r="E12" i="17" s="1"/>
  <c r="B11" i="17"/>
  <c r="B10" i="17"/>
  <c r="B9" i="17"/>
  <c r="B8" i="17"/>
  <c r="B7" i="17"/>
  <c r="B5" i="17"/>
  <c r="B4" i="17"/>
  <c r="O1001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N4" i="1"/>
  <c r="N5" i="1"/>
  <c r="N6" i="1"/>
  <c r="N2" i="1"/>
  <c r="F4" i="1"/>
  <c r="I5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F3" i="1" s="1"/>
  <c r="C2" i="17"/>
  <c r="G12" i="17" l="1"/>
  <c r="E10" i="17"/>
  <c r="G10" i="17" s="1"/>
  <c r="H12" i="17"/>
  <c r="E11" i="17"/>
  <c r="G11" i="17" s="1"/>
  <c r="D8" i="17"/>
  <c r="G6" i="17"/>
  <c r="G3" i="17"/>
  <c r="G4" i="17"/>
  <c r="H3" i="17"/>
  <c r="H4" i="17"/>
  <c r="F2" i="17"/>
  <c r="F12" i="17"/>
  <c r="F3" i="17"/>
  <c r="E6" i="17"/>
  <c r="F6" i="17" s="1"/>
  <c r="F10" i="17"/>
  <c r="D9" i="17"/>
  <c r="E5" i="17"/>
  <c r="F5" i="17" s="1"/>
  <c r="E13" i="17"/>
  <c r="H13" i="17" s="1"/>
  <c r="E4" i="17"/>
  <c r="F4" i="17" s="1"/>
  <c r="D7" i="17"/>
  <c r="E7" i="17" s="1"/>
  <c r="G7" i="17" s="1"/>
  <c r="E2" i="17"/>
  <c r="G2" i="17" s="1"/>
  <c r="F11" i="17" l="1"/>
  <c r="E8" i="17"/>
  <c r="H11" i="17"/>
  <c r="H6" i="17"/>
  <c r="H10" i="17"/>
  <c r="E9" i="17"/>
  <c r="G13" i="17"/>
  <c r="H5" i="17"/>
  <c r="G5" i="17"/>
  <c r="F13" i="17"/>
  <c r="H2" i="17"/>
  <c r="H7" i="17"/>
  <c r="F7" i="17"/>
  <c r="G8" i="17" l="1"/>
  <c r="F8" i="17"/>
  <c r="H8" i="17"/>
  <c r="F9" i="17"/>
  <c r="G9" i="17"/>
  <c r="H9" i="17"/>
</calcChain>
</file>

<file path=xl/sharedStrings.xml><?xml version="1.0" encoding="utf-8"?>
<sst xmlns="http://schemas.openxmlformats.org/spreadsheetml/2006/main" count="9139" uniqueCount="2117">
  <si>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</si>
  <si>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</si>
  <si>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</si>
  <si>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</si>
  <si>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</si>
  <si>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</si>
  <si>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</si>
  <si>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</si>
  <si>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</si>
  <si>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</si>
  <si>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</si>
  <si>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</si>
  <si>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</si>
  <si>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</si>
  <si>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</si>
  <si>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</si>
  <si>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</si>
  <si>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</si>
  <si>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</si>
  <si>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</si>
  <si>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</si>
  <si>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</si>
  <si>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</si>
  <si>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</si>
  <si>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</si>
  <si>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</si>
  <si>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</si>
  <si>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</si>
  <si>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</si>
  <si>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</si>
  <si>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</si>
  <si>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</si>
  <si>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</si>
  <si>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</si>
  <si>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</si>
  <si>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</si>
  <si>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</si>
  <si>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</si>
  <si>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</si>
  <si>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</si>
  <si>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</si>
  <si>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</si>
  <si>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</si>
  <si>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</si>
  <si>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</si>
  <si>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</si>
  <si>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</si>
  <si>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</si>
  <si>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</si>
  <si>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</si>
  <si>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</si>
  <si>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</si>
  <si>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</si>
  <si>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</si>
  <si>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</si>
  <si>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</si>
  <si>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</si>
  <si>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</si>
  <si>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</si>
  <si>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</si>
  <si>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</si>
  <si>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</si>
  <si>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</si>
  <si>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</si>
  <si>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</si>
  <si>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</si>
  <si>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</si>
  <si>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</si>
  <si>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</si>
  <si>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</si>
  <si>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</si>
  <si>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</si>
  <si>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</si>
  <si>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</si>
  <si>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</si>
  <si>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</si>
  <si>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</si>
  <si>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</si>
  <si>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</si>
  <si>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</si>
  <si>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</si>
  <si>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</si>
  <si>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</si>
  <si>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</si>
  <si>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</si>
  <si>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</si>
  <si>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</si>
  <si>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</si>
  <si>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</si>
  <si>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</si>
  <si>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</si>
  <si>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</si>
  <si>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</si>
  <si>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</si>
  <si>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</si>
  <si>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</si>
  <si>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</si>
  <si>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</si>
  <si>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</si>
  <si>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</si>
  <si>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</si>
  <si>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</si>
  <si>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</si>
  <si>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</si>
  <si>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</si>
  <si>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</si>
  <si>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</si>
  <si>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</si>
  <si>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</si>
  <si>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</si>
  <si>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</si>
  <si>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</si>
  <si>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</si>
  <si>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</si>
  <si>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</si>
  <si>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</si>
  <si>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</si>
  <si>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</si>
  <si>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</si>
  <si>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</si>
  <si>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</si>
  <si>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</si>
  <si>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</si>
  <si>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</si>
  <si>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</si>
  <si>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</si>
  <si>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</si>
  <si>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</si>
  <si>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</si>
  <si>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</si>
  <si>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</si>
  <si>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</si>
  <si>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</si>
  <si>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</si>
  <si>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</si>
  <si>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</si>
  <si>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</si>
  <si>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</si>
  <si>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</si>
  <si>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</si>
  <si>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</si>
  <si>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</si>
  <si>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</si>
  <si>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</si>
  <si>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</si>
  <si>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</si>
  <si>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</si>
  <si>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</si>
  <si>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</si>
  <si>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</si>
  <si>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</si>
  <si>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</si>
  <si>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</si>
  <si>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</si>
  <si>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</si>
  <si>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</si>
  <si>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</si>
  <si>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</si>
  <si>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</si>
  <si>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</si>
  <si>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</si>
  <si>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</si>
  <si>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</si>
  <si>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</si>
  <si>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</si>
  <si>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</si>
  <si>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</si>
  <si>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</si>
  <si>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</si>
  <si>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</si>
  <si>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</si>
  <si>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</si>
  <si>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</si>
  <si>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</si>
  <si>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</si>
  <si>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</si>
  <si>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</si>
  <si>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</si>
  <si>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</si>
  <si>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</si>
  <si>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</si>
  <si>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</si>
  <si>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</si>
  <si>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</si>
  <si>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</si>
  <si>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</si>
  <si>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</si>
  <si>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</si>
  <si>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</si>
  <si>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</si>
  <si>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</si>
  <si>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</si>
  <si>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</si>
  <si>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</si>
  <si>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</si>
  <si>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</si>
  <si>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</si>
  <si>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</si>
  <si>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</si>
  <si>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</si>
  <si>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</si>
  <si>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</si>
  <si>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</si>
  <si>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</si>
  <si>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</si>
  <si>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</si>
  <si>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</si>
  <si>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</si>
  <si>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</si>
  <si>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</si>
  <si>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</si>
  <si>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</si>
  <si>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</si>
  <si>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</si>
  <si>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</si>
  <si>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</si>
  <si>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</si>
  <si>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</si>
  <si>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</si>
  <si>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</si>
  <si>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</si>
  <si>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</si>
  <si>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</si>
  <si>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</si>
  <si>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</si>
  <si>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</si>
  <si>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</si>
  <si>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</si>
  <si>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</si>
  <si>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</si>
  <si>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</si>
  <si>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</si>
  <si>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</si>
  <si>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</si>
  <si>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</si>
  <si>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</si>
  <si>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</si>
  <si>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</si>
  <si>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</si>
  <si>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</si>
  <si>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</si>
  <si>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</si>
  <si>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</si>
  <si>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</si>
  <si>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</si>
  <si>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</si>
  <si>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</si>
  <si>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</si>
  <si>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</si>
  <si>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</si>
  <si>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</si>
  <si>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</si>
  <si>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</si>
  <si>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</si>
  <si>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</si>
  <si>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</si>
  <si>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</si>
  <si>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</si>
  <si>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</si>
  <si>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</si>
  <si>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</si>
  <si>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</si>
  <si>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</si>
  <si>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</si>
  <si>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</si>
  <si>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</si>
  <si>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</si>
  <si>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</si>
  <si>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</si>
  <si>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</si>
  <si>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</si>
  <si>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</si>
  <si>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</si>
  <si>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</si>
  <si>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</si>
  <si>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</si>
  <si>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</si>
  <si>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</si>
  <si>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</si>
  <si>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</si>
  <si>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</si>
  <si>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</si>
  <si>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</si>
  <si>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</si>
  <si>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</si>
  <si>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</si>
  <si>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</si>
  <si>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</si>
  <si>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</si>
  <si>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</si>
  <si>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</si>
  <si>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</si>
  <si>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</si>
  <si>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</si>
  <si>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</si>
  <si>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</si>
  <si>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</si>
  <si>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</si>
  <si>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</si>
  <si>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</si>
  <si>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</si>
  <si>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</si>
  <si>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</si>
  <si>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</si>
  <si>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</si>
  <si>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</si>
  <si>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</si>
  <si>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</si>
  <si>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</si>
  <si>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</si>
  <si>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</si>
  <si>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</si>
  <si>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</si>
  <si>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</si>
  <si>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</si>
  <si>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</si>
  <si>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</si>
  <si>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</si>
  <si>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</si>
  <si>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</si>
  <si>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</si>
  <si>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</si>
  <si>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</si>
  <si>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</si>
  <si>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</si>
  <si>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</si>
  <si>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</si>
  <si>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</si>
  <si>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</si>
  <si>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</si>
  <si>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</si>
  <si>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</si>
  <si>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</si>
  <si>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</si>
  <si>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</si>
  <si>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</si>
  <si>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</si>
  <si>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</si>
  <si>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</si>
  <si>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</si>
  <si>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</si>
  <si>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</si>
  <si>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</si>
  <si>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</si>
  <si>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</si>
  <si>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</si>
  <si>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</si>
  <si>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</si>
  <si>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</si>
  <si>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</si>
  <si>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</si>
  <si>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</si>
  <si>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</si>
  <si>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</si>
  <si>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</si>
  <si>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</si>
  <si>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</si>
  <si>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</si>
  <si>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</si>
  <si>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</si>
  <si>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</si>
  <si>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</si>
  <si>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</si>
  <si>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</si>
  <si>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</si>
  <si>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</si>
  <si>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</si>
  <si>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</si>
  <si>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</si>
  <si>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</si>
  <si>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</si>
  <si>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</si>
  <si>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</si>
  <si>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</si>
  <si>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</si>
  <si>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</si>
  <si>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</si>
  <si>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</si>
  <si>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</si>
  <si>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</si>
  <si>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</si>
  <si>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</si>
  <si>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</si>
  <si>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</si>
  <si>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</si>
  <si>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</si>
  <si>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</si>
  <si>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</si>
  <si>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</si>
  <si>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</si>
  <si>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</si>
  <si>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</si>
  <si>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</si>
  <si>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</si>
  <si>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</si>
  <si>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</si>
  <si>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</si>
  <si>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</si>
  <si>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</si>
  <si>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</si>
  <si>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</si>
  <si>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</si>
  <si>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</si>
  <si>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</si>
  <si>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</si>
  <si>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</si>
  <si>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</si>
  <si>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</si>
  <si>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</si>
  <si>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</si>
  <si>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</si>
  <si>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</si>
  <si>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</si>
  <si>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</si>
  <si>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</si>
  <si>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</si>
  <si>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</si>
  <si>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</si>
  <si>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</si>
  <si>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</si>
  <si>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</si>
  <si>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</si>
  <si>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</si>
  <si>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</si>
  <si>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</si>
  <si>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</si>
  <si>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</si>
  <si>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</si>
  <si>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</si>
  <si>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</si>
  <si>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</si>
  <si>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</si>
  <si>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</si>
  <si>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</si>
  <si>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</si>
  <si>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</si>
  <si>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</si>
  <si>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</si>
  <si>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</si>
  <si>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</si>
  <si>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</si>
  <si>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</si>
  <si>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</si>
  <si>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</si>
  <si>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</si>
  <si>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</si>
  <si>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</si>
  <si>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</si>
  <si>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</si>
  <si>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</si>
  <si>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</si>
  <si>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</si>
  <si>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</si>
  <si>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</si>
  <si>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</si>
  <si>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</si>
  <si>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</si>
  <si>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</si>
  <si>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</si>
  <si>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</si>
  <si>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</si>
  <si>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</si>
  <si>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</si>
  <si>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</si>
  <si>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</si>
  <si>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</si>
  <si>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</si>
  <si>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</si>
  <si>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</si>
  <si>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</si>
  <si>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</si>
  <si>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</si>
  <si>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</si>
  <si>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</si>
  <si>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</si>
  <si>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</si>
  <si>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</si>
  <si>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</si>
  <si>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</si>
  <si>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</si>
  <si>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</si>
  <si>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</si>
  <si>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</si>
  <si>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</si>
  <si>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</si>
  <si>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</si>
  <si>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</si>
  <si>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</si>
  <si>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</si>
  <si>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</si>
  <si>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</si>
  <si>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</si>
  <si>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</si>
  <si>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</si>
  <si>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</si>
  <si>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</si>
  <si>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</si>
  <si>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</si>
  <si>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</si>
  <si>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</si>
  <si>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</si>
  <si>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</si>
  <si>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</si>
  <si>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</si>
  <si>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</si>
  <si>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</si>
  <si>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</si>
  <si>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</si>
  <si>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</si>
  <si>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</si>
  <si>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</si>
  <si>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</si>
  <si>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</si>
  <si>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</si>
  <si>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</si>
  <si>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</si>
  <si>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</si>
  <si>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</si>
  <si>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</si>
  <si>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</si>
  <si>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</si>
  <si>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</si>
  <si>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</si>
  <si>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</si>
  <si>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</si>
  <si>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</si>
  <si>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</si>
  <si>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</si>
  <si>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</si>
  <si>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</si>
  <si>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</si>
  <si>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</si>
  <si>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</si>
  <si>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</si>
  <si>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</si>
  <si>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</si>
  <si>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</si>
  <si>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</si>
  <si>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</si>
  <si>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</si>
  <si>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</si>
  <si>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</si>
  <si>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</si>
  <si>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</si>
  <si>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</si>
  <si>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</si>
  <si>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</si>
  <si>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</si>
  <si>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</si>
  <si>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</si>
  <si>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</si>
  <si>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</si>
  <si>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</si>
  <si>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</si>
  <si>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</si>
  <si>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</si>
  <si>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</si>
  <si>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</si>
  <si>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</si>
  <si>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</si>
  <si>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</si>
  <si>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</si>
  <si>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</si>
  <si>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</si>
  <si>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</si>
  <si>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</si>
  <si>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</si>
  <si>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</si>
  <si>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</si>
  <si>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</si>
  <si>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</si>
  <si>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</si>
  <si>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</si>
  <si>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</si>
  <si>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</si>
  <si>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</si>
  <si>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</si>
  <si>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</si>
  <si>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</si>
  <si>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</si>
  <si>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</si>
  <si>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</si>
  <si>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</si>
  <si>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</si>
  <si>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</si>
  <si>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</si>
  <si>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</si>
  <si>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</si>
  <si>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</si>
  <si>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</si>
  <si>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</si>
  <si>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</si>
  <si>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</si>
  <si>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</si>
  <si>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</si>
  <si>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</si>
  <si>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</si>
  <si>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</si>
  <si>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</si>
  <si>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</si>
  <si>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</si>
  <si>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</si>
  <si>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</si>
  <si>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</si>
  <si>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</si>
  <si>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</si>
  <si>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</si>
  <si>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</si>
  <si>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</si>
  <si>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</si>
  <si>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</si>
  <si>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</si>
  <si>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</si>
  <si>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</si>
  <si>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</si>
  <si>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</si>
  <si>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</si>
  <si>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</si>
  <si>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</si>
  <si>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</si>
  <si>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</si>
  <si>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</si>
  <si>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</si>
  <si>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</si>
  <si>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</si>
  <si>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</si>
  <si>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</si>
  <si>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</si>
  <si>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</si>
  <si>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</si>
  <si>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</si>
  <si>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</si>
  <si>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</si>
  <si>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</si>
  <si>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</si>
  <si>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</si>
  <si>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</si>
  <si>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</si>
  <si>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</si>
  <si>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</si>
  <si>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</si>
  <si>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</si>
  <si>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</si>
  <si>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</si>
  <si>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</si>
  <si>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</si>
  <si>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</si>
  <si>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</si>
  <si>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</si>
  <si>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</si>
  <si>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</si>
  <si>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</si>
  <si>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</si>
  <si>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</si>
  <si>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</si>
  <si>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</si>
  <si>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</si>
  <si>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</si>
  <si>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</si>
  <si>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</si>
  <si>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</si>
  <si>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</si>
  <si>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</si>
  <si>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</si>
  <si>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</si>
  <si>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</si>
  <si>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</si>
  <si>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</si>
  <si>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</si>
  <si>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</si>
  <si>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</si>
  <si>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</si>
  <si>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</si>
  <si>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</si>
  <si>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</si>
  <si>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</si>
  <si>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</si>
  <si>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</si>
  <si>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</si>
  <si>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</si>
  <si>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</si>
  <si>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</si>
  <si>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</si>
  <si>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</si>
  <si>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</si>
  <si>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</si>
  <si>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</si>
  <si>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</si>
  <si>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</si>
  <si>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</si>
  <si>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</si>
  <si>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</si>
  <si>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</si>
  <si>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</si>
  <si>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</si>
  <si>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</si>
  <si>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</si>
  <si>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</si>
  <si>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</si>
  <si>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</si>
  <si>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</si>
  <si>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</si>
  <si>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</si>
  <si>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</si>
  <si>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</si>
  <si>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</si>
  <si>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</si>
  <si>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</si>
  <si>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</si>
  <si>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</si>
  <si>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</si>
  <si>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</si>
  <si>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</si>
  <si>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</si>
  <si>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</si>
  <si>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</si>
  <si>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</si>
  <si>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</si>
  <si>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</si>
  <si>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</si>
  <si>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</si>
  <si>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</si>
  <si>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</si>
  <si>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</si>
  <si>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</si>
  <si>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</si>
  <si>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</si>
  <si>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</si>
  <si>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</si>
  <si>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</si>
  <si>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</si>
  <si>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</si>
  <si>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</si>
  <si>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</si>
  <si>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</si>
  <si>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</si>
  <si>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</si>
  <si>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</si>
  <si>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</si>
  <si>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</si>
  <si>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</si>
  <si>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</si>
  <si>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</si>
  <si>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</si>
  <si>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</si>
  <si>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</si>
  <si>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</si>
  <si>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</si>
  <si>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</si>
  <si>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</si>
  <si>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</si>
  <si>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</si>
  <si>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</si>
  <si>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</si>
  <si>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</si>
  <si>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</si>
  <si>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</si>
  <si>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</si>
  <si>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</si>
  <si>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</si>
  <si>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</si>
  <si>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</si>
  <si>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</si>
  <si>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</si>
  <si>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</si>
  <si>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</si>
  <si>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</si>
  <si>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</si>
  <si>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</si>
  <si>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</si>
  <si>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</si>
  <si>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</si>
  <si>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</si>
  <si>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</si>
  <si>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</si>
  <si>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</si>
  <si>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</si>
  <si>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</si>
  <si>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</si>
  <si>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</si>
  <si>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</si>
  <si>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</si>
  <si>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</si>
  <si>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</si>
  <si>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</si>
  <si>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</si>
  <si>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</si>
  <si>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</si>
  <si>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</si>
  <si>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</si>
  <si>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</si>
  <si>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</si>
  <si>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</si>
  <si>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</si>
  <si>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</si>
  <si>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</si>
  <si>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</si>
  <si>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</si>
  <si>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</si>
  <si>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</si>
  <si>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</si>
  <si>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</si>
  <si>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</si>
  <si>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</si>
  <si>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</si>
  <si>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</si>
  <si>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</si>
  <si>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</si>
  <si>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</si>
  <si>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</si>
  <si>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</si>
  <si>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</si>
  <si>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</si>
  <si>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</si>
  <si>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</si>
  <si>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</si>
  <si>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</si>
  <si>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</si>
  <si>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</si>
  <si>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</si>
  <si>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</si>
  <si>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</si>
  <si>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</si>
  <si>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</si>
  <si>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</si>
  <si>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</si>
  <si>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</si>
  <si>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</si>
  <si>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</si>
  <si>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</si>
  <si>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</si>
  <si>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</si>
  <si>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</si>
  <si>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</si>
  <si>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</si>
  <si>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</si>
  <si>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</si>
  <si>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</si>
  <si>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</si>
  <si>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</si>
  <si>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</si>
  <si>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</si>
  <si>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</si>
  <si>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</si>
  <si>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</si>
  <si>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</si>
  <si>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</si>
  <si>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</si>
  <si>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</si>
  <si>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</si>
  <si>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</si>
  <si>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</si>
  <si>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</si>
  <si>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</si>
  <si>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</si>
  <si>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</si>
  <si>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</si>
  <si>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</si>
  <si>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</si>
  <si>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</si>
  <si>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</si>
  <si>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</si>
  <si>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</si>
  <si>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</si>
  <si>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</si>
  <si>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</si>
  <si>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</si>
  <si>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</si>
  <si>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</si>
  <si>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</si>
  <si>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</si>
  <si>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</si>
  <si>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</si>
  <si>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</si>
  <si>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</si>
  <si>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</si>
  <si>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</si>
  <si>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</si>
  <si>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</si>
  <si>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</si>
  <si>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</si>
  <si>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</si>
  <si>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</si>
  <si>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</si>
  <si>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</si>
  <si>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</si>
  <si>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</si>
  <si>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</si>
  <si>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</si>
  <si>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</si>
  <si>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</si>
  <si>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</si>
  <si>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</si>
  <si>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</si>
  <si>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</si>
  <si>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</si>
  <si>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</si>
  <si>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</si>
  <si>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</si>
  <si>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</si>
  <si>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</si>
  <si>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</si>
  <si>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</si>
  <si>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</si>
  <si>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</si>
  <si>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</si>
  <si>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</si>
  <si>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</si>
  <si>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</si>
  <si>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</si>
  <si>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</si>
  <si>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</si>
  <si>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</si>
  <si>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</si>
  <si>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</si>
  <si>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</si>
  <si>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</si>
  <si>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</si>
  <si>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</si>
  <si>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</si>
  <si>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</si>
  <si>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</si>
  <si>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</si>
  <si>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</si>
  <si>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</si>
  <si>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</si>
  <si>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</si>
  <si>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</si>
  <si>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</si>
  <si>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</si>
  <si>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</si>
  <si>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</si>
  <si>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</si>
  <si>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</si>
  <si>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</si>
  <si>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</si>
  <si>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</si>
  <si>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</si>
  <si>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</si>
  <si>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</si>
  <si>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</si>
  <si>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</si>
  <si>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</si>
  <si>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</si>
  <si>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</si>
  <si>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</si>
  <si>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</si>
  <si>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</si>
  <si>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</si>
  <si>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</si>
  <si>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</si>
  <si>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</si>
  <si>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</si>
  <si>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</si>
  <si>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</si>
  <si>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</si>
  <si>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</si>
  <si>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</si>
  <si>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</si>
  <si>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</si>
  <si>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</si>
  <si>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</si>
  <si>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</si>
  <si>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</si>
  <si>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</si>
  <si>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</si>
  <si>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</si>
  <si>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</si>
  <si>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</si>
  <si>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</si>
  <si>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</si>
  <si>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</si>
  <si>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</si>
  <si>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</si>
  <si>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</si>
  <si>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</si>
  <si>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</si>
  <si>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</si>
  <si>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</si>
  <si>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</si>
  <si>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</si>
  <si>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</si>
  <si>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</si>
  <si>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</si>
  <si>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</si>
  <si>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</si>
  <si>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</si>
  <si>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</si>
  <si>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</si>
  <si>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</si>
  <si>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</si>
  <si>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</si>
  <si>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</si>
  <si>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</si>
  <si>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</si>
  <si>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</si>
  <si>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</si>
  <si>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</si>
  <si>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</si>
  <si>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</si>
  <si>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</si>
  <si>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</si>
  <si>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</si>
  <si>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</si>
  <si>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</si>
  <si>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</si>
  <si>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</si>
  <si>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</si>
  <si>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</si>
  <si>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</si>
  <si>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</si>
  <si>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</si>
  <si>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</si>
  <si>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</si>
  <si>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</si>
  <si>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</si>
  <si>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</si>
  <si>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</si>
  <si>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</si>
  <si>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</si>
  <si>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</si>
  <si>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</si>
  <si>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</si>
  <si>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</si>
  <si>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</si>
  <si>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</si>
  <si>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</si>
  <si>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</si>
  <si>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</si>
  <si>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</si>
  <si>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</si>
  <si>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</si>
  <si>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</si>
  <si>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</si>
  <si>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</si>
  <si>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</si>
  <si>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</si>
  <si>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</si>
  <si>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</si>
  <si>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</si>
  <si>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</si>
  <si>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</si>
  <si>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</si>
  <si>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</si>
  <si>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</si>
  <si>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</si>
  <si>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</si>
  <si>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</si>
  <si>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</si>
  <si>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</si>
  <si>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</si>
  <si>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</si>
  <si>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</si>
  <si>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</si>
  <si>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</si>
  <si>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</si>
  <si>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</si>
  <si>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</si>
  <si>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</si>
  <si>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</si>
  <si>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</si>
  <si>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</si>
  <si>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</si>
  <si>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</si>
  <si>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</si>
  <si>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</si>
  <si>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</si>
  <si>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</si>
  <si>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</si>
  <si>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</si>
  <si>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</si>
  <si>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</si>
  <si>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</si>
  <si>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</si>
  <si>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</si>
  <si>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</si>
  <si>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</si>
  <si>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</si>
  <si>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</si>
  <si>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</si>
  <si>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</si>
  <si>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</si>
  <si>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</si>
  <si>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</si>
  <si>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</si>
  <si>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</si>
  <si>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</si>
  <si>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</si>
  <si>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</si>
  <si>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</si>
  <si>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</si>
  <si>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</si>
  <si>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</si>
  <si>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</si>
  <si>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</si>
  <si>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</si>
  <si>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</si>
  <si>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</si>
  <si>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</si>
  <si>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</si>
  <si>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</si>
  <si>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</si>
  <si>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</si>
  <si>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</si>
  <si>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</si>
  <si>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</si>
  <si>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</si>
  <si>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</si>
  <si>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</si>
  <si>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</si>
  <si>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</si>
  <si>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</si>
  <si>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</si>
  <si>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</si>
  <si>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</si>
  <si>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</si>
  <si>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</si>
  <si>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</si>
  <si>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</si>
  <si>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</si>
  <si>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</si>
  <si>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</si>
  <si>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</si>
  <si>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</si>
  <si>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</si>
  <si>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</si>
  <si>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</si>
  <si>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</si>
  <si>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</si>
  <si>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</si>
  <si>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</si>
  <si>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</si>
  <si>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</si>
  <si>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</si>
  <si>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</si>
  <si>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</si>
  <si>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</si>
  <si>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</si>
  <si>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</si>
  <si>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</si>
  <si>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</si>
  <si>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</si>
  <si>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</si>
  <si>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</si>
  <si>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</si>
  <si>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</si>
  <si>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</si>
  <si>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</si>
  <si>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</si>
  <si>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</si>
  <si>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</si>
  <si>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</si>
  <si>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</si>
  <si>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</si>
  <si>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</si>
  <si>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</si>
  <si>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</si>
  <si>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</si>
  <si>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</si>
  <si>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</si>
  <si>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</si>
  <si>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</si>
  <si>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</si>
  <si>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</si>
  <si>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</si>
  <si>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</si>
  <si>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</si>
  <si>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</si>
  <si>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</si>
  <si>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</si>
  <si>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</si>
  <si>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</si>
  <si>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</si>
  <si>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</si>
  <si>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</si>
  <si>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</si>
  <si>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</si>
  <si>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</si>
  <si>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</si>
  <si>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</si>
  <si>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</si>
  <si>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</si>
  <si>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</si>
  <si>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</si>
  <si>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</si>
  <si>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</si>
  <si>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</si>
  <si>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</si>
  <si>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</si>
  <si>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</si>
  <si>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</si>
  <si>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</si>
  <si>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</si>
  <si>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</si>
  <si>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</si>
  <si>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</si>
  <si>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</si>
  <si>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</si>
  <si>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</si>
  <si>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</si>
  <si>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</si>
  <si>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</si>
  <si>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</si>
  <si>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</si>
  <si>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</si>
  <si>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</si>
  <si>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</si>
  <si>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</si>
  <si>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</si>
  <si>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</si>
  <si>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</si>
  <si>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</si>
  <si>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</si>
  <si>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</si>
  <si>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</si>
  <si>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</si>
  <si>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</si>
  <si>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</si>
  <si>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</si>
  <si>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</si>
  <si>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</si>
  <si>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</si>
  <si>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</si>
  <si>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</si>
  <si>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</si>
  <si>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</si>
  <si>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</si>
  <si>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</si>
  <si>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</si>
  <si>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</si>
  <si>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</si>
  <si>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</si>
  <si>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</si>
  <si>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</si>
  <si>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</si>
  <si>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</si>
  <si>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</si>
  <si>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</si>
  <si>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</si>
  <si>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</si>
  <si>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</si>
  <si>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</si>
  <si>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</si>
  <si>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</si>
  <si>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</si>
  <si>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</si>
  <si>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</si>
  <si>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</si>
  <si>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</si>
  <si>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</si>
  <si>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</si>
  <si>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</si>
  <si>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</si>
  <si>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</si>
  <si>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</si>
  <si>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</si>
  <si>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</si>
  <si>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</si>
  <si>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</si>
  <si>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</si>
  <si>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</si>
  <si>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</si>
  <si>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</si>
  <si>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</si>
  <si>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</si>
  <si>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</si>
  <si>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</si>
  <si>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</si>
  <si>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</si>
  <si>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</si>
  <si>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</si>
  <si>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</si>
  <si>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</si>
  <si>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</si>
  <si>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</si>
  <si>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</si>
  <si>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</si>
  <si>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</si>
  <si>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</si>
  <si>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</si>
  <si>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</si>
  <si>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</si>
  <si>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</si>
  <si>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</si>
  <si>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</si>
  <si>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</si>
  <si>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</si>
  <si>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</si>
  <si>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</si>
  <si>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</si>
  <si>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</si>
  <si>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</si>
  <si>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</si>
  <si>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</si>
  <si>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</si>
  <si>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</si>
  <si>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</si>
  <si>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</si>
  <si>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</si>
  <si>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</si>
  <si>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</si>
  <si>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</si>
  <si>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</si>
  <si>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</si>
  <si>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</si>
  <si>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</si>
  <si>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</si>
  <si>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</si>
  <si>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</si>
  <si>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</si>
  <si>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</si>
  <si>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</si>
  <si>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</si>
  <si>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</si>
  <si>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</si>
  <si>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</si>
  <si>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</si>
  <si>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</si>
  <si>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</si>
  <si>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</si>
  <si>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</si>
  <si>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</si>
  <si>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</si>
  <si>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</si>
  <si>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</si>
  <si>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</si>
  <si>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</si>
  <si>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</si>
  <si>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</si>
  <si>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</si>
  <si>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</si>
  <si>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</si>
  <si>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</si>
  <si>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</si>
  <si>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</si>
  <si>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</si>
  <si>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</si>
  <si>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</si>
  <si>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</si>
  <si>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</si>
  <si>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</si>
  <si>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</si>
  <si>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</si>
  <si>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</si>
  <si>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</si>
  <si>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</si>
  <si>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</si>
  <si>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</si>
  <si>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</si>
  <si>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</si>
  <si>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</si>
  <si>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</si>
  <si>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</si>
  <si>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</si>
  <si>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</si>
  <si>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</si>
  <si>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</si>
  <si>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</si>
  <si>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</si>
  <si>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</si>
  <si>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</si>
  <si>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</si>
  <si>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</si>
  <si>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</si>
  <si>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</si>
  <si>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</si>
  <si>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</si>
  <si>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</si>
  <si>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</si>
  <si>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</si>
  <si>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</si>
  <si>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</si>
  <si>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</si>
  <si>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</si>
  <si>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</si>
  <si>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</si>
  <si>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</si>
  <si>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</si>
  <si>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</si>
  <si>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</si>
  <si>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</si>
  <si>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</si>
  <si>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</si>
  <si>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</si>
  <si>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</si>
  <si>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</si>
  <si>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</si>
  <si>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</si>
  <si>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</si>
  <si>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</si>
  <si>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</si>
  <si>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</si>
  <si>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</si>
  <si>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</si>
  <si>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</si>
  <si>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</si>
  <si>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</si>
  <si>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</si>
  <si>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</si>
  <si>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</si>
  <si>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</si>
  <si>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</si>
  <si>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</si>
  <si>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</si>
  <si>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</si>
  <si>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</si>
  <si>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</si>
  <si>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</si>
  <si>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</si>
  <si>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</si>
  <si>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</si>
  <si>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</si>
  <si>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</si>
  <si>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</si>
  <si>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</si>
  <si>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</si>
  <si>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</si>
  <si>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</si>
  <si>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</si>
  <si>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</si>
  <si>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</si>
  <si>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</si>
  <si>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</si>
  <si>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</si>
  <si>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</si>
  <si>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</si>
  <si>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</si>
  <si>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</si>
  <si>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</si>
  <si>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</si>
  <si>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</si>
  <si>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</si>
  <si>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</si>
  <si>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</si>
  <si>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</si>
  <si>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</si>
  <si>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</si>
  <si>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</si>
  <si>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</si>
  <si>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</si>
  <si>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</si>
  <si>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</si>
  <si>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</si>
  <si>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</si>
  <si>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</si>
  <si>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</si>
  <si>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</si>
  <si>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</si>
  <si>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</si>
  <si>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</si>
  <si>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</si>
  <si>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</si>
  <si>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</si>
  <si>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</si>
  <si>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</si>
  <si>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</si>
  <si>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</si>
  <si>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</si>
  <si>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</si>
  <si>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</si>
  <si>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</si>
  <si>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</si>
  <si>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</si>
  <si>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</si>
  <si>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</si>
  <si>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</si>
  <si>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</si>
  <si>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</si>
  <si>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</si>
  <si>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</si>
  <si>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</si>
  <si>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</si>
  <si>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</si>
  <si>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</si>
  <si>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</si>
  <si>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</si>
  <si>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</si>
  <si>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</si>
  <si>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</si>
  <si>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</si>
  <si>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</si>
  <si>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</si>
  <si>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</si>
  <si>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</si>
  <si>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</si>
  <si>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</si>
  <si>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</si>
  <si>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</si>
  <si>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</si>
  <si>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</si>
  <si>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</si>
  <si>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</si>
  <si>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</si>
  <si>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</si>
  <si>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</si>
  <si>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</si>
  <si>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</si>
  <si>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</si>
  <si>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</si>
  <si>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</si>
  <si>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</si>
  <si>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</si>
  <si>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</si>
  <si>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</si>
  <si>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</si>
  <si>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</si>
  <si>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</si>
  <si>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</si>
  <si>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</si>
  <si>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</si>
  <si>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</si>
  <si>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</si>
  <si>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</si>
  <si>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</si>
  <si>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</si>
  <si>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</si>
  <si>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</si>
  <si>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</si>
  <si>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</si>
  <si>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</si>
  <si>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</si>
  <si>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</si>
  <si>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</si>
  <si>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</si>
  <si>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</si>
  <si>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</si>
  <si>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</si>
  <si>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</si>
  <si>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</si>
  <si>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</si>
  <si>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</si>
  <si>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</si>
  <si>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</si>
  <si>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</si>
  <si>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</si>
  <si>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</si>
  <si>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</si>
  <si>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</si>
  <si>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</si>
  <si>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</si>
  <si>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</si>
  <si>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</si>
  <si>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</si>
  <si>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</si>
  <si>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</si>
  <si>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</si>
  <si>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</si>
  <si>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</si>
  <si>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</si>
  <si>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</si>
  <si>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</si>
  <si>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</si>
  <si>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</si>
  <si>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</si>
  <si>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</si>
  <si>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</si>
  <si>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</si>
  <si>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</si>
  <si>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</si>
  <si>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</si>
  <si>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</si>
  <si>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</si>
  <si>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</si>
  <si>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</si>
  <si>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</si>
  <si>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</si>
  <si>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</si>
  <si>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</si>
  <si>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</si>
  <si>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</si>
  <si>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</si>
  <si>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</si>
  <si>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</si>
  <si>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</si>
  <si>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</si>
  <si>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</si>
  <si>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</si>
  <si>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</si>
  <si>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</si>
  <si>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</si>
  <si>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</si>
  <si>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</si>
  <si>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</si>
  <si>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</si>
  <si>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</si>
  <si>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</si>
  <si>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</si>
  <si>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</si>
  <si>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</si>
  <si>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</si>
  <si>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</si>
  <si>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</si>
  <si>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</si>
  <si>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</si>
  <si>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</si>
  <si>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</si>
  <si>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</si>
  <si>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</si>
  <si>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</si>
  <si>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</si>
  <si>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</si>
  <si>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</si>
  <si>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</si>
  <si>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</si>
  <si>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</si>
  <si>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</si>
  <si>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</si>
  <si>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</si>
  <si>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</si>
  <si>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</si>
  <si>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</si>
  <si>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</si>
  <si>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</si>
  <si>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</si>
  <si>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</si>
  <si>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</si>
  <si>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</si>
  <si>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</si>
  <si>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</si>
  <si>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</si>
  <si>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</si>
  <si>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</si>
  <si>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</si>
  <si>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</si>
  <si>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</si>
  <si>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</si>
  <si>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</si>
  <si>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</si>
  <si>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</si>
  <si>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</si>
  <si>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</si>
  <si>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</si>
  <si>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</si>
  <si>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</si>
  <si>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</si>
  <si>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</si>
  <si>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</si>
  <si>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</si>
  <si>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</si>
  <si>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</si>
  <si>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</si>
  <si>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</si>
  <si>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</si>
  <si>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</si>
  <si>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</si>
  <si>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</si>
  <si>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</si>
  <si>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</si>
  <si>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</si>
  <si>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</si>
  <si>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</si>
  <si>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</si>
  <si>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</si>
  <si>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</si>
  <si>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</si>
  <si>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</si>
  <si>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</si>
  <si>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</si>
  <si>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</si>
  <si>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</si>
  <si>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</si>
  <si>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</si>
  <si>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</si>
  <si>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</si>
  <si>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</si>
  <si>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</si>
  <si>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</si>
  <si>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</si>
  <si>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</si>
  <si>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</si>
  <si>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</si>
  <si>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</si>
  <si>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</si>
  <si>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</si>
  <si>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</si>
  <si>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</si>
  <si>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</si>
  <si>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</si>
  <si>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</si>
  <si>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</si>
  <si>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</si>
  <si>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</si>
  <si>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</si>
  <si>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</si>
  <si>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</si>
  <si>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</si>
  <si>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</si>
  <si>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</si>
  <si>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</si>
  <si>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</si>
  <si>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</si>
  <si>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</si>
  <si>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</si>
  <si>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</si>
  <si>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</si>
  <si>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</si>
  <si>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</si>
  <si>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</si>
  <si>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</si>
  <si>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</si>
  <si>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</si>
  <si>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</si>
  <si>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</si>
  <si>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</si>
  <si>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</si>
  <si>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</si>
  <si>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</si>
  <si>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</si>
  <si>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</si>
  <si>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</si>
  <si>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</si>
  <si>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</si>
  <si>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</si>
  <si>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</si>
  <si>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</si>
  <si>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</si>
  <si>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</si>
  <si>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</si>
  <si>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</si>
  <si>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</si>
  <si>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</si>
  <si>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</si>
  <si>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</si>
  <si>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</si>
  <si>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</si>
  <si>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</si>
  <si>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</si>
  <si>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</si>
  <si>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</si>
  <si>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</si>
  <si>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</si>
  <si>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</si>
  <si>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</si>
  <si>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</si>
  <si>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</si>
  <si>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</si>
  <si>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</si>
  <si>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</si>
  <si>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</si>
  <si>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</si>
  <si>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</si>
  <si>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</si>
  <si>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</si>
  <si>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</si>
  <si>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</si>
  <si>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</si>
  <si>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</si>
  <si>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</si>
  <si>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</si>
  <si>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</si>
  <si>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</si>
  <si>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</si>
  <si>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</si>
  <si>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</si>
  <si>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</si>
  <si>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</si>
  <si>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</si>
  <si>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</si>
  <si>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</si>
  <si>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</si>
  <si>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</si>
  <si>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</si>
  <si>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</si>
  <si>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</si>
  <si>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</si>
  <si>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</si>
  <si>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</si>
  <si>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</si>
  <si>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</si>
  <si>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</si>
  <si>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</si>
  <si>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</si>
  <si>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</si>
  <si>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</si>
  <si>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</si>
  <si>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</si>
  <si>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</si>
  <si>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</si>
  <si>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</si>
  <si>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</si>
  <si>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</si>
  <si>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</si>
  <si>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</si>
  <si>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</si>
  <si>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</si>
  <si>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</si>
  <si>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</si>
  <si>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</si>
  <si>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</si>
  <si>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</si>
  <si>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</si>
  <si>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</si>
  <si>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</si>
  <si>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</si>
  <si>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</si>
  <si>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</si>
  <si>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</si>
  <si>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</si>
  <si>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</si>
  <si>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</si>
  <si>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</si>
  <si>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</si>
  <si>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</si>
  <si>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</si>
  <si>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</si>
  <si>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</si>
  <si>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</si>
  <si>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</si>
  <si>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</si>
  <si>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</si>
  <si>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</si>
  <si>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</si>
  <si>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</si>
  <si>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</si>
  <si>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</si>
  <si>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</si>
  <si>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</si>
  <si>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</si>
  <si>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</si>
  <si>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</si>
  <si>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</si>
  <si>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</si>
  <si>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</si>
  <si>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</si>
  <si>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</si>
  <si>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</si>
  <si>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</si>
  <si>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</si>
  <si>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</si>
  <si>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</si>
  <si>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</si>
  <si>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</si>
  <si>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</si>
  <si>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</si>
  <si>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</si>
  <si>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</si>
  <si>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</si>
  <si>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</si>
  <si>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</si>
  <si>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</si>
  <si>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</si>
  <si>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</si>
  <si>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</si>
  <si>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</si>
  <si>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</si>
  <si>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</si>
  <si>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</si>
  <si>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</si>
  <si>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</si>
  <si>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</si>
  <si>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</si>
  <si>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</si>
  <si>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</si>
  <si>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</si>
  <si>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</si>
  <si>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</si>
  <si>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</si>
  <si>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</si>
  <si>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</si>
  <si>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</si>
  <si>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</si>
  <si>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</si>
  <si>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</si>
  <si>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</si>
  <si>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</si>
  <si>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</si>
  <si>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</si>
  <si>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</si>
  <si>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</si>
  <si>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</si>
  <si>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</si>
  <si>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</si>
  <si>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</si>
  <si>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</si>
  <si>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</si>
  <si>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</si>
  <si>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</si>
  <si>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</si>
  <si>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</si>
  <si>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</si>
  <si>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</si>
  <si>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</si>
  <si>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</si>
  <si>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</si>
  <si>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</si>
  <si>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</si>
  <si>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</si>
  <si>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</si>
  <si>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</si>
  <si>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</si>
  <si>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</si>
  <si>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</si>
  <si>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</si>
  <si>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</si>
  <si>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</si>
  <si>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</si>
  <si>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</si>
  <si>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</si>
  <si>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</si>
  <si>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</si>
  <si>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</si>
  <si>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</si>
  <si>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</si>
  <si>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</si>
  <si>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</si>
  <si>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</si>
  <si>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</si>
  <si>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</si>
  <si>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</si>
  <si>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</si>
  <si>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</si>
  <si>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</si>
  <si>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</si>
  <si>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</si>
  <si>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</si>
  <si>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</si>
  <si>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</si>
  <si>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</si>
  <si>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</si>
  <si>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</si>
  <si>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</si>
  <si>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</si>
  <si>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</si>
  <si>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</si>
  <si>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</si>
  <si>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</si>
  <si>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</si>
  <si>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</si>
  <si>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</si>
  <si>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</si>
  <si>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</si>
  <si>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</si>
  <si>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</si>
  <si>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</si>
  <si>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</si>
  <si>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</si>
  <si>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</si>
  <si>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</si>
  <si>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</si>
  <si>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</si>
  <si>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</si>
  <si>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</si>
  <si>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</si>
  <si>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</si>
  <si>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</si>
  <si>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</si>
  <si>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</si>
  <si>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</si>
  <si>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</si>
  <si>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</si>
  <si>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</si>
  <si>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</si>
  <si>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</si>
  <si>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</si>
  <si>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</si>
  <si>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</si>
  <si>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</si>
  <si>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</si>
  <si>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</si>
  <si>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</si>
  <si>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</si>
  <si>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</si>
  <si>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</si>
  <si>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</si>
  <si>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</si>
  <si>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</si>
  <si>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</si>
  <si>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</si>
  <si>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</si>
  <si>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</si>
  <si>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</si>
  <si>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</si>
  <si>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</si>
  <si>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</si>
  <si>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</si>
  <si>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</si>
  <si>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</si>
  <si>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</si>
  <si>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</si>
  <si>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</si>
  <si>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</si>
  <si>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</si>
  <si>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</si>
  <si>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</si>
  <si>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</si>
  <si>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</si>
  <si>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</si>
  <si>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</si>
  <si>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</si>
  <si>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</si>
  <si>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</si>
  <si>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</si>
  <si>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</si>
  <si>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</si>
  <si>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</si>
  <si>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</si>
  <si>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</si>
  <si>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</si>
  <si>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</si>
  <si>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</si>
  <si>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</si>
  <si>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</si>
  <si>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</si>
  <si>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</si>
  <si>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</si>
  <si>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</si>
  <si>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</si>
  <si>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</si>
  <si>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</si>
  <si>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</si>
  <si>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</si>
  <si>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</si>
  <si>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</si>
  <si>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</si>
  <si>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</si>
  <si>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</si>
  <si>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</si>
  <si>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</si>
  <si>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</si>
  <si>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</si>
  <si>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</si>
  <si>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</si>
  <si>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</si>
  <si>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</si>
  <si>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</si>
  <si>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</si>
  <si>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</si>
  <si>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</si>
  <si>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</si>
  <si>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</si>
  <si>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</si>
  <si>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</si>
  <si>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</si>
  <si>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</si>
  <si>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</si>
  <si>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</si>
  <si>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</si>
  <si>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</si>
  <si>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</si>
  <si>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</si>
  <si>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</si>
  <si>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</si>
  <si>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</si>
  <si>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</si>
  <si>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</si>
  <si>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</si>
  <si>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</si>
  <si>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</si>
  <si>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</si>
  <si>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</si>
  <si>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</si>
  <si>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</si>
  <si>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</si>
  <si>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</si>
  <si>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</si>
  <si>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</si>
  <si>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</si>
  <si>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</si>
  <si>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</si>
  <si>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</si>
  <si>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</si>
  <si>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</si>
  <si>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</si>
  <si>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</si>
  <si>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</si>
  <si>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</si>
  <si>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</si>
  <si>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</si>
  <si>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</si>
  <si>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</si>
  <si>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</si>
  <si>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Count of country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</si>
  <si>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</si>
  <si>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</si>
  <si>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</si>
  <si>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</si>
  <si>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</si>
  <si>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</si>
  <si>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</si>
  <si>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</si>
  <si>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</si>
  <si>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</si>
  <si>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</si>
  <si>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</si>
  <si>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</si>
  <si>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</si>
  <si>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</si>
  <si>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</si>
  <si>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</si>
  <si>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</si>
  <si>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</si>
  <si>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</si>
  <si>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</si>
  <si>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</si>
  <si>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</si>
  <si>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</si>
  <si>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</si>
  <si>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</si>
  <si>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</si>
  <si>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</si>
  <si>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</si>
  <si>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</si>
  <si>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</si>
  <si>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</si>
  <si>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Greater than or equal to 50000</t>
  </si>
  <si>
    <t>40000 to 44999</t>
  </si>
  <si>
    <t>Percentage Canceled</t>
  </si>
  <si>
    <t>Count of backers_count</t>
  </si>
  <si>
    <t>Maximum</t>
  </si>
  <si>
    <t>Mean</t>
  </si>
  <si>
    <t>Successful</t>
  </si>
  <si>
    <t>Median</t>
  </si>
  <si>
    <t>Minimum</t>
  </si>
  <si>
    <t>Variance</t>
  </si>
  <si>
    <t>Standard Deviation</t>
  </si>
  <si>
    <t xml:space="preserve">Unsuccessful </t>
  </si>
  <si>
    <t xml:space="preserve">I believe the median better sumarizes successful vs unsuccesful because we are able to see a whole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</si>
</sst>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 applyNumberFormat="1"/>
    <xf numFmtId="9" fontId="0" fillId="0" borderId="0" xfId="42" applyFont="1"/>
    <xf numFmtId="9" fontId="16" fillId="0" borderId="0" xfId="42" applyFont="1" applyAlignment="1">
      <alignment horizontal="right" vertical="center"/>
    </xf>
    <xf numFmtId="9" fontId="0" fillId="0" borderId="0" xfId="42" applyFont="1" applyAlignment="1">
      <alignment horizontal="right" vertical="center"/>
    </xf>
    <xf numFmtId="0" fontId="0" fillId="0" borderId="0" xfId="0" pivotButton="1" applyNumberFormat="1"/>
    <xf numFmtId="0" fontId="16" fillId="33" borderId="0" xfId="0" applyFont="1" applyFill="1"/>
    <xf numFmtId="0" fontId="16" fillId="34" borderId="0" xfId="0" applyFont="1" applyFill="1"/>
    <xf numFmtId="0" fontId="16" fillId="0" borderId="0" xfId="0" applyFont="1" applyFill="1" applyAlignment="1">
      <alignment horizontal="center"/>
    </xf>
    <xf numFmtId="9" fontId="16" fillId="0" borderId="0" xfId="42" applyFont="1" applyAlignment="1">
      <alignment horizontal="center"/>
    </xf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[CrowdfundingBook.HW.push.xlsx]Pivot Table 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4-8F47-A24A-25819206F576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4-8F47-A24A-25819206F576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4-8F47-A24A-25819206F576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4-8F47-A24A-25819206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3399648"/>
        <c:axId val="1613199936"/>
      </c:barChart>
      <c:catAx>
        <c:axId val="16133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99936"/>
        <c:crosses val="autoZero"/>
        <c:auto val="1"/>
        <c:lblAlgn val="ctr"/>
        <c:lblOffset val="100"/>
        <c:noMultiLvlLbl val="0"/>
      </c:catAx>
      <c:valAx>
        <c:axId val="16131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399648"/>
        <c:crosses val="autoZero"/>
        <c:crossBetween val="between"/>
      </c:valAx>
      <c:spPr>
        <a:noFill/>
        <a:ln>
          <a:solidFill>
            <a:schemeClr val="accent2">
              <a:alpha val="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[CrowdfundingBook.HW.push.xlsx]Pivot table 2!PivotTable16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F-9644-BA2B-B26FD992770D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AF-9644-BA2B-B26FD992770D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2'!$A$6:$A$18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2'!$D$6:$D$18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AF-9644-BA2B-B26FD992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031567"/>
        <c:axId val="2046431647"/>
      </c:lineChart>
      <c:catAx>
        <c:axId val="20460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31647"/>
        <c:crosses val="autoZero"/>
        <c:auto val="1"/>
        <c:lblAlgn val="ctr"/>
        <c:lblOffset val="100"/>
        <c:noMultiLvlLbl val="0"/>
      </c:catAx>
      <c:valAx>
        <c:axId val="20464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0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[CrowdfundingBook.HW.push.xlsx]pivot table 3!PivotTable13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3'!$B$1:$B$2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3'!$A$3:$A$27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3'!$B$3:$B$27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3-2946-A199-4FA13501C362}"/>
            </c:ext>
          </c:extLst>
        </c:ser>
        <c:ser>
          <c:idx val="1"/>
          <c:order val="1"/>
          <c:tx>
            <c:strRef>
              <c:f>'pivot table 3'!$C$1:$C$2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3'!$A$3:$A$27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3'!$C$3:$C$27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3-2946-A199-4FA13501C362}"/>
            </c:ext>
          </c:extLst>
        </c:ser>
        <c:ser>
          <c:idx val="2"/>
          <c:order val="2"/>
          <c:tx>
            <c:strRef>
              <c:f>'pivot table 3'!$D$1:$D$2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3'!$A$3:$A$27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3'!$D$3:$D$27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3-2946-A199-4FA13501C362}"/>
            </c:ext>
          </c:extLst>
        </c:ser>
        <c:ser>
          <c:idx val="3"/>
          <c:order val="3"/>
          <c:tx>
            <c:strRef>
              <c:f>'pivot table 3'!$E$1:$E$2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3'!$A$3:$A$27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3'!$E$3:$E$27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3-2946-A199-4FA13501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107695"/>
        <c:axId val="518221151"/>
      </c:barChart>
      <c:catAx>
        <c:axId val="1521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1151"/>
        <c:crosses val="autoZero"/>
        <c:auto val="1"/>
        <c:lblAlgn val="ctr"/>
        <c:lblOffset val="100"/>
        <c:noMultiLvlLbl val="0"/>
      </c:catAx>
      <c:valAx>
        <c:axId val="5182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'Count Sheet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8-154F-92B5-85CCAFA4BA3F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'Count Sheet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8-154F-92B5-85CCAFA4BA3F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'Count Sheet '!$H$2:$H$13</c:f>
              <c:numCache>
                <c:formatCode>General</c:formatCode>
                <c:ptCount val="12"/>
                <c:pt idx="0" formatCode="0%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8-154F-92B5-85CCAFA4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83184"/>
        <c:axId val="1233960768"/>
      </c:lineChart>
      <c:catAx>
        <c:axId val="57938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960768"/>
        <c:crosses val="autoZero"/>
        <c:auto val="1"/>
        <c:lblAlgn val="ctr"/>
        <c:lblOffset val="100"/>
        <c:noMultiLvlLbl val="0"/>
      </c:catAx>
      <c:valAx>
        <c:axId val="12339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18987</xdr:colOff>
      <xdr:row>2</xdr:row>
      <xdr:rowOff>14460</xdr:rowOff>
    </xdr:from>
    <xdr:to>
      <xdr:col>22</xdr:col>
      <xdr:colOff>95249</xdr:colOff>
      <xdr:row>15</xdr:row>
      <xdr:rowOff>192424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6102A-C383-6941-96FB-234C20F74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4</xdr:row>
      <xdr:rowOff>107950</xdr:rowOff>
    </xdr:from>
    <xdr:to>
      <xdr:col>11</xdr:col>
      <xdr:colOff>457200</xdr:colOff>
      <xdr:row>18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ED7F77-91B7-A145-8FD2-C1A141BD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7</xdr:row>
      <xdr:rowOff>76200</xdr:rowOff>
    </xdr:from>
    <xdr:to>
      <xdr:col>15</xdr:col>
      <xdr:colOff>1066321</xdr:colOff>
      <xdr:row>20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A1AA90-4A44-FD47-A11F-AA510DE7C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63500</xdr:rowOff>
    </xdr:from>
    <xdr:to>
      <xdr:col>6</xdr:col>
      <xdr:colOff>990600</xdr:colOff>
      <xdr:row>28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A887CA-F02D-4541-971D-ABBDAD11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eaglegatecollege-my.sharepoint.com/personal/sestudillo695_my_unitekcollege_edu/Documents/CrowdfundingBook.1.xlsx#BgEIDA4ADAMGBAcBBAQECw=32.0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5.430129050925" createdVersion="7" refreshedVersion="7" minRefreshableVersion="3" recordCount="1004" xr:uid="{0B9CC3AA-24E1-9843-9C87-48BBA6BDE10C}">
  <cacheSource type="worksheet">
    <worksheetSource ref="A1:T1048576" sheet="Crowdfunding" r:id="rId2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8.761930439818" createdVersion="7" refreshedVersion="7" minRefreshableVersion="3" recordCount="1033" xr:uid="{4E5BFF0B-6812-5B47-BC09-FFA748108EE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3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x v="1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x v="2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x v="3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x v="4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x v="5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x v="6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x v="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x v="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x v="9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x v="1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x v="11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x v="12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x v="13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x v="14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x v="15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x v="16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x v="17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x v="18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x v="19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x v="20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x v="21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x v="22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x v="23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x v="24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x v="25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x v="26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x v="27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x v="28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x v="29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x v="30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x v="31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x v="32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x v="33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x v="34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x v="3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x v="3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x v="3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x v="38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x v="39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x v="40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x v="4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x v="4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x v="43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x v="13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x v="44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x v="45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x v="46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x v="47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x v="48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x v="49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x v="50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x v="51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x v="52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x v="53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x v="54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x v="55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x v="56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x v="57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x v="5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x v="59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x v="60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x v="61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x v="62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x v="63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x v="64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x v="65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x v="66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x v="67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x v="68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x v="69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x v="70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x v="71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x v="39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x v="72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x v="73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x v="7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x v="75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x v="76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x v="77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x v="78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x v="79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x v="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x v="81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x v="82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x v="83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x v="84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x v="85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x v="86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x v="87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x v="88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x v="8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x v="90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x v="91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x v="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x v="11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x v="92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x v="86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x v="93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x v="55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x v="49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x v="55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x v="94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x v="95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x v="96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x v="97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x v="98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x v="99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x v="100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x v="101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x v="102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x v="103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x v="104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x v="54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x v="105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x v="106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x v="107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x v="108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x v="109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x v="110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x v="111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x v="112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x v="113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x v="114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x v="115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x v="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x v="116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x v="117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x v="118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x v="12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x v="119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x v="120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x v="121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x v="122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x v="123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x v="124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x v="125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x v="126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x v="127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x v="128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x v="129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x v="130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x v="124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x v="131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x v="18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x v="132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x v="133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x v="134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x v="3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x v="13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x v="49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x v="50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x v="13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x v="137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x v="138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x v="139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x v="140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x v="141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x v="142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x v="143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x v="55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x v="51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x v="144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x v="67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x v="20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x v="145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x v="146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x v="147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x v="148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x v="149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x v="109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x v="62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x v="150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x v="15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x v="44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x v="152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x v="153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x v="154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x v="155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x v="156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x v="15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x v="158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x v="159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x v="99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x v="16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x v="161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x v="162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x v="163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x v="164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x v="165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x v="3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x v="99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x v="166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x v="167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x v="105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x v="168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x v="16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x v="16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x v="170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x v="171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x v="49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x v="144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x v="17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x v="173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x v="174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x v="175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x v="176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x v="177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x v="178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x v="179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x v="31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x v="180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x v="170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x v="181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x v="34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x v="182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x v="183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x v="18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x v="185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x v="186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x v="68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x v="187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x v="18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x v="189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x v="190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x v="191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x v="19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x v="19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x v="194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x v="195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x v="196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x v="109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x v="45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x v="197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x v="46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x v="45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x v="176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x v="198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x v="199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x v="142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x v="200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x v="7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x v="201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x v="202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x v="4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x v="203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x v="4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x v="20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x v="205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x v="206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x v="49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x v="196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x v="207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x v="208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x v="39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x v="209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x v="27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x v="45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x v="129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x v="18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x v="210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x v="211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x v="3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x v="134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x v="2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x v="99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x v="213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x v="214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x v="44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x v="215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x v="216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x v="217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x v="218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x v="219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x v="27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x v="220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x v="221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x v="100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x v="222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x v="223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x v="224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x v="225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x v="221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x v="226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x v="227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x v="228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x v="229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x v="230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x v="231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x v="232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x v="233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x v="3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x v="234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x v="235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x v="236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x v="237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x v="63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x v="238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x v="239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x v="240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x v="49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x v="241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x v="242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x v="235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x v="23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x v="72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x v="243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x v="244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x v="245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x v="51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x v="3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x v="246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x v="247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x v="248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x v="221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x v="249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x v="250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x v="141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x v="68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x v="251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x v="175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x v="194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x v="252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x v="150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x v="253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x v="107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x v="5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x v="254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x v="255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x v="57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x v="256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x v="257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x v="258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x v="259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x v="260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x v="261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x v="26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x v="263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x v="264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x v="265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x v="224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x v="266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x v="267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x v="98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x v="268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x v="269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x v="270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x v="27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x v="272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x v="27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x v="49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x v="274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x v="254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x v="275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x v="175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x v="99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x v="174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x v="142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x v="276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x v="27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x v="278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x v="39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x v="27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x v="27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x v="129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x v="19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x v="196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x v="51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x v="280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x v="110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x v="281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x v="282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x v="283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x v="284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x v="165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x v="270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x v="54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x v="78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x v="28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x v="9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x v="286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x v="287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x v="109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x v="288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x v="28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x v="290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x v="291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x v="292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x v="293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x v="294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x v="126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x v="295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x v="296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x v="297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x v="298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x v="1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x v="299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x v="211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x v="300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x v="30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x v="49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x v="302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x v="174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x v="303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x v="304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x v="30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x v="306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x v="307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x v="110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x v="308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x v="309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x v="17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x v="38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x v="310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x v="311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x v="312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x v="313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x v="27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x v="314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x v="315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x v="115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x v="316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x v="317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x v="318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x v="100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x v="45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x v="3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x v="320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x v="321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x v="322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x v="286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x v="115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x v="222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x v="323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x v="234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x v="324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x v="61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x v="325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x v="326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x v="327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x v="328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x v="235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x v="182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x v="329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x v="102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x v="73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x v="129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x v="330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x v="331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x v="99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x v="49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x v="332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x v="249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x v="333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x v="334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x v="335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x v="336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x v="337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x v="338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x v="339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x v="126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x v="34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x v="341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x v="342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x v="343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x v="175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x v="344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x v="27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x v="3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x v="122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x v="345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x v="346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x v="347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x v="88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x v="23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x v="57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x v="348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x v="86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x v="349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x v="350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x v="215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x v="351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x v="352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x v="353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x v="354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x v="355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x v="356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x v="357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x v="127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x v="72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x v="358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x v="120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x v="359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x v="251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x v="360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x v="13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x v="71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x v="53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x v="361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x v="36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x v="363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x v="129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x v="364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x v="197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x v="365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x v="366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x v="161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x v="36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x v="36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x v="54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x v="369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x v="370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x v="164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x v="371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x v="221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x v="372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x v="373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x v="234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x v="374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x v="235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x v="375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x v="27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x v="121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x v="376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x v="377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x v="98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x v="378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x v="175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x v="352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x v="200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x v="379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x v="105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x v="380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x v="166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x v="381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x v="382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x v="383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x v="384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x v="385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x v="326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x v="386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x v="240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x v="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x v="286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x v="387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x v="39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x v="388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x v="389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x v="390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x v="49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x v="391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x v="45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x v="392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x v="353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x v="18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x v="393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x v="394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x v="105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x v="395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x v="396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x v="40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x v="150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x v="72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x v="397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x v="398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x v="95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x v="146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x v="399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x v="400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x v="401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x v="164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x v="115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x v="402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x v="358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x v="21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x v="251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x v="95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x v="242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x v="215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x v="403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x v="83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x v="344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x v="404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x v="405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x v="158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x v="406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x v="388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x v="407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x v="408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x v="99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x v="408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x v="259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x v="409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x v="144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x v="410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x v="236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x v="411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x v="412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x v="17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x v="49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x v="346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x v="413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x v="408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x v="414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x v="3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x v="415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x v="416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x v="417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x v="124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x v="418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x v="27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x v="325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x v="150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x v="419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x v="73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x v="202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x v="12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x v="420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x v="355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x v="5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x v="421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x v="251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x v="422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x v="423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x v="197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x v="288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x v="110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x v="87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x v="424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x v="215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x v="425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x v="426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x v="339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x v="427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x v="428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x v="429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x v="167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x v="115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x v="430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x v="431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x v="346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x v="30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x v="432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x v="433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x v="434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x v="43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x v="6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x v="419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x v="436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x v="49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x v="437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x v="438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x v="439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x v="440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x v="441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x v="442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x v="443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x v="444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x v="424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x v="385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x v="445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x v="54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x v="215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x v="446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x v="447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x v="270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x v="448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x v="70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x v="449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x v="450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x v="451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x v="452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x v="125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x v="453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x v="269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x v="454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x v="4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x v="45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x v="456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x v="457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x v="458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x v="459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x v="98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x v="46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x v="461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x v="38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x v="462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x v="463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x v="464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x v="257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x v="465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x v="385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x v="466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x v="467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x v="468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x v="46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x v="470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x v="471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x v="75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x v="49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x v="472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x v="100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x v="473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x v="220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x v="474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x v="47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x v="170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x v="231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x v="129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x v="476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x v="443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x v="381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x v="459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x v="477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x v="478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x v="144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x v="479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x v="480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x v="300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x v="63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x v="101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x v="481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x v="358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x v="246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x v="482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x v="168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x v="483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x v="234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x v="393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x v="130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x v="3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x v="484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x v="485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x v="48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x v="487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x v="226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x v="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x v="27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x v="27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x v="3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x v="406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x v="393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x v="68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x v="382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x v="298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x v="4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x v="489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x v="490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x v="491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x v="49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x v="492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x v="493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x v="231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x v="494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x v="495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x v="496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x v="493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x v="497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x v="498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x v="155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x v="499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x v="16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x v="500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x v="496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x v="40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x v="501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x v="502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x v="503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x v="504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x v="505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x v="150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x v="506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x v="507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x v="373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x v="234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x v="508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x v="103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x v="5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x v="509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x v="55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x v="75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x v="510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x v="18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x v="511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x v="78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x v="512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x v="513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x v="249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x v="430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x v="260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x v="514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x v="243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x v="483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x v="46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x v="249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x v="373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x v="51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x v="246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x v="516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x v="49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x v="88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x v="23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x v="517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x v="205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x v="109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x v="70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x v="177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x v="161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x v="51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x v="394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x v="8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x v="519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x v="520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x v="521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x v="236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x v="221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x v="522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x v="464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x v="523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x v="524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x v="155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x v="525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x v="526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x v="527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x v="144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x v="346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x v="17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x v="131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x v="110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x v="528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x v="529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x v="265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x v="34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x v="530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x v="531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x v="115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x v="532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x v="210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x v="144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x v="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x v="287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x v="227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x v="254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x v="115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x v="53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x v="44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x v="46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x v="535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x v="253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x v="49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x v="415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x v="249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x v="50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x v="536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x v="15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x v="1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x v="537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x v="164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x v="377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x v="167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x v="25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x v="72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x v="538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x v="503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x v="539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x v="540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x v="402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x v="105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x v="541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x v="246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x v="542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x v="543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x v="544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x v="545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x v="109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x v="176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x v="546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x v="65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x v="4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x v="547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x v="15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x v="175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x v="548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x v="549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x v="550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x v="551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x v="249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x v="552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x v="393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x v="553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x v="34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x v="554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x v="134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x v="75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x v="3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x v="555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x v="11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x v="556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x v="300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x v="49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x v="122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x v="46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x v="443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x v="3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x v="64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x v="27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x v="142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x v="557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x v="175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x v="102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x v="558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x v="55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x v="560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x v="56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x v="562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x v="550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x v="11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x v="388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x v="537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x v="563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x v="63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x v="564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x v="174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x v="565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x v="167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x v="27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x v="95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x v="566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x v="229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x v="72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x v="19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x v="358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x v="567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x v="339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x v="227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x v="356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x v="568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x v="87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x v="109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x v="569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x v="373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x v="109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x v="493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x v="570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x v="57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x v="483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x v="171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x v="415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x v="84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x v="49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x v="572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x v="428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x v="356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x v="573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x v="175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x v="268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x v="54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x v="19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x v="406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x v="12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x v="287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x v="574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x v="493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x v="287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x v="512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x v="242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x v="575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x v="493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x v="576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x v="577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x v="3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x v="578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x v="526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x v="235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x v="18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x v="382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x v="109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x v="45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x v="579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x v="580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x v="581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x v="51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x v="582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x v="345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x v="583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x v="45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x v="584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x v="251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x v="31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x v="251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x v="585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x v="227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x v="51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x v="586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x v="587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x v="19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x v="27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x v="82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x v="588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  <r>
    <m/>
    <m/>
    <m/>
    <m/>
    <m/>
    <m/>
    <x v="4"/>
    <x v="589"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5C262-F727-EA44-B332-E01981D2AF84}" name="PivotTable9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9" count="1" selected="0">
            <x v="6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3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9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9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5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9FCBE-DD2F-F14A-9E2E-F1A3B27A738B}" name="PivotTable16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F4617-3761-EE4E-99BF-B313C24F6867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F27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ountry" fld="9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2D230-2825-204F-8138-80E5FCEF858A}" name="PivotTable7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5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multipleItemSelectionAllowed="1" showAll="0">
      <items count="6">
        <item h="1" x="3"/>
        <item x="0"/>
        <item h="1" x="2"/>
        <item x="1"/>
        <item h="1"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Items count="1">
    <i/>
  </rowItems>
  <colFields count="1">
    <field x="6"/>
  </colFields>
  <colItems count="3">
    <i>
      <x v="1"/>
    </i>
    <i>
      <x v="3"/>
    </i>
    <i t="grand">
      <x/>
    </i>
  </colItems>
  <dataFields count="1">
    <dataField name="Count of backers_count" fld="7" subtotal="count" baseField="0" baseItem="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dataOnly="0" labelOnly="1" outline="0" axis="axisValues" fieldPosition="0"/>
    </format>
    <format dxfId="28">
      <pivotArea field="6" type="button" dataOnly="0" labelOnly="1" outline="0" axis="axisCol" fieldPosition="0"/>
    </format>
    <format dxfId="27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B2745-A17C-3741-A159-C328E50508D2}" name="Table1" displayName="Table1" ref="A1:H13" totalsRowShown="0" headerRowDxfId="0">
  <sortState xmlns:xlrd2="http://schemas.microsoft.com/office/spreadsheetml/2017/richdata2" ref="A2:H13">
    <sortCondition descending="1" ref="E1:E13"/>
  </sortState>
  <tableColumns count="8">
    <tableColumn id="1" xr3:uid="{1435522F-0F35-2749-A6DE-9EBE0A316F4D}" name="Goal"/>
    <tableColumn id="2" xr3:uid="{ED805222-8FAE-5B45-99B5-D941E6B35448}" name="Number Successful"/>
    <tableColumn id="3" xr3:uid="{17217635-4A37-AB43-A11B-DE042D7BEC9B}" name="Number Failed" dataDxfId="43">
      <calculatedColumnFormula>COUNTIFS('Count Sheet '!I:I,"failed",J:J,"&lt;1000")</calculatedColumnFormula>
    </tableColumn>
    <tableColumn id="4" xr3:uid="{B6EEA7A2-6797-3844-A167-3BC130588F66}" name="Number Canceled" dataDxfId="42"/>
    <tableColumn id="5" xr3:uid="{11B4249E-2A0F-EB4F-8427-E3C3D76E29ED}" name="Total Projects" dataDxfId="41">
      <calculatedColumnFormula>SUM(B2:D2)</calculatedColumnFormula>
    </tableColumn>
    <tableColumn id="6" xr3:uid="{4E7204F5-9F8E-9441-B04B-5BAB21B9D317}" name="Percentage Successful" dataDxfId="40" dataCellStyle="Percent">
      <calculatedColumnFormula>B2/E2</calculatedColumnFormula>
    </tableColumn>
    <tableColumn id="7" xr3:uid="{B17D740D-8BF2-7341-88FF-1AC2AF21B25C}" name="Percentage Failed" dataDxfId="39">
      <calculatedColumnFormula>C2/E2</calculatedColumnFormula>
    </tableColumn>
    <tableColumn id="8" xr3:uid="{FF0F5C19-BDD4-E94C-B7DB-C315A2381FBC}" name="Percentage Canceled" dataDxfId="38">
      <calculatedColumnFormula>D2/E2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33"/>
  <sheetViews>
    <sheetView tabSelected="1" zoomScale="50" zoomScaleNormal="65" workbookViewId="0">
      <selection activeCell="B9" sqref="B9:B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style="13" bestFit="1" customWidth="1"/>
    <col min="8" max="8" width="13" bestFit="1" customWidth="1"/>
    <col min="9" max="9" width="15.6640625" bestFit="1" customWidth="1"/>
    <col min="12" max="13" width="11.1640625" bestFit="1" customWidth="1"/>
    <col min="14" max="14" width="22.6640625" bestFit="1" customWidth="1"/>
    <col min="15" max="15" width="21" bestFit="1" customWidth="1"/>
    <col min="18" max="18" width="28" bestFit="1" customWidth="1"/>
    <col min="19" max="19" width="14.83203125" bestFit="1" customWidth="1"/>
    <col min="20" max="20" width="17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3">
        <f>E2*D2</f>
        <v>0</v>
      </c>
      <c r="G2" t="s">
        <v>14</v>
      </c>
      <c r="H2">
        <v>0</v>
      </c>
      <c r="I2" s="6">
        <f>AVERAGE(H2)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3">
        <f>E3/D3+AVERAGE(F2)</f>
        <v>10.4</v>
      </c>
      <c r="G3" t="s">
        <v>20</v>
      </c>
      <c r="H3">
        <v>158</v>
      </c>
      <c r="I3" s="6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0">(((L3/60)/60)/24)+DATE(1970,1,1)</f>
        <v>41870.208333333336</v>
      </c>
      <c r="O3" s="7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3">
        <f t="shared" ref="F4:F67" si="2">E4/D4</f>
        <v>1.3147878228782288</v>
      </c>
      <c r="G4" t="s">
        <v>20</v>
      </c>
      <c r="H4">
        <v>1425</v>
      </c>
      <c r="I4" s="6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0"/>
        <v>41595.25</v>
      </c>
      <c r="O4" s="7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3">
        <f t="shared" si="2"/>
        <v>0.58976190476190471</v>
      </c>
      <c r="G5" t="s">
        <v>14</v>
      </c>
      <c r="H5">
        <v>24</v>
      </c>
      <c r="I5" s="6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0"/>
        <v>43688.208333333328</v>
      </c>
      <c r="O5" s="7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3">
        <f t="shared" si="2"/>
        <v>0.69276315789473686</v>
      </c>
      <c r="G6" t="s">
        <v>14</v>
      </c>
      <c r="H6">
        <v>53</v>
      </c>
      <c r="I6" s="6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0"/>
        <v>43485.25</v>
      </c>
      <c r="O6" s="7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3">
        <f t="shared" si="2"/>
        <v>1.7361842105263159</v>
      </c>
      <c r="G7" t="s">
        <v>20</v>
      </c>
      <c r="H7">
        <v>174</v>
      </c>
      <c r="I7" s="6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0"/>
        <v>41149.208333333336</v>
      </c>
      <c r="O7" s="7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3">
        <f t="shared" si="2"/>
        <v>0.20961538461538462</v>
      </c>
      <c r="G8" t="s">
        <v>14</v>
      </c>
      <c r="H8">
        <v>18</v>
      </c>
      <c r="I8" s="6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0"/>
        <v>42991.208333333328</v>
      </c>
      <c r="O8" s="7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3">
        <f t="shared" si="2"/>
        <v>3.2757777777777779</v>
      </c>
      <c r="G9" t="s">
        <v>20</v>
      </c>
      <c r="H9">
        <v>227</v>
      </c>
      <c r="I9" s="6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0"/>
        <v>42229.208333333328</v>
      </c>
      <c r="O9" s="7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3">
        <f t="shared" si="2"/>
        <v>0.19932788374205268</v>
      </c>
      <c r="G10" t="s">
        <v>47</v>
      </c>
      <c r="H10">
        <v>708</v>
      </c>
      <c r="I10" s="6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0"/>
        <v>40399.208333333336</v>
      </c>
      <c r="O10" s="7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3">
        <f t="shared" si="2"/>
        <v>0.51741935483870971</v>
      </c>
      <c r="G11" t="s">
        <v>14</v>
      </c>
      <c r="H11">
        <v>44</v>
      </c>
      <c r="I11" s="6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0"/>
        <v>41536.208333333336</v>
      </c>
      <c r="O11" s="7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3">
        <f t="shared" si="2"/>
        <v>2.6611538461538462</v>
      </c>
      <c r="G12" t="s">
        <v>20</v>
      </c>
      <c r="H12">
        <v>220</v>
      </c>
      <c r="I12" s="6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0"/>
        <v>40404.208333333336</v>
      </c>
      <c r="O12" s="7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3">
        <f t="shared" si="2"/>
        <v>0.48095238095238096</v>
      </c>
      <c r="G13" t="s">
        <v>14</v>
      </c>
      <c r="H13">
        <v>27</v>
      </c>
      <c r="I13" s="6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0"/>
        <v>40442.208333333336</v>
      </c>
      <c r="O13" s="7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3">
        <f t="shared" si="2"/>
        <v>0.89349206349206345</v>
      </c>
      <c r="G14" t="s">
        <v>14</v>
      </c>
      <c r="H14">
        <v>55</v>
      </c>
      <c r="I14" s="6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0"/>
        <v>43760.208333333328</v>
      </c>
      <c r="O14" s="7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3">
        <f t="shared" si="2"/>
        <v>2.4511904761904764</v>
      </c>
      <c r="G15" t="s">
        <v>20</v>
      </c>
      <c r="H15">
        <v>98</v>
      </c>
      <c r="I15" s="6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0"/>
        <v>42532.208333333328</v>
      </c>
      <c r="O15" s="7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3">
        <f t="shared" si="2"/>
        <v>0.66769503546099296</v>
      </c>
      <c r="G16" t="s">
        <v>14</v>
      </c>
      <c r="H16">
        <v>200</v>
      </c>
      <c r="I16" s="6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0"/>
        <v>40974.25</v>
      </c>
      <c r="O16" s="7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3">
        <f t="shared" si="2"/>
        <v>0.47307881773399013</v>
      </c>
      <c r="G17" t="s">
        <v>14</v>
      </c>
      <c r="H17">
        <v>452</v>
      </c>
      <c r="I17" s="6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0"/>
        <v>43809.25</v>
      </c>
      <c r="O17" s="7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3">
        <f t="shared" si="2"/>
        <v>6.4947058823529416</v>
      </c>
      <c r="G18" t="s">
        <v>20</v>
      </c>
      <c r="H18">
        <v>100</v>
      </c>
      <c r="I18" s="6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0"/>
        <v>41661.25</v>
      </c>
      <c r="O18" s="7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3">
        <f t="shared" si="2"/>
        <v>1.5939125295508274</v>
      </c>
      <c r="G19" t="s">
        <v>20</v>
      </c>
      <c r="H19">
        <v>1249</v>
      </c>
      <c r="I19" s="6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0"/>
        <v>40555.25</v>
      </c>
      <c r="O19" s="7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3">
        <f t="shared" si="2"/>
        <v>0.66912087912087914</v>
      </c>
      <c r="G20" t="s">
        <v>74</v>
      </c>
      <c r="H20">
        <v>135</v>
      </c>
      <c r="I20" s="6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0"/>
        <v>43351.208333333328</v>
      </c>
      <c r="O20" s="7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3">
        <f t="shared" si="2"/>
        <v>0.48529600000000001</v>
      </c>
      <c r="G21" t="s">
        <v>14</v>
      </c>
      <c r="H21">
        <v>674</v>
      </c>
      <c r="I21" s="6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0"/>
        <v>43528.25</v>
      </c>
      <c r="O21" s="7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3">
        <f t="shared" si="2"/>
        <v>1.1224279210925645</v>
      </c>
      <c r="G22" t="s">
        <v>20</v>
      </c>
      <c r="H22">
        <v>1396</v>
      </c>
      <c r="I22" s="6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0"/>
        <v>41848.208333333336</v>
      </c>
      <c r="O22" s="7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3">
        <f t="shared" si="2"/>
        <v>0.40992553191489361</v>
      </c>
      <c r="G23" t="s">
        <v>14</v>
      </c>
      <c r="H23">
        <v>558</v>
      </c>
      <c r="I23" s="6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0"/>
        <v>40770.208333333336</v>
      </c>
      <c r="O23" s="7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3">
        <f t="shared" si="2"/>
        <v>1.2807106598984772</v>
      </c>
      <c r="G24" t="s">
        <v>20</v>
      </c>
      <c r="H24">
        <v>890</v>
      </c>
      <c r="I24" s="6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0"/>
        <v>43193.208333333328</v>
      </c>
      <c r="O24" s="7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3">
        <f t="shared" si="2"/>
        <v>3.3204444444444445</v>
      </c>
      <c r="G25" t="s">
        <v>20</v>
      </c>
      <c r="H25">
        <v>142</v>
      </c>
      <c r="I25" s="6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0"/>
        <v>43510.25</v>
      </c>
      <c r="O25" s="7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3">
        <f t="shared" si="2"/>
        <v>1.1283225108225108</v>
      </c>
      <c r="G26" t="s">
        <v>20</v>
      </c>
      <c r="H26">
        <v>2673</v>
      </c>
      <c r="I26" s="6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0"/>
        <v>41811.208333333336</v>
      </c>
      <c r="O26" s="7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3">
        <f t="shared" si="2"/>
        <v>2.1643636363636363</v>
      </c>
      <c r="G27" t="s">
        <v>20</v>
      </c>
      <c r="H27">
        <v>163</v>
      </c>
      <c r="I27" s="6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0"/>
        <v>40681.208333333336</v>
      </c>
      <c r="O27" s="7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3">
        <f t="shared" si="2"/>
        <v>0.4819906976744186</v>
      </c>
      <c r="G28" t="s">
        <v>74</v>
      </c>
      <c r="H28">
        <v>1480</v>
      </c>
      <c r="I28" s="6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0"/>
        <v>43312.208333333328</v>
      </c>
      <c r="O28" s="7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3">
        <f t="shared" si="2"/>
        <v>0.79949999999999999</v>
      </c>
      <c r="G29" t="s">
        <v>14</v>
      </c>
      <c r="H29">
        <v>15</v>
      </c>
      <c r="I29" s="6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0"/>
        <v>42280.208333333328</v>
      </c>
      <c r="O29" s="7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3">
        <f t="shared" si="2"/>
        <v>1.0522553516819573</v>
      </c>
      <c r="G30" t="s">
        <v>20</v>
      </c>
      <c r="H30">
        <v>2220</v>
      </c>
      <c r="I30" s="6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0"/>
        <v>40218.25</v>
      </c>
      <c r="O30" s="7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3">
        <f t="shared" si="2"/>
        <v>3.2889978213507627</v>
      </c>
      <c r="G31" t="s">
        <v>20</v>
      </c>
      <c r="H31">
        <v>1606</v>
      </c>
      <c r="I31" s="6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0"/>
        <v>43301.208333333328</v>
      </c>
      <c r="O31" s="7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3">
        <f t="shared" si="2"/>
        <v>1.606111111111111</v>
      </c>
      <c r="G32" t="s">
        <v>20</v>
      </c>
      <c r="H32">
        <v>129</v>
      </c>
      <c r="I32" s="6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0"/>
        <v>43609.208333333328</v>
      </c>
      <c r="O32" s="7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3">
        <f t="shared" si="2"/>
        <v>3.1</v>
      </c>
      <c r="G33" t="s">
        <v>20</v>
      </c>
      <c r="H33">
        <v>226</v>
      </c>
      <c r="I33" s="6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0"/>
        <v>42374.25</v>
      </c>
      <c r="O33" s="7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3">
        <f t="shared" si="2"/>
        <v>0.86807920792079207</v>
      </c>
      <c r="G34" t="s">
        <v>14</v>
      </c>
      <c r="H34">
        <v>2307</v>
      </c>
      <c r="I34" s="6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0"/>
        <v>43110.25</v>
      </c>
      <c r="O34" s="7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3">
        <f t="shared" si="2"/>
        <v>3.7782071713147412</v>
      </c>
      <c r="G35" t="s">
        <v>20</v>
      </c>
      <c r="H35">
        <v>5419</v>
      </c>
      <c r="I35" s="6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0"/>
        <v>41917.208333333336</v>
      </c>
      <c r="O35" s="7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3">
        <f t="shared" si="2"/>
        <v>1.5080645161290323</v>
      </c>
      <c r="G36" t="s">
        <v>20</v>
      </c>
      <c r="H36">
        <v>165</v>
      </c>
      <c r="I36" s="6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0"/>
        <v>42817.208333333328</v>
      </c>
      <c r="O36" s="7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3">
        <f t="shared" si="2"/>
        <v>1.5030119521912351</v>
      </c>
      <c r="G37" t="s">
        <v>20</v>
      </c>
      <c r="H37">
        <v>1965</v>
      </c>
      <c r="I37" s="6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0"/>
        <v>43484.25</v>
      </c>
      <c r="O37" s="7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3">
        <f t="shared" si="2"/>
        <v>1.572857142857143</v>
      </c>
      <c r="G38" t="s">
        <v>20</v>
      </c>
      <c r="H38">
        <v>16</v>
      </c>
      <c r="I38" s="6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0"/>
        <v>40600.25</v>
      </c>
      <c r="O38" s="7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3">
        <f t="shared" si="2"/>
        <v>1.3998765432098765</v>
      </c>
      <c r="G39" t="s">
        <v>20</v>
      </c>
      <c r="H39">
        <v>107</v>
      </c>
      <c r="I39" s="6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0"/>
        <v>43744.208333333328</v>
      </c>
      <c r="O39" s="7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3">
        <f t="shared" si="2"/>
        <v>3.2532258064516131</v>
      </c>
      <c r="G40" t="s">
        <v>20</v>
      </c>
      <c r="H40">
        <v>134</v>
      </c>
      <c r="I40" s="6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0"/>
        <v>40469.208333333336</v>
      </c>
      <c r="O40" s="7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3">
        <f t="shared" si="2"/>
        <v>0.50777777777777777</v>
      </c>
      <c r="G41" t="s">
        <v>14</v>
      </c>
      <c r="H41">
        <v>88</v>
      </c>
      <c r="I41" s="6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0"/>
        <v>41330.25</v>
      </c>
      <c r="O41" s="7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3">
        <f t="shared" si="2"/>
        <v>1.6906818181818182</v>
      </c>
      <c r="G42" t="s">
        <v>20</v>
      </c>
      <c r="H42">
        <v>198</v>
      </c>
      <c r="I42" s="6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0"/>
        <v>40334.208333333336</v>
      </c>
      <c r="O42" s="7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3">
        <f t="shared" si="2"/>
        <v>2.1292857142857144</v>
      </c>
      <c r="G43" t="s">
        <v>20</v>
      </c>
      <c r="H43">
        <v>111</v>
      </c>
      <c r="I43" s="6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0"/>
        <v>41156.208333333336</v>
      </c>
      <c r="O43" s="7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3">
        <f t="shared" si="2"/>
        <v>4.4394444444444447</v>
      </c>
      <c r="G44" t="s">
        <v>20</v>
      </c>
      <c r="H44">
        <v>222</v>
      </c>
      <c r="I44" s="6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0"/>
        <v>40728.208333333336</v>
      </c>
      <c r="O44" s="7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3">
        <f t="shared" si="2"/>
        <v>1.859390243902439</v>
      </c>
      <c r="G45" t="s">
        <v>20</v>
      </c>
      <c r="H45">
        <v>6212</v>
      </c>
      <c r="I45" s="6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0"/>
        <v>41844.208333333336</v>
      </c>
      <c r="O45" s="7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3">
        <f t="shared" si="2"/>
        <v>6.5881249999999998</v>
      </c>
      <c r="G46" t="s">
        <v>20</v>
      </c>
      <c r="H46">
        <v>98</v>
      </c>
      <c r="I46" s="6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0"/>
        <v>43541.208333333328</v>
      </c>
      <c r="O46" s="7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3">
        <f t="shared" si="2"/>
        <v>0.4768421052631579</v>
      </c>
      <c r="G47" t="s">
        <v>14</v>
      </c>
      <c r="H47">
        <v>48</v>
      </c>
      <c r="I47" s="6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0"/>
        <v>42676.208333333328</v>
      </c>
      <c r="O47" s="7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3">
        <f t="shared" si="2"/>
        <v>1.1478378378378378</v>
      </c>
      <c r="G48" t="s">
        <v>20</v>
      </c>
      <c r="H48">
        <v>92</v>
      </c>
      <c r="I48" s="6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0"/>
        <v>40367.208333333336</v>
      </c>
      <c r="O48" s="7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3">
        <f t="shared" si="2"/>
        <v>4.7526666666666664</v>
      </c>
      <c r="G49" t="s">
        <v>20</v>
      </c>
      <c r="H49">
        <v>149</v>
      </c>
      <c r="I49" s="6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0"/>
        <v>41727.208333333336</v>
      </c>
      <c r="O49" s="7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3">
        <f t="shared" si="2"/>
        <v>3.86972972972973</v>
      </c>
      <c r="G50" t="s">
        <v>20</v>
      </c>
      <c r="H50">
        <v>2431</v>
      </c>
      <c r="I50" s="6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0"/>
        <v>42180.208333333328</v>
      </c>
      <c r="O50" s="7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3">
        <f t="shared" si="2"/>
        <v>1.89625</v>
      </c>
      <c r="G51" t="s">
        <v>20</v>
      </c>
      <c r="H51">
        <v>303</v>
      </c>
      <c r="I51" s="6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0"/>
        <v>43758.208333333328</v>
      </c>
      <c r="O51" s="7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3">
        <f t="shared" si="2"/>
        <v>0.02</v>
      </c>
      <c r="G52" t="s">
        <v>14</v>
      </c>
      <c r="H52">
        <v>1</v>
      </c>
      <c r="I52" s="6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0"/>
        <v>41487.208333333336</v>
      </c>
      <c r="O52" s="7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3">
        <f t="shared" si="2"/>
        <v>0.91867805186590767</v>
      </c>
      <c r="G53" t="s">
        <v>14</v>
      </c>
      <c r="H53">
        <v>1467</v>
      </c>
      <c r="I53" s="6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0"/>
        <v>40995.208333333336</v>
      </c>
      <c r="O53" s="7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3">
        <f t="shared" si="2"/>
        <v>0.34152777777777776</v>
      </c>
      <c r="G54" t="s">
        <v>14</v>
      </c>
      <c r="H54">
        <v>75</v>
      </c>
      <c r="I54" s="6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0"/>
        <v>40436.208333333336</v>
      </c>
      <c r="O54" s="7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3">
        <f t="shared" si="2"/>
        <v>1.4040909090909091</v>
      </c>
      <c r="G55" t="s">
        <v>20</v>
      </c>
      <c r="H55">
        <v>209</v>
      </c>
      <c r="I55" s="6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0"/>
        <v>41779.208333333336</v>
      </c>
      <c r="O55" s="7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3">
        <f t="shared" si="2"/>
        <v>0.89866666666666661</v>
      </c>
      <c r="G56" t="s">
        <v>14</v>
      </c>
      <c r="H56">
        <v>120</v>
      </c>
      <c r="I56" s="6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0"/>
        <v>43170.25</v>
      </c>
      <c r="O56" s="7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3">
        <f t="shared" si="2"/>
        <v>1.7796969696969698</v>
      </c>
      <c r="G57" t="s">
        <v>20</v>
      </c>
      <c r="H57">
        <v>131</v>
      </c>
      <c r="I57" s="6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0"/>
        <v>43311.208333333328</v>
      </c>
      <c r="O57" s="7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3">
        <f t="shared" si="2"/>
        <v>1.436625</v>
      </c>
      <c r="G58" t="s">
        <v>20</v>
      </c>
      <c r="H58">
        <v>164</v>
      </c>
      <c r="I58" s="6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0"/>
        <v>42014.25</v>
      </c>
      <c r="O58" s="7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3">
        <f t="shared" si="2"/>
        <v>2.1527586206896552</v>
      </c>
      <c r="G59" t="s">
        <v>20</v>
      </c>
      <c r="H59">
        <v>201</v>
      </c>
      <c r="I59" s="6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0"/>
        <v>42979.208333333328</v>
      </c>
      <c r="O59" s="7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3">
        <f t="shared" si="2"/>
        <v>2.2711111111111113</v>
      </c>
      <c r="G60" t="s">
        <v>20</v>
      </c>
      <c r="H60">
        <v>211</v>
      </c>
      <c r="I60" s="6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0"/>
        <v>42268.208333333328</v>
      </c>
      <c r="O60" s="7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3">
        <f t="shared" si="2"/>
        <v>2.7507142857142859</v>
      </c>
      <c r="G61" t="s">
        <v>20</v>
      </c>
      <c r="H61">
        <v>128</v>
      </c>
      <c r="I61" s="6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0"/>
        <v>42898.208333333328</v>
      </c>
      <c r="O61" s="7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3">
        <f t="shared" si="2"/>
        <v>1.4437048832271762</v>
      </c>
      <c r="G62" t="s">
        <v>20</v>
      </c>
      <c r="H62">
        <v>1600</v>
      </c>
      <c r="I62" s="6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0"/>
        <v>41107.208333333336</v>
      </c>
      <c r="O62" s="7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3">
        <f t="shared" si="2"/>
        <v>0.92745983935742971</v>
      </c>
      <c r="G63" t="s">
        <v>14</v>
      </c>
      <c r="H63">
        <v>2253</v>
      </c>
      <c r="I63" s="6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0"/>
        <v>40595.25</v>
      </c>
      <c r="O63" s="7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3">
        <f t="shared" si="2"/>
        <v>7.226</v>
      </c>
      <c r="G64" t="s">
        <v>20</v>
      </c>
      <c r="H64">
        <v>249</v>
      </c>
      <c r="I64" s="6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0"/>
        <v>42160.208333333328</v>
      </c>
      <c r="O64" s="7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3">
        <f t="shared" si="2"/>
        <v>0.11851063829787234</v>
      </c>
      <c r="G65" t="s">
        <v>14</v>
      </c>
      <c r="H65">
        <v>5</v>
      </c>
      <c r="I65" s="6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0"/>
        <v>42853.208333333328</v>
      </c>
      <c r="O65" s="7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3">
        <f t="shared" si="2"/>
        <v>0.97642857142857142</v>
      </c>
      <c r="G66" t="s">
        <v>14</v>
      </c>
      <c r="H66">
        <v>38</v>
      </c>
      <c r="I66" s="6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0"/>
        <v>43283.208333333328</v>
      </c>
      <c r="O66" s="7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3">
        <f t="shared" si="2"/>
        <v>2.3614754098360655</v>
      </c>
      <c r="G67" t="s">
        <v>20</v>
      </c>
      <c r="H67">
        <v>236</v>
      </c>
      <c r="I67" s="6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O130" si="3">(((L67/60)/60)/24)+DATE(1970,1,1)</f>
        <v>40570.25</v>
      </c>
      <c r="O67" s="7">
        <f t="shared" si="3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3">
        <f t="shared" ref="F68:F131" si="4">E68/D68</f>
        <v>0.45068965517241377</v>
      </c>
      <c r="G68" t="s">
        <v>14</v>
      </c>
      <c r="H68">
        <v>12</v>
      </c>
      <c r="I68" s="6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3"/>
        <v>42102.208333333328</v>
      </c>
      <c r="O68" s="7">
        <f t="shared" si="3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3">
        <f t="shared" si="4"/>
        <v>1.6238567493112948</v>
      </c>
      <c r="G69" t="s">
        <v>20</v>
      </c>
      <c r="H69">
        <v>4065</v>
      </c>
      <c r="I69" s="6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3"/>
        <v>40203.25</v>
      </c>
      <c r="O69" s="7">
        <f t="shared" si="3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3">
        <f t="shared" si="4"/>
        <v>2.5452631578947367</v>
      </c>
      <c r="G70" t="s">
        <v>20</v>
      </c>
      <c r="H70">
        <v>246</v>
      </c>
      <c r="I70" s="6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3"/>
        <v>42943.208333333328</v>
      </c>
      <c r="O70" s="7">
        <f t="shared" si="3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3">
        <f t="shared" si="4"/>
        <v>0.24063291139240506</v>
      </c>
      <c r="G71" t="s">
        <v>74</v>
      </c>
      <c r="H71">
        <v>17</v>
      </c>
      <c r="I71" s="6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3"/>
        <v>40531.25</v>
      </c>
      <c r="O71" s="7">
        <f t="shared" si="3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3">
        <f t="shared" si="4"/>
        <v>1.2374140625000001</v>
      </c>
      <c r="G72" t="s">
        <v>20</v>
      </c>
      <c r="H72">
        <v>2475</v>
      </c>
      <c r="I72" s="6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3"/>
        <v>40484.208333333336</v>
      </c>
      <c r="O72" s="7">
        <f t="shared" si="3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3">
        <f t="shared" si="4"/>
        <v>1.0806666666666667</v>
      </c>
      <c r="G73" t="s">
        <v>20</v>
      </c>
      <c r="H73">
        <v>76</v>
      </c>
      <c r="I73" s="6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3"/>
        <v>43799.25</v>
      </c>
      <c r="O73" s="7">
        <f t="shared" si="3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3">
        <f t="shared" si="4"/>
        <v>6.7033333333333331</v>
      </c>
      <c r="G74" t="s">
        <v>20</v>
      </c>
      <c r="H74">
        <v>54</v>
      </c>
      <c r="I74" s="6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3"/>
        <v>42186.208333333328</v>
      </c>
      <c r="O74" s="7">
        <f t="shared" si="3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3">
        <f t="shared" si="4"/>
        <v>6.609285714285714</v>
      </c>
      <c r="G75" t="s">
        <v>20</v>
      </c>
      <c r="H75">
        <v>88</v>
      </c>
      <c r="I75" s="6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3"/>
        <v>42701.25</v>
      </c>
      <c r="O75" s="7">
        <f t="shared" si="3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3">
        <f t="shared" si="4"/>
        <v>1.2246153846153847</v>
      </c>
      <c r="G76" t="s">
        <v>20</v>
      </c>
      <c r="H76">
        <v>85</v>
      </c>
      <c r="I76" s="6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3"/>
        <v>42456.208333333328</v>
      </c>
      <c r="O76" s="7">
        <f t="shared" si="3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3">
        <f t="shared" si="4"/>
        <v>1.5057731958762886</v>
      </c>
      <c r="G77" t="s">
        <v>20</v>
      </c>
      <c r="H77">
        <v>170</v>
      </c>
      <c r="I77" s="6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3"/>
        <v>43296.208333333328</v>
      </c>
      <c r="O77" s="7">
        <f t="shared" si="3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3">
        <f t="shared" si="4"/>
        <v>0.78106590724165992</v>
      </c>
      <c r="G78" t="s">
        <v>14</v>
      </c>
      <c r="H78">
        <v>1684</v>
      </c>
      <c r="I78" s="6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3"/>
        <v>42027.25</v>
      </c>
      <c r="O78" s="7">
        <f t="shared" si="3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3">
        <f t="shared" si="4"/>
        <v>0.46947368421052632</v>
      </c>
      <c r="G79" t="s">
        <v>14</v>
      </c>
      <c r="H79">
        <v>56</v>
      </c>
      <c r="I79" s="6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3"/>
        <v>40448.208333333336</v>
      </c>
      <c r="O79" s="7">
        <f t="shared" si="3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3">
        <f t="shared" si="4"/>
        <v>3.008</v>
      </c>
      <c r="G80" t="s">
        <v>20</v>
      </c>
      <c r="H80">
        <v>330</v>
      </c>
      <c r="I80" s="6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3"/>
        <v>43206.208333333328</v>
      </c>
      <c r="O80" s="7">
        <f t="shared" si="3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3">
        <f t="shared" si="4"/>
        <v>0.6959861591695502</v>
      </c>
      <c r="G81" t="s">
        <v>14</v>
      </c>
      <c r="H81">
        <v>838</v>
      </c>
      <c r="I81" s="6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3"/>
        <v>43267.208333333328</v>
      </c>
      <c r="O81" s="7">
        <f t="shared" si="3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3">
        <f t="shared" si="4"/>
        <v>6.374545454545455</v>
      </c>
      <c r="G82" t="s">
        <v>20</v>
      </c>
      <c r="H82">
        <v>127</v>
      </c>
      <c r="I82" s="6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3"/>
        <v>42976.208333333328</v>
      </c>
      <c r="O82" s="7">
        <f t="shared" si="3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3">
        <f t="shared" si="4"/>
        <v>2.253392857142857</v>
      </c>
      <c r="G83" t="s">
        <v>20</v>
      </c>
      <c r="H83">
        <v>411</v>
      </c>
      <c r="I83" s="6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3"/>
        <v>43062.25</v>
      </c>
      <c r="O83" s="7">
        <f t="shared" si="3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3">
        <f t="shared" si="4"/>
        <v>14.973000000000001</v>
      </c>
      <c r="G84" t="s">
        <v>20</v>
      </c>
      <c r="H84">
        <v>180</v>
      </c>
      <c r="I84" s="6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3"/>
        <v>43482.25</v>
      </c>
      <c r="O84" s="7">
        <f t="shared" si="3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3">
        <f t="shared" si="4"/>
        <v>0.37590225563909774</v>
      </c>
      <c r="G85" t="s">
        <v>14</v>
      </c>
      <c r="H85">
        <v>1000</v>
      </c>
      <c r="I85" s="6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3"/>
        <v>42579.208333333328</v>
      </c>
      <c r="O85" s="7">
        <f t="shared" si="3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3">
        <f t="shared" si="4"/>
        <v>1.3236942675159236</v>
      </c>
      <c r="G86" t="s">
        <v>20</v>
      </c>
      <c r="H86">
        <v>374</v>
      </c>
      <c r="I86" s="6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3"/>
        <v>41118.208333333336</v>
      </c>
      <c r="O86" s="7">
        <f t="shared" si="3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3">
        <f t="shared" si="4"/>
        <v>1.3122448979591836</v>
      </c>
      <c r="G87" t="s">
        <v>20</v>
      </c>
      <c r="H87">
        <v>71</v>
      </c>
      <c r="I87" s="6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3"/>
        <v>40797.208333333336</v>
      </c>
      <c r="O87" s="7">
        <f t="shared" si="3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3">
        <f t="shared" si="4"/>
        <v>1.6763513513513513</v>
      </c>
      <c r="G88" t="s">
        <v>20</v>
      </c>
      <c r="H88">
        <v>203</v>
      </c>
      <c r="I88" s="6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3"/>
        <v>42128.208333333328</v>
      </c>
      <c r="O88" s="7">
        <f t="shared" si="3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3">
        <f t="shared" si="4"/>
        <v>0.6198488664987406</v>
      </c>
      <c r="G89" t="s">
        <v>14</v>
      </c>
      <c r="H89">
        <v>1482</v>
      </c>
      <c r="I89" s="6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3"/>
        <v>40610.25</v>
      </c>
      <c r="O89" s="7">
        <f t="shared" si="3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3">
        <f t="shared" si="4"/>
        <v>2.6074999999999999</v>
      </c>
      <c r="G90" t="s">
        <v>20</v>
      </c>
      <c r="H90">
        <v>113</v>
      </c>
      <c r="I90" s="6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3"/>
        <v>42110.208333333328</v>
      </c>
      <c r="O90" s="7">
        <f t="shared" si="3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3">
        <f t="shared" si="4"/>
        <v>2.5258823529411765</v>
      </c>
      <c r="G91" t="s">
        <v>20</v>
      </c>
      <c r="H91">
        <v>96</v>
      </c>
      <c r="I91" s="6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3"/>
        <v>40283.208333333336</v>
      </c>
      <c r="O91" s="7">
        <f t="shared" si="3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3">
        <f t="shared" si="4"/>
        <v>0.7861538461538462</v>
      </c>
      <c r="G92" t="s">
        <v>14</v>
      </c>
      <c r="H92">
        <v>106</v>
      </c>
      <c r="I92" s="6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3"/>
        <v>42425.25</v>
      </c>
      <c r="O92" s="7">
        <f t="shared" si="3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3">
        <f t="shared" si="4"/>
        <v>0.48404406999351912</v>
      </c>
      <c r="G93" t="s">
        <v>14</v>
      </c>
      <c r="H93">
        <v>679</v>
      </c>
      <c r="I93" s="6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3"/>
        <v>42588.208333333328</v>
      </c>
      <c r="O93" s="7">
        <f t="shared" si="3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3">
        <f t="shared" si="4"/>
        <v>2.5887500000000001</v>
      </c>
      <c r="G94" t="s">
        <v>20</v>
      </c>
      <c r="H94">
        <v>498</v>
      </c>
      <c r="I94" s="6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3"/>
        <v>40352.208333333336</v>
      </c>
      <c r="O94" s="7">
        <f t="shared" si="3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3">
        <f t="shared" si="4"/>
        <v>0.60548713235294116</v>
      </c>
      <c r="G95" t="s">
        <v>74</v>
      </c>
      <c r="H95">
        <v>610</v>
      </c>
      <c r="I95" s="6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3"/>
        <v>41202.208333333336</v>
      </c>
      <c r="O95" s="7">
        <f t="shared" si="3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3">
        <f t="shared" si="4"/>
        <v>3.036896551724138</v>
      </c>
      <c r="G96" t="s">
        <v>20</v>
      </c>
      <c r="H96">
        <v>180</v>
      </c>
      <c r="I96" s="6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3"/>
        <v>43562.208333333328</v>
      </c>
      <c r="O96" s="7">
        <f t="shared" si="3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3">
        <f t="shared" si="4"/>
        <v>1.1299999999999999</v>
      </c>
      <c r="G97" t="s">
        <v>20</v>
      </c>
      <c r="H97">
        <v>27</v>
      </c>
      <c r="I97" s="6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3"/>
        <v>43752.208333333328</v>
      </c>
      <c r="O97" s="7">
        <f t="shared" si="3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3">
        <f t="shared" si="4"/>
        <v>2.1737876614060259</v>
      </c>
      <c r="G98" t="s">
        <v>20</v>
      </c>
      <c r="H98">
        <v>2331</v>
      </c>
      <c r="I98" s="6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3"/>
        <v>40612.25</v>
      </c>
      <c r="O98" s="7">
        <f t="shared" si="3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3">
        <f t="shared" si="4"/>
        <v>9.2669230769230762</v>
      </c>
      <c r="G99" t="s">
        <v>20</v>
      </c>
      <c r="H99">
        <v>113</v>
      </c>
      <c r="I99" s="6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3"/>
        <v>42180.208333333328</v>
      </c>
      <c r="O99" s="7">
        <f t="shared" si="3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3">
        <f t="shared" si="4"/>
        <v>0.33692229038854804</v>
      </c>
      <c r="G100" t="s">
        <v>14</v>
      </c>
      <c r="H100">
        <v>1220</v>
      </c>
      <c r="I100" s="6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3"/>
        <v>42212.208333333328</v>
      </c>
      <c r="O100" s="7">
        <f t="shared" si="3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3">
        <f t="shared" si="4"/>
        <v>1.9672368421052631</v>
      </c>
      <c r="G101" t="s">
        <v>20</v>
      </c>
      <c r="H101">
        <v>164</v>
      </c>
      <c r="I101" s="6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3"/>
        <v>41968.25</v>
      </c>
      <c r="O101" s="7">
        <f t="shared" si="3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3">
        <f t="shared" si="4"/>
        <v>0.01</v>
      </c>
      <c r="G102" t="s">
        <v>14</v>
      </c>
      <c r="H102">
        <v>1</v>
      </c>
      <c r="I102" s="6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3"/>
        <v>40835.208333333336</v>
      </c>
      <c r="O102" s="7">
        <f t="shared" si="3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3">
        <f t="shared" si="4"/>
        <v>10.214444444444444</v>
      </c>
      <c r="G103" t="s">
        <v>20</v>
      </c>
      <c r="H103">
        <v>164</v>
      </c>
      <c r="I103" s="6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3"/>
        <v>42056.25</v>
      </c>
      <c r="O103" s="7">
        <f t="shared" si="3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3">
        <f t="shared" si="4"/>
        <v>2.8167567567567566</v>
      </c>
      <c r="G104" t="s">
        <v>20</v>
      </c>
      <c r="H104">
        <v>336</v>
      </c>
      <c r="I104" s="6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3"/>
        <v>43234.208333333328</v>
      </c>
      <c r="O104" s="7">
        <f t="shared" si="3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3">
        <f t="shared" si="4"/>
        <v>0.24610000000000001</v>
      </c>
      <c r="G105" t="s">
        <v>14</v>
      </c>
      <c r="H105">
        <v>37</v>
      </c>
      <c r="I105" s="6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3"/>
        <v>40475.208333333336</v>
      </c>
      <c r="O105" s="7">
        <f t="shared" si="3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3">
        <f t="shared" si="4"/>
        <v>1.4314010067114094</v>
      </c>
      <c r="G106" t="s">
        <v>20</v>
      </c>
      <c r="H106">
        <v>1917</v>
      </c>
      <c r="I106" s="6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3"/>
        <v>42878.208333333328</v>
      </c>
      <c r="O106" s="7">
        <f t="shared" si="3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3">
        <f t="shared" si="4"/>
        <v>1.4454411764705883</v>
      </c>
      <c r="G107" t="s">
        <v>20</v>
      </c>
      <c r="H107">
        <v>95</v>
      </c>
      <c r="I107" s="6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3"/>
        <v>41366.208333333336</v>
      </c>
      <c r="O107" s="7">
        <f t="shared" si="3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3">
        <f t="shared" si="4"/>
        <v>3.5912820512820511</v>
      </c>
      <c r="G108" t="s">
        <v>20</v>
      </c>
      <c r="H108">
        <v>147</v>
      </c>
      <c r="I108" s="6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3"/>
        <v>43716.208333333328</v>
      </c>
      <c r="O108" s="7">
        <f t="shared" si="3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3">
        <f t="shared" si="4"/>
        <v>1.8648571428571428</v>
      </c>
      <c r="G109" t="s">
        <v>20</v>
      </c>
      <c r="H109">
        <v>86</v>
      </c>
      <c r="I109" s="6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3"/>
        <v>43213.208333333328</v>
      </c>
      <c r="O109" s="7">
        <f t="shared" si="3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3">
        <f t="shared" si="4"/>
        <v>5.9526666666666666</v>
      </c>
      <c r="G110" t="s">
        <v>20</v>
      </c>
      <c r="H110">
        <v>83</v>
      </c>
      <c r="I110" s="6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3"/>
        <v>41005.208333333336</v>
      </c>
      <c r="O110" s="7">
        <f t="shared" si="3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3">
        <f t="shared" si="4"/>
        <v>0.5921153846153846</v>
      </c>
      <c r="G111" t="s">
        <v>14</v>
      </c>
      <c r="H111">
        <v>60</v>
      </c>
      <c r="I111" s="6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3"/>
        <v>41651.25</v>
      </c>
      <c r="O111" s="7">
        <f t="shared" si="3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3">
        <f t="shared" si="4"/>
        <v>0.14962780898876404</v>
      </c>
      <c r="G112" t="s">
        <v>14</v>
      </c>
      <c r="H112">
        <v>296</v>
      </c>
      <c r="I112" s="6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3"/>
        <v>43354.208333333328</v>
      </c>
      <c r="O112" s="7">
        <f t="shared" si="3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3">
        <f t="shared" si="4"/>
        <v>1.1995602605863191</v>
      </c>
      <c r="G113" t="s">
        <v>20</v>
      </c>
      <c r="H113">
        <v>676</v>
      </c>
      <c r="I113" s="6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3"/>
        <v>41174.208333333336</v>
      </c>
      <c r="O113" s="7">
        <f t="shared" si="3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3">
        <f t="shared" si="4"/>
        <v>2.6882978723404256</v>
      </c>
      <c r="G114" t="s">
        <v>20</v>
      </c>
      <c r="H114">
        <v>361</v>
      </c>
      <c r="I114" s="6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3"/>
        <v>41875.208333333336</v>
      </c>
      <c r="O114" s="7">
        <f t="shared" si="3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3">
        <f t="shared" si="4"/>
        <v>3.7687878787878786</v>
      </c>
      <c r="G115" t="s">
        <v>20</v>
      </c>
      <c r="H115">
        <v>131</v>
      </c>
      <c r="I115" s="6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3"/>
        <v>42990.208333333328</v>
      </c>
      <c r="O115" s="7">
        <f t="shared" si="3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3">
        <f t="shared" si="4"/>
        <v>7.2715789473684209</v>
      </c>
      <c r="G116" t="s">
        <v>20</v>
      </c>
      <c r="H116">
        <v>126</v>
      </c>
      <c r="I116" s="6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3"/>
        <v>43564.208333333328</v>
      </c>
      <c r="O116" s="7">
        <f t="shared" si="3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3">
        <f t="shared" si="4"/>
        <v>0.87211757648470301</v>
      </c>
      <c r="G117" t="s">
        <v>14</v>
      </c>
      <c r="H117">
        <v>3304</v>
      </c>
      <c r="I117" s="6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3"/>
        <v>43056.25</v>
      </c>
      <c r="O117" s="7">
        <f t="shared" si="3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3">
        <f t="shared" si="4"/>
        <v>0.88</v>
      </c>
      <c r="G118" t="s">
        <v>14</v>
      </c>
      <c r="H118">
        <v>73</v>
      </c>
      <c r="I118" s="6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3"/>
        <v>42265.208333333328</v>
      </c>
      <c r="O118" s="7">
        <f t="shared" si="3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3">
        <f t="shared" si="4"/>
        <v>1.7393877551020409</v>
      </c>
      <c r="G119" t="s">
        <v>20</v>
      </c>
      <c r="H119">
        <v>275</v>
      </c>
      <c r="I119" s="6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3"/>
        <v>40808.208333333336</v>
      </c>
      <c r="O119" s="7">
        <f t="shared" si="3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3">
        <f t="shared" si="4"/>
        <v>1.1761111111111111</v>
      </c>
      <c r="G120" t="s">
        <v>20</v>
      </c>
      <c r="H120">
        <v>67</v>
      </c>
      <c r="I120" s="6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3"/>
        <v>41665.25</v>
      </c>
      <c r="O120" s="7">
        <f t="shared" si="3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3">
        <f t="shared" si="4"/>
        <v>2.1496</v>
      </c>
      <c r="G121" t="s">
        <v>20</v>
      </c>
      <c r="H121">
        <v>154</v>
      </c>
      <c r="I121" s="6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3"/>
        <v>41806.208333333336</v>
      </c>
      <c r="O121" s="7">
        <f t="shared" si="3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3">
        <f t="shared" si="4"/>
        <v>1.4949667110519307</v>
      </c>
      <c r="G122" t="s">
        <v>20</v>
      </c>
      <c r="H122">
        <v>1782</v>
      </c>
      <c r="I122" s="6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3"/>
        <v>42111.208333333328</v>
      </c>
      <c r="O122" s="7">
        <f t="shared" si="3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3">
        <f t="shared" si="4"/>
        <v>2.1933995584988963</v>
      </c>
      <c r="G123" t="s">
        <v>20</v>
      </c>
      <c r="H123">
        <v>903</v>
      </c>
      <c r="I123" s="6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3"/>
        <v>41917.208333333336</v>
      </c>
      <c r="O123" s="7">
        <f t="shared" si="3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3">
        <f t="shared" si="4"/>
        <v>0.64367690058479532</v>
      </c>
      <c r="G124" t="s">
        <v>14</v>
      </c>
      <c r="H124">
        <v>3387</v>
      </c>
      <c r="I124" s="6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3"/>
        <v>41970.25</v>
      </c>
      <c r="O124" s="7">
        <f t="shared" si="3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3">
        <f t="shared" si="4"/>
        <v>0.18622397298818233</v>
      </c>
      <c r="G125" t="s">
        <v>14</v>
      </c>
      <c r="H125">
        <v>662</v>
      </c>
      <c r="I125" s="6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3"/>
        <v>42332.25</v>
      </c>
      <c r="O125" s="7">
        <f t="shared" si="3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3">
        <f t="shared" si="4"/>
        <v>3.6776923076923076</v>
      </c>
      <c r="G126" t="s">
        <v>20</v>
      </c>
      <c r="H126">
        <v>94</v>
      </c>
      <c r="I126" s="6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3"/>
        <v>43598.208333333328</v>
      </c>
      <c r="O126" s="7">
        <f t="shared" si="3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3">
        <f t="shared" si="4"/>
        <v>1.5990566037735849</v>
      </c>
      <c r="G127" t="s">
        <v>20</v>
      </c>
      <c r="H127">
        <v>180</v>
      </c>
      <c r="I127" s="6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3"/>
        <v>43362.208333333328</v>
      </c>
      <c r="O127" s="7">
        <f t="shared" si="3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3">
        <f t="shared" si="4"/>
        <v>0.38633185349611543</v>
      </c>
      <c r="G128" t="s">
        <v>14</v>
      </c>
      <c r="H128">
        <v>774</v>
      </c>
      <c r="I128" s="6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3"/>
        <v>42596.208333333328</v>
      </c>
      <c r="O128" s="7">
        <f t="shared" si="3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3">
        <f t="shared" si="4"/>
        <v>0.51421511627906979</v>
      </c>
      <c r="G129" t="s">
        <v>14</v>
      </c>
      <c r="H129">
        <v>672</v>
      </c>
      <c r="I129" s="6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3"/>
        <v>40310.208333333336</v>
      </c>
      <c r="O129" s="7">
        <f t="shared" si="3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3">
        <f t="shared" si="4"/>
        <v>0.60334277620396604</v>
      </c>
      <c r="G130" t="s">
        <v>74</v>
      </c>
      <c r="H130">
        <v>532</v>
      </c>
      <c r="I130" s="6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3"/>
        <v>40417.208333333336</v>
      </c>
      <c r="O130" s="7">
        <f t="shared" si="3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3">
        <f t="shared" si="4"/>
        <v>3.2026936026936029E-2</v>
      </c>
      <c r="G131" t="s">
        <v>74</v>
      </c>
      <c r="H131">
        <v>55</v>
      </c>
      <c r="I131" s="6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O194" si="5">(((L131/60)/60)/24)+DATE(1970,1,1)</f>
        <v>42038.25</v>
      </c>
      <c r="O131" s="7">
        <f t="shared" si="5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3">
        <f t="shared" ref="F132:F195" si="6">E132/D132</f>
        <v>1.5546875</v>
      </c>
      <c r="G132" t="s">
        <v>20</v>
      </c>
      <c r="H132">
        <v>533</v>
      </c>
      <c r="I132" s="6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5"/>
        <v>40842.208333333336</v>
      </c>
      <c r="O132" s="7">
        <f t="shared" si="5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3">
        <f t="shared" si="6"/>
        <v>1.0085974499089254</v>
      </c>
      <c r="G133" t="s">
        <v>20</v>
      </c>
      <c r="H133">
        <v>2443</v>
      </c>
      <c r="I133" s="6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5"/>
        <v>41607.25</v>
      </c>
      <c r="O133" s="7">
        <f t="shared" si="5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3">
        <f t="shared" si="6"/>
        <v>1.1618181818181819</v>
      </c>
      <c r="G134" t="s">
        <v>20</v>
      </c>
      <c r="H134">
        <v>89</v>
      </c>
      <c r="I134" s="6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5"/>
        <v>43112.25</v>
      </c>
      <c r="O134" s="7">
        <f t="shared" si="5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3">
        <f t="shared" si="6"/>
        <v>3.1077777777777778</v>
      </c>
      <c r="G135" t="s">
        <v>20</v>
      </c>
      <c r="H135">
        <v>159</v>
      </c>
      <c r="I135" s="6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5"/>
        <v>40767.208333333336</v>
      </c>
      <c r="O135" s="7">
        <f t="shared" si="5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3">
        <f t="shared" si="6"/>
        <v>0.89736683417085428</v>
      </c>
      <c r="G136" t="s">
        <v>14</v>
      </c>
      <c r="H136">
        <v>940</v>
      </c>
      <c r="I136" s="6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5"/>
        <v>40713.208333333336</v>
      </c>
      <c r="O136" s="7">
        <f t="shared" si="5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3">
        <f t="shared" si="6"/>
        <v>0.71272727272727276</v>
      </c>
      <c r="G137" t="s">
        <v>14</v>
      </c>
      <c r="H137">
        <v>117</v>
      </c>
      <c r="I137" s="6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5"/>
        <v>41340.25</v>
      </c>
      <c r="O137" s="7">
        <f t="shared" si="5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3">
        <f t="shared" si="6"/>
        <v>3.2862318840579711E-2</v>
      </c>
      <c r="G138" t="s">
        <v>74</v>
      </c>
      <c r="H138">
        <v>58</v>
      </c>
      <c r="I138" s="6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5"/>
        <v>41797.208333333336</v>
      </c>
      <c r="O138" s="7">
        <f t="shared" si="5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3">
        <f t="shared" si="6"/>
        <v>2.617777777777778</v>
      </c>
      <c r="G139" t="s">
        <v>20</v>
      </c>
      <c r="H139">
        <v>50</v>
      </c>
      <c r="I139" s="6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5"/>
        <v>40457.208333333336</v>
      </c>
      <c r="O139" s="7">
        <f t="shared" si="5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3">
        <f t="shared" si="6"/>
        <v>0.96</v>
      </c>
      <c r="G140" t="s">
        <v>14</v>
      </c>
      <c r="H140">
        <v>115</v>
      </c>
      <c r="I140" s="6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5"/>
        <v>41180.208333333336</v>
      </c>
      <c r="O140" s="7">
        <f t="shared" si="5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3">
        <f t="shared" si="6"/>
        <v>0.20896851248642778</v>
      </c>
      <c r="G141" t="s">
        <v>14</v>
      </c>
      <c r="H141">
        <v>326</v>
      </c>
      <c r="I141" s="6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5"/>
        <v>42115.208333333328</v>
      </c>
      <c r="O141" s="7">
        <f t="shared" si="5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3">
        <f t="shared" si="6"/>
        <v>2.2316363636363636</v>
      </c>
      <c r="G142" t="s">
        <v>20</v>
      </c>
      <c r="H142">
        <v>186</v>
      </c>
      <c r="I142" s="6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5"/>
        <v>43156.25</v>
      </c>
      <c r="O142" s="7">
        <f t="shared" si="5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3">
        <f t="shared" si="6"/>
        <v>1.0159097978227061</v>
      </c>
      <c r="G143" t="s">
        <v>20</v>
      </c>
      <c r="H143">
        <v>1071</v>
      </c>
      <c r="I143" s="6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5"/>
        <v>42167.208333333328</v>
      </c>
      <c r="O143" s="7">
        <f t="shared" si="5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3">
        <f t="shared" si="6"/>
        <v>2.3003999999999998</v>
      </c>
      <c r="G144" t="s">
        <v>20</v>
      </c>
      <c r="H144">
        <v>117</v>
      </c>
      <c r="I144" s="6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5"/>
        <v>41005.208333333336</v>
      </c>
      <c r="O144" s="7">
        <f t="shared" si="5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3">
        <f t="shared" si="6"/>
        <v>1.355925925925926</v>
      </c>
      <c r="G145" t="s">
        <v>20</v>
      </c>
      <c r="H145">
        <v>70</v>
      </c>
      <c r="I145" s="6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5"/>
        <v>40357.208333333336</v>
      </c>
      <c r="O145" s="7">
        <f t="shared" si="5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3">
        <f t="shared" si="6"/>
        <v>1.2909999999999999</v>
      </c>
      <c r="G146" t="s">
        <v>20</v>
      </c>
      <c r="H146">
        <v>135</v>
      </c>
      <c r="I146" s="6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5"/>
        <v>43633.208333333328</v>
      </c>
      <c r="O146" s="7">
        <f t="shared" si="5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3">
        <f t="shared" si="6"/>
        <v>2.3651200000000001</v>
      </c>
      <c r="G147" t="s">
        <v>20</v>
      </c>
      <c r="H147">
        <v>768</v>
      </c>
      <c r="I147" s="6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5"/>
        <v>41889.208333333336</v>
      </c>
      <c r="O147" s="7">
        <f t="shared" si="5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3">
        <f t="shared" si="6"/>
        <v>0.17249999999999999</v>
      </c>
      <c r="G148" t="s">
        <v>74</v>
      </c>
      <c r="H148">
        <v>51</v>
      </c>
      <c r="I148" s="6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5"/>
        <v>40855.25</v>
      </c>
      <c r="O148" s="7">
        <f t="shared" si="5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3">
        <f t="shared" si="6"/>
        <v>1.1249397590361445</v>
      </c>
      <c r="G149" t="s">
        <v>20</v>
      </c>
      <c r="H149">
        <v>199</v>
      </c>
      <c r="I149" s="6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5"/>
        <v>42534.208333333328</v>
      </c>
      <c r="O149" s="7">
        <f t="shared" si="5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3">
        <f t="shared" si="6"/>
        <v>1.2102150537634409</v>
      </c>
      <c r="G150" t="s">
        <v>20</v>
      </c>
      <c r="H150">
        <v>107</v>
      </c>
      <c r="I150" s="6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5"/>
        <v>42941.208333333328</v>
      </c>
      <c r="O150" s="7">
        <f t="shared" si="5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3">
        <f t="shared" si="6"/>
        <v>2.1987096774193549</v>
      </c>
      <c r="G151" t="s">
        <v>20</v>
      </c>
      <c r="H151">
        <v>195</v>
      </c>
      <c r="I151" s="6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5"/>
        <v>41275.25</v>
      </c>
      <c r="O151" s="7">
        <f t="shared" si="5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3">
        <f t="shared" si="6"/>
        <v>0.01</v>
      </c>
      <c r="G152" t="s">
        <v>14</v>
      </c>
      <c r="H152">
        <v>1</v>
      </c>
      <c r="I152" s="6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5"/>
        <v>43450.25</v>
      </c>
      <c r="O152" s="7">
        <f t="shared" si="5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3">
        <f t="shared" si="6"/>
        <v>0.64166909620991253</v>
      </c>
      <c r="G153" t="s">
        <v>14</v>
      </c>
      <c r="H153">
        <v>1467</v>
      </c>
      <c r="I153" s="6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5"/>
        <v>41799.208333333336</v>
      </c>
      <c r="O153" s="7">
        <f t="shared" si="5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3">
        <f t="shared" si="6"/>
        <v>4.2306746987951804</v>
      </c>
      <c r="G154" t="s">
        <v>20</v>
      </c>
      <c r="H154">
        <v>3376</v>
      </c>
      <c r="I154" s="6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5"/>
        <v>42783.25</v>
      </c>
      <c r="O154" s="7">
        <f t="shared" si="5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3">
        <f t="shared" si="6"/>
        <v>0.92984160506863778</v>
      </c>
      <c r="G155" t="s">
        <v>14</v>
      </c>
      <c r="H155">
        <v>5681</v>
      </c>
      <c r="I155" s="6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5"/>
        <v>41201.208333333336</v>
      </c>
      <c r="O155" s="7">
        <f t="shared" si="5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3">
        <f t="shared" si="6"/>
        <v>0.58756567425569173</v>
      </c>
      <c r="G156" t="s">
        <v>14</v>
      </c>
      <c r="H156">
        <v>1059</v>
      </c>
      <c r="I156" s="6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5"/>
        <v>42502.208333333328</v>
      </c>
      <c r="O156" s="7">
        <f t="shared" si="5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3">
        <f t="shared" si="6"/>
        <v>0.65022222222222226</v>
      </c>
      <c r="G157" t="s">
        <v>14</v>
      </c>
      <c r="H157">
        <v>1194</v>
      </c>
      <c r="I157" s="6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5"/>
        <v>40262.208333333336</v>
      </c>
      <c r="O157" s="7">
        <f t="shared" si="5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3">
        <f t="shared" si="6"/>
        <v>0.73939560439560437</v>
      </c>
      <c r="G158" t="s">
        <v>74</v>
      </c>
      <c r="H158">
        <v>379</v>
      </c>
      <c r="I158" s="6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5"/>
        <v>43743.208333333328</v>
      </c>
      <c r="O158" s="7">
        <f t="shared" si="5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3">
        <f t="shared" si="6"/>
        <v>0.52666666666666662</v>
      </c>
      <c r="G159" t="s">
        <v>14</v>
      </c>
      <c r="H159">
        <v>30</v>
      </c>
      <c r="I159" s="6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5"/>
        <v>41638.25</v>
      </c>
      <c r="O159" s="7">
        <f t="shared" si="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3">
        <f t="shared" si="6"/>
        <v>2.2095238095238097</v>
      </c>
      <c r="G160" t="s">
        <v>20</v>
      </c>
      <c r="H160">
        <v>41</v>
      </c>
      <c r="I160" s="6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5"/>
        <v>42346.25</v>
      </c>
      <c r="O160" s="7">
        <f t="shared" si="5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3">
        <f t="shared" si="6"/>
        <v>1.0001150627615063</v>
      </c>
      <c r="G161" t="s">
        <v>20</v>
      </c>
      <c r="H161">
        <v>1821</v>
      </c>
      <c r="I161" s="6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5"/>
        <v>43551.208333333328</v>
      </c>
      <c r="O161" s="7">
        <f t="shared" si="5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3">
        <f t="shared" si="6"/>
        <v>1.6231249999999999</v>
      </c>
      <c r="G162" t="s">
        <v>20</v>
      </c>
      <c r="H162">
        <v>164</v>
      </c>
      <c r="I162" s="6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5"/>
        <v>43582.208333333328</v>
      </c>
      <c r="O162" s="7">
        <f t="shared" si="5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3">
        <f t="shared" si="6"/>
        <v>0.78181818181818186</v>
      </c>
      <c r="G163" t="s">
        <v>14</v>
      </c>
      <c r="H163">
        <v>75</v>
      </c>
      <c r="I163" s="6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5"/>
        <v>42270.208333333328</v>
      </c>
      <c r="O163" s="7">
        <f t="shared" si="5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3">
        <f t="shared" si="6"/>
        <v>1.4973770491803278</v>
      </c>
      <c r="G164" t="s">
        <v>20</v>
      </c>
      <c r="H164">
        <v>157</v>
      </c>
      <c r="I164" s="6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5"/>
        <v>43442.25</v>
      </c>
      <c r="O164" s="7">
        <f t="shared" si="5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3">
        <f t="shared" si="6"/>
        <v>2.5325714285714285</v>
      </c>
      <c r="G165" t="s">
        <v>20</v>
      </c>
      <c r="H165">
        <v>246</v>
      </c>
      <c r="I165" s="6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5"/>
        <v>43028.208333333328</v>
      </c>
      <c r="O165" s="7">
        <f t="shared" si="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3">
        <f t="shared" si="6"/>
        <v>1.0016943521594683</v>
      </c>
      <c r="G166" t="s">
        <v>20</v>
      </c>
      <c r="H166">
        <v>1396</v>
      </c>
      <c r="I166" s="6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5"/>
        <v>43016.208333333328</v>
      </c>
      <c r="O166" s="7">
        <f t="shared" si="5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3">
        <f t="shared" si="6"/>
        <v>1.2199004424778761</v>
      </c>
      <c r="G167" t="s">
        <v>20</v>
      </c>
      <c r="H167">
        <v>2506</v>
      </c>
      <c r="I167" s="6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5"/>
        <v>42948.208333333328</v>
      </c>
      <c r="O167" s="7">
        <f t="shared" si="5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3">
        <f t="shared" si="6"/>
        <v>1.3713265306122449</v>
      </c>
      <c r="G168" t="s">
        <v>20</v>
      </c>
      <c r="H168">
        <v>244</v>
      </c>
      <c r="I168" s="6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5"/>
        <v>40534.25</v>
      </c>
      <c r="O168" s="7">
        <f t="shared" si="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3">
        <f t="shared" si="6"/>
        <v>4.155384615384615</v>
      </c>
      <c r="G169" t="s">
        <v>20</v>
      </c>
      <c r="H169">
        <v>146</v>
      </c>
      <c r="I169" s="6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5"/>
        <v>41435.208333333336</v>
      </c>
      <c r="O169" s="7">
        <f t="shared" si="5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3">
        <f t="shared" si="6"/>
        <v>0.3130913348946136</v>
      </c>
      <c r="G170" t="s">
        <v>14</v>
      </c>
      <c r="H170">
        <v>955</v>
      </c>
      <c r="I170" s="6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5"/>
        <v>43518.25</v>
      </c>
      <c r="O170" s="7">
        <f t="shared" si="5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3">
        <f t="shared" si="6"/>
        <v>4.240815450643777</v>
      </c>
      <c r="G171" t="s">
        <v>20</v>
      </c>
      <c r="H171">
        <v>1267</v>
      </c>
      <c r="I171" s="6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5"/>
        <v>41077.208333333336</v>
      </c>
      <c r="O171" s="7">
        <f t="shared" si="5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3">
        <f t="shared" si="6"/>
        <v>2.9388623072833599E-2</v>
      </c>
      <c r="G172" t="s">
        <v>14</v>
      </c>
      <c r="H172">
        <v>67</v>
      </c>
      <c r="I172" s="6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5"/>
        <v>42950.208333333328</v>
      </c>
      <c r="O172" s="7">
        <f t="shared" si="5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3">
        <f t="shared" si="6"/>
        <v>0.1063265306122449</v>
      </c>
      <c r="G173" t="s">
        <v>14</v>
      </c>
      <c r="H173">
        <v>5</v>
      </c>
      <c r="I173" s="6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5"/>
        <v>41718.208333333336</v>
      </c>
      <c r="O173" s="7">
        <f t="shared" si="5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3">
        <f t="shared" si="6"/>
        <v>0.82874999999999999</v>
      </c>
      <c r="G174" t="s">
        <v>14</v>
      </c>
      <c r="H174">
        <v>26</v>
      </c>
      <c r="I174" s="6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5"/>
        <v>41839.208333333336</v>
      </c>
      <c r="O174" s="7">
        <f t="shared" si="5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3">
        <f t="shared" si="6"/>
        <v>1.6301447776628748</v>
      </c>
      <c r="G175" t="s">
        <v>20</v>
      </c>
      <c r="H175">
        <v>1561</v>
      </c>
      <c r="I175" s="6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5"/>
        <v>41412.208333333336</v>
      </c>
      <c r="O175" s="7">
        <f t="shared" si="5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3">
        <f t="shared" si="6"/>
        <v>8.9466666666666672</v>
      </c>
      <c r="G176" t="s">
        <v>20</v>
      </c>
      <c r="H176">
        <v>48</v>
      </c>
      <c r="I176" s="6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5"/>
        <v>42282.208333333328</v>
      </c>
      <c r="O176" s="7">
        <f t="shared" si="5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3">
        <f t="shared" si="6"/>
        <v>0.26191501103752757</v>
      </c>
      <c r="G177" t="s">
        <v>14</v>
      </c>
      <c r="H177">
        <v>1130</v>
      </c>
      <c r="I177" s="6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5"/>
        <v>42613.208333333328</v>
      </c>
      <c r="O177" s="7">
        <f t="shared" si="5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3">
        <f t="shared" si="6"/>
        <v>0.74834782608695649</v>
      </c>
      <c r="G178" t="s">
        <v>14</v>
      </c>
      <c r="H178">
        <v>782</v>
      </c>
      <c r="I178" s="6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5"/>
        <v>42616.208333333328</v>
      </c>
      <c r="O178" s="7">
        <f t="shared" si="5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3">
        <f t="shared" si="6"/>
        <v>4.1647680412371137</v>
      </c>
      <c r="G179" t="s">
        <v>20</v>
      </c>
      <c r="H179">
        <v>2739</v>
      </c>
      <c r="I179" s="6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5"/>
        <v>40497.25</v>
      </c>
      <c r="O179" s="7">
        <f t="shared" si="5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3">
        <f t="shared" si="6"/>
        <v>0.96208333333333329</v>
      </c>
      <c r="G180" t="s">
        <v>14</v>
      </c>
      <c r="H180">
        <v>210</v>
      </c>
      <c r="I180" s="6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5"/>
        <v>42999.208333333328</v>
      </c>
      <c r="O180" s="7">
        <f t="shared" si="5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3">
        <f t="shared" si="6"/>
        <v>3.5771910112359548</v>
      </c>
      <c r="G181" t="s">
        <v>20</v>
      </c>
      <c r="H181">
        <v>3537</v>
      </c>
      <c r="I181" s="6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5"/>
        <v>41350.208333333336</v>
      </c>
      <c r="O181" s="7">
        <f t="shared" si="5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3">
        <f t="shared" si="6"/>
        <v>3.0845714285714285</v>
      </c>
      <c r="G182" t="s">
        <v>20</v>
      </c>
      <c r="H182">
        <v>2107</v>
      </c>
      <c r="I182" s="6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5"/>
        <v>40259.208333333336</v>
      </c>
      <c r="O182" s="7">
        <f t="shared" si="5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3">
        <f t="shared" si="6"/>
        <v>0.61802325581395345</v>
      </c>
      <c r="G183" t="s">
        <v>14</v>
      </c>
      <c r="H183">
        <v>136</v>
      </c>
      <c r="I183" s="6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5"/>
        <v>43012.208333333328</v>
      </c>
      <c r="O183" s="7">
        <f t="shared" si="5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3">
        <f t="shared" si="6"/>
        <v>7.2232472324723247</v>
      </c>
      <c r="G184" t="s">
        <v>20</v>
      </c>
      <c r="H184">
        <v>3318</v>
      </c>
      <c r="I184" s="6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5"/>
        <v>43631.208333333328</v>
      </c>
      <c r="O184" s="7">
        <f t="shared" si="5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3">
        <f t="shared" si="6"/>
        <v>0.69117647058823528</v>
      </c>
      <c r="G185" t="s">
        <v>14</v>
      </c>
      <c r="H185">
        <v>86</v>
      </c>
      <c r="I185" s="6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5"/>
        <v>40430.208333333336</v>
      </c>
      <c r="O185" s="7">
        <f t="shared" si="5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3">
        <f t="shared" si="6"/>
        <v>2.9305555555555554</v>
      </c>
      <c r="G186" t="s">
        <v>20</v>
      </c>
      <c r="H186">
        <v>340</v>
      </c>
      <c r="I186" s="6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5"/>
        <v>43588.208333333328</v>
      </c>
      <c r="O186" s="7">
        <f t="shared" si="5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3">
        <f t="shared" si="6"/>
        <v>0.71799999999999997</v>
      </c>
      <c r="G187" t="s">
        <v>14</v>
      </c>
      <c r="H187">
        <v>19</v>
      </c>
      <c r="I187" s="6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5"/>
        <v>43233.208333333328</v>
      </c>
      <c r="O187" s="7">
        <f t="shared" si="5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3">
        <f t="shared" si="6"/>
        <v>0.31934684684684683</v>
      </c>
      <c r="G188" t="s">
        <v>14</v>
      </c>
      <c r="H188">
        <v>886</v>
      </c>
      <c r="I188" s="6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5"/>
        <v>41782.208333333336</v>
      </c>
      <c r="O188" s="7">
        <f t="shared" si="5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3">
        <f t="shared" si="6"/>
        <v>2.2987375415282392</v>
      </c>
      <c r="G189" t="s">
        <v>20</v>
      </c>
      <c r="H189">
        <v>1442</v>
      </c>
      <c r="I189" s="6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5"/>
        <v>41328.25</v>
      </c>
      <c r="O189" s="7">
        <f t="shared" si="5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3">
        <f t="shared" si="6"/>
        <v>0.3201219512195122</v>
      </c>
      <c r="G190" t="s">
        <v>14</v>
      </c>
      <c r="H190">
        <v>35</v>
      </c>
      <c r="I190" s="6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5"/>
        <v>41975.25</v>
      </c>
      <c r="O190" s="7">
        <f t="shared" si="5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3">
        <f t="shared" si="6"/>
        <v>0.23525352848928385</v>
      </c>
      <c r="G191" t="s">
        <v>74</v>
      </c>
      <c r="H191">
        <v>441</v>
      </c>
      <c r="I191" s="6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5"/>
        <v>42433.25</v>
      </c>
      <c r="O191" s="7">
        <f t="shared" si="5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3">
        <f t="shared" si="6"/>
        <v>0.68594594594594593</v>
      </c>
      <c r="G192" t="s">
        <v>14</v>
      </c>
      <c r="H192">
        <v>24</v>
      </c>
      <c r="I192" s="6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5"/>
        <v>41429.208333333336</v>
      </c>
      <c r="O192" s="7">
        <f t="shared" si="5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3">
        <f t="shared" si="6"/>
        <v>0.37952380952380954</v>
      </c>
      <c r="G193" t="s">
        <v>14</v>
      </c>
      <c r="H193">
        <v>86</v>
      </c>
      <c r="I193" s="6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5"/>
        <v>43536.208333333328</v>
      </c>
      <c r="O193" s="7">
        <f t="shared" si="5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3">
        <f t="shared" si="6"/>
        <v>0.19992957746478873</v>
      </c>
      <c r="G194" t="s">
        <v>14</v>
      </c>
      <c r="H194">
        <v>243</v>
      </c>
      <c r="I194" s="6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5"/>
        <v>41817.208333333336</v>
      </c>
      <c r="O194" s="7">
        <f t="shared" si="5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3">
        <f t="shared" si="6"/>
        <v>0.45636363636363636</v>
      </c>
      <c r="G195" t="s">
        <v>14</v>
      </c>
      <c r="H195">
        <v>65</v>
      </c>
      <c r="I195" s="6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O258" si="7">(((L195/60)/60)/24)+DATE(1970,1,1)</f>
        <v>43198.208333333328</v>
      </c>
      <c r="O195" s="7">
        <f t="shared" si="7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3">
        <f t="shared" ref="F196:F259" si="8">E196/D196</f>
        <v>1.227605633802817</v>
      </c>
      <c r="G196" t="s">
        <v>20</v>
      </c>
      <c r="H196">
        <v>126</v>
      </c>
      <c r="I196" s="6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7"/>
        <v>42261.208333333328</v>
      </c>
      <c r="O196" s="7">
        <f t="shared" si="7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3">
        <f t="shared" si="8"/>
        <v>3.61753164556962</v>
      </c>
      <c r="G197" t="s">
        <v>20</v>
      </c>
      <c r="H197">
        <v>524</v>
      </c>
      <c r="I197" s="6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7"/>
        <v>43310.208333333328</v>
      </c>
      <c r="O197" s="7">
        <f t="shared" si="7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3">
        <f t="shared" si="8"/>
        <v>0.63146341463414635</v>
      </c>
      <c r="G198" t="s">
        <v>14</v>
      </c>
      <c r="H198">
        <v>100</v>
      </c>
      <c r="I198" s="6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7"/>
        <v>42616.208333333328</v>
      </c>
      <c r="O198" s="7">
        <f t="shared" si="7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3">
        <f t="shared" si="8"/>
        <v>2.9820475319926874</v>
      </c>
      <c r="G199" t="s">
        <v>20</v>
      </c>
      <c r="H199">
        <v>1989</v>
      </c>
      <c r="I199" s="6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7"/>
        <v>42909.208333333328</v>
      </c>
      <c r="O199" s="7">
        <f t="shared" si="7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3">
        <f t="shared" si="8"/>
        <v>9.5585443037974685E-2</v>
      </c>
      <c r="G200" t="s">
        <v>14</v>
      </c>
      <c r="H200">
        <v>168</v>
      </c>
      <c r="I200" s="6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7"/>
        <v>40396.208333333336</v>
      </c>
      <c r="O200" s="7">
        <f t="shared" si="7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3">
        <f t="shared" si="8"/>
        <v>0.5377777777777778</v>
      </c>
      <c r="G201" t="s">
        <v>14</v>
      </c>
      <c r="H201">
        <v>13</v>
      </c>
      <c r="I201" s="6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7"/>
        <v>42192.208333333328</v>
      </c>
      <c r="O201" s="7">
        <f t="shared" si="7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3">
        <f t="shared" si="8"/>
        <v>0.02</v>
      </c>
      <c r="G202" t="s">
        <v>14</v>
      </c>
      <c r="H202">
        <v>1</v>
      </c>
      <c r="I202" s="6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7"/>
        <v>40262.208333333336</v>
      </c>
      <c r="O202" s="7">
        <f t="shared" si="7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3">
        <f t="shared" si="8"/>
        <v>6.8119047619047617</v>
      </c>
      <c r="G203" t="s">
        <v>20</v>
      </c>
      <c r="H203">
        <v>157</v>
      </c>
      <c r="I203" s="6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7"/>
        <v>41845.208333333336</v>
      </c>
      <c r="O203" s="7">
        <f t="shared" si="7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3">
        <f t="shared" si="8"/>
        <v>0.78831325301204824</v>
      </c>
      <c r="G204" t="s">
        <v>74</v>
      </c>
      <c r="H204">
        <v>82</v>
      </c>
      <c r="I204" s="6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7"/>
        <v>40818.208333333336</v>
      </c>
      <c r="O204" s="7">
        <f t="shared" si="7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3">
        <f t="shared" si="8"/>
        <v>1.3440792216817234</v>
      </c>
      <c r="G205" t="s">
        <v>20</v>
      </c>
      <c r="H205">
        <v>4498</v>
      </c>
      <c r="I205" s="6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7"/>
        <v>42752.25</v>
      </c>
      <c r="O205" s="7">
        <f t="shared" si="7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3">
        <f t="shared" si="8"/>
        <v>3.372E-2</v>
      </c>
      <c r="G206" t="s">
        <v>14</v>
      </c>
      <c r="H206">
        <v>40</v>
      </c>
      <c r="I206" s="6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7"/>
        <v>40636.208333333336</v>
      </c>
      <c r="O206" s="7">
        <f t="shared" si="7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3">
        <f t="shared" si="8"/>
        <v>4.3184615384615386</v>
      </c>
      <c r="G207" t="s">
        <v>20</v>
      </c>
      <c r="H207">
        <v>80</v>
      </c>
      <c r="I207" s="6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7"/>
        <v>43390.208333333328</v>
      </c>
      <c r="O207" s="7">
        <f t="shared" si="7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3">
        <f t="shared" si="8"/>
        <v>0.38844444444444443</v>
      </c>
      <c r="G208" t="s">
        <v>74</v>
      </c>
      <c r="H208">
        <v>57</v>
      </c>
      <c r="I208" s="6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7"/>
        <v>40236.25</v>
      </c>
      <c r="O208" s="7">
        <f t="shared" si="7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3">
        <f t="shared" si="8"/>
        <v>4.2569999999999997</v>
      </c>
      <c r="G209" t="s">
        <v>20</v>
      </c>
      <c r="H209">
        <v>43</v>
      </c>
      <c r="I209" s="6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7"/>
        <v>43340.208333333328</v>
      </c>
      <c r="O209" s="7">
        <f t="shared" si="7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3">
        <f t="shared" si="8"/>
        <v>1.0112239715591671</v>
      </c>
      <c r="G210" t="s">
        <v>20</v>
      </c>
      <c r="H210">
        <v>2053</v>
      </c>
      <c r="I210" s="6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7"/>
        <v>43048.25</v>
      </c>
      <c r="O210" s="7">
        <f t="shared" si="7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3">
        <f t="shared" si="8"/>
        <v>0.21188688946015424</v>
      </c>
      <c r="G211" t="s">
        <v>47</v>
      </c>
      <c r="H211">
        <v>808</v>
      </c>
      <c r="I211" s="6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7"/>
        <v>42496.208333333328</v>
      </c>
      <c r="O211" s="7">
        <f t="shared" si="7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3">
        <f t="shared" si="8"/>
        <v>0.67425531914893622</v>
      </c>
      <c r="G212" t="s">
        <v>14</v>
      </c>
      <c r="H212">
        <v>226</v>
      </c>
      <c r="I212" s="6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7"/>
        <v>42797.25</v>
      </c>
      <c r="O212" s="7">
        <f t="shared" si="7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3">
        <f t="shared" si="8"/>
        <v>0.9492337164750958</v>
      </c>
      <c r="G213" t="s">
        <v>14</v>
      </c>
      <c r="H213">
        <v>1625</v>
      </c>
      <c r="I213" s="6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7"/>
        <v>41513.208333333336</v>
      </c>
      <c r="O213" s="7">
        <f t="shared" si="7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3">
        <f t="shared" si="8"/>
        <v>1.5185185185185186</v>
      </c>
      <c r="G214" t="s">
        <v>20</v>
      </c>
      <c r="H214">
        <v>168</v>
      </c>
      <c r="I214" s="6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7"/>
        <v>43814.25</v>
      </c>
      <c r="O214" s="7">
        <f t="shared" si="7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3">
        <f t="shared" si="8"/>
        <v>1.9516382252559727</v>
      </c>
      <c r="G215" t="s">
        <v>20</v>
      </c>
      <c r="H215">
        <v>4289</v>
      </c>
      <c r="I215" s="6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7"/>
        <v>40488.208333333336</v>
      </c>
      <c r="O215" s="7">
        <f t="shared" si="7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3">
        <f t="shared" si="8"/>
        <v>10.231428571428571</v>
      </c>
      <c r="G216" t="s">
        <v>20</v>
      </c>
      <c r="H216">
        <v>165</v>
      </c>
      <c r="I216" s="6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7"/>
        <v>40409.208333333336</v>
      </c>
      <c r="O216" s="7">
        <f t="shared" si="7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3">
        <f t="shared" si="8"/>
        <v>3.8418367346938778E-2</v>
      </c>
      <c r="G217" t="s">
        <v>14</v>
      </c>
      <c r="H217">
        <v>143</v>
      </c>
      <c r="I217" s="6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7"/>
        <v>43509.25</v>
      </c>
      <c r="O217" s="7">
        <f t="shared" si="7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3">
        <f t="shared" si="8"/>
        <v>1.5507066557107643</v>
      </c>
      <c r="G218" t="s">
        <v>20</v>
      </c>
      <c r="H218">
        <v>1815</v>
      </c>
      <c r="I218" s="6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7"/>
        <v>40869.25</v>
      </c>
      <c r="O218" s="7">
        <f t="shared" si="7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3">
        <f t="shared" si="8"/>
        <v>0.44753477588871715</v>
      </c>
      <c r="G219" t="s">
        <v>14</v>
      </c>
      <c r="H219">
        <v>934</v>
      </c>
      <c r="I219" s="6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7"/>
        <v>43583.208333333328</v>
      </c>
      <c r="O219" s="7">
        <f t="shared" si="7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3">
        <f t="shared" si="8"/>
        <v>2.1594736842105262</v>
      </c>
      <c r="G220" t="s">
        <v>20</v>
      </c>
      <c r="H220">
        <v>397</v>
      </c>
      <c r="I220" s="6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7"/>
        <v>40858.25</v>
      </c>
      <c r="O220" s="7">
        <f t="shared" si="7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3">
        <f t="shared" si="8"/>
        <v>3.3212709832134291</v>
      </c>
      <c r="G221" t="s">
        <v>20</v>
      </c>
      <c r="H221">
        <v>1539</v>
      </c>
      <c r="I221" s="6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7"/>
        <v>41137.208333333336</v>
      </c>
      <c r="O221" s="7">
        <f t="shared" si="7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3">
        <f t="shared" si="8"/>
        <v>8.4430379746835441E-2</v>
      </c>
      <c r="G222" t="s">
        <v>14</v>
      </c>
      <c r="H222">
        <v>17</v>
      </c>
      <c r="I222" s="6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7"/>
        <v>40725.208333333336</v>
      </c>
      <c r="O222" s="7">
        <f t="shared" si="7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3">
        <f t="shared" si="8"/>
        <v>0.9862551440329218</v>
      </c>
      <c r="G223" t="s">
        <v>14</v>
      </c>
      <c r="H223">
        <v>2179</v>
      </c>
      <c r="I223" s="6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7"/>
        <v>41081.208333333336</v>
      </c>
      <c r="O223" s="7">
        <f t="shared" si="7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3">
        <f t="shared" si="8"/>
        <v>1.3797916666666667</v>
      </c>
      <c r="G224" t="s">
        <v>20</v>
      </c>
      <c r="H224">
        <v>138</v>
      </c>
      <c r="I224" s="6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7"/>
        <v>41914.208333333336</v>
      </c>
      <c r="O224" s="7">
        <f t="shared" si="7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3">
        <f t="shared" si="8"/>
        <v>0.93810996563573879</v>
      </c>
      <c r="G225" t="s">
        <v>14</v>
      </c>
      <c r="H225">
        <v>931</v>
      </c>
      <c r="I225" s="6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7"/>
        <v>42445.208333333328</v>
      </c>
      <c r="O225" s="7">
        <f t="shared" si="7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3">
        <f t="shared" si="8"/>
        <v>4.0363930885529156</v>
      </c>
      <c r="G226" t="s">
        <v>20</v>
      </c>
      <c r="H226">
        <v>3594</v>
      </c>
      <c r="I226" s="6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7"/>
        <v>41906.208333333336</v>
      </c>
      <c r="O226" s="7">
        <f t="shared" si="7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3">
        <f t="shared" si="8"/>
        <v>2.6017404129793511</v>
      </c>
      <c r="G227" t="s">
        <v>20</v>
      </c>
      <c r="H227">
        <v>5880</v>
      </c>
      <c r="I227" s="6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7"/>
        <v>41762.208333333336</v>
      </c>
      <c r="O227" s="7">
        <f t="shared" si="7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3">
        <f t="shared" si="8"/>
        <v>3.6663333333333332</v>
      </c>
      <c r="G228" t="s">
        <v>20</v>
      </c>
      <c r="H228">
        <v>112</v>
      </c>
      <c r="I228" s="6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7"/>
        <v>40276.208333333336</v>
      </c>
      <c r="O228" s="7">
        <f t="shared" si="7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3">
        <f t="shared" si="8"/>
        <v>1.687208538587849</v>
      </c>
      <c r="G229" t="s">
        <v>20</v>
      </c>
      <c r="H229">
        <v>943</v>
      </c>
      <c r="I229" s="6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7"/>
        <v>42139.208333333328</v>
      </c>
      <c r="O229" s="7">
        <f t="shared" si="7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3">
        <f t="shared" si="8"/>
        <v>1.1990717911530093</v>
      </c>
      <c r="G230" t="s">
        <v>20</v>
      </c>
      <c r="H230">
        <v>2468</v>
      </c>
      <c r="I230" s="6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7"/>
        <v>42613.208333333328</v>
      </c>
      <c r="O230" s="7">
        <f t="shared" si="7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3">
        <f t="shared" si="8"/>
        <v>1.936892523364486</v>
      </c>
      <c r="G231" t="s">
        <v>20</v>
      </c>
      <c r="H231">
        <v>2551</v>
      </c>
      <c r="I231" s="6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7"/>
        <v>42887.208333333328</v>
      </c>
      <c r="O231" s="7">
        <f t="shared" si="7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3">
        <f t="shared" si="8"/>
        <v>4.2016666666666671</v>
      </c>
      <c r="G232" t="s">
        <v>20</v>
      </c>
      <c r="H232">
        <v>101</v>
      </c>
      <c r="I232" s="6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7"/>
        <v>43805.25</v>
      </c>
      <c r="O232" s="7">
        <f t="shared" si="7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3">
        <f t="shared" si="8"/>
        <v>0.76708333333333334</v>
      </c>
      <c r="G233" t="s">
        <v>74</v>
      </c>
      <c r="H233">
        <v>67</v>
      </c>
      <c r="I233" s="6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7"/>
        <v>41415.208333333336</v>
      </c>
      <c r="O233" s="7">
        <f t="shared" si="7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3">
        <f t="shared" si="8"/>
        <v>1.7126470588235294</v>
      </c>
      <c r="G234" t="s">
        <v>20</v>
      </c>
      <c r="H234">
        <v>92</v>
      </c>
      <c r="I234" s="6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7"/>
        <v>42576.208333333328</v>
      </c>
      <c r="O234" s="7">
        <f t="shared" si="7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3">
        <f t="shared" si="8"/>
        <v>1.5789473684210527</v>
      </c>
      <c r="G235" t="s">
        <v>20</v>
      </c>
      <c r="H235">
        <v>62</v>
      </c>
      <c r="I235" s="6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7"/>
        <v>40706.208333333336</v>
      </c>
      <c r="O235" s="7">
        <f t="shared" si="7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3">
        <f t="shared" si="8"/>
        <v>1.0908</v>
      </c>
      <c r="G236" t="s">
        <v>20</v>
      </c>
      <c r="H236">
        <v>149</v>
      </c>
      <c r="I236" s="6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7"/>
        <v>42969.208333333328</v>
      </c>
      <c r="O236" s="7">
        <f t="shared" si="7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3">
        <f t="shared" si="8"/>
        <v>0.41732558139534881</v>
      </c>
      <c r="G237" t="s">
        <v>14</v>
      </c>
      <c r="H237">
        <v>92</v>
      </c>
      <c r="I237" s="6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7"/>
        <v>42779.25</v>
      </c>
      <c r="O237" s="7">
        <f t="shared" si="7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3">
        <f t="shared" si="8"/>
        <v>0.10944303797468355</v>
      </c>
      <c r="G238" t="s">
        <v>14</v>
      </c>
      <c r="H238">
        <v>57</v>
      </c>
      <c r="I238" s="6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7"/>
        <v>43641.208333333328</v>
      </c>
      <c r="O238" s="7">
        <f t="shared" si="7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3">
        <f t="shared" si="8"/>
        <v>1.593763440860215</v>
      </c>
      <c r="G239" t="s">
        <v>20</v>
      </c>
      <c r="H239">
        <v>329</v>
      </c>
      <c r="I239" s="6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7"/>
        <v>41754.208333333336</v>
      </c>
      <c r="O239" s="7">
        <f t="shared" si="7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3">
        <f t="shared" si="8"/>
        <v>4.2241666666666671</v>
      </c>
      <c r="G240" t="s">
        <v>20</v>
      </c>
      <c r="H240">
        <v>97</v>
      </c>
      <c r="I240" s="6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7"/>
        <v>43083.25</v>
      </c>
      <c r="O240" s="7">
        <f t="shared" si="7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3">
        <f t="shared" si="8"/>
        <v>0.97718749999999999</v>
      </c>
      <c r="G241" t="s">
        <v>14</v>
      </c>
      <c r="H241">
        <v>41</v>
      </c>
      <c r="I241" s="6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7"/>
        <v>42245.208333333328</v>
      </c>
      <c r="O241" s="7">
        <f t="shared" si="7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3">
        <f t="shared" si="8"/>
        <v>4.1878911564625847</v>
      </c>
      <c r="G242" t="s">
        <v>20</v>
      </c>
      <c r="H242">
        <v>1784</v>
      </c>
      <c r="I242" s="6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7"/>
        <v>40396.208333333336</v>
      </c>
      <c r="O242" s="7">
        <f t="shared" si="7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3">
        <f t="shared" si="8"/>
        <v>1.0191632047477746</v>
      </c>
      <c r="G243" t="s">
        <v>20</v>
      </c>
      <c r="H243">
        <v>1684</v>
      </c>
      <c r="I243" s="6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7"/>
        <v>41742.208333333336</v>
      </c>
      <c r="O243" s="7">
        <f t="shared" si="7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3">
        <f t="shared" si="8"/>
        <v>1.2772619047619047</v>
      </c>
      <c r="G244" t="s">
        <v>20</v>
      </c>
      <c r="H244">
        <v>250</v>
      </c>
      <c r="I244" s="6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7"/>
        <v>42865.208333333328</v>
      </c>
      <c r="O244" s="7">
        <f t="shared" si="7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3">
        <f t="shared" si="8"/>
        <v>4.4521739130434783</v>
      </c>
      <c r="G245" t="s">
        <v>20</v>
      </c>
      <c r="H245">
        <v>238</v>
      </c>
      <c r="I245" s="6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7"/>
        <v>43163.25</v>
      </c>
      <c r="O245" s="7">
        <f t="shared" si="7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3">
        <f t="shared" si="8"/>
        <v>5.6971428571428575</v>
      </c>
      <c r="G246" t="s">
        <v>20</v>
      </c>
      <c r="H246">
        <v>53</v>
      </c>
      <c r="I246" s="6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7"/>
        <v>41834.208333333336</v>
      </c>
      <c r="O246" s="7">
        <f t="shared" si="7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3">
        <f t="shared" si="8"/>
        <v>5.0934482758620687</v>
      </c>
      <c r="G247" t="s">
        <v>20</v>
      </c>
      <c r="H247">
        <v>214</v>
      </c>
      <c r="I247" s="6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7"/>
        <v>41736.208333333336</v>
      </c>
      <c r="O247" s="7">
        <f t="shared" si="7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3">
        <f t="shared" si="8"/>
        <v>3.2553333333333332</v>
      </c>
      <c r="G248" t="s">
        <v>20</v>
      </c>
      <c r="H248">
        <v>222</v>
      </c>
      <c r="I248" s="6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7"/>
        <v>41491.208333333336</v>
      </c>
      <c r="O248" s="7">
        <f t="shared" si="7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3">
        <f t="shared" si="8"/>
        <v>9.3261616161616168</v>
      </c>
      <c r="G249" t="s">
        <v>20</v>
      </c>
      <c r="H249">
        <v>1884</v>
      </c>
      <c r="I249" s="6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7"/>
        <v>42726.25</v>
      </c>
      <c r="O249" s="7">
        <f t="shared" si="7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3">
        <f t="shared" si="8"/>
        <v>2.1133870967741935</v>
      </c>
      <c r="G250" t="s">
        <v>20</v>
      </c>
      <c r="H250">
        <v>218</v>
      </c>
      <c r="I250" s="6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7"/>
        <v>42004.25</v>
      </c>
      <c r="O250" s="7">
        <f t="shared" si="7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3">
        <f t="shared" si="8"/>
        <v>2.7332520325203253</v>
      </c>
      <c r="G251" t="s">
        <v>20</v>
      </c>
      <c r="H251">
        <v>6465</v>
      </c>
      <c r="I251" s="6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7"/>
        <v>42006.25</v>
      </c>
      <c r="O251" s="7">
        <f t="shared" si="7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3">
        <f t="shared" si="8"/>
        <v>0.03</v>
      </c>
      <c r="G252" t="s">
        <v>14</v>
      </c>
      <c r="H252">
        <v>1</v>
      </c>
      <c r="I252" s="6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7"/>
        <v>40203.25</v>
      </c>
      <c r="O252" s="7">
        <f t="shared" si="7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3">
        <f t="shared" si="8"/>
        <v>0.54084507042253516</v>
      </c>
      <c r="G253" t="s">
        <v>14</v>
      </c>
      <c r="H253">
        <v>101</v>
      </c>
      <c r="I253" s="6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7"/>
        <v>41252.25</v>
      </c>
      <c r="O253" s="7">
        <f t="shared" si="7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3">
        <f t="shared" si="8"/>
        <v>6.2629999999999999</v>
      </c>
      <c r="G254" t="s">
        <v>20</v>
      </c>
      <c r="H254">
        <v>59</v>
      </c>
      <c r="I254" s="6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7"/>
        <v>41572.208333333336</v>
      </c>
      <c r="O254" s="7">
        <f t="shared" si="7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3">
        <f t="shared" si="8"/>
        <v>0.8902139917695473</v>
      </c>
      <c r="G255" t="s">
        <v>14</v>
      </c>
      <c r="H255">
        <v>1335</v>
      </c>
      <c r="I255" s="6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7"/>
        <v>40641.208333333336</v>
      </c>
      <c r="O255" s="7">
        <f t="shared" si="7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3">
        <f t="shared" si="8"/>
        <v>1.8489130434782608</v>
      </c>
      <c r="G256" t="s">
        <v>20</v>
      </c>
      <c r="H256">
        <v>88</v>
      </c>
      <c r="I256" s="6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7"/>
        <v>42787.25</v>
      </c>
      <c r="O256" s="7">
        <f t="shared" si="7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3">
        <f t="shared" si="8"/>
        <v>1.2016770186335404</v>
      </c>
      <c r="G257" t="s">
        <v>20</v>
      </c>
      <c r="H257">
        <v>1697</v>
      </c>
      <c r="I257" s="6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7"/>
        <v>40590.25</v>
      </c>
      <c r="O257" s="7">
        <f t="shared" si="7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3">
        <f t="shared" si="8"/>
        <v>0.23390243902439026</v>
      </c>
      <c r="G258" t="s">
        <v>14</v>
      </c>
      <c r="H258">
        <v>15</v>
      </c>
      <c r="I258" s="6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7"/>
        <v>42393.25</v>
      </c>
      <c r="O258" s="7">
        <f t="shared" si="7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3">
        <f t="shared" si="8"/>
        <v>1.46</v>
      </c>
      <c r="G259" t="s">
        <v>20</v>
      </c>
      <c r="H259">
        <v>92</v>
      </c>
      <c r="I259" s="6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O322" si="9">(((L259/60)/60)/24)+DATE(1970,1,1)</f>
        <v>41338.25</v>
      </c>
      <c r="O259" s="7">
        <f t="shared" si="9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3">
        <f t="shared" ref="F260:F323" si="10">E260/D260</f>
        <v>2.6848000000000001</v>
      </c>
      <c r="G260" t="s">
        <v>20</v>
      </c>
      <c r="H260">
        <v>186</v>
      </c>
      <c r="I260" s="6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9"/>
        <v>42712.25</v>
      </c>
      <c r="O260" s="7">
        <f t="shared" si="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3">
        <f t="shared" si="10"/>
        <v>5.9749999999999996</v>
      </c>
      <c r="G261" t="s">
        <v>20</v>
      </c>
      <c r="H261">
        <v>138</v>
      </c>
      <c r="I261" s="6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9"/>
        <v>41251.25</v>
      </c>
      <c r="O261" s="7">
        <f t="shared" si="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3">
        <f t="shared" si="10"/>
        <v>1.5769841269841269</v>
      </c>
      <c r="G262" t="s">
        <v>20</v>
      </c>
      <c r="H262">
        <v>261</v>
      </c>
      <c r="I262" s="6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9"/>
        <v>41180.208333333336</v>
      </c>
      <c r="O262" s="7">
        <f t="shared" si="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3">
        <f t="shared" si="10"/>
        <v>0.31201660735468567</v>
      </c>
      <c r="G263" t="s">
        <v>14</v>
      </c>
      <c r="H263">
        <v>454</v>
      </c>
      <c r="I263" s="6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9"/>
        <v>40415.208333333336</v>
      </c>
      <c r="O263" s="7">
        <f t="shared" si="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3">
        <f t="shared" si="10"/>
        <v>3.1341176470588237</v>
      </c>
      <c r="G264" t="s">
        <v>20</v>
      </c>
      <c r="H264">
        <v>107</v>
      </c>
      <c r="I264" s="6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9"/>
        <v>40638.208333333336</v>
      </c>
      <c r="O264" s="7">
        <f t="shared" si="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3">
        <f t="shared" si="10"/>
        <v>3.7089655172413791</v>
      </c>
      <c r="G265" t="s">
        <v>20</v>
      </c>
      <c r="H265">
        <v>199</v>
      </c>
      <c r="I265" s="6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9"/>
        <v>40187.25</v>
      </c>
      <c r="O265" s="7">
        <f t="shared" si="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3">
        <f t="shared" si="10"/>
        <v>3.6266447368421053</v>
      </c>
      <c r="G266" t="s">
        <v>20</v>
      </c>
      <c r="H266">
        <v>5512</v>
      </c>
      <c r="I266" s="6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9"/>
        <v>41317.25</v>
      </c>
      <c r="O266" s="7">
        <f t="shared" si="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3">
        <f t="shared" si="10"/>
        <v>1.2308163265306122</v>
      </c>
      <c r="G267" t="s">
        <v>20</v>
      </c>
      <c r="H267">
        <v>86</v>
      </c>
      <c r="I267" s="6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9"/>
        <v>42372.25</v>
      </c>
      <c r="O267" s="7">
        <f t="shared" si="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3">
        <f t="shared" si="10"/>
        <v>0.76766756032171579</v>
      </c>
      <c r="G268" t="s">
        <v>14</v>
      </c>
      <c r="H268">
        <v>3182</v>
      </c>
      <c r="I268" s="6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9"/>
        <v>41950.25</v>
      </c>
      <c r="O268" s="7">
        <f t="shared" si="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3">
        <f t="shared" si="10"/>
        <v>2.3362012987012988</v>
      </c>
      <c r="G269" t="s">
        <v>20</v>
      </c>
      <c r="H269">
        <v>2768</v>
      </c>
      <c r="I269" s="6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9"/>
        <v>41206.208333333336</v>
      </c>
      <c r="O269" s="7">
        <f t="shared" si="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3">
        <f t="shared" si="10"/>
        <v>1.8053333333333332</v>
      </c>
      <c r="G270" t="s">
        <v>20</v>
      </c>
      <c r="H270">
        <v>48</v>
      </c>
      <c r="I270" s="6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9"/>
        <v>41186.208333333336</v>
      </c>
      <c r="O270" s="7">
        <f t="shared" si="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3">
        <f t="shared" si="10"/>
        <v>2.5262857142857142</v>
      </c>
      <c r="G271" t="s">
        <v>20</v>
      </c>
      <c r="H271">
        <v>87</v>
      </c>
      <c r="I271" s="6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9"/>
        <v>43496.25</v>
      </c>
      <c r="O271" s="7">
        <f t="shared" si="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3">
        <f t="shared" si="10"/>
        <v>0.27176538240368026</v>
      </c>
      <c r="G272" t="s">
        <v>74</v>
      </c>
      <c r="H272">
        <v>1890</v>
      </c>
      <c r="I272" s="6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9"/>
        <v>40514.25</v>
      </c>
      <c r="O272" s="7">
        <f t="shared" si="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3">
        <f t="shared" si="10"/>
        <v>1.2706571242680547E-2</v>
      </c>
      <c r="G273" t="s">
        <v>47</v>
      </c>
      <c r="H273">
        <v>61</v>
      </c>
      <c r="I273" s="6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9"/>
        <v>42345.25</v>
      </c>
      <c r="O273" s="7">
        <f t="shared" si="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3">
        <f t="shared" si="10"/>
        <v>3.0400978473581213</v>
      </c>
      <c r="G274" t="s">
        <v>20</v>
      </c>
      <c r="H274">
        <v>1894</v>
      </c>
      <c r="I274" s="6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9"/>
        <v>43656.208333333328</v>
      </c>
      <c r="O274" s="7">
        <f t="shared" si="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3">
        <f t="shared" si="10"/>
        <v>1.3723076923076922</v>
      </c>
      <c r="G275" t="s">
        <v>20</v>
      </c>
      <c r="H275">
        <v>282</v>
      </c>
      <c r="I275" s="6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9"/>
        <v>42995.208333333328</v>
      </c>
      <c r="O275" s="7">
        <f t="shared" si="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3">
        <f t="shared" si="10"/>
        <v>0.32208333333333333</v>
      </c>
      <c r="G276" t="s">
        <v>14</v>
      </c>
      <c r="H276">
        <v>15</v>
      </c>
      <c r="I276" s="6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9"/>
        <v>43045.25</v>
      </c>
      <c r="O276" s="7">
        <f t="shared" si="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3">
        <f t="shared" si="10"/>
        <v>2.4151282051282053</v>
      </c>
      <c r="G277" t="s">
        <v>20</v>
      </c>
      <c r="H277">
        <v>116</v>
      </c>
      <c r="I277" s="6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9"/>
        <v>43561.208333333328</v>
      </c>
      <c r="O277" s="7">
        <f t="shared" si="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3">
        <f t="shared" si="10"/>
        <v>0.96799999999999997</v>
      </c>
      <c r="G278" t="s">
        <v>14</v>
      </c>
      <c r="H278">
        <v>133</v>
      </c>
      <c r="I278" s="6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9"/>
        <v>41018.208333333336</v>
      </c>
      <c r="O278" s="7">
        <f t="shared" si="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3">
        <f t="shared" si="10"/>
        <v>10.664285714285715</v>
      </c>
      <c r="G279" t="s">
        <v>20</v>
      </c>
      <c r="H279">
        <v>83</v>
      </c>
      <c r="I279" s="6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9"/>
        <v>40378.208333333336</v>
      </c>
      <c r="O279" s="7">
        <f t="shared" si="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3">
        <f t="shared" si="10"/>
        <v>3.2588888888888889</v>
      </c>
      <c r="G280" t="s">
        <v>20</v>
      </c>
      <c r="H280">
        <v>91</v>
      </c>
      <c r="I280" s="6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9"/>
        <v>41239.25</v>
      </c>
      <c r="O280" s="7">
        <f t="shared" si="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3">
        <f t="shared" si="10"/>
        <v>1.7070000000000001</v>
      </c>
      <c r="G281" t="s">
        <v>20</v>
      </c>
      <c r="H281">
        <v>546</v>
      </c>
      <c r="I281" s="6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9"/>
        <v>43346.208333333328</v>
      </c>
      <c r="O281" s="7">
        <f t="shared" si="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3">
        <f t="shared" si="10"/>
        <v>5.8144</v>
      </c>
      <c r="G282" t="s">
        <v>20</v>
      </c>
      <c r="H282">
        <v>393</v>
      </c>
      <c r="I282" s="6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9"/>
        <v>43060.25</v>
      </c>
      <c r="O282" s="7">
        <f t="shared" si="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3">
        <f t="shared" si="10"/>
        <v>0.91520972644376897</v>
      </c>
      <c r="G283" t="s">
        <v>14</v>
      </c>
      <c r="H283">
        <v>2062</v>
      </c>
      <c r="I283" s="6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9"/>
        <v>40979.25</v>
      </c>
      <c r="O283" s="7">
        <f t="shared" si="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3">
        <f t="shared" si="10"/>
        <v>1.0804761904761904</v>
      </c>
      <c r="G284" t="s">
        <v>20</v>
      </c>
      <c r="H284">
        <v>133</v>
      </c>
      <c r="I284" s="6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9"/>
        <v>42701.25</v>
      </c>
      <c r="O284" s="7">
        <f t="shared" si="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3">
        <f t="shared" si="10"/>
        <v>0.18728395061728395</v>
      </c>
      <c r="G285" t="s">
        <v>14</v>
      </c>
      <c r="H285">
        <v>29</v>
      </c>
      <c r="I285" s="6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9"/>
        <v>42520.208333333328</v>
      </c>
      <c r="O285" s="7">
        <f t="shared" si="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3">
        <f t="shared" si="10"/>
        <v>0.83193877551020412</v>
      </c>
      <c r="G286" t="s">
        <v>14</v>
      </c>
      <c r="H286">
        <v>132</v>
      </c>
      <c r="I286" s="6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9"/>
        <v>41030.208333333336</v>
      </c>
      <c r="O286" s="7">
        <f t="shared" si="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3">
        <f t="shared" si="10"/>
        <v>7.0633333333333335</v>
      </c>
      <c r="G287" t="s">
        <v>20</v>
      </c>
      <c r="H287">
        <v>254</v>
      </c>
      <c r="I287" s="6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9"/>
        <v>42623.208333333328</v>
      </c>
      <c r="O287" s="7">
        <f t="shared" si="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3">
        <f t="shared" si="10"/>
        <v>0.17446030330062445</v>
      </c>
      <c r="G288" t="s">
        <v>74</v>
      </c>
      <c r="H288">
        <v>184</v>
      </c>
      <c r="I288" s="6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9"/>
        <v>42697.25</v>
      </c>
      <c r="O288" s="7">
        <f t="shared" si="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3">
        <f t="shared" si="10"/>
        <v>2.0973015873015872</v>
      </c>
      <c r="G289" t="s">
        <v>20</v>
      </c>
      <c r="H289">
        <v>176</v>
      </c>
      <c r="I289" s="6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9"/>
        <v>42122.208333333328</v>
      </c>
      <c r="O289" s="7">
        <f t="shared" si="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3">
        <f t="shared" si="10"/>
        <v>0.97785714285714287</v>
      </c>
      <c r="G290" t="s">
        <v>14</v>
      </c>
      <c r="H290">
        <v>137</v>
      </c>
      <c r="I290" s="6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9"/>
        <v>40982.208333333336</v>
      </c>
      <c r="O290" s="7">
        <f t="shared" si="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3">
        <f t="shared" si="10"/>
        <v>16.842500000000001</v>
      </c>
      <c r="G291" t="s">
        <v>20</v>
      </c>
      <c r="H291">
        <v>337</v>
      </c>
      <c r="I291" s="6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9"/>
        <v>42219.208333333328</v>
      </c>
      <c r="O291" s="7">
        <f t="shared" si="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3">
        <f t="shared" si="10"/>
        <v>0.54402135231316728</v>
      </c>
      <c r="G292" t="s">
        <v>14</v>
      </c>
      <c r="H292">
        <v>908</v>
      </c>
      <c r="I292" s="6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9"/>
        <v>41404.208333333336</v>
      </c>
      <c r="O292" s="7">
        <f t="shared" si="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3">
        <f t="shared" si="10"/>
        <v>4.5661111111111108</v>
      </c>
      <c r="G293" t="s">
        <v>20</v>
      </c>
      <c r="H293">
        <v>107</v>
      </c>
      <c r="I293" s="6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9"/>
        <v>40831.208333333336</v>
      </c>
      <c r="O293" s="7">
        <f t="shared" si="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3">
        <f t="shared" si="10"/>
        <v>9.8219178082191785E-2</v>
      </c>
      <c r="G294" t="s">
        <v>14</v>
      </c>
      <c r="H294">
        <v>10</v>
      </c>
      <c r="I294" s="6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9"/>
        <v>40984.208333333336</v>
      </c>
      <c r="O294" s="7">
        <f t="shared" si="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3">
        <f t="shared" si="10"/>
        <v>0.16384615384615384</v>
      </c>
      <c r="G295" t="s">
        <v>74</v>
      </c>
      <c r="H295">
        <v>32</v>
      </c>
      <c r="I295" s="6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9"/>
        <v>40456.208333333336</v>
      </c>
      <c r="O295" s="7">
        <f t="shared" si="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3">
        <f t="shared" si="10"/>
        <v>13.396666666666667</v>
      </c>
      <c r="G296" t="s">
        <v>20</v>
      </c>
      <c r="H296">
        <v>183</v>
      </c>
      <c r="I296" s="6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9"/>
        <v>43399.208333333328</v>
      </c>
      <c r="O296" s="7">
        <f t="shared" si="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3">
        <f t="shared" si="10"/>
        <v>0.35650077760497667</v>
      </c>
      <c r="G297" t="s">
        <v>14</v>
      </c>
      <c r="H297">
        <v>1910</v>
      </c>
      <c r="I297" s="6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9"/>
        <v>41562.208333333336</v>
      </c>
      <c r="O297" s="7">
        <f t="shared" si="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3">
        <f t="shared" si="10"/>
        <v>0.54950819672131146</v>
      </c>
      <c r="G298" t="s">
        <v>14</v>
      </c>
      <c r="H298">
        <v>38</v>
      </c>
      <c r="I298" s="6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9"/>
        <v>43493.25</v>
      </c>
      <c r="O298" s="7">
        <f t="shared" si="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3">
        <f t="shared" si="10"/>
        <v>0.94236111111111109</v>
      </c>
      <c r="G299" t="s">
        <v>14</v>
      </c>
      <c r="H299">
        <v>104</v>
      </c>
      <c r="I299" s="6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9"/>
        <v>41653.25</v>
      </c>
      <c r="O299" s="7">
        <f t="shared" si="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3">
        <f t="shared" si="10"/>
        <v>1.4391428571428571</v>
      </c>
      <c r="G300" t="s">
        <v>20</v>
      </c>
      <c r="H300">
        <v>72</v>
      </c>
      <c r="I300" s="6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9"/>
        <v>42426.25</v>
      </c>
      <c r="O300" s="7">
        <f t="shared" si="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3">
        <f t="shared" si="10"/>
        <v>0.51421052631578945</v>
      </c>
      <c r="G301" t="s">
        <v>14</v>
      </c>
      <c r="H301">
        <v>49</v>
      </c>
      <c r="I301" s="6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9"/>
        <v>42432.25</v>
      </c>
      <c r="O301" s="7">
        <f t="shared" si="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3">
        <f t="shared" si="10"/>
        <v>0.05</v>
      </c>
      <c r="G302" t="s">
        <v>14</v>
      </c>
      <c r="H302">
        <v>1</v>
      </c>
      <c r="I302" s="6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9"/>
        <v>42977.208333333328</v>
      </c>
      <c r="O302" s="7">
        <f t="shared" si="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3">
        <f t="shared" si="10"/>
        <v>13.446666666666667</v>
      </c>
      <c r="G303" t="s">
        <v>20</v>
      </c>
      <c r="H303">
        <v>295</v>
      </c>
      <c r="I303" s="6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9"/>
        <v>42061.25</v>
      </c>
      <c r="O303" s="7">
        <f t="shared" si="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3">
        <f t="shared" si="10"/>
        <v>0.31844940867279897</v>
      </c>
      <c r="G304" t="s">
        <v>14</v>
      </c>
      <c r="H304">
        <v>245</v>
      </c>
      <c r="I304" s="6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9"/>
        <v>43345.208333333328</v>
      </c>
      <c r="O304" s="7">
        <f t="shared" si="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3">
        <f t="shared" si="10"/>
        <v>0.82617647058823529</v>
      </c>
      <c r="G305" t="s">
        <v>14</v>
      </c>
      <c r="H305">
        <v>32</v>
      </c>
      <c r="I305" s="6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9"/>
        <v>42376.25</v>
      </c>
      <c r="O305" s="7">
        <f t="shared" si="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3">
        <f t="shared" si="10"/>
        <v>5.4614285714285717</v>
      </c>
      <c r="G306" t="s">
        <v>20</v>
      </c>
      <c r="H306">
        <v>142</v>
      </c>
      <c r="I306" s="6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9"/>
        <v>42589.208333333328</v>
      </c>
      <c r="O306" s="7">
        <f t="shared" si="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3">
        <f t="shared" si="10"/>
        <v>2.8621428571428571</v>
      </c>
      <c r="G307" t="s">
        <v>20</v>
      </c>
      <c r="H307">
        <v>85</v>
      </c>
      <c r="I307" s="6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9"/>
        <v>42448.208333333328</v>
      </c>
      <c r="O307" s="7">
        <f t="shared" si="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3">
        <f t="shared" si="10"/>
        <v>7.9076923076923072E-2</v>
      </c>
      <c r="G308" t="s">
        <v>14</v>
      </c>
      <c r="H308">
        <v>7</v>
      </c>
      <c r="I308" s="6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9"/>
        <v>42930.208333333328</v>
      </c>
      <c r="O308" s="7">
        <f t="shared" si="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3">
        <f t="shared" si="10"/>
        <v>1.3213677811550153</v>
      </c>
      <c r="G309" t="s">
        <v>20</v>
      </c>
      <c r="H309">
        <v>659</v>
      </c>
      <c r="I309" s="6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9"/>
        <v>41066.208333333336</v>
      </c>
      <c r="O309" s="7">
        <f t="shared" si="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3">
        <f t="shared" si="10"/>
        <v>0.74077834179357027</v>
      </c>
      <c r="G310" t="s">
        <v>14</v>
      </c>
      <c r="H310">
        <v>803</v>
      </c>
      <c r="I310" s="6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9"/>
        <v>40651.208333333336</v>
      </c>
      <c r="O310" s="7">
        <f t="shared" si="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3">
        <f t="shared" si="10"/>
        <v>0.75292682926829269</v>
      </c>
      <c r="G311" t="s">
        <v>74</v>
      </c>
      <c r="H311">
        <v>75</v>
      </c>
      <c r="I311" s="6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9"/>
        <v>40807.208333333336</v>
      </c>
      <c r="O311" s="7">
        <f t="shared" si="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3">
        <f t="shared" si="10"/>
        <v>0.20333333333333334</v>
      </c>
      <c r="G312" t="s">
        <v>14</v>
      </c>
      <c r="H312">
        <v>16</v>
      </c>
      <c r="I312" s="6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9"/>
        <v>40277.208333333336</v>
      </c>
      <c r="O312" s="7">
        <f t="shared" si="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3">
        <f t="shared" si="10"/>
        <v>2.0336507936507937</v>
      </c>
      <c r="G313" t="s">
        <v>20</v>
      </c>
      <c r="H313">
        <v>121</v>
      </c>
      <c r="I313" s="6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9"/>
        <v>40590.25</v>
      </c>
      <c r="O313" s="7">
        <f t="shared" si="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3">
        <f t="shared" si="10"/>
        <v>3.1022842639593908</v>
      </c>
      <c r="G314" t="s">
        <v>20</v>
      </c>
      <c r="H314">
        <v>3742</v>
      </c>
      <c r="I314" s="6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9"/>
        <v>41572.208333333336</v>
      </c>
      <c r="O314" s="7">
        <f t="shared" si="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3">
        <f t="shared" si="10"/>
        <v>3.9531818181818181</v>
      </c>
      <c r="G315" t="s">
        <v>20</v>
      </c>
      <c r="H315">
        <v>223</v>
      </c>
      <c r="I315" s="6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9"/>
        <v>40966.25</v>
      </c>
      <c r="O315" s="7">
        <f t="shared" si="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3">
        <f t="shared" si="10"/>
        <v>2.9471428571428571</v>
      </c>
      <c r="G316" t="s">
        <v>20</v>
      </c>
      <c r="H316">
        <v>133</v>
      </c>
      <c r="I316" s="6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9"/>
        <v>43536.208333333328</v>
      </c>
      <c r="O316" s="7">
        <f t="shared" si="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3">
        <f t="shared" si="10"/>
        <v>0.33894736842105261</v>
      </c>
      <c r="G317" t="s">
        <v>14</v>
      </c>
      <c r="H317">
        <v>31</v>
      </c>
      <c r="I317" s="6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9"/>
        <v>41783.208333333336</v>
      </c>
      <c r="O317" s="7">
        <f t="shared" si="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3">
        <f t="shared" si="10"/>
        <v>0.66677083333333331</v>
      </c>
      <c r="G318" t="s">
        <v>14</v>
      </c>
      <c r="H318">
        <v>108</v>
      </c>
      <c r="I318" s="6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9"/>
        <v>43788.25</v>
      </c>
      <c r="O318" s="7">
        <f t="shared" si="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3">
        <f t="shared" si="10"/>
        <v>0.19227272727272726</v>
      </c>
      <c r="G319" t="s">
        <v>14</v>
      </c>
      <c r="H319">
        <v>30</v>
      </c>
      <c r="I319" s="6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9"/>
        <v>42869.208333333328</v>
      </c>
      <c r="O319" s="7">
        <f t="shared" si="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3">
        <f t="shared" si="10"/>
        <v>0.15842105263157893</v>
      </c>
      <c r="G320" t="s">
        <v>14</v>
      </c>
      <c r="H320">
        <v>17</v>
      </c>
      <c r="I320" s="6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9"/>
        <v>41684.25</v>
      </c>
      <c r="O320" s="7">
        <f t="shared" si="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3">
        <f t="shared" si="10"/>
        <v>0.38702380952380955</v>
      </c>
      <c r="G321" t="s">
        <v>74</v>
      </c>
      <c r="H321">
        <v>64</v>
      </c>
      <c r="I321" s="6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9"/>
        <v>40402.208333333336</v>
      </c>
      <c r="O321" s="7">
        <f t="shared" si="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3">
        <f t="shared" si="10"/>
        <v>9.5876777251184833E-2</v>
      </c>
      <c r="G322" t="s">
        <v>14</v>
      </c>
      <c r="H322">
        <v>80</v>
      </c>
      <c r="I322" s="6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9"/>
        <v>40673.208333333336</v>
      </c>
      <c r="O322" s="7">
        <f t="shared" si="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3">
        <f t="shared" si="10"/>
        <v>0.94144366197183094</v>
      </c>
      <c r="G323" t="s">
        <v>14</v>
      </c>
      <c r="H323">
        <v>2468</v>
      </c>
      <c r="I323" s="6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O386" si="11">(((L323/60)/60)/24)+DATE(1970,1,1)</f>
        <v>40634.208333333336</v>
      </c>
      <c r="O323" s="7">
        <f t="shared" si="11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3">
        <f t="shared" ref="F324:F387" si="12">E324/D324</f>
        <v>1.6656234096692113</v>
      </c>
      <c r="G324" t="s">
        <v>20</v>
      </c>
      <c r="H324">
        <v>5168</v>
      </c>
      <c r="I324" s="6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11"/>
        <v>40507.25</v>
      </c>
      <c r="O324" s="7">
        <f t="shared" si="1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3">
        <f t="shared" si="12"/>
        <v>0.24134831460674158</v>
      </c>
      <c r="G325" t="s">
        <v>14</v>
      </c>
      <c r="H325">
        <v>26</v>
      </c>
      <c r="I325" s="6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11"/>
        <v>41725.208333333336</v>
      </c>
      <c r="O325" s="7">
        <f t="shared" si="1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3">
        <f t="shared" si="12"/>
        <v>1.6405633802816901</v>
      </c>
      <c r="G326" t="s">
        <v>20</v>
      </c>
      <c r="H326">
        <v>307</v>
      </c>
      <c r="I326" s="6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11"/>
        <v>42176.208333333328</v>
      </c>
      <c r="O326" s="7">
        <f t="shared" si="1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3">
        <f t="shared" si="12"/>
        <v>0.90723076923076929</v>
      </c>
      <c r="G327" t="s">
        <v>14</v>
      </c>
      <c r="H327">
        <v>73</v>
      </c>
      <c r="I327" s="6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11"/>
        <v>43267.208333333328</v>
      </c>
      <c r="O327" s="7">
        <f t="shared" si="1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3">
        <f t="shared" si="12"/>
        <v>0.46194444444444444</v>
      </c>
      <c r="G328" t="s">
        <v>14</v>
      </c>
      <c r="H328">
        <v>128</v>
      </c>
      <c r="I328" s="6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11"/>
        <v>42364.25</v>
      </c>
      <c r="O328" s="7">
        <f t="shared" si="1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3">
        <f t="shared" si="12"/>
        <v>0.38538461538461538</v>
      </c>
      <c r="G329" t="s">
        <v>14</v>
      </c>
      <c r="H329">
        <v>33</v>
      </c>
      <c r="I329" s="6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11"/>
        <v>43705.208333333328</v>
      </c>
      <c r="O329" s="7">
        <f t="shared" si="1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3">
        <f t="shared" si="12"/>
        <v>1.3356231003039514</v>
      </c>
      <c r="G330" t="s">
        <v>20</v>
      </c>
      <c r="H330">
        <v>2441</v>
      </c>
      <c r="I330" s="6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11"/>
        <v>43434.25</v>
      </c>
      <c r="O330" s="7">
        <f t="shared" si="1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3">
        <f t="shared" si="12"/>
        <v>0.22896588486140726</v>
      </c>
      <c r="G331" t="s">
        <v>47</v>
      </c>
      <c r="H331">
        <v>211</v>
      </c>
      <c r="I331" s="6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11"/>
        <v>42716.25</v>
      </c>
      <c r="O331" s="7">
        <f t="shared" si="1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3">
        <f t="shared" si="12"/>
        <v>1.8495548961424333</v>
      </c>
      <c r="G332" t="s">
        <v>20</v>
      </c>
      <c r="H332">
        <v>1385</v>
      </c>
      <c r="I332" s="6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11"/>
        <v>43077.25</v>
      </c>
      <c r="O332" s="7">
        <f t="shared" si="1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3">
        <f t="shared" si="12"/>
        <v>4.4372727272727275</v>
      </c>
      <c r="G333" t="s">
        <v>20</v>
      </c>
      <c r="H333">
        <v>190</v>
      </c>
      <c r="I333" s="6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11"/>
        <v>40896.25</v>
      </c>
      <c r="O333" s="7">
        <f t="shared" si="1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3">
        <f t="shared" si="12"/>
        <v>1.999806763285024</v>
      </c>
      <c r="G334" t="s">
        <v>20</v>
      </c>
      <c r="H334">
        <v>470</v>
      </c>
      <c r="I334" s="6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11"/>
        <v>41361.208333333336</v>
      </c>
      <c r="O334" s="7">
        <f t="shared" si="1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3">
        <f t="shared" si="12"/>
        <v>1.2395833333333333</v>
      </c>
      <c r="G335" t="s">
        <v>20</v>
      </c>
      <c r="H335">
        <v>253</v>
      </c>
      <c r="I335" s="6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11"/>
        <v>43424.25</v>
      </c>
      <c r="O335" s="7">
        <f t="shared" si="1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3">
        <f t="shared" si="12"/>
        <v>1.8661329305135952</v>
      </c>
      <c r="G336" t="s">
        <v>20</v>
      </c>
      <c r="H336">
        <v>1113</v>
      </c>
      <c r="I336" s="6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11"/>
        <v>43110.25</v>
      </c>
      <c r="O336" s="7">
        <f t="shared" si="1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3">
        <f t="shared" si="12"/>
        <v>1.1428538550057536</v>
      </c>
      <c r="G337" t="s">
        <v>20</v>
      </c>
      <c r="H337">
        <v>2283</v>
      </c>
      <c r="I337" s="6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11"/>
        <v>43784.25</v>
      </c>
      <c r="O337" s="7">
        <f t="shared" si="1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3">
        <f t="shared" si="12"/>
        <v>0.97032531824611035</v>
      </c>
      <c r="G338" t="s">
        <v>14</v>
      </c>
      <c r="H338">
        <v>1072</v>
      </c>
      <c r="I338" s="6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11"/>
        <v>40527.25</v>
      </c>
      <c r="O338" s="7">
        <f t="shared" si="1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3">
        <f t="shared" si="12"/>
        <v>1.2281904761904763</v>
      </c>
      <c r="G339" t="s">
        <v>20</v>
      </c>
      <c r="H339">
        <v>1095</v>
      </c>
      <c r="I339" s="6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11"/>
        <v>43780.25</v>
      </c>
      <c r="O339" s="7">
        <f t="shared" si="1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3">
        <f t="shared" si="12"/>
        <v>1.7914326647564469</v>
      </c>
      <c r="G340" t="s">
        <v>20</v>
      </c>
      <c r="H340">
        <v>1690</v>
      </c>
      <c r="I340" s="6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11"/>
        <v>40821.208333333336</v>
      </c>
      <c r="O340" s="7">
        <f t="shared" si="1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3">
        <f t="shared" si="12"/>
        <v>0.79951577402787966</v>
      </c>
      <c r="G341" t="s">
        <v>74</v>
      </c>
      <c r="H341">
        <v>1297</v>
      </c>
      <c r="I341" s="6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11"/>
        <v>42949.208333333328</v>
      </c>
      <c r="O341" s="7">
        <f t="shared" si="1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3">
        <f t="shared" si="12"/>
        <v>0.94242587601078165</v>
      </c>
      <c r="G342" t="s">
        <v>14</v>
      </c>
      <c r="H342">
        <v>393</v>
      </c>
      <c r="I342" s="6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11"/>
        <v>40889.25</v>
      </c>
      <c r="O342" s="7">
        <f t="shared" si="1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3">
        <f t="shared" si="12"/>
        <v>0.84669291338582675</v>
      </c>
      <c r="G343" t="s">
        <v>14</v>
      </c>
      <c r="H343">
        <v>1257</v>
      </c>
      <c r="I343" s="6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11"/>
        <v>42244.208333333328</v>
      </c>
      <c r="O343" s="7">
        <f t="shared" si="1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3">
        <f t="shared" si="12"/>
        <v>0.66521920668058454</v>
      </c>
      <c r="G344" t="s">
        <v>14</v>
      </c>
      <c r="H344">
        <v>328</v>
      </c>
      <c r="I344" s="6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11"/>
        <v>41475.208333333336</v>
      </c>
      <c r="O344" s="7">
        <f t="shared" si="1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3">
        <f t="shared" si="12"/>
        <v>0.53922222222222227</v>
      </c>
      <c r="G345" t="s">
        <v>14</v>
      </c>
      <c r="H345">
        <v>147</v>
      </c>
      <c r="I345" s="6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11"/>
        <v>41597.25</v>
      </c>
      <c r="O345" s="7">
        <f t="shared" si="1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3">
        <f t="shared" si="12"/>
        <v>0.41983299595141699</v>
      </c>
      <c r="G346" t="s">
        <v>14</v>
      </c>
      <c r="H346">
        <v>830</v>
      </c>
      <c r="I346" s="6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11"/>
        <v>43122.25</v>
      </c>
      <c r="O346" s="7">
        <f t="shared" si="1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3">
        <f t="shared" si="12"/>
        <v>0.14694796954314721</v>
      </c>
      <c r="G347" t="s">
        <v>14</v>
      </c>
      <c r="H347">
        <v>331</v>
      </c>
      <c r="I347" s="6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11"/>
        <v>42194.208333333328</v>
      </c>
      <c r="O347" s="7">
        <f t="shared" si="1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3">
        <f t="shared" si="12"/>
        <v>0.34475</v>
      </c>
      <c r="G348" t="s">
        <v>14</v>
      </c>
      <c r="H348">
        <v>25</v>
      </c>
      <c r="I348" s="6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11"/>
        <v>42971.208333333328</v>
      </c>
      <c r="O348" s="7">
        <f t="shared" si="1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3">
        <f t="shared" si="12"/>
        <v>14.007777777777777</v>
      </c>
      <c r="G349" t="s">
        <v>20</v>
      </c>
      <c r="H349">
        <v>191</v>
      </c>
      <c r="I349" s="6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11"/>
        <v>42046.25</v>
      </c>
      <c r="O349" s="7">
        <f t="shared" si="1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3">
        <f t="shared" si="12"/>
        <v>0.71770351758793971</v>
      </c>
      <c r="G350" t="s">
        <v>14</v>
      </c>
      <c r="H350">
        <v>3483</v>
      </c>
      <c r="I350" s="6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11"/>
        <v>42782.25</v>
      </c>
      <c r="O350" s="7">
        <f t="shared" si="1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3">
        <f t="shared" si="12"/>
        <v>0.53074115044247783</v>
      </c>
      <c r="G351" t="s">
        <v>14</v>
      </c>
      <c r="H351">
        <v>923</v>
      </c>
      <c r="I351" s="6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11"/>
        <v>42930.208333333328</v>
      </c>
      <c r="O351" s="7">
        <f t="shared" si="1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3">
        <f t="shared" si="12"/>
        <v>0.05</v>
      </c>
      <c r="G352" t="s">
        <v>14</v>
      </c>
      <c r="H352">
        <v>1</v>
      </c>
      <c r="I352" s="6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11"/>
        <v>42144.208333333328</v>
      </c>
      <c r="O352" s="7">
        <f t="shared" si="1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3">
        <f t="shared" si="12"/>
        <v>1.2770715249662619</v>
      </c>
      <c r="G353" t="s">
        <v>20</v>
      </c>
      <c r="H353">
        <v>2013</v>
      </c>
      <c r="I353" s="6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11"/>
        <v>42240.208333333328</v>
      </c>
      <c r="O353" s="7">
        <f t="shared" si="1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3">
        <f t="shared" si="12"/>
        <v>0.34892857142857142</v>
      </c>
      <c r="G354" t="s">
        <v>14</v>
      </c>
      <c r="H354">
        <v>33</v>
      </c>
      <c r="I354" s="6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11"/>
        <v>42315.25</v>
      </c>
      <c r="O354" s="7">
        <f t="shared" si="1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3">
        <f t="shared" si="12"/>
        <v>4.105982142857143</v>
      </c>
      <c r="G355" t="s">
        <v>20</v>
      </c>
      <c r="H355">
        <v>1703</v>
      </c>
      <c r="I355" s="6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11"/>
        <v>43651.208333333328</v>
      </c>
      <c r="O355" s="7">
        <f t="shared" si="1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3">
        <f t="shared" si="12"/>
        <v>1.2373770491803278</v>
      </c>
      <c r="G356" t="s">
        <v>20</v>
      </c>
      <c r="H356">
        <v>80</v>
      </c>
      <c r="I356" s="6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11"/>
        <v>41520.208333333336</v>
      </c>
      <c r="O356" s="7">
        <f t="shared" si="1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3">
        <f t="shared" si="12"/>
        <v>0.58973684210526311</v>
      </c>
      <c r="G357" t="s">
        <v>47</v>
      </c>
      <c r="H357">
        <v>86</v>
      </c>
      <c r="I357" s="6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11"/>
        <v>42757.25</v>
      </c>
      <c r="O357" s="7">
        <f t="shared" si="1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3">
        <f t="shared" si="12"/>
        <v>0.36892473118279567</v>
      </c>
      <c r="G358" t="s">
        <v>14</v>
      </c>
      <c r="H358">
        <v>40</v>
      </c>
      <c r="I358" s="6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11"/>
        <v>40922.25</v>
      </c>
      <c r="O358" s="7">
        <f t="shared" si="1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3">
        <f t="shared" si="12"/>
        <v>1.8491304347826087</v>
      </c>
      <c r="G359" t="s">
        <v>20</v>
      </c>
      <c r="H359">
        <v>41</v>
      </c>
      <c r="I359" s="6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11"/>
        <v>42250.208333333328</v>
      </c>
      <c r="O359" s="7">
        <f t="shared" si="1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3">
        <f t="shared" si="12"/>
        <v>0.11814432989690722</v>
      </c>
      <c r="G360" t="s">
        <v>14</v>
      </c>
      <c r="H360">
        <v>23</v>
      </c>
      <c r="I360" s="6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11"/>
        <v>43322.208333333328</v>
      </c>
      <c r="O360" s="7">
        <f t="shared" si="1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3">
        <f t="shared" si="12"/>
        <v>2.9870000000000001</v>
      </c>
      <c r="G361" t="s">
        <v>20</v>
      </c>
      <c r="H361">
        <v>187</v>
      </c>
      <c r="I361" s="6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11"/>
        <v>40782.208333333336</v>
      </c>
      <c r="O361" s="7">
        <f t="shared" si="1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3">
        <f t="shared" si="12"/>
        <v>2.2635175879396985</v>
      </c>
      <c r="G362" t="s">
        <v>20</v>
      </c>
      <c r="H362">
        <v>2875</v>
      </c>
      <c r="I362" s="6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11"/>
        <v>40544.25</v>
      </c>
      <c r="O362" s="7">
        <f t="shared" si="1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3">
        <f t="shared" si="12"/>
        <v>1.7356363636363636</v>
      </c>
      <c r="G363" t="s">
        <v>20</v>
      </c>
      <c r="H363">
        <v>88</v>
      </c>
      <c r="I363" s="6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11"/>
        <v>43015.208333333328</v>
      </c>
      <c r="O363" s="7">
        <f t="shared" si="1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3">
        <f t="shared" si="12"/>
        <v>3.7175675675675675</v>
      </c>
      <c r="G364" t="s">
        <v>20</v>
      </c>
      <c r="H364">
        <v>191</v>
      </c>
      <c r="I364" s="6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11"/>
        <v>40570.25</v>
      </c>
      <c r="O364" s="7">
        <f t="shared" si="1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3">
        <f t="shared" si="12"/>
        <v>1.601923076923077</v>
      </c>
      <c r="G365" t="s">
        <v>20</v>
      </c>
      <c r="H365">
        <v>139</v>
      </c>
      <c r="I365" s="6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11"/>
        <v>40904.25</v>
      </c>
      <c r="O365" s="7">
        <f t="shared" si="1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3">
        <f t="shared" si="12"/>
        <v>16.163333333333334</v>
      </c>
      <c r="G366" t="s">
        <v>20</v>
      </c>
      <c r="H366">
        <v>186</v>
      </c>
      <c r="I366" s="6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11"/>
        <v>43164.25</v>
      </c>
      <c r="O366" s="7">
        <f t="shared" si="1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3">
        <f t="shared" si="12"/>
        <v>7.3343749999999996</v>
      </c>
      <c r="G367" t="s">
        <v>20</v>
      </c>
      <c r="H367">
        <v>112</v>
      </c>
      <c r="I367" s="6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11"/>
        <v>42733.25</v>
      </c>
      <c r="O367" s="7">
        <f t="shared" si="1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3">
        <f t="shared" si="12"/>
        <v>5.9211111111111112</v>
      </c>
      <c r="G368" t="s">
        <v>20</v>
      </c>
      <c r="H368">
        <v>101</v>
      </c>
      <c r="I368" s="6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11"/>
        <v>40546.25</v>
      </c>
      <c r="O368" s="7">
        <f t="shared" si="1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3">
        <f t="shared" si="12"/>
        <v>0.18888888888888888</v>
      </c>
      <c r="G369" t="s">
        <v>14</v>
      </c>
      <c r="H369">
        <v>75</v>
      </c>
      <c r="I369" s="6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11"/>
        <v>41930.208333333336</v>
      </c>
      <c r="O369" s="7">
        <f t="shared" si="1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3">
        <f t="shared" si="12"/>
        <v>2.7680769230769231</v>
      </c>
      <c r="G370" t="s">
        <v>20</v>
      </c>
      <c r="H370">
        <v>206</v>
      </c>
      <c r="I370" s="6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11"/>
        <v>40464.208333333336</v>
      </c>
      <c r="O370" s="7">
        <f t="shared" si="1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3">
        <f t="shared" si="12"/>
        <v>2.730185185185185</v>
      </c>
      <c r="G371" t="s">
        <v>20</v>
      </c>
      <c r="H371">
        <v>154</v>
      </c>
      <c r="I371" s="6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11"/>
        <v>41308.25</v>
      </c>
      <c r="O371" s="7">
        <f t="shared" si="1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3">
        <f t="shared" si="12"/>
        <v>1.593633125556545</v>
      </c>
      <c r="G372" t="s">
        <v>20</v>
      </c>
      <c r="H372">
        <v>5966</v>
      </c>
      <c r="I372" s="6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11"/>
        <v>43570.208333333328</v>
      </c>
      <c r="O372" s="7">
        <f t="shared" si="1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3">
        <f t="shared" si="12"/>
        <v>0.67869978858350954</v>
      </c>
      <c r="G373" t="s">
        <v>14</v>
      </c>
      <c r="H373">
        <v>2176</v>
      </c>
      <c r="I373" s="6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11"/>
        <v>42043.25</v>
      </c>
      <c r="O373" s="7">
        <f t="shared" si="1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3">
        <f t="shared" si="12"/>
        <v>15.915555555555555</v>
      </c>
      <c r="G374" t="s">
        <v>20</v>
      </c>
      <c r="H374">
        <v>169</v>
      </c>
      <c r="I374" s="6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11"/>
        <v>42012.25</v>
      </c>
      <c r="O374" s="7">
        <f t="shared" si="1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3">
        <f t="shared" si="12"/>
        <v>7.3018222222222224</v>
      </c>
      <c r="G375" t="s">
        <v>20</v>
      </c>
      <c r="H375">
        <v>2106</v>
      </c>
      <c r="I375" s="6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11"/>
        <v>42964.208333333328</v>
      </c>
      <c r="O375" s="7">
        <f t="shared" si="1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3">
        <f t="shared" si="12"/>
        <v>0.13185782556750297</v>
      </c>
      <c r="G376" t="s">
        <v>14</v>
      </c>
      <c r="H376">
        <v>441</v>
      </c>
      <c r="I376" s="6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11"/>
        <v>43476.25</v>
      </c>
      <c r="O376" s="7">
        <f t="shared" si="1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3">
        <f t="shared" si="12"/>
        <v>0.54777777777777781</v>
      </c>
      <c r="G377" t="s">
        <v>14</v>
      </c>
      <c r="H377">
        <v>25</v>
      </c>
      <c r="I377" s="6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11"/>
        <v>42293.208333333328</v>
      </c>
      <c r="O377" s="7">
        <f t="shared" si="1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3">
        <f t="shared" si="12"/>
        <v>3.6102941176470589</v>
      </c>
      <c r="G378" t="s">
        <v>20</v>
      </c>
      <c r="H378">
        <v>131</v>
      </c>
      <c r="I378" s="6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11"/>
        <v>41826.208333333336</v>
      </c>
      <c r="O378" s="7">
        <f t="shared" si="1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3">
        <f t="shared" si="12"/>
        <v>0.10257545271629778</v>
      </c>
      <c r="G379" t="s">
        <v>14</v>
      </c>
      <c r="H379">
        <v>127</v>
      </c>
      <c r="I379" s="6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11"/>
        <v>43760.208333333328</v>
      </c>
      <c r="O379" s="7">
        <f t="shared" si="1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3">
        <f t="shared" si="12"/>
        <v>0.13962962962962963</v>
      </c>
      <c r="G380" t="s">
        <v>14</v>
      </c>
      <c r="H380">
        <v>355</v>
      </c>
      <c r="I380" s="6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11"/>
        <v>43241.208333333328</v>
      </c>
      <c r="O380" s="7">
        <f t="shared" si="1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3">
        <f t="shared" si="12"/>
        <v>0.40444444444444444</v>
      </c>
      <c r="G381" t="s">
        <v>14</v>
      </c>
      <c r="H381">
        <v>44</v>
      </c>
      <c r="I381" s="6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11"/>
        <v>40843.208333333336</v>
      </c>
      <c r="O381" s="7">
        <f t="shared" si="1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3">
        <f t="shared" si="12"/>
        <v>1.6032</v>
      </c>
      <c r="G382" t="s">
        <v>20</v>
      </c>
      <c r="H382">
        <v>84</v>
      </c>
      <c r="I382" s="6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11"/>
        <v>41448.208333333336</v>
      </c>
      <c r="O382" s="7">
        <f t="shared" si="1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3">
        <f t="shared" si="12"/>
        <v>1.8394339622641509</v>
      </c>
      <c r="G383" t="s">
        <v>20</v>
      </c>
      <c r="H383">
        <v>155</v>
      </c>
      <c r="I383" s="6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11"/>
        <v>42163.208333333328</v>
      </c>
      <c r="O383" s="7">
        <f t="shared" si="1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3">
        <f t="shared" si="12"/>
        <v>0.63769230769230767</v>
      </c>
      <c r="G384" t="s">
        <v>14</v>
      </c>
      <c r="H384">
        <v>67</v>
      </c>
      <c r="I384" s="6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11"/>
        <v>43024.208333333328</v>
      </c>
      <c r="O384" s="7">
        <f t="shared" si="1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3">
        <f t="shared" si="12"/>
        <v>2.2538095238095237</v>
      </c>
      <c r="G385" t="s">
        <v>20</v>
      </c>
      <c r="H385">
        <v>189</v>
      </c>
      <c r="I385" s="6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11"/>
        <v>43509.25</v>
      </c>
      <c r="O385" s="7">
        <f t="shared" si="1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3">
        <f t="shared" si="12"/>
        <v>1.7200961538461539</v>
      </c>
      <c r="G386" t="s">
        <v>20</v>
      </c>
      <c r="H386">
        <v>4799</v>
      </c>
      <c r="I386" s="6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11"/>
        <v>42776.25</v>
      </c>
      <c r="O386" s="7">
        <f t="shared" si="1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3">
        <f t="shared" si="12"/>
        <v>1.4616709511568124</v>
      </c>
      <c r="G387" t="s">
        <v>20</v>
      </c>
      <c r="H387">
        <v>1137</v>
      </c>
      <c r="I387" s="6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O450" si="13">(((L387/60)/60)/24)+DATE(1970,1,1)</f>
        <v>43553.208333333328</v>
      </c>
      <c r="O387" s="7">
        <f t="shared" si="13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3">
        <f t="shared" ref="F388:F451" si="14">E388/D388</f>
        <v>0.76423616236162362</v>
      </c>
      <c r="G388" t="s">
        <v>14</v>
      </c>
      <c r="H388">
        <v>1068</v>
      </c>
      <c r="I388" s="6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13"/>
        <v>40355.208333333336</v>
      </c>
      <c r="O388" s="7">
        <f t="shared" si="13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3">
        <f t="shared" si="14"/>
        <v>0.39261467889908258</v>
      </c>
      <c r="G389" t="s">
        <v>14</v>
      </c>
      <c r="H389">
        <v>424</v>
      </c>
      <c r="I389" s="6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13"/>
        <v>41072.208333333336</v>
      </c>
      <c r="O389" s="7">
        <f t="shared" si="13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3">
        <f t="shared" si="14"/>
        <v>0.11270034843205574</v>
      </c>
      <c r="G390" t="s">
        <v>74</v>
      </c>
      <c r="H390">
        <v>145</v>
      </c>
      <c r="I390" s="6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13"/>
        <v>40912.25</v>
      </c>
      <c r="O390" s="7">
        <f t="shared" si="13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3">
        <f t="shared" si="14"/>
        <v>1.2211084337349398</v>
      </c>
      <c r="G391" t="s">
        <v>20</v>
      </c>
      <c r="H391">
        <v>1152</v>
      </c>
      <c r="I391" s="6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13"/>
        <v>40479.208333333336</v>
      </c>
      <c r="O391" s="7">
        <f t="shared" si="13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3">
        <f t="shared" si="14"/>
        <v>1.8654166666666667</v>
      </c>
      <c r="G392" t="s">
        <v>20</v>
      </c>
      <c r="H392">
        <v>50</v>
      </c>
      <c r="I392" s="6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13"/>
        <v>41530.208333333336</v>
      </c>
      <c r="O392" s="7">
        <f t="shared" si="13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3">
        <f t="shared" si="14"/>
        <v>7.27317880794702E-2</v>
      </c>
      <c r="G393" t="s">
        <v>14</v>
      </c>
      <c r="H393">
        <v>151</v>
      </c>
      <c r="I393" s="6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13"/>
        <v>41653.25</v>
      </c>
      <c r="O393" s="7">
        <f t="shared" si="13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3">
        <f t="shared" si="14"/>
        <v>0.65642371234207963</v>
      </c>
      <c r="G394" t="s">
        <v>14</v>
      </c>
      <c r="H394">
        <v>1608</v>
      </c>
      <c r="I394" s="6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13"/>
        <v>40549.25</v>
      </c>
      <c r="O394" s="7">
        <f t="shared" si="13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3">
        <f t="shared" si="14"/>
        <v>2.2896178343949045</v>
      </c>
      <c r="G395" t="s">
        <v>20</v>
      </c>
      <c r="H395">
        <v>3059</v>
      </c>
      <c r="I395" s="6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13"/>
        <v>42933.208333333328</v>
      </c>
      <c r="O395" s="7">
        <f t="shared" si="13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3">
        <f t="shared" si="14"/>
        <v>4.6937499999999996</v>
      </c>
      <c r="G396" t="s">
        <v>20</v>
      </c>
      <c r="H396">
        <v>34</v>
      </c>
      <c r="I396" s="6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13"/>
        <v>41484.208333333336</v>
      </c>
      <c r="O396" s="7">
        <f t="shared" si="13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3">
        <f t="shared" si="14"/>
        <v>1.3011267605633803</v>
      </c>
      <c r="G397" t="s">
        <v>20</v>
      </c>
      <c r="H397">
        <v>220</v>
      </c>
      <c r="I397" s="6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13"/>
        <v>40885.25</v>
      </c>
      <c r="O397" s="7">
        <f t="shared" si="13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3">
        <f t="shared" si="14"/>
        <v>1.6705422993492407</v>
      </c>
      <c r="G398" t="s">
        <v>20</v>
      </c>
      <c r="H398">
        <v>1604</v>
      </c>
      <c r="I398" s="6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13"/>
        <v>43378.208333333328</v>
      </c>
      <c r="O398" s="7">
        <f t="shared" si="13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3">
        <f t="shared" si="14"/>
        <v>1.738641975308642</v>
      </c>
      <c r="G399" t="s">
        <v>20</v>
      </c>
      <c r="H399">
        <v>454</v>
      </c>
      <c r="I399" s="6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13"/>
        <v>41417.208333333336</v>
      </c>
      <c r="O399" s="7">
        <f t="shared" si="13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3">
        <f t="shared" si="14"/>
        <v>7.1776470588235295</v>
      </c>
      <c r="G400" t="s">
        <v>20</v>
      </c>
      <c r="H400">
        <v>123</v>
      </c>
      <c r="I400" s="6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13"/>
        <v>43228.208333333328</v>
      </c>
      <c r="O400" s="7">
        <f t="shared" si="13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3">
        <f t="shared" si="14"/>
        <v>0.63850976361767731</v>
      </c>
      <c r="G401" t="s">
        <v>14</v>
      </c>
      <c r="H401">
        <v>941</v>
      </c>
      <c r="I401" s="6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13"/>
        <v>40576.25</v>
      </c>
      <c r="O401" s="7">
        <f t="shared" si="13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3">
        <f t="shared" si="14"/>
        <v>0.02</v>
      </c>
      <c r="G402" t="s">
        <v>14</v>
      </c>
      <c r="H402">
        <v>1</v>
      </c>
      <c r="I402" s="6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13"/>
        <v>41502.208333333336</v>
      </c>
      <c r="O402" s="7">
        <f t="shared" si="13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3">
        <f t="shared" si="14"/>
        <v>15.302222222222222</v>
      </c>
      <c r="G403" t="s">
        <v>20</v>
      </c>
      <c r="H403">
        <v>299</v>
      </c>
      <c r="I403" s="6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13"/>
        <v>43765.208333333328</v>
      </c>
      <c r="O403" s="7">
        <f t="shared" si="13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3">
        <f t="shared" si="14"/>
        <v>0.40356164383561643</v>
      </c>
      <c r="G404" t="s">
        <v>14</v>
      </c>
      <c r="H404">
        <v>40</v>
      </c>
      <c r="I404" s="6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13"/>
        <v>40914.25</v>
      </c>
      <c r="O404" s="7">
        <f t="shared" si="13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3">
        <f t="shared" si="14"/>
        <v>0.86220633299284988</v>
      </c>
      <c r="G405" t="s">
        <v>14</v>
      </c>
      <c r="H405">
        <v>3015</v>
      </c>
      <c r="I405" s="6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13"/>
        <v>40310.208333333336</v>
      </c>
      <c r="O405" s="7">
        <f t="shared" si="13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3">
        <f t="shared" si="14"/>
        <v>3.1558486707566464</v>
      </c>
      <c r="G406" t="s">
        <v>20</v>
      </c>
      <c r="H406">
        <v>2237</v>
      </c>
      <c r="I406" s="6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13"/>
        <v>43053.25</v>
      </c>
      <c r="O406" s="7">
        <f t="shared" si="13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3">
        <f t="shared" si="14"/>
        <v>0.89618243243243245</v>
      </c>
      <c r="G407" t="s">
        <v>14</v>
      </c>
      <c r="H407">
        <v>435</v>
      </c>
      <c r="I407" s="6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13"/>
        <v>43255.208333333328</v>
      </c>
      <c r="O407" s="7">
        <f t="shared" si="13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3">
        <f t="shared" si="14"/>
        <v>1.8214503816793892</v>
      </c>
      <c r="G408" t="s">
        <v>20</v>
      </c>
      <c r="H408">
        <v>645</v>
      </c>
      <c r="I408" s="6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13"/>
        <v>41304.25</v>
      </c>
      <c r="O408" s="7">
        <f t="shared" si="13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3">
        <f t="shared" si="14"/>
        <v>3.5588235294117645</v>
      </c>
      <c r="G409" t="s">
        <v>20</v>
      </c>
      <c r="H409">
        <v>484</v>
      </c>
      <c r="I409" s="6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13"/>
        <v>43751.208333333328</v>
      </c>
      <c r="O409" s="7">
        <f t="shared" si="13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3">
        <f t="shared" si="14"/>
        <v>1.3183695652173912</v>
      </c>
      <c r="G410" t="s">
        <v>20</v>
      </c>
      <c r="H410">
        <v>154</v>
      </c>
      <c r="I410" s="6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13"/>
        <v>42541.208333333328</v>
      </c>
      <c r="O410" s="7">
        <f t="shared" si="13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3">
        <f t="shared" si="14"/>
        <v>0.46315634218289087</v>
      </c>
      <c r="G411" t="s">
        <v>14</v>
      </c>
      <c r="H411">
        <v>714</v>
      </c>
      <c r="I411" s="6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13"/>
        <v>42843.208333333328</v>
      </c>
      <c r="O411" s="7">
        <f t="shared" si="13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3">
        <f t="shared" si="14"/>
        <v>0.36132726089785294</v>
      </c>
      <c r="G412" t="s">
        <v>47</v>
      </c>
      <c r="H412">
        <v>1111</v>
      </c>
      <c r="I412" s="6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13"/>
        <v>42122.208333333328</v>
      </c>
      <c r="O412" s="7">
        <f t="shared" si="13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3">
        <f t="shared" si="14"/>
        <v>1.0462820512820512</v>
      </c>
      <c r="G413" t="s">
        <v>20</v>
      </c>
      <c r="H413">
        <v>82</v>
      </c>
      <c r="I413" s="6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13"/>
        <v>42884.208333333328</v>
      </c>
      <c r="O413" s="7">
        <f t="shared" si="13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3">
        <f t="shared" si="14"/>
        <v>6.6885714285714286</v>
      </c>
      <c r="G414" t="s">
        <v>20</v>
      </c>
      <c r="H414">
        <v>134</v>
      </c>
      <c r="I414" s="6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13"/>
        <v>41642.25</v>
      </c>
      <c r="O414" s="7">
        <f t="shared" si="13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3">
        <f t="shared" si="14"/>
        <v>0.62072823218997364</v>
      </c>
      <c r="G415" t="s">
        <v>47</v>
      </c>
      <c r="H415">
        <v>1089</v>
      </c>
      <c r="I415" s="6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13"/>
        <v>43431.25</v>
      </c>
      <c r="O415" s="7">
        <f t="shared" si="13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3">
        <f t="shared" si="14"/>
        <v>0.84699787460148779</v>
      </c>
      <c r="G416" t="s">
        <v>14</v>
      </c>
      <c r="H416">
        <v>5497</v>
      </c>
      <c r="I416" s="6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13"/>
        <v>40288.208333333336</v>
      </c>
      <c r="O416" s="7">
        <f t="shared" si="13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3">
        <f t="shared" si="14"/>
        <v>0.11059030837004405</v>
      </c>
      <c r="G417" t="s">
        <v>14</v>
      </c>
      <c r="H417">
        <v>418</v>
      </c>
      <c r="I417" s="6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13"/>
        <v>40921.25</v>
      </c>
      <c r="O417" s="7">
        <f t="shared" si="13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3">
        <f t="shared" si="14"/>
        <v>0.43838781575037145</v>
      </c>
      <c r="G418" t="s">
        <v>14</v>
      </c>
      <c r="H418">
        <v>1439</v>
      </c>
      <c r="I418" s="6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13"/>
        <v>40560.25</v>
      </c>
      <c r="O418" s="7">
        <f t="shared" si="13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3">
        <f t="shared" si="14"/>
        <v>0.55470588235294116</v>
      </c>
      <c r="G419" t="s">
        <v>14</v>
      </c>
      <c r="H419">
        <v>15</v>
      </c>
      <c r="I419" s="6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13"/>
        <v>43407.208333333328</v>
      </c>
      <c r="O419" s="7">
        <f t="shared" si="13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3">
        <f t="shared" si="14"/>
        <v>0.57399511301160655</v>
      </c>
      <c r="G420" t="s">
        <v>14</v>
      </c>
      <c r="H420">
        <v>1999</v>
      </c>
      <c r="I420" s="6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13"/>
        <v>41035.208333333336</v>
      </c>
      <c r="O420" s="7">
        <f t="shared" si="13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3">
        <f t="shared" si="14"/>
        <v>1.2343497363796134</v>
      </c>
      <c r="G421" t="s">
        <v>20</v>
      </c>
      <c r="H421">
        <v>5203</v>
      </c>
      <c r="I421" s="6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13"/>
        <v>40899.25</v>
      </c>
      <c r="O421" s="7">
        <f t="shared" si="13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3">
        <f t="shared" si="14"/>
        <v>1.2846</v>
      </c>
      <c r="G422" t="s">
        <v>20</v>
      </c>
      <c r="H422">
        <v>94</v>
      </c>
      <c r="I422" s="6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13"/>
        <v>42911.208333333328</v>
      </c>
      <c r="O422" s="7">
        <f t="shared" si="13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3">
        <f t="shared" si="14"/>
        <v>0.63989361702127656</v>
      </c>
      <c r="G423" t="s">
        <v>14</v>
      </c>
      <c r="H423">
        <v>118</v>
      </c>
      <c r="I423" s="6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13"/>
        <v>42915.208333333328</v>
      </c>
      <c r="O423" s="7">
        <f t="shared" si="13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3">
        <f t="shared" si="14"/>
        <v>1.2729885057471264</v>
      </c>
      <c r="G424" t="s">
        <v>20</v>
      </c>
      <c r="H424">
        <v>205</v>
      </c>
      <c r="I424" s="6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13"/>
        <v>40285.208333333336</v>
      </c>
      <c r="O424" s="7">
        <f t="shared" si="13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3">
        <f t="shared" si="14"/>
        <v>0.10638024357239513</v>
      </c>
      <c r="G425" t="s">
        <v>14</v>
      </c>
      <c r="H425">
        <v>162</v>
      </c>
      <c r="I425" s="6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13"/>
        <v>40808.208333333336</v>
      </c>
      <c r="O425" s="7">
        <f t="shared" si="13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3">
        <f t="shared" si="14"/>
        <v>0.40470588235294119</v>
      </c>
      <c r="G426" t="s">
        <v>14</v>
      </c>
      <c r="H426">
        <v>83</v>
      </c>
      <c r="I426" s="6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13"/>
        <v>43208.208333333328</v>
      </c>
      <c r="O426" s="7">
        <f t="shared" si="13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3">
        <f t="shared" si="14"/>
        <v>2.8766666666666665</v>
      </c>
      <c r="G427" t="s">
        <v>20</v>
      </c>
      <c r="H427">
        <v>92</v>
      </c>
      <c r="I427" s="6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13"/>
        <v>42213.208333333328</v>
      </c>
      <c r="O427" s="7">
        <f t="shared" si="13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3">
        <f t="shared" si="14"/>
        <v>5.7294444444444448</v>
      </c>
      <c r="G428" t="s">
        <v>20</v>
      </c>
      <c r="H428">
        <v>219</v>
      </c>
      <c r="I428" s="6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13"/>
        <v>41332.25</v>
      </c>
      <c r="O428" s="7">
        <f t="shared" si="13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3">
        <f t="shared" si="14"/>
        <v>1.1290429799426933</v>
      </c>
      <c r="G429" t="s">
        <v>20</v>
      </c>
      <c r="H429">
        <v>2526</v>
      </c>
      <c r="I429" s="6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13"/>
        <v>41895.208333333336</v>
      </c>
      <c r="O429" s="7">
        <f t="shared" si="13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3">
        <f t="shared" si="14"/>
        <v>0.46387573964497042</v>
      </c>
      <c r="G430" t="s">
        <v>14</v>
      </c>
      <c r="H430">
        <v>747</v>
      </c>
      <c r="I430" s="6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13"/>
        <v>40585.25</v>
      </c>
      <c r="O430" s="7">
        <f t="shared" si="13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3">
        <f t="shared" si="14"/>
        <v>0.90675916230366493</v>
      </c>
      <c r="G431" t="s">
        <v>74</v>
      </c>
      <c r="H431">
        <v>2138</v>
      </c>
      <c r="I431" s="6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13"/>
        <v>41680.25</v>
      </c>
      <c r="O431" s="7">
        <f t="shared" si="13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3">
        <f t="shared" si="14"/>
        <v>0.67740740740740746</v>
      </c>
      <c r="G432" t="s">
        <v>14</v>
      </c>
      <c r="H432">
        <v>84</v>
      </c>
      <c r="I432" s="6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13"/>
        <v>43737.208333333328</v>
      </c>
      <c r="O432" s="7">
        <f t="shared" si="13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3">
        <f t="shared" si="14"/>
        <v>1.9249019607843136</v>
      </c>
      <c r="G433" t="s">
        <v>20</v>
      </c>
      <c r="H433">
        <v>94</v>
      </c>
      <c r="I433" s="6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13"/>
        <v>43273.208333333328</v>
      </c>
      <c r="O433" s="7">
        <f t="shared" si="13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3">
        <f t="shared" si="14"/>
        <v>0.82714285714285718</v>
      </c>
      <c r="G434" t="s">
        <v>14</v>
      </c>
      <c r="H434">
        <v>91</v>
      </c>
      <c r="I434" s="6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13"/>
        <v>41761.208333333336</v>
      </c>
      <c r="O434" s="7">
        <f t="shared" si="13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3">
        <f t="shared" si="14"/>
        <v>0.54163920922570019</v>
      </c>
      <c r="G435" t="s">
        <v>14</v>
      </c>
      <c r="H435">
        <v>792</v>
      </c>
      <c r="I435" s="6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13"/>
        <v>41603.25</v>
      </c>
      <c r="O435" s="7">
        <f t="shared" si="13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3">
        <f t="shared" si="14"/>
        <v>0.16722222222222222</v>
      </c>
      <c r="G436" t="s">
        <v>74</v>
      </c>
      <c r="H436">
        <v>10</v>
      </c>
      <c r="I436" s="6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13"/>
        <v>42705.25</v>
      </c>
      <c r="O436" s="7">
        <f t="shared" si="13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3">
        <f t="shared" si="14"/>
        <v>1.168766404199475</v>
      </c>
      <c r="G437" t="s">
        <v>20</v>
      </c>
      <c r="H437">
        <v>1713</v>
      </c>
      <c r="I437" s="6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13"/>
        <v>41988.25</v>
      </c>
      <c r="O437" s="7">
        <f t="shared" si="13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3">
        <f t="shared" si="14"/>
        <v>10.521538461538462</v>
      </c>
      <c r="G438" t="s">
        <v>20</v>
      </c>
      <c r="H438">
        <v>249</v>
      </c>
      <c r="I438" s="6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13"/>
        <v>43575.208333333328</v>
      </c>
      <c r="O438" s="7">
        <f t="shared" si="13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3">
        <f t="shared" si="14"/>
        <v>1.2307407407407407</v>
      </c>
      <c r="G439" t="s">
        <v>20</v>
      </c>
      <c r="H439">
        <v>192</v>
      </c>
      <c r="I439" s="6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13"/>
        <v>42260.208333333328</v>
      </c>
      <c r="O439" s="7">
        <f t="shared" si="13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3">
        <f t="shared" si="14"/>
        <v>1.7863855421686747</v>
      </c>
      <c r="G440" t="s">
        <v>20</v>
      </c>
      <c r="H440">
        <v>247</v>
      </c>
      <c r="I440" s="6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13"/>
        <v>41337.25</v>
      </c>
      <c r="O440" s="7">
        <f t="shared" si="13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3">
        <f t="shared" si="14"/>
        <v>3.5528169014084505</v>
      </c>
      <c r="G441" t="s">
        <v>20</v>
      </c>
      <c r="H441">
        <v>2293</v>
      </c>
      <c r="I441" s="6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13"/>
        <v>42680.208333333328</v>
      </c>
      <c r="O441" s="7">
        <f t="shared" si="13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3">
        <f t="shared" si="14"/>
        <v>1.6190634146341463</v>
      </c>
      <c r="G442" t="s">
        <v>20</v>
      </c>
      <c r="H442">
        <v>3131</v>
      </c>
      <c r="I442" s="6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13"/>
        <v>42916.208333333328</v>
      </c>
      <c r="O442" s="7">
        <f t="shared" si="13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3">
        <f t="shared" si="14"/>
        <v>0.24914285714285714</v>
      </c>
      <c r="G443" t="s">
        <v>14</v>
      </c>
      <c r="H443">
        <v>32</v>
      </c>
      <c r="I443" s="6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13"/>
        <v>41025.208333333336</v>
      </c>
      <c r="O443" s="7">
        <f t="shared" si="13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3">
        <f t="shared" si="14"/>
        <v>1.9872222222222222</v>
      </c>
      <c r="G444" t="s">
        <v>20</v>
      </c>
      <c r="H444">
        <v>143</v>
      </c>
      <c r="I444" s="6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13"/>
        <v>42980.208333333328</v>
      </c>
      <c r="O444" s="7">
        <f t="shared" si="13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3">
        <f t="shared" si="14"/>
        <v>0.34752688172043011</v>
      </c>
      <c r="G445" t="s">
        <v>74</v>
      </c>
      <c r="H445">
        <v>90</v>
      </c>
      <c r="I445" s="6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13"/>
        <v>40451.208333333336</v>
      </c>
      <c r="O445" s="7">
        <f t="shared" si="13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3">
        <f t="shared" si="14"/>
        <v>1.7641935483870967</v>
      </c>
      <c r="G446" t="s">
        <v>20</v>
      </c>
      <c r="H446">
        <v>296</v>
      </c>
      <c r="I446" s="6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13"/>
        <v>40748.208333333336</v>
      </c>
      <c r="O446" s="7">
        <f t="shared" si="13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3">
        <f t="shared" si="14"/>
        <v>5.1138095238095236</v>
      </c>
      <c r="G447" t="s">
        <v>20</v>
      </c>
      <c r="H447">
        <v>170</v>
      </c>
      <c r="I447" s="6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13"/>
        <v>40515.25</v>
      </c>
      <c r="O447" s="7">
        <f t="shared" si="13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3">
        <f t="shared" si="14"/>
        <v>0.82044117647058823</v>
      </c>
      <c r="G448" t="s">
        <v>14</v>
      </c>
      <c r="H448">
        <v>186</v>
      </c>
      <c r="I448" s="6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13"/>
        <v>41261.25</v>
      </c>
      <c r="O448" s="7">
        <f t="shared" si="13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3">
        <f t="shared" si="14"/>
        <v>0.24326030927835052</v>
      </c>
      <c r="G449" t="s">
        <v>74</v>
      </c>
      <c r="H449">
        <v>439</v>
      </c>
      <c r="I449" s="6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13"/>
        <v>43088.25</v>
      </c>
      <c r="O449" s="7">
        <f t="shared" si="13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3">
        <f t="shared" si="14"/>
        <v>0.50482758620689661</v>
      </c>
      <c r="G450" t="s">
        <v>14</v>
      </c>
      <c r="H450">
        <v>605</v>
      </c>
      <c r="I450" s="6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13"/>
        <v>41378.208333333336</v>
      </c>
      <c r="O450" s="7">
        <f t="shared" si="13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3">
        <f t="shared" si="14"/>
        <v>9.67</v>
      </c>
      <c r="G451" t="s">
        <v>20</v>
      </c>
      <c r="H451">
        <v>86</v>
      </c>
      <c r="I451" s="6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O514" si="15">(((L451/60)/60)/24)+DATE(1970,1,1)</f>
        <v>43530.25</v>
      </c>
      <c r="O451" s="7">
        <f t="shared" si="15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3">
        <f t="shared" ref="F452:F515" si="16">E452/D452</f>
        <v>0.04</v>
      </c>
      <c r="G452" t="s">
        <v>14</v>
      </c>
      <c r="H452">
        <v>1</v>
      </c>
      <c r="I452" s="6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15"/>
        <v>43394.208333333328</v>
      </c>
      <c r="O452" s="7">
        <f t="shared" si="1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3">
        <f t="shared" si="16"/>
        <v>1.2284501347708894</v>
      </c>
      <c r="G453" t="s">
        <v>20</v>
      </c>
      <c r="H453">
        <v>6286</v>
      </c>
      <c r="I453" s="6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15"/>
        <v>42935.208333333328</v>
      </c>
      <c r="O453" s="7">
        <f t="shared" si="1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3">
        <f t="shared" si="16"/>
        <v>0.63437500000000002</v>
      </c>
      <c r="G454" t="s">
        <v>14</v>
      </c>
      <c r="H454">
        <v>31</v>
      </c>
      <c r="I454" s="6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15"/>
        <v>40365.208333333336</v>
      </c>
      <c r="O454" s="7">
        <f t="shared" si="1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3">
        <f t="shared" si="16"/>
        <v>0.56331688596491225</v>
      </c>
      <c r="G455" t="s">
        <v>14</v>
      </c>
      <c r="H455">
        <v>1181</v>
      </c>
      <c r="I455" s="6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15"/>
        <v>42705.25</v>
      </c>
      <c r="O455" s="7">
        <f t="shared" si="1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3">
        <f t="shared" si="16"/>
        <v>0.44074999999999998</v>
      </c>
      <c r="G456" t="s">
        <v>14</v>
      </c>
      <c r="H456">
        <v>39</v>
      </c>
      <c r="I456" s="6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15"/>
        <v>41568.208333333336</v>
      </c>
      <c r="O456" s="7">
        <f t="shared" si="1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3">
        <f t="shared" si="16"/>
        <v>1.1837253218884121</v>
      </c>
      <c r="G457" t="s">
        <v>20</v>
      </c>
      <c r="H457">
        <v>3727</v>
      </c>
      <c r="I457" s="6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15"/>
        <v>40809.208333333336</v>
      </c>
      <c r="O457" s="7">
        <f t="shared" si="1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3">
        <f t="shared" si="16"/>
        <v>1.041243169398907</v>
      </c>
      <c r="G458" t="s">
        <v>20</v>
      </c>
      <c r="H458">
        <v>1605</v>
      </c>
      <c r="I458" s="6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15"/>
        <v>43141.25</v>
      </c>
      <c r="O458" s="7">
        <f t="shared" si="1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3">
        <f t="shared" si="16"/>
        <v>0.26640000000000003</v>
      </c>
      <c r="G459" t="s">
        <v>14</v>
      </c>
      <c r="H459">
        <v>46</v>
      </c>
      <c r="I459" s="6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15"/>
        <v>42657.208333333328</v>
      </c>
      <c r="O459" s="7">
        <f t="shared" si="1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3">
        <f t="shared" si="16"/>
        <v>3.5120118343195266</v>
      </c>
      <c r="G460" t="s">
        <v>20</v>
      </c>
      <c r="H460">
        <v>2120</v>
      </c>
      <c r="I460" s="6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15"/>
        <v>40265.208333333336</v>
      </c>
      <c r="O460" s="7">
        <f t="shared" si="1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3">
        <f t="shared" si="16"/>
        <v>0.90063492063492068</v>
      </c>
      <c r="G461" t="s">
        <v>14</v>
      </c>
      <c r="H461">
        <v>105</v>
      </c>
      <c r="I461" s="6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15"/>
        <v>42001.25</v>
      </c>
      <c r="O461" s="7">
        <f t="shared" si="1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3">
        <f t="shared" si="16"/>
        <v>1.7162500000000001</v>
      </c>
      <c r="G462" t="s">
        <v>20</v>
      </c>
      <c r="H462">
        <v>50</v>
      </c>
      <c r="I462" s="6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15"/>
        <v>40399.208333333336</v>
      </c>
      <c r="O462" s="7">
        <f t="shared" si="1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3">
        <f t="shared" si="16"/>
        <v>1.4104655870445344</v>
      </c>
      <c r="G463" t="s">
        <v>20</v>
      </c>
      <c r="H463">
        <v>2080</v>
      </c>
      <c r="I463" s="6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15"/>
        <v>41757.208333333336</v>
      </c>
      <c r="O463" s="7">
        <f t="shared" si="1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3">
        <f t="shared" si="16"/>
        <v>0.30579449152542371</v>
      </c>
      <c r="G464" t="s">
        <v>14</v>
      </c>
      <c r="H464">
        <v>535</v>
      </c>
      <c r="I464" s="6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15"/>
        <v>41304.25</v>
      </c>
      <c r="O464" s="7">
        <f t="shared" si="1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3">
        <f t="shared" si="16"/>
        <v>1.0816455696202532</v>
      </c>
      <c r="G465" t="s">
        <v>20</v>
      </c>
      <c r="H465">
        <v>2105</v>
      </c>
      <c r="I465" s="6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15"/>
        <v>41639.25</v>
      </c>
      <c r="O465" s="7">
        <f t="shared" si="1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3">
        <f t="shared" si="16"/>
        <v>1.3345505617977529</v>
      </c>
      <c r="G466" t="s">
        <v>20</v>
      </c>
      <c r="H466">
        <v>2436</v>
      </c>
      <c r="I466" s="6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15"/>
        <v>43142.25</v>
      </c>
      <c r="O466" s="7">
        <f t="shared" si="1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3">
        <f t="shared" si="16"/>
        <v>1.8785106382978722</v>
      </c>
      <c r="G467" t="s">
        <v>20</v>
      </c>
      <c r="H467">
        <v>80</v>
      </c>
      <c r="I467" s="6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15"/>
        <v>43127.25</v>
      </c>
      <c r="O467" s="7">
        <f t="shared" si="1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3">
        <f t="shared" si="16"/>
        <v>3.32</v>
      </c>
      <c r="G468" t="s">
        <v>20</v>
      </c>
      <c r="H468">
        <v>42</v>
      </c>
      <c r="I468" s="6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15"/>
        <v>41409.208333333336</v>
      </c>
      <c r="O468" s="7">
        <f t="shared" si="1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3">
        <f t="shared" si="16"/>
        <v>5.7521428571428572</v>
      </c>
      <c r="G469" t="s">
        <v>20</v>
      </c>
      <c r="H469">
        <v>139</v>
      </c>
      <c r="I469" s="6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15"/>
        <v>42331.25</v>
      </c>
      <c r="O469" s="7">
        <f t="shared" si="1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3">
        <f t="shared" si="16"/>
        <v>0.40500000000000003</v>
      </c>
      <c r="G470" t="s">
        <v>14</v>
      </c>
      <c r="H470">
        <v>16</v>
      </c>
      <c r="I470" s="6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15"/>
        <v>43569.208333333328</v>
      </c>
      <c r="O470" s="7">
        <f t="shared" si="1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3">
        <f t="shared" si="16"/>
        <v>1.8442857142857143</v>
      </c>
      <c r="G471" t="s">
        <v>20</v>
      </c>
      <c r="H471">
        <v>159</v>
      </c>
      <c r="I471" s="6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15"/>
        <v>42142.208333333328</v>
      </c>
      <c r="O471" s="7">
        <f t="shared" si="1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3">
        <f t="shared" si="16"/>
        <v>2.8580555555555556</v>
      </c>
      <c r="G472" t="s">
        <v>20</v>
      </c>
      <c r="H472">
        <v>381</v>
      </c>
      <c r="I472" s="6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15"/>
        <v>42716.25</v>
      </c>
      <c r="O472" s="7">
        <f t="shared" si="1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3">
        <f t="shared" si="16"/>
        <v>3.19</v>
      </c>
      <c r="G473" t="s">
        <v>20</v>
      </c>
      <c r="H473">
        <v>194</v>
      </c>
      <c r="I473" s="6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15"/>
        <v>41031.208333333336</v>
      </c>
      <c r="O473" s="7">
        <f t="shared" si="1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3">
        <f t="shared" si="16"/>
        <v>0.39234070221066319</v>
      </c>
      <c r="G474" t="s">
        <v>14</v>
      </c>
      <c r="H474">
        <v>575</v>
      </c>
      <c r="I474" s="6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15"/>
        <v>43535.208333333328</v>
      </c>
      <c r="O474" s="7">
        <f t="shared" si="1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3">
        <f t="shared" si="16"/>
        <v>1.7814000000000001</v>
      </c>
      <c r="G475" t="s">
        <v>20</v>
      </c>
      <c r="H475">
        <v>106</v>
      </c>
      <c r="I475" s="6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15"/>
        <v>43277.208333333328</v>
      </c>
      <c r="O475" s="7">
        <f t="shared" si="1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3">
        <f t="shared" si="16"/>
        <v>3.6515</v>
      </c>
      <c r="G476" t="s">
        <v>20</v>
      </c>
      <c r="H476">
        <v>142</v>
      </c>
      <c r="I476" s="6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15"/>
        <v>41989.25</v>
      </c>
      <c r="O476" s="7">
        <f t="shared" si="1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3">
        <f t="shared" si="16"/>
        <v>1.1394594594594594</v>
      </c>
      <c r="G477" t="s">
        <v>20</v>
      </c>
      <c r="H477">
        <v>211</v>
      </c>
      <c r="I477" s="6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15"/>
        <v>41450.208333333336</v>
      </c>
      <c r="O477" s="7">
        <f t="shared" si="1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3">
        <f t="shared" si="16"/>
        <v>0.29828720626631855</v>
      </c>
      <c r="G478" t="s">
        <v>14</v>
      </c>
      <c r="H478">
        <v>1120</v>
      </c>
      <c r="I478" s="6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15"/>
        <v>43322.208333333328</v>
      </c>
      <c r="O478" s="7">
        <f t="shared" si="1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3">
        <f t="shared" si="16"/>
        <v>0.54270588235294115</v>
      </c>
      <c r="G479" t="s">
        <v>14</v>
      </c>
      <c r="H479">
        <v>113</v>
      </c>
      <c r="I479" s="6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15"/>
        <v>40720.208333333336</v>
      </c>
      <c r="O479" s="7">
        <f t="shared" si="1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3">
        <f t="shared" si="16"/>
        <v>2.3634156976744185</v>
      </c>
      <c r="G480" t="s">
        <v>20</v>
      </c>
      <c r="H480">
        <v>2756</v>
      </c>
      <c r="I480" s="6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15"/>
        <v>42072.208333333328</v>
      </c>
      <c r="O480" s="7">
        <f t="shared" si="1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3">
        <f t="shared" si="16"/>
        <v>5.1291666666666664</v>
      </c>
      <c r="G481" t="s">
        <v>20</v>
      </c>
      <c r="H481">
        <v>173</v>
      </c>
      <c r="I481" s="6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15"/>
        <v>42945.208333333328</v>
      </c>
      <c r="O481" s="7">
        <f t="shared" si="1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3">
        <f t="shared" si="16"/>
        <v>1.0065116279069768</v>
      </c>
      <c r="G482" t="s">
        <v>20</v>
      </c>
      <c r="H482">
        <v>87</v>
      </c>
      <c r="I482" s="6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15"/>
        <v>40248.25</v>
      </c>
      <c r="O482" s="7">
        <f t="shared" si="1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3">
        <f t="shared" si="16"/>
        <v>0.81348423194303154</v>
      </c>
      <c r="G483" t="s">
        <v>14</v>
      </c>
      <c r="H483">
        <v>1538</v>
      </c>
      <c r="I483" s="6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15"/>
        <v>41913.208333333336</v>
      </c>
      <c r="O483" s="7">
        <f t="shared" si="1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3">
        <f t="shared" si="16"/>
        <v>0.16404761904761905</v>
      </c>
      <c r="G484" t="s">
        <v>14</v>
      </c>
      <c r="H484">
        <v>9</v>
      </c>
      <c r="I484" s="6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15"/>
        <v>40963.25</v>
      </c>
      <c r="O484" s="7">
        <f t="shared" si="1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3">
        <f t="shared" si="16"/>
        <v>0.52774617067833696</v>
      </c>
      <c r="G485" t="s">
        <v>14</v>
      </c>
      <c r="H485">
        <v>554</v>
      </c>
      <c r="I485" s="6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15"/>
        <v>43811.25</v>
      </c>
      <c r="O485" s="7">
        <f t="shared" si="1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3">
        <f t="shared" si="16"/>
        <v>2.6020608108108108</v>
      </c>
      <c r="G486" t="s">
        <v>20</v>
      </c>
      <c r="H486">
        <v>1572</v>
      </c>
      <c r="I486" s="6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15"/>
        <v>41855.208333333336</v>
      </c>
      <c r="O486" s="7">
        <f t="shared" si="1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3">
        <f t="shared" si="16"/>
        <v>0.30732891832229581</v>
      </c>
      <c r="G487" t="s">
        <v>14</v>
      </c>
      <c r="H487">
        <v>648</v>
      </c>
      <c r="I487" s="6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15"/>
        <v>43626.208333333328</v>
      </c>
      <c r="O487" s="7">
        <f t="shared" si="1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3">
        <f t="shared" si="16"/>
        <v>0.13500000000000001</v>
      </c>
      <c r="G488" t="s">
        <v>14</v>
      </c>
      <c r="H488">
        <v>21</v>
      </c>
      <c r="I488" s="6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15"/>
        <v>43168.25</v>
      </c>
      <c r="O488" s="7">
        <f t="shared" si="1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3">
        <f t="shared" si="16"/>
        <v>1.7862556663644606</v>
      </c>
      <c r="G489" t="s">
        <v>20</v>
      </c>
      <c r="H489">
        <v>2346</v>
      </c>
      <c r="I489" s="6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15"/>
        <v>42845.208333333328</v>
      </c>
      <c r="O489" s="7">
        <f t="shared" si="1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3">
        <f t="shared" si="16"/>
        <v>2.2005660377358489</v>
      </c>
      <c r="G490" t="s">
        <v>20</v>
      </c>
      <c r="H490">
        <v>115</v>
      </c>
      <c r="I490" s="6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15"/>
        <v>42403.25</v>
      </c>
      <c r="O490" s="7">
        <f t="shared" si="1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3">
        <f t="shared" si="16"/>
        <v>1.015108695652174</v>
      </c>
      <c r="G491" t="s">
        <v>20</v>
      </c>
      <c r="H491">
        <v>85</v>
      </c>
      <c r="I491" s="6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15"/>
        <v>40406.208333333336</v>
      </c>
      <c r="O491" s="7">
        <f t="shared" si="1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3">
        <f t="shared" si="16"/>
        <v>1.915</v>
      </c>
      <c r="G492" t="s">
        <v>20</v>
      </c>
      <c r="H492">
        <v>144</v>
      </c>
      <c r="I492" s="6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15"/>
        <v>43786.25</v>
      </c>
      <c r="O492" s="7">
        <f t="shared" si="1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3">
        <f t="shared" si="16"/>
        <v>3.0534683098591549</v>
      </c>
      <c r="G493" t="s">
        <v>20</v>
      </c>
      <c r="H493">
        <v>2443</v>
      </c>
      <c r="I493" s="6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15"/>
        <v>41456.208333333336</v>
      </c>
      <c r="O493" s="7">
        <f t="shared" si="1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3">
        <f t="shared" si="16"/>
        <v>0.23995287958115183</v>
      </c>
      <c r="G494" t="s">
        <v>74</v>
      </c>
      <c r="H494">
        <v>595</v>
      </c>
      <c r="I494" s="6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15"/>
        <v>40336.208333333336</v>
      </c>
      <c r="O494" s="7">
        <f t="shared" si="1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3">
        <f t="shared" si="16"/>
        <v>7.2377777777777776</v>
      </c>
      <c r="G495" t="s">
        <v>20</v>
      </c>
      <c r="H495">
        <v>64</v>
      </c>
      <c r="I495" s="6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15"/>
        <v>43645.208333333328</v>
      </c>
      <c r="O495" s="7">
        <f t="shared" si="1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3">
        <f t="shared" si="16"/>
        <v>5.4736000000000002</v>
      </c>
      <c r="G496" t="s">
        <v>20</v>
      </c>
      <c r="H496">
        <v>268</v>
      </c>
      <c r="I496" s="6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15"/>
        <v>40990.208333333336</v>
      </c>
      <c r="O496" s="7">
        <f t="shared" si="1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3">
        <f t="shared" si="16"/>
        <v>4.1449999999999996</v>
      </c>
      <c r="G497" t="s">
        <v>20</v>
      </c>
      <c r="H497">
        <v>195</v>
      </c>
      <c r="I497" s="6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15"/>
        <v>41800.208333333336</v>
      </c>
      <c r="O497" s="7">
        <f t="shared" si="1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3">
        <f t="shared" si="16"/>
        <v>9.0696409140369975E-3</v>
      </c>
      <c r="G498" t="s">
        <v>14</v>
      </c>
      <c r="H498">
        <v>54</v>
      </c>
      <c r="I498" s="6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15"/>
        <v>42876.208333333328</v>
      </c>
      <c r="O498" s="7">
        <f t="shared" si="1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3">
        <f t="shared" si="16"/>
        <v>0.34173469387755101</v>
      </c>
      <c r="G499" t="s">
        <v>14</v>
      </c>
      <c r="H499">
        <v>120</v>
      </c>
      <c r="I499" s="6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15"/>
        <v>42724.25</v>
      </c>
      <c r="O499" s="7">
        <f t="shared" si="1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3">
        <f t="shared" si="16"/>
        <v>0.239488107549121</v>
      </c>
      <c r="G500" t="s">
        <v>14</v>
      </c>
      <c r="H500">
        <v>579</v>
      </c>
      <c r="I500" s="6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15"/>
        <v>42005.25</v>
      </c>
      <c r="O500" s="7">
        <f t="shared" si="1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3">
        <f t="shared" si="16"/>
        <v>0.48072649572649573</v>
      </c>
      <c r="G501" t="s">
        <v>14</v>
      </c>
      <c r="H501">
        <v>2072</v>
      </c>
      <c r="I501" s="6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15"/>
        <v>42444.208333333328</v>
      </c>
      <c r="O501" s="7">
        <f t="shared" si="1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3">
        <f t="shared" si="16"/>
        <v>0</v>
      </c>
      <c r="G502" t="s">
        <v>14</v>
      </c>
      <c r="H502">
        <v>0</v>
      </c>
      <c r="I502" s="6">
        <f>E502*H502</f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15"/>
        <v>41395.208333333336</v>
      </c>
      <c r="O502" s="7">
        <f t="shared" si="1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3">
        <f t="shared" si="16"/>
        <v>0.70145182291666663</v>
      </c>
      <c r="G503" t="s">
        <v>14</v>
      </c>
      <c r="H503">
        <v>1796</v>
      </c>
      <c r="I503" s="6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15"/>
        <v>41345.208333333336</v>
      </c>
      <c r="O503" s="7">
        <f t="shared" si="1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3">
        <f t="shared" si="16"/>
        <v>5.2992307692307694</v>
      </c>
      <c r="G504" t="s">
        <v>20</v>
      </c>
      <c r="H504">
        <v>186</v>
      </c>
      <c r="I504" s="6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15"/>
        <v>41117.208333333336</v>
      </c>
      <c r="O504" s="7">
        <f t="shared" si="1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3">
        <f t="shared" si="16"/>
        <v>1.8032549019607844</v>
      </c>
      <c r="G505" t="s">
        <v>20</v>
      </c>
      <c r="H505">
        <v>460</v>
      </c>
      <c r="I505" s="6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15"/>
        <v>42186.208333333328</v>
      </c>
      <c r="O505" s="7">
        <f t="shared" si="1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3">
        <f t="shared" si="16"/>
        <v>0.92320000000000002</v>
      </c>
      <c r="G506" t="s">
        <v>14</v>
      </c>
      <c r="H506">
        <v>62</v>
      </c>
      <c r="I506" s="6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15"/>
        <v>42142.208333333328</v>
      </c>
      <c r="O506" s="7">
        <f t="shared" si="1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3">
        <f t="shared" si="16"/>
        <v>0.13901001112347053</v>
      </c>
      <c r="G507" t="s">
        <v>14</v>
      </c>
      <c r="H507">
        <v>347</v>
      </c>
      <c r="I507" s="6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15"/>
        <v>41341.25</v>
      </c>
      <c r="O507" s="7">
        <f t="shared" si="1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3">
        <f t="shared" si="16"/>
        <v>9.2707777777777771</v>
      </c>
      <c r="G508" t="s">
        <v>20</v>
      </c>
      <c r="H508">
        <v>2528</v>
      </c>
      <c r="I508" s="6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15"/>
        <v>43062.25</v>
      </c>
      <c r="O508" s="7">
        <f t="shared" si="1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3">
        <f t="shared" si="16"/>
        <v>0.39857142857142858</v>
      </c>
      <c r="G509" t="s">
        <v>14</v>
      </c>
      <c r="H509">
        <v>19</v>
      </c>
      <c r="I509" s="6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15"/>
        <v>41373.208333333336</v>
      </c>
      <c r="O509" s="7">
        <f t="shared" si="1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3">
        <f t="shared" si="16"/>
        <v>1.1222929936305732</v>
      </c>
      <c r="G510" t="s">
        <v>20</v>
      </c>
      <c r="H510">
        <v>3657</v>
      </c>
      <c r="I510" s="6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15"/>
        <v>43310.208333333328</v>
      </c>
      <c r="O510" s="7">
        <f t="shared" si="1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3">
        <f t="shared" si="16"/>
        <v>0.70925816023738875</v>
      </c>
      <c r="G511" t="s">
        <v>14</v>
      </c>
      <c r="H511">
        <v>1258</v>
      </c>
      <c r="I511" s="6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15"/>
        <v>41034.208333333336</v>
      </c>
      <c r="O511" s="7">
        <f t="shared" si="1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3">
        <f t="shared" si="16"/>
        <v>1.1908974358974358</v>
      </c>
      <c r="G512" t="s">
        <v>20</v>
      </c>
      <c r="H512">
        <v>131</v>
      </c>
      <c r="I512" s="6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15"/>
        <v>43251.208333333328</v>
      </c>
      <c r="O512" s="7">
        <f t="shared" si="1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3">
        <f t="shared" si="16"/>
        <v>0.24017591339648173</v>
      </c>
      <c r="G513" t="s">
        <v>14</v>
      </c>
      <c r="H513">
        <v>362</v>
      </c>
      <c r="I513" s="6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15"/>
        <v>43671.208333333328</v>
      </c>
      <c r="O513" s="7">
        <f t="shared" si="1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3">
        <f t="shared" si="16"/>
        <v>1.3931868131868133</v>
      </c>
      <c r="G514" t="s">
        <v>20</v>
      </c>
      <c r="H514">
        <v>239</v>
      </c>
      <c r="I514" s="6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15"/>
        <v>41825.208333333336</v>
      </c>
      <c r="O514" s="7">
        <f t="shared" si="1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3">
        <f t="shared" si="16"/>
        <v>0.39277108433734942</v>
      </c>
      <c r="G515" t="s">
        <v>74</v>
      </c>
      <c r="H515">
        <v>35</v>
      </c>
      <c r="I515" s="6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O578" si="17">(((L515/60)/60)/24)+DATE(1970,1,1)</f>
        <v>40430.208333333336</v>
      </c>
      <c r="O515" s="7">
        <f t="shared" si="17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3">
        <f t="shared" ref="F516:F579" si="18">E516/D516</f>
        <v>0.22439077144917088</v>
      </c>
      <c r="G516" t="s">
        <v>74</v>
      </c>
      <c r="H516">
        <v>528</v>
      </c>
      <c r="I516" s="6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17"/>
        <v>41614.25</v>
      </c>
      <c r="O516" s="7">
        <f t="shared" si="17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3">
        <f t="shared" si="18"/>
        <v>0.55779069767441858</v>
      </c>
      <c r="G517" t="s">
        <v>14</v>
      </c>
      <c r="H517">
        <v>133</v>
      </c>
      <c r="I517" s="6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17"/>
        <v>40900.25</v>
      </c>
      <c r="O517" s="7">
        <f t="shared" si="17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3">
        <f t="shared" si="18"/>
        <v>0.42523125996810207</v>
      </c>
      <c r="G518" t="s">
        <v>14</v>
      </c>
      <c r="H518">
        <v>846</v>
      </c>
      <c r="I518" s="6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17"/>
        <v>40396.208333333336</v>
      </c>
      <c r="O518" s="7">
        <f t="shared" si="17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3">
        <f t="shared" si="18"/>
        <v>1.1200000000000001</v>
      </c>
      <c r="G519" t="s">
        <v>20</v>
      </c>
      <c r="H519">
        <v>78</v>
      </c>
      <c r="I519" s="6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17"/>
        <v>42860.208333333328</v>
      </c>
      <c r="O519" s="7">
        <f t="shared" si="17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3">
        <f t="shared" si="18"/>
        <v>7.0681818181818179E-2</v>
      </c>
      <c r="G520" t="s">
        <v>14</v>
      </c>
      <c r="H520">
        <v>10</v>
      </c>
      <c r="I520" s="6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17"/>
        <v>43154.25</v>
      </c>
      <c r="O520" s="7">
        <f t="shared" si="17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3">
        <f t="shared" si="18"/>
        <v>1.0174563871693867</v>
      </c>
      <c r="G521" t="s">
        <v>20</v>
      </c>
      <c r="H521">
        <v>1773</v>
      </c>
      <c r="I521" s="6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17"/>
        <v>42012.25</v>
      </c>
      <c r="O521" s="7">
        <f t="shared" si="17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3">
        <f t="shared" si="18"/>
        <v>4.2575000000000003</v>
      </c>
      <c r="G522" t="s">
        <v>20</v>
      </c>
      <c r="H522">
        <v>32</v>
      </c>
      <c r="I522" s="6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17"/>
        <v>43574.208333333328</v>
      </c>
      <c r="O522" s="7">
        <f t="shared" si="17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3">
        <f t="shared" si="18"/>
        <v>1.4553947368421052</v>
      </c>
      <c r="G523" t="s">
        <v>20</v>
      </c>
      <c r="H523">
        <v>369</v>
      </c>
      <c r="I523" s="6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17"/>
        <v>42605.208333333328</v>
      </c>
      <c r="O523" s="7">
        <f t="shared" si="17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3">
        <f t="shared" si="18"/>
        <v>0.32453465346534655</v>
      </c>
      <c r="G524" t="s">
        <v>14</v>
      </c>
      <c r="H524">
        <v>191</v>
      </c>
      <c r="I524" s="6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17"/>
        <v>41093.208333333336</v>
      </c>
      <c r="O524" s="7">
        <f t="shared" si="17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3">
        <f t="shared" si="18"/>
        <v>7.003333333333333</v>
      </c>
      <c r="G525" t="s">
        <v>20</v>
      </c>
      <c r="H525">
        <v>89</v>
      </c>
      <c r="I525" s="6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17"/>
        <v>40241.25</v>
      </c>
      <c r="O525" s="7">
        <f t="shared" si="17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3">
        <f t="shared" si="18"/>
        <v>0.83904860392967939</v>
      </c>
      <c r="G526" t="s">
        <v>14</v>
      </c>
      <c r="H526">
        <v>1979</v>
      </c>
      <c r="I526" s="6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17"/>
        <v>40294.208333333336</v>
      </c>
      <c r="O526" s="7">
        <f t="shared" si="17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3">
        <f t="shared" si="18"/>
        <v>0.84190476190476193</v>
      </c>
      <c r="G527" t="s">
        <v>14</v>
      </c>
      <c r="H527">
        <v>63</v>
      </c>
      <c r="I527" s="6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17"/>
        <v>40505.25</v>
      </c>
      <c r="O527" s="7">
        <f t="shared" si="17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3">
        <f t="shared" si="18"/>
        <v>1.5595180722891566</v>
      </c>
      <c r="G528" t="s">
        <v>20</v>
      </c>
      <c r="H528">
        <v>147</v>
      </c>
      <c r="I528" s="6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17"/>
        <v>42364.25</v>
      </c>
      <c r="O528" s="7">
        <f t="shared" si="17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3">
        <f t="shared" si="18"/>
        <v>0.99619450317124736</v>
      </c>
      <c r="G529" t="s">
        <v>14</v>
      </c>
      <c r="H529">
        <v>6080</v>
      </c>
      <c r="I529" s="6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17"/>
        <v>42405.25</v>
      </c>
      <c r="O529" s="7">
        <f t="shared" si="17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3">
        <f t="shared" si="18"/>
        <v>0.80300000000000005</v>
      </c>
      <c r="G530" t="s">
        <v>14</v>
      </c>
      <c r="H530">
        <v>80</v>
      </c>
      <c r="I530" s="6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17"/>
        <v>41601.25</v>
      </c>
      <c r="O530" s="7">
        <f t="shared" si="17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3">
        <f t="shared" si="18"/>
        <v>0.11254901960784314</v>
      </c>
      <c r="G531" t="s">
        <v>14</v>
      </c>
      <c r="H531">
        <v>9</v>
      </c>
      <c r="I531" s="6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17"/>
        <v>41769.208333333336</v>
      </c>
      <c r="O531" s="7">
        <f t="shared" si="17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3">
        <f t="shared" si="18"/>
        <v>0.91740952380952379</v>
      </c>
      <c r="G532" t="s">
        <v>14</v>
      </c>
      <c r="H532">
        <v>1784</v>
      </c>
      <c r="I532" s="6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17"/>
        <v>40421.208333333336</v>
      </c>
      <c r="O532" s="7">
        <f t="shared" si="17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3">
        <f t="shared" si="18"/>
        <v>0.95521156936261387</v>
      </c>
      <c r="G533" t="s">
        <v>47</v>
      </c>
      <c r="H533">
        <v>3640</v>
      </c>
      <c r="I533" s="6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17"/>
        <v>41589.25</v>
      </c>
      <c r="O533" s="7">
        <f t="shared" si="17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3">
        <f t="shared" si="18"/>
        <v>5.0287499999999996</v>
      </c>
      <c r="G534" t="s">
        <v>20</v>
      </c>
      <c r="H534">
        <v>126</v>
      </c>
      <c r="I534" s="6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17"/>
        <v>43125.25</v>
      </c>
      <c r="O534" s="7">
        <f t="shared" si="17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3">
        <f t="shared" si="18"/>
        <v>1.5924394463667819</v>
      </c>
      <c r="G535" t="s">
        <v>20</v>
      </c>
      <c r="H535">
        <v>2218</v>
      </c>
      <c r="I535" s="6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17"/>
        <v>41479.208333333336</v>
      </c>
      <c r="O535" s="7">
        <f t="shared" si="17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3">
        <f t="shared" si="18"/>
        <v>0.15022446689113356</v>
      </c>
      <c r="G536" t="s">
        <v>14</v>
      </c>
      <c r="H536">
        <v>243</v>
      </c>
      <c r="I536" s="6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17"/>
        <v>43329.208333333328</v>
      </c>
      <c r="O536" s="7">
        <f t="shared" si="17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3">
        <f t="shared" si="18"/>
        <v>4.820384615384615</v>
      </c>
      <c r="G537" t="s">
        <v>20</v>
      </c>
      <c r="H537">
        <v>202</v>
      </c>
      <c r="I537" s="6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17"/>
        <v>43259.208333333328</v>
      </c>
      <c r="O537" s="7">
        <f t="shared" si="17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3">
        <f t="shared" si="18"/>
        <v>1.4996938775510205</v>
      </c>
      <c r="G538" t="s">
        <v>20</v>
      </c>
      <c r="H538">
        <v>140</v>
      </c>
      <c r="I538" s="6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17"/>
        <v>40414.208333333336</v>
      </c>
      <c r="O538" s="7">
        <f t="shared" si="17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3">
        <f t="shared" si="18"/>
        <v>1.1722156398104266</v>
      </c>
      <c r="G539" t="s">
        <v>20</v>
      </c>
      <c r="H539">
        <v>1052</v>
      </c>
      <c r="I539" s="6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17"/>
        <v>43342.208333333328</v>
      </c>
      <c r="O539" s="7">
        <f t="shared" si="17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3">
        <f t="shared" si="18"/>
        <v>0.37695968274950431</v>
      </c>
      <c r="G540" t="s">
        <v>14</v>
      </c>
      <c r="H540">
        <v>1296</v>
      </c>
      <c r="I540" s="6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17"/>
        <v>41539.208333333336</v>
      </c>
      <c r="O540" s="7">
        <f t="shared" si="17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3">
        <f t="shared" si="18"/>
        <v>0.72653061224489801</v>
      </c>
      <c r="G541" t="s">
        <v>14</v>
      </c>
      <c r="H541">
        <v>77</v>
      </c>
      <c r="I541" s="6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17"/>
        <v>43647.208333333328</v>
      </c>
      <c r="O541" s="7">
        <f t="shared" si="17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3">
        <f t="shared" si="18"/>
        <v>2.6598113207547169</v>
      </c>
      <c r="G542" t="s">
        <v>20</v>
      </c>
      <c r="H542">
        <v>247</v>
      </c>
      <c r="I542" s="6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17"/>
        <v>43225.208333333328</v>
      </c>
      <c r="O542" s="7">
        <f t="shared" si="17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3">
        <f t="shared" si="18"/>
        <v>0.24205617977528091</v>
      </c>
      <c r="G543" t="s">
        <v>14</v>
      </c>
      <c r="H543">
        <v>395</v>
      </c>
      <c r="I543" s="6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17"/>
        <v>42165.208333333328</v>
      </c>
      <c r="O543" s="7">
        <f t="shared" si="17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3">
        <f t="shared" si="18"/>
        <v>2.5064935064935064E-2</v>
      </c>
      <c r="G544" t="s">
        <v>14</v>
      </c>
      <c r="H544">
        <v>49</v>
      </c>
      <c r="I544" s="6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17"/>
        <v>42391.25</v>
      </c>
      <c r="O544" s="7">
        <f t="shared" si="17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3">
        <f t="shared" si="18"/>
        <v>0.1632979976442874</v>
      </c>
      <c r="G545" t="s">
        <v>14</v>
      </c>
      <c r="H545">
        <v>180</v>
      </c>
      <c r="I545" s="6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17"/>
        <v>41528.208333333336</v>
      </c>
      <c r="O545" s="7">
        <f t="shared" si="17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3">
        <f t="shared" si="18"/>
        <v>2.7650000000000001</v>
      </c>
      <c r="G546" t="s">
        <v>20</v>
      </c>
      <c r="H546">
        <v>84</v>
      </c>
      <c r="I546" s="6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17"/>
        <v>42377.25</v>
      </c>
      <c r="O546" s="7">
        <f t="shared" si="17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3">
        <f t="shared" si="18"/>
        <v>0.88803571428571426</v>
      </c>
      <c r="G547" t="s">
        <v>14</v>
      </c>
      <c r="H547">
        <v>2690</v>
      </c>
      <c r="I547" s="6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17"/>
        <v>43824.25</v>
      </c>
      <c r="O547" s="7">
        <f t="shared" si="17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3">
        <f t="shared" si="18"/>
        <v>1.6357142857142857</v>
      </c>
      <c r="G548" t="s">
        <v>20</v>
      </c>
      <c r="H548">
        <v>88</v>
      </c>
      <c r="I548" s="6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17"/>
        <v>43360.208333333328</v>
      </c>
      <c r="O548" s="7">
        <f t="shared" si="17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3">
        <f t="shared" si="18"/>
        <v>9.69</v>
      </c>
      <c r="G549" t="s">
        <v>20</v>
      </c>
      <c r="H549">
        <v>156</v>
      </c>
      <c r="I549" s="6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17"/>
        <v>42029.25</v>
      </c>
      <c r="O549" s="7">
        <f t="shared" si="17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3">
        <f t="shared" si="18"/>
        <v>2.7091376701966716</v>
      </c>
      <c r="G550" t="s">
        <v>20</v>
      </c>
      <c r="H550">
        <v>2985</v>
      </c>
      <c r="I550" s="6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17"/>
        <v>42461.208333333328</v>
      </c>
      <c r="O550" s="7">
        <f t="shared" si="17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3">
        <f t="shared" si="18"/>
        <v>2.8421355932203389</v>
      </c>
      <c r="G551" t="s">
        <v>20</v>
      </c>
      <c r="H551">
        <v>762</v>
      </c>
      <c r="I551" s="6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17"/>
        <v>41422.208333333336</v>
      </c>
      <c r="O551" s="7">
        <f t="shared" si="17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3">
        <f t="shared" si="18"/>
        <v>0.04</v>
      </c>
      <c r="G552" t="s">
        <v>74</v>
      </c>
      <c r="H552">
        <v>1</v>
      </c>
      <c r="I552" s="6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17"/>
        <v>40968.25</v>
      </c>
      <c r="O552" s="7">
        <f t="shared" si="17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3">
        <f t="shared" si="18"/>
        <v>0.58632981676846196</v>
      </c>
      <c r="G553" t="s">
        <v>14</v>
      </c>
      <c r="H553">
        <v>2779</v>
      </c>
      <c r="I553" s="6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17"/>
        <v>41993.25</v>
      </c>
      <c r="O553" s="7">
        <f t="shared" si="17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3">
        <f t="shared" si="18"/>
        <v>0.98511111111111116</v>
      </c>
      <c r="G554" t="s">
        <v>14</v>
      </c>
      <c r="H554">
        <v>92</v>
      </c>
      <c r="I554" s="6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17"/>
        <v>42700.25</v>
      </c>
      <c r="O554" s="7">
        <f t="shared" si="17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3">
        <f t="shared" si="18"/>
        <v>0.43975381008206332</v>
      </c>
      <c r="G555" t="s">
        <v>14</v>
      </c>
      <c r="H555">
        <v>1028</v>
      </c>
      <c r="I555" s="6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17"/>
        <v>40545.25</v>
      </c>
      <c r="O555" s="7">
        <f t="shared" si="17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3">
        <f t="shared" si="18"/>
        <v>1.5166315789473683</v>
      </c>
      <c r="G556" t="s">
        <v>20</v>
      </c>
      <c r="H556">
        <v>554</v>
      </c>
      <c r="I556" s="6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17"/>
        <v>42723.25</v>
      </c>
      <c r="O556" s="7">
        <f t="shared" si="17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3">
        <f t="shared" si="18"/>
        <v>2.2363492063492063</v>
      </c>
      <c r="G557" t="s">
        <v>20</v>
      </c>
      <c r="H557">
        <v>135</v>
      </c>
      <c r="I557" s="6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17"/>
        <v>41731.208333333336</v>
      </c>
      <c r="O557" s="7">
        <f t="shared" si="17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3">
        <f t="shared" si="18"/>
        <v>2.3975</v>
      </c>
      <c r="G558" t="s">
        <v>20</v>
      </c>
      <c r="H558">
        <v>122</v>
      </c>
      <c r="I558" s="6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17"/>
        <v>40792.208333333336</v>
      </c>
      <c r="O558" s="7">
        <f t="shared" si="17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3">
        <f t="shared" si="18"/>
        <v>1.9933333333333334</v>
      </c>
      <c r="G559" t="s">
        <v>20</v>
      </c>
      <c r="H559">
        <v>221</v>
      </c>
      <c r="I559" s="6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17"/>
        <v>42279.208333333328</v>
      </c>
      <c r="O559" s="7">
        <f t="shared" si="17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3">
        <f t="shared" si="18"/>
        <v>1.373448275862069</v>
      </c>
      <c r="G560" t="s">
        <v>20</v>
      </c>
      <c r="H560">
        <v>126</v>
      </c>
      <c r="I560" s="6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17"/>
        <v>42424.25</v>
      </c>
      <c r="O560" s="7">
        <f t="shared" si="17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3">
        <f t="shared" si="18"/>
        <v>1.009696106362773</v>
      </c>
      <c r="G561" t="s">
        <v>20</v>
      </c>
      <c r="H561">
        <v>1022</v>
      </c>
      <c r="I561" s="6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17"/>
        <v>42584.208333333328</v>
      </c>
      <c r="O561" s="7">
        <f t="shared" si="17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3">
        <f t="shared" si="18"/>
        <v>7.9416000000000002</v>
      </c>
      <c r="G562" t="s">
        <v>20</v>
      </c>
      <c r="H562">
        <v>3177</v>
      </c>
      <c r="I562" s="6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17"/>
        <v>40865.25</v>
      </c>
      <c r="O562" s="7">
        <f t="shared" si="17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3">
        <f t="shared" si="18"/>
        <v>3.6970000000000001</v>
      </c>
      <c r="G563" t="s">
        <v>20</v>
      </c>
      <c r="H563">
        <v>198</v>
      </c>
      <c r="I563" s="6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17"/>
        <v>40833.208333333336</v>
      </c>
      <c r="O563" s="7">
        <f t="shared" si="17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3">
        <f t="shared" si="18"/>
        <v>0.12818181818181817</v>
      </c>
      <c r="G564" t="s">
        <v>14</v>
      </c>
      <c r="H564">
        <v>26</v>
      </c>
      <c r="I564" s="6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17"/>
        <v>43536.208333333328</v>
      </c>
      <c r="O564" s="7">
        <f t="shared" si="17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3">
        <f t="shared" si="18"/>
        <v>1.3802702702702703</v>
      </c>
      <c r="G565" t="s">
        <v>20</v>
      </c>
      <c r="H565">
        <v>85</v>
      </c>
      <c r="I565" s="6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17"/>
        <v>43417.25</v>
      </c>
      <c r="O565" s="7">
        <f t="shared" si="17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3">
        <f t="shared" si="18"/>
        <v>0.83813278008298753</v>
      </c>
      <c r="G566" t="s">
        <v>14</v>
      </c>
      <c r="H566">
        <v>1790</v>
      </c>
      <c r="I566" s="6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17"/>
        <v>42078.208333333328</v>
      </c>
      <c r="O566" s="7">
        <f t="shared" si="17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3">
        <f t="shared" si="18"/>
        <v>2.0460063224446787</v>
      </c>
      <c r="G567" t="s">
        <v>20</v>
      </c>
      <c r="H567">
        <v>3596</v>
      </c>
      <c r="I567" s="6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17"/>
        <v>40862.25</v>
      </c>
      <c r="O567" s="7">
        <f t="shared" si="17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3">
        <f t="shared" si="18"/>
        <v>0.44344086021505374</v>
      </c>
      <c r="G568" t="s">
        <v>14</v>
      </c>
      <c r="H568">
        <v>37</v>
      </c>
      <c r="I568" s="6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17"/>
        <v>42424.25</v>
      </c>
      <c r="O568" s="7">
        <f t="shared" si="17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3">
        <f t="shared" si="18"/>
        <v>2.1860294117647059</v>
      </c>
      <c r="G569" t="s">
        <v>20</v>
      </c>
      <c r="H569">
        <v>244</v>
      </c>
      <c r="I569" s="6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17"/>
        <v>41830.208333333336</v>
      </c>
      <c r="O569" s="7">
        <f t="shared" si="17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3">
        <f t="shared" si="18"/>
        <v>1.8603314917127072</v>
      </c>
      <c r="G570" t="s">
        <v>20</v>
      </c>
      <c r="H570">
        <v>5180</v>
      </c>
      <c r="I570" s="6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17"/>
        <v>40374.208333333336</v>
      </c>
      <c r="O570" s="7">
        <f t="shared" si="17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3">
        <f t="shared" si="18"/>
        <v>2.3733830845771142</v>
      </c>
      <c r="G571" t="s">
        <v>20</v>
      </c>
      <c r="H571">
        <v>589</v>
      </c>
      <c r="I571" s="6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17"/>
        <v>40554.25</v>
      </c>
      <c r="O571" s="7">
        <f t="shared" si="17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3">
        <f t="shared" si="18"/>
        <v>3.0565384615384614</v>
      </c>
      <c r="G572" t="s">
        <v>20</v>
      </c>
      <c r="H572">
        <v>2725</v>
      </c>
      <c r="I572" s="6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17"/>
        <v>41993.25</v>
      </c>
      <c r="O572" s="7">
        <f t="shared" si="17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3">
        <f t="shared" si="18"/>
        <v>0.94142857142857139</v>
      </c>
      <c r="G573" t="s">
        <v>14</v>
      </c>
      <c r="H573">
        <v>35</v>
      </c>
      <c r="I573" s="6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17"/>
        <v>42174.208333333328</v>
      </c>
      <c r="O573" s="7">
        <f t="shared" si="17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3">
        <f t="shared" si="18"/>
        <v>0.54400000000000004</v>
      </c>
      <c r="G574" t="s">
        <v>74</v>
      </c>
      <c r="H574">
        <v>94</v>
      </c>
      <c r="I574" s="6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17"/>
        <v>42275.208333333328</v>
      </c>
      <c r="O574" s="7">
        <f t="shared" si="17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3">
        <f t="shared" si="18"/>
        <v>1.1188059701492536</v>
      </c>
      <c r="G575" t="s">
        <v>20</v>
      </c>
      <c r="H575">
        <v>300</v>
      </c>
      <c r="I575" s="6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17"/>
        <v>41761.208333333336</v>
      </c>
      <c r="O575" s="7">
        <f t="shared" si="17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3">
        <f t="shared" si="18"/>
        <v>3.6914814814814814</v>
      </c>
      <c r="G576" t="s">
        <v>20</v>
      </c>
      <c r="H576">
        <v>144</v>
      </c>
      <c r="I576" s="6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17"/>
        <v>43806.25</v>
      </c>
      <c r="O576" s="7">
        <f t="shared" si="17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3">
        <f t="shared" si="18"/>
        <v>0.62930372148859548</v>
      </c>
      <c r="G577" t="s">
        <v>14</v>
      </c>
      <c r="H577">
        <v>558</v>
      </c>
      <c r="I577" s="6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17"/>
        <v>41779.208333333336</v>
      </c>
      <c r="O577" s="7">
        <f t="shared" si="17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3">
        <f t="shared" si="18"/>
        <v>0.6492783505154639</v>
      </c>
      <c r="G578" t="s">
        <v>14</v>
      </c>
      <c r="H578">
        <v>64</v>
      </c>
      <c r="I578" s="6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17"/>
        <v>43040.208333333328</v>
      </c>
      <c r="O578" s="7">
        <f t="shared" si="17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3">
        <f t="shared" si="18"/>
        <v>0.18853658536585366</v>
      </c>
      <c r="G579" t="s">
        <v>74</v>
      </c>
      <c r="H579">
        <v>37</v>
      </c>
      <c r="I579" s="6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O642" si="19">(((L579/60)/60)/24)+DATE(1970,1,1)</f>
        <v>40613.25</v>
      </c>
      <c r="O579" s="7">
        <f t="shared" si="1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3">
        <f t="shared" ref="F580:F643" si="20">E580/D580</f>
        <v>0.1675440414507772</v>
      </c>
      <c r="G580" t="s">
        <v>14</v>
      </c>
      <c r="H580">
        <v>245</v>
      </c>
      <c r="I580" s="6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19"/>
        <v>40878.25</v>
      </c>
      <c r="O580" s="7">
        <f t="shared" si="1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3">
        <f t="shared" si="20"/>
        <v>1.0111290322580646</v>
      </c>
      <c r="G581" t="s">
        <v>20</v>
      </c>
      <c r="H581">
        <v>87</v>
      </c>
      <c r="I581" s="6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19"/>
        <v>40762.208333333336</v>
      </c>
      <c r="O581" s="7">
        <f t="shared" si="1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3">
        <f t="shared" si="20"/>
        <v>3.4150228310502282</v>
      </c>
      <c r="G582" t="s">
        <v>20</v>
      </c>
      <c r="H582">
        <v>3116</v>
      </c>
      <c r="I582" s="6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19"/>
        <v>41696.25</v>
      </c>
      <c r="O582" s="7">
        <f t="shared" si="1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3">
        <f t="shared" si="20"/>
        <v>0.64016666666666666</v>
      </c>
      <c r="G583" t="s">
        <v>14</v>
      </c>
      <c r="H583">
        <v>71</v>
      </c>
      <c r="I583" s="6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19"/>
        <v>40662.208333333336</v>
      </c>
      <c r="O583" s="7">
        <f t="shared" si="1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3">
        <f t="shared" si="20"/>
        <v>0.5208045977011494</v>
      </c>
      <c r="G584" t="s">
        <v>14</v>
      </c>
      <c r="H584">
        <v>42</v>
      </c>
      <c r="I584" s="6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19"/>
        <v>42165.208333333328</v>
      </c>
      <c r="O584" s="7">
        <f t="shared" si="1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3">
        <f t="shared" si="20"/>
        <v>3.2240211640211642</v>
      </c>
      <c r="G585" t="s">
        <v>20</v>
      </c>
      <c r="H585">
        <v>909</v>
      </c>
      <c r="I585" s="6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19"/>
        <v>40959.25</v>
      </c>
      <c r="O585" s="7">
        <f t="shared" si="1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3">
        <f t="shared" si="20"/>
        <v>1.1950810185185186</v>
      </c>
      <c r="G586" t="s">
        <v>20</v>
      </c>
      <c r="H586">
        <v>1613</v>
      </c>
      <c r="I586" s="6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19"/>
        <v>41024.208333333336</v>
      </c>
      <c r="O586" s="7">
        <f t="shared" si="1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3">
        <f t="shared" si="20"/>
        <v>1.4679775280898877</v>
      </c>
      <c r="G587" t="s">
        <v>20</v>
      </c>
      <c r="H587">
        <v>136</v>
      </c>
      <c r="I587" s="6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19"/>
        <v>40255.208333333336</v>
      </c>
      <c r="O587" s="7">
        <f t="shared" si="1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3">
        <f t="shared" si="20"/>
        <v>9.5057142857142853</v>
      </c>
      <c r="G588" t="s">
        <v>20</v>
      </c>
      <c r="H588">
        <v>130</v>
      </c>
      <c r="I588" s="6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19"/>
        <v>40499.25</v>
      </c>
      <c r="O588" s="7">
        <f t="shared" si="1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3">
        <f t="shared" si="20"/>
        <v>0.72893617021276591</v>
      </c>
      <c r="G589" t="s">
        <v>14</v>
      </c>
      <c r="H589">
        <v>156</v>
      </c>
      <c r="I589" s="6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19"/>
        <v>43484.25</v>
      </c>
      <c r="O589" s="7">
        <f t="shared" si="1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3">
        <f t="shared" si="20"/>
        <v>0.7900824873096447</v>
      </c>
      <c r="G590" t="s">
        <v>14</v>
      </c>
      <c r="H590">
        <v>1368</v>
      </c>
      <c r="I590" s="6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19"/>
        <v>40262.208333333336</v>
      </c>
      <c r="O590" s="7">
        <f t="shared" si="1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3">
        <f t="shared" si="20"/>
        <v>0.64721518987341775</v>
      </c>
      <c r="G591" t="s">
        <v>14</v>
      </c>
      <c r="H591">
        <v>102</v>
      </c>
      <c r="I591" s="6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19"/>
        <v>42190.208333333328</v>
      </c>
      <c r="O591" s="7">
        <f t="shared" si="1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3">
        <f t="shared" si="20"/>
        <v>0.82028169014084507</v>
      </c>
      <c r="G592" t="s">
        <v>14</v>
      </c>
      <c r="H592">
        <v>86</v>
      </c>
      <c r="I592" s="6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19"/>
        <v>41994.25</v>
      </c>
      <c r="O592" s="7">
        <f t="shared" si="1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3">
        <f t="shared" si="20"/>
        <v>10.376666666666667</v>
      </c>
      <c r="G593" t="s">
        <v>20</v>
      </c>
      <c r="H593">
        <v>102</v>
      </c>
      <c r="I593" s="6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19"/>
        <v>40373.208333333336</v>
      </c>
      <c r="O593" s="7">
        <f t="shared" si="1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3">
        <f t="shared" si="20"/>
        <v>0.12910076530612244</v>
      </c>
      <c r="G594" t="s">
        <v>14</v>
      </c>
      <c r="H594">
        <v>253</v>
      </c>
      <c r="I594" s="6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19"/>
        <v>41789.208333333336</v>
      </c>
      <c r="O594" s="7">
        <f t="shared" si="1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3">
        <f t="shared" si="20"/>
        <v>1.5484210526315789</v>
      </c>
      <c r="G595" t="s">
        <v>20</v>
      </c>
      <c r="H595">
        <v>4006</v>
      </c>
      <c r="I595" s="6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19"/>
        <v>41724.208333333336</v>
      </c>
      <c r="O595" s="7">
        <f t="shared" si="1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3">
        <f t="shared" si="20"/>
        <v>7.0991735537190084E-2</v>
      </c>
      <c r="G596" t="s">
        <v>14</v>
      </c>
      <c r="H596">
        <v>157</v>
      </c>
      <c r="I596" s="6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19"/>
        <v>42548.208333333328</v>
      </c>
      <c r="O596" s="7">
        <f t="shared" si="1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3">
        <f t="shared" si="20"/>
        <v>2.0852773826458035</v>
      </c>
      <c r="G597" t="s">
        <v>20</v>
      </c>
      <c r="H597">
        <v>1629</v>
      </c>
      <c r="I597" s="6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19"/>
        <v>40253.208333333336</v>
      </c>
      <c r="O597" s="7">
        <f t="shared" si="1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3">
        <f t="shared" si="20"/>
        <v>0.99683544303797467</v>
      </c>
      <c r="G598" t="s">
        <v>14</v>
      </c>
      <c r="H598">
        <v>183</v>
      </c>
      <c r="I598" s="6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19"/>
        <v>42434.25</v>
      </c>
      <c r="O598" s="7">
        <f t="shared" si="1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3">
        <f t="shared" si="20"/>
        <v>2.0159756097560977</v>
      </c>
      <c r="G599" t="s">
        <v>20</v>
      </c>
      <c r="H599">
        <v>2188</v>
      </c>
      <c r="I599" s="6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19"/>
        <v>43786.25</v>
      </c>
      <c r="O599" s="7">
        <f t="shared" si="1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3">
        <f t="shared" si="20"/>
        <v>1.6209032258064515</v>
      </c>
      <c r="G600" t="s">
        <v>20</v>
      </c>
      <c r="H600">
        <v>2409</v>
      </c>
      <c r="I600" s="6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19"/>
        <v>40344.208333333336</v>
      </c>
      <c r="O600" s="7">
        <f t="shared" si="1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3">
        <f t="shared" si="20"/>
        <v>3.6436208125445471E-2</v>
      </c>
      <c r="G601" t="s">
        <v>14</v>
      </c>
      <c r="H601">
        <v>82</v>
      </c>
      <c r="I601" s="6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19"/>
        <v>42047.25</v>
      </c>
      <c r="O601" s="7">
        <f t="shared" si="1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3">
        <f t="shared" si="20"/>
        <v>0.05</v>
      </c>
      <c r="G602" t="s">
        <v>14</v>
      </c>
      <c r="H602">
        <v>1</v>
      </c>
      <c r="I602" s="6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19"/>
        <v>41485.208333333336</v>
      </c>
      <c r="O602" s="7">
        <f t="shared" si="1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3">
        <f t="shared" si="20"/>
        <v>2.0663492063492064</v>
      </c>
      <c r="G603" t="s">
        <v>20</v>
      </c>
      <c r="H603">
        <v>194</v>
      </c>
      <c r="I603" s="6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19"/>
        <v>41789.208333333336</v>
      </c>
      <c r="O603" s="7">
        <f t="shared" si="1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3">
        <f t="shared" si="20"/>
        <v>1.2823628691983122</v>
      </c>
      <c r="G604" t="s">
        <v>20</v>
      </c>
      <c r="H604">
        <v>1140</v>
      </c>
      <c r="I604" s="6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19"/>
        <v>42160.208333333328</v>
      </c>
      <c r="O604" s="7">
        <f t="shared" si="1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3">
        <f t="shared" si="20"/>
        <v>1.1966037735849056</v>
      </c>
      <c r="G605" t="s">
        <v>20</v>
      </c>
      <c r="H605">
        <v>102</v>
      </c>
      <c r="I605" s="6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19"/>
        <v>43573.208333333328</v>
      </c>
      <c r="O605" s="7">
        <f t="shared" si="1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3">
        <f t="shared" si="20"/>
        <v>1.7073055242390078</v>
      </c>
      <c r="G606" t="s">
        <v>20</v>
      </c>
      <c r="H606">
        <v>2857</v>
      </c>
      <c r="I606" s="6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19"/>
        <v>40565.25</v>
      </c>
      <c r="O606" s="7">
        <f t="shared" si="1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3">
        <f t="shared" si="20"/>
        <v>1.8721212121212121</v>
      </c>
      <c r="G607" t="s">
        <v>20</v>
      </c>
      <c r="H607">
        <v>107</v>
      </c>
      <c r="I607" s="6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19"/>
        <v>42280.208333333328</v>
      </c>
      <c r="O607" s="7">
        <f t="shared" si="1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3">
        <f t="shared" si="20"/>
        <v>1.8838235294117647</v>
      </c>
      <c r="G608" t="s">
        <v>20</v>
      </c>
      <c r="H608">
        <v>160</v>
      </c>
      <c r="I608" s="6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19"/>
        <v>42436.25</v>
      </c>
      <c r="O608" s="7">
        <f t="shared" si="1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3">
        <f t="shared" si="20"/>
        <v>1.3129869186046512</v>
      </c>
      <c r="G609" t="s">
        <v>20</v>
      </c>
      <c r="H609">
        <v>2230</v>
      </c>
      <c r="I609" s="6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19"/>
        <v>41721.208333333336</v>
      </c>
      <c r="O609" s="7">
        <f t="shared" si="1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3">
        <f t="shared" si="20"/>
        <v>2.8397435897435899</v>
      </c>
      <c r="G610" t="s">
        <v>20</v>
      </c>
      <c r="H610">
        <v>316</v>
      </c>
      <c r="I610" s="6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19"/>
        <v>43530.25</v>
      </c>
      <c r="O610" s="7">
        <f t="shared" si="1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3">
        <f t="shared" si="20"/>
        <v>1.2041999999999999</v>
      </c>
      <c r="G611" t="s">
        <v>20</v>
      </c>
      <c r="H611">
        <v>117</v>
      </c>
      <c r="I611" s="6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19"/>
        <v>43481.25</v>
      </c>
      <c r="O611" s="7">
        <f t="shared" si="1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3">
        <f t="shared" si="20"/>
        <v>4.1905607476635511</v>
      </c>
      <c r="G612" t="s">
        <v>20</v>
      </c>
      <c r="H612">
        <v>6406</v>
      </c>
      <c r="I612" s="6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19"/>
        <v>41259.25</v>
      </c>
      <c r="O612" s="7">
        <f t="shared" si="1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3">
        <f t="shared" si="20"/>
        <v>0.13853658536585367</v>
      </c>
      <c r="G613" t="s">
        <v>74</v>
      </c>
      <c r="H613">
        <v>15</v>
      </c>
      <c r="I613" s="6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19"/>
        <v>41480.208333333336</v>
      </c>
      <c r="O613" s="7">
        <f t="shared" si="1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3">
        <f t="shared" si="20"/>
        <v>1.3943548387096774</v>
      </c>
      <c r="G614" t="s">
        <v>20</v>
      </c>
      <c r="H614">
        <v>192</v>
      </c>
      <c r="I614" s="6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19"/>
        <v>40474.208333333336</v>
      </c>
      <c r="O614" s="7">
        <f t="shared" si="1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3">
        <f t="shared" si="20"/>
        <v>1.74</v>
      </c>
      <c r="G615" t="s">
        <v>20</v>
      </c>
      <c r="H615">
        <v>26</v>
      </c>
      <c r="I615" s="6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19"/>
        <v>42973.208333333328</v>
      </c>
      <c r="O615" s="7">
        <f t="shared" si="1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3">
        <f t="shared" si="20"/>
        <v>1.5549056603773586</v>
      </c>
      <c r="G616" t="s">
        <v>20</v>
      </c>
      <c r="H616">
        <v>723</v>
      </c>
      <c r="I616" s="6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19"/>
        <v>42746.25</v>
      </c>
      <c r="O616" s="7">
        <f t="shared" si="1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3">
        <f t="shared" si="20"/>
        <v>1.7044705882352942</v>
      </c>
      <c r="G617" t="s">
        <v>20</v>
      </c>
      <c r="H617">
        <v>170</v>
      </c>
      <c r="I617" s="6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19"/>
        <v>42489.208333333328</v>
      </c>
      <c r="O617" s="7">
        <f t="shared" si="1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3">
        <f t="shared" si="20"/>
        <v>1.8951562500000001</v>
      </c>
      <c r="G618" t="s">
        <v>20</v>
      </c>
      <c r="H618">
        <v>238</v>
      </c>
      <c r="I618" s="6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19"/>
        <v>41537.208333333336</v>
      </c>
      <c r="O618" s="7">
        <f t="shared" si="1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3">
        <f t="shared" si="20"/>
        <v>2.4971428571428573</v>
      </c>
      <c r="G619" t="s">
        <v>20</v>
      </c>
      <c r="H619">
        <v>55</v>
      </c>
      <c r="I619" s="6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19"/>
        <v>41794.208333333336</v>
      </c>
      <c r="O619" s="7">
        <f t="shared" si="1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3">
        <f t="shared" si="20"/>
        <v>0.48860523665659616</v>
      </c>
      <c r="G620" t="s">
        <v>14</v>
      </c>
      <c r="H620">
        <v>1198</v>
      </c>
      <c r="I620" s="6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19"/>
        <v>41396.208333333336</v>
      </c>
      <c r="O620" s="7">
        <f t="shared" si="1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3">
        <f t="shared" si="20"/>
        <v>0.28461970393057684</v>
      </c>
      <c r="G621" t="s">
        <v>14</v>
      </c>
      <c r="H621">
        <v>648</v>
      </c>
      <c r="I621" s="6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19"/>
        <v>40669.208333333336</v>
      </c>
      <c r="O621" s="7">
        <f t="shared" si="1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3">
        <f t="shared" si="20"/>
        <v>2.6802325581395348</v>
      </c>
      <c r="G622" t="s">
        <v>20</v>
      </c>
      <c r="H622">
        <v>128</v>
      </c>
      <c r="I622" s="6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19"/>
        <v>42559.208333333328</v>
      </c>
      <c r="O622" s="7">
        <f t="shared" si="1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3">
        <f t="shared" si="20"/>
        <v>6.1980078125000002</v>
      </c>
      <c r="G623" t="s">
        <v>20</v>
      </c>
      <c r="H623">
        <v>2144</v>
      </c>
      <c r="I623" s="6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19"/>
        <v>42626.208333333328</v>
      </c>
      <c r="O623" s="7">
        <f t="shared" si="1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3">
        <f t="shared" si="20"/>
        <v>3.1301587301587303E-2</v>
      </c>
      <c r="G624" t="s">
        <v>14</v>
      </c>
      <c r="H624">
        <v>64</v>
      </c>
      <c r="I624" s="6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19"/>
        <v>43205.208333333328</v>
      </c>
      <c r="O624" s="7">
        <f t="shared" si="1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3">
        <f t="shared" si="20"/>
        <v>1.5992152704135738</v>
      </c>
      <c r="G625" t="s">
        <v>20</v>
      </c>
      <c r="H625">
        <v>2693</v>
      </c>
      <c r="I625" s="6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19"/>
        <v>42201.208333333328</v>
      </c>
      <c r="O625" s="7">
        <f t="shared" si="1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3">
        <f t="shared" si="20"/>
        <v>2.793921568627451</v>
      </c>
      <c r="G626" t="s">
        <v>20</v>
      </c>
      <c r="H626">
        <v>432</v>
      </c>
      <c r="I626" s="6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19"/>
        <v>42029.25</v>
      </c>
      <c r="O626" s="7">
        <f t="shared" si="1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3">
        <f t="shared" si="20"/>
        <v>0.77373333333333338</v>
      </c>
      <c r="G627" t="s">
        <v>14</v>
      </c>
      <c r="H627">
        <v>62</v>
      </c>
      <c r="I627" s="6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19"/>
        <v>43857.25</v>
      </c>
      <c r="O627" s="7">
        <f t="shared" si="1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3">
        <f t="shared" si="20"/>
        <v>2.0632812500000002</v>
      </c>
      <c r="G628" t="s">
        <v>20</v>
      </c>
      <c r="H628">
        <v>189</v>
      </c>
      <c r="I628" s="6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19"/>
        <v>40449.208333333336</v>
      </c>
      <c r="O628" s="7">
        <f t="shared" si="1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3">
        <f t="shared" si="20"/>
        <v>6.9424999999999999</v>
      </c>
      <c r="G629" t="s">
        <v>20</v>
      </c>
      <c r="H629">
        <v>154</v>
      </c>
      <c r="I629" s="6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19"/>
        <v>40345.208333333336</v>
      </c>
      <c r="O629" s="7">
        <f t="shared" si="1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3">
        <f t="shared" si="20"/>
        <v>1.5178947368421052</v>
      </c>
      <c r="G630" t="s">
        <v>20</v>
      </c>
      <c r="H630">
        <v>96</v>
      </c>
      <c r="I630" s="6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19"/>
        <v>40455.208333333336</v>
      </c>
      <c r="O630" s="7">
        <f t="shared" si="1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3">
        <f t="shared" si="20"/>
        <v>0.64582072176949945</v>
      </c>
      <c r="G631" t="s">
        <v>14</v>
      </c>
      <c r="H631">
        <v>750</v>
      </c>
      <c r="I631" s="6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19"/>
        <v>42557.208333333328</v>
      </c>
      <c r="O631" s="7">
        <f t="shared" si="1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3">
        <f t="shared" si="20"/>
        <v>0.62873684210526315</v>
      </c>
      <c r="G632" t="s">
        <v>74</v>
      </c>
      <c r="H632">
        <v>87</v>
      </c>
      <c r="I632" s="6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19"/>
        <v>43586.208333333328</v>
      </c>
      <c r="O632" s="7">
        <f t="shared" si="1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3">
        <f t="shared" si="20"/>
        <v>3.1039864864864866</v>
      </c>
      <c r="G633" t="s">
        <v>20</v>
      </c>
      <c r="H633">
        <v>3063</v>
      </c>
      <c r="I633" s="6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19"/>
        <v>43550.208333333328</v>
      </c>
      <c r="O633" s="7">
        <f t="shared" si="1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3">
        <f t="shared" si="20"/>
        <v>0.42859916782246882</v>
      </c>
      <c r="G634" t="s">
        <v>47</v>
      </c>
      <c r="H634">
        <v>278</v>
      </c>
      <c r="I634" s="6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19"/>
        <v>41945.208333333336</v>
      </c>
      <c r="O634" s="7">
        <f t="shared" si="1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3">
        <f t="shared" si="20"/>
        <v>0.83119402985074631</v>
      </c>
      <c r="G635" t="s">
        <v>14</v>
      </c>
      <c r="H635">
        <v>105</v>
      </c>
      <c r="I635" s="6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19"/>
        <v>42315.25</v>
      </c>
      <c r="O635" s="7">
        <f t="shared" si="1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3">
        <f t="shared" si="20"/>
        <v>0.78531302876480547</v>
      </c>
      <c r="G636" t="s">
        <v>74</v>
      </c>
      <c r="H636">
        <v>1658</v>
      </c>
      <c r="I636" s="6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19"/>
        <v>42819.208333333328</v>
      </c>
      <c r="O636" s="7">
        <f t="shared" si="1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3">
        <f t="shared" si="20"/>
        <v>1.1409352517985611</v>
      </c>
      <c r="G637" t="s">
        <v>20</v>
      </c>
      <c r="H637">
        <v>2266</v>
      </c>
      <c r="I637" s="6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19"/>
        <v>41314.25</v>
      </c>
      <c r="O637" s="7">
        <f t="shared" si="1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3">
        <f t="shared" si="20"/>
        <v>0.64537683358624176</v>
      </c>
      <c r="G638" t="s">
        <v>14</v>
      </c>
      <c r="H638">
        <v>2604</v>
      </c>
      <c r="I638" s="6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19"/>
        <v>40926.25</v>
      </c>
      <c r="O638" s="7">
        <f t="shared" si="1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3">
        <f t="shared" si="20"/>
        <v>0.79411764705882348</v>
      </c>
      <c r="G639" t="s">
        <v>14</v>
      </c>
      <c r="H639">
        <v>65</v>
      </c>
      <c r="I639" s="6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19"/>
        <v>42688.25</v>
      </c>
      <c r="O639" s="7">
        <f t="shared" si="1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3">
        <f t="shared" si="20"/>
        <v>0.11419117647058824</v>
      </c>
      <c r="G640" t="s">
        <v>14</v>
      </c>
      <c r="H640">
        <v>94</v>
      </c>
      <c r="I640" s="6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19"/>
        <v>40386.208333333336</v>
      </c>
      <c r="O640" s="7">
        <f t="shared" si="1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3">
        <f t="shared" si="20"/>
        <v>0.56186046511627907</v>
      </c>
      <c r="G641" t="s">
        <v>47</v>
      </c>
      <c r="H641">
        <v>45</v>
      </c>
      <c r="I641" s="6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19"/>
        <v>43309.208333333328</v>
      </c>
      <c r="O641" s="7">
        <f t="shared" si="1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3">
        <f t="shared" si="20"/>
        <v>0.16501669449081802</v>
      </c>
      <c r="G642" t="s">
        <v>14</v>
      </c>
      <c r="H642">
        <v>257</v>
      </c>
      <c r="I642" s="6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19"/>
        <v>42387.25</v>
      </c>
      <c r="O642" s="7">
        <f t="shared" si="1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3">
        <f t="shared" si="20"/>
        <v>1.1996808510638297</v>
      </c>
      <c r="G643" t="s">
        <v>20</v>
      </c>
      <c r="H643">
        <v>194</v>
      </c>
      <c r="I643" s="6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O706" si="21">(((L643/60)/60)/24)+DATE(1970,1,1)</f>
        <v>42786.25</v>
      </c>
      <c r="O643" s="7">
        <f t="shared" si="21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3">
        <f t="shared" ref="F644:F707" si="22">E644/D644</f>
        <v>1.4545652173913044</v>
      </c>
      <c r="G644" t="s">
        <v>20</v>
      </c>
      <c r="H644">
        <v>129</v>
      </c>
      <c r="I644" s="6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21"/>
        <v>43451.25</v>
      </c>
      <c r="O644" s="7">
        <f t="shared" si="2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3">
        <f t="shared" si="22"/>
        <v>2.2138255033557046</v>
      </c>
      <c r="G645" t="s">
        <v>20</v>
      </c>
      <c r="H645">
        <v>375</v>
      </c>
      <c r="I645" s="6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21"/>
        <v>42795.25</v>
      </c>
      <c r="O645" s="7">
        <f t="shared" si="2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3">
        <f t="shared" si="22"/>
        <v>0.48396694214876035</v>
      </c>
      <c r="G646" t="s">
        <v>14</v>
      </c>
      <c r="H646">
        <v>2928</v>
      </c>
      <c r="I646" s="6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21"/>
        <v>43452.25</v>
      </c>
      <c r="O646" s="7">
        <f t="shared" si="2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3">
        <f t="shared" si="22"/>
        <v>0.92911504424778757</v>
      </c>
      <c r="G647" t="s">
        <v>14</v>
      </c>
      <c r="H647">
        <v>4697</v>
      </c>
      <c r="I647" s="6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21"/>
        <v>43369.208333333328</v>
      </c>
      <c r="O647" s="7">
        <f t="shared" si="2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3">
        <f t="shared" si="22"/>
        <v>0.88599797365754818</v>
      </c>
      <c r="G648" t="s">
        <v>14</v>
      </c>
      <c r="H648">
        <v>2915</v>
      </c>
      <c r="I648" s="6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21"/>
        <v>41346.208333333336</v>
      </c>
      <c r="O648" s="7">
        <f t="shared" si="2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3">
        <f t="shared" si="22"/>
        <v>0.41399999999999998</v>
      </c>
      <c r="G649" t="s">
        <v>14</v>
      </c>
      <c r="H649">
        <v>18</v>
      </c>
      <c r="I649" s="6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21"/>
        <v>43199.208333333328</v>
      </c>
      <c r="O649" s="7">
        <f t="shared" si="2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3">
        <f t="shared" si="22"/>
        <v>0.63056795131845844</v>
      </c>
      <c r="G650" t="s">
        <v>74</v>
      </c>
      <c r="H650">
        <v>723</v>
      </c>
      <c r="I650" s="6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21"/>
        <v>42922.208333333328</v>
      </c>
      <c r="O650" s="7">
        <f t="shared" si="2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3">
        <f t="shared" si="22"/>
        <v>0.48482333607230893</v>
      </c>
      <c r="G651" t="s">
        <v>14</v>
      </c>
      <c r="H651">
        <v>602</v>
      </c>
      <c r="I651" s="6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21"/>
        <v>40471.208333333336</v>
      </c>
      <c r="O651" s="7">
        <f t="shared" si="2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3">
        <f t="shared" si="22"/>
        <v>0.02</v>
      </c>
      <c r="G652" t="s">
        <v>14</v>
      </c>
      <c r="H652">
        <v>1</v>
      </c>
      <c r="I652" s="6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21"/>
        <v>41828.208333333336</v>
      </c>
      <c r="O652" s="7">
        <f t="shared" si="2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3">
        <f t="shared" si="22"/>
        <v>0.88479410269445857</v>
      </c>
      <c r="G653" t="s">
        <v>14</v>
      </c>
      <c r="H653">
        <v>3868</v>
      </c>
      <c r="I653" s="6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21"/>
        <v>41692.25</v>
      </c>
      <c r="O653" s="7">
        <f t="shared" si="2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3">
        <f t="shared" si="22"/>
        <v>1.2684</v>
      </c>
      <c r="G654" t="s">
        <v>20</v>
      </c>
      <c r="H654">
        <v>409</v>
      </c>
      <c r="I654" s="6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21"/>
        <v>42587.208333333328</v>
      </c>
      <c r="O654" s="7">
        <f t="shared" si="2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3">
        <f t="shared" si="22"/>
        <v>23.388333333333332</v>
      </c>
      <c r="G655" t="s">
        <v>20</v>
      </c>
      <c r="H655">
        <v>234</v>
      </c>
      <c r="I655" s="6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21"/>
        <v>42468.208333333328</v>
      </c>
      <c r="O655" s="7">
        <f t="shared" si="2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3">
        <f t="shared" si="22"/>
        <v>5.0838857142857146</v>
      </c>
      <c r="G656" t="s">
        <v>20</v>
      </c>
      <c r="H656">
        <v>3016</v>
      </c>
      <c r="I656" s="6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21"/>
        <v>42240.208333333328</v>
      </c>
      <c r="O656" s="7">
        <f t="shared" si="2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3">
        <f t="shared" si="22"/>
        <v>1.9147826086956521</v>
      </c>
      <c r="G657" t="s">
        <v>20</v>
      </c>
      <c r="H657">
        <v>264</v>
      </c>
      <c r="I657" s="6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21"/>
        <v>42796.25</v>
      </c>
      <c r="O657" s="7">
        <f t="shared" si="2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3">
        <f t="shared" si="22"/>
        <v>0.42127533783783783</v>
      </c>
      <c r="G658" t="s">
        <v>14</v>
      </c>
      <c r="H658">
        <v>504</v>
      </c>
      <c r="I658" s="6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21"/>
        <v>43097.25</v>
      </c>
      <c r="O658" s="7">
        <f t="shared" si="2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3">
        <f t="shared" si="22"/>
        <v>8.2400000000000001E-2</v>
      </c>
      <c r="G659" t="s">
        <v>14</v>
      </c>
      <c r="H659">
        <v>14</v>
      </c>
      <c r="I659" s="6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21"/>
        <v>43096.25</v>
      </c>
      <c r="O659" s="7">
        <f t="shared" si="2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3">
        <f t="shared" si="22"/>
        <v>0.60064638783269964</v>
      </c>
      <c r="G660" t="s">
        <v>74</v>
      </c>
      <c r="H660">
        <v>390</v>
      </c>
      <c r="I660" s="6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21"/>
        <v>42246.208333333328</v>
      </c>
      <c r="O660" s="7">
        <f t="shared" si="2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3">
        <f t="shared" si="22"/>
        <v>0.47232808616404309</v>
      </c>
      <c r="G661" t="s">
        <v>14</v>
      </c>
      <c r="H661">
        <v>750</v>
      </c>
      <c r="I661" s="6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21"/>
        <v>40570.25</v>
      </c>
      <c r="O661" s="7">
        <f t="shared" si="2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3">
        <f t="shared" si="22"/>
        <v>0.81736263736263737</v>
      </c>
      <c r="G662" t="s">
        <v>14</v>
      </c>
      <c r="H662">
        <v>77</v>
      </c>
      <c r="I662" s="6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21"/>
        <v>42237.208333333328</v>
      </c>
      <c r="O662" s="7">
        <f t="shared" si="2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3">
        <f t="shared" si="22"/>
        <v>0.54187265917603</v>
      </c>
      <c r="G663" t="s">
        <v>14</v>
      </c>
      <c r="H663">
        <v>752</v>
      </c>
      <c r="I663" s="6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21"/>
        <v>40996.208333333336</v>
      </c>
      <c r="O663" s="7">
        <f t="shared" si="2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3">
        <f t="shared" si="22"/>
        <v>0.97868131868131869</v>
      </c>
      <c r="G664" t="s">
        <v>14</v>
      </c>
      <c r="H664">
        <v>131</v>
      </c>
      <c r="I664" s="6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21"/>
        <v>43443.25</v>
      </c>
      <c r="O664" s="7">
        <f t="shared" si="2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3">
        <f t="shared" si="22"/>
        <v>0.77239999999999998</v>
      </c>
      <c r="G665" t="s">
        <v>14</v>
      </c>
      <c r="H665">
        <v>87</v>
      </c>
      <c r="I665" s="6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21"/>
        <v>40458.208333333336</v>
      </c>
      <c r="O665" s="7">
        <f t="shared" si="2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3">
        <f t="shared" si="22"/>
        <v>0.33464735516372796</v>
      </c>
      <c r="G666" t="s">
        <v>14</v>
      </c>
      <c r="H666">
        <v>1063</v>
      </c>
      <c r="I666" s="6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21"/>
        <v>40959.25</v>
      </c>
      <c r="O666" s="7">
        <f t="shared" si="2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3">
        <f t="shared" si="22"/>
        <v>2.3958823529411766</v>
      </c>
      <c r="G667" t="s">
        <v>20</v>
      </c>
      <c r="H667">
        <v>272</v>
      </c>
      <c r="I667" s="6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21"/>
        <v>40733.208333333336</v>
      </c>
      <c r="O667" s="7">
        <f t="shared" si="2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3">
        <f t="shared" si="22"/>
        <v>0.64032258064516134</v>
      </c>
      <c r="G668" t="s">
        <v>74</v>
      </c>
      <c r="H668">
        <v>25</v>
      </c>
      <c r="I668" s="6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21"/>
        <v>41516.208333333336</v>
      </c>
      <c r="O668" s="7">
        <f t="shared" si="2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3">
        <f t="shared" si="22"/>
        <v>1.7615942028985507</v>
      </c>
      <c r="G669" t="s">
        <v>20</v>
      </c>
      <c r="H669">
        <v>419</v>
      </c>
      <c r="I669" s="6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21"/>
        <v>41892.208333333336</v>
      </c>
      <c r="O669" s="7">
        <f t="shared" si="2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3">
        <f t="shared" si="22"/>
        <v>0.20338181818181819</v>
      </c>
      <c r="G670" t="s">
        <v>14</v>
      </c>
      <c r="H670">
        <v>76</v>
      </c>
      <c r="I670" s="6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21"/>
        <v>41122.208333333336</v>
      </c>
      <c r="O670" s="7">
        <f t="shared" si="2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3">
        <f t="shared" si="22"/>
        <v>3.5864754098360656</v>
      </c>
      <c r="G671" t="s">
        <v>20</v>
      </c>
      <c r="H671">
        <v>1621</v>
      </c>
      <c r="I671" s="6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21"/>
        <v>42912.208333333328</v>
      </c>
      <c r="O671" s="7">
        <f t="shared" si="2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3">
        <f t="shared" si="22"/>
        <v>4.6885802469135802</v>
      </c>
      <c r="G672" t="s">
        <v>20</v>
      </c>
      <c r="H672">
        <v>1101</v>
      </c>
      <c r="I672" s="6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21"/>
        <v>42425.25</v>
      </c>
      <c r="O672" s="7">
        <f t="shared" si="2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3">
        <f t="shared" si="22"/>
        <v>1.220563524590164</v>
      </c>
      <c r="G673" t="s">
        <v>20</v>
      </c>
      <c r="H673">
        <v>1073</v>
      </c>
      <c r="I673" s="6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21"/>
        <v>40390.208333333336</v>
      </c>
      <c r="O673" s="7">
        <f t="shared" si="2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3">
        <f t="shared" si="22"/>
        <v>0.55931783729156137</v>
      </c>
      <c r="G674" t="s">
        <v>14</v>
      </c>
      <c r="H674">
        <v>4428</v>
      </c>
      <c r="I674" s="6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21"/>
        <v>43180.208333333328</v>
      </c>
      <c r="O674" s="7">
        <f t="shared" si="2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3">
        <f t="shared" si="22"/>
        <v>0.43660714285714286</v>
      </c>
      <c r="G675" t="s">
        <v>14</v>
      </c>
      <c r="H675">
        <v>58</v>
      </c>
      <c r="I675" s="6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21"/>
        <v>42475.208333333328</v>
      </c>
      <c r="O675" s="7">
        <f t="shared" si="2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3">
        <f t="shared" si="22"/>
        <v>0.33538371411833628</v>
      </c>
      <c r="G676" t="s">
        <v>74</v>
      </c>
      <c r="H676">
        <v>1218</v>
      </c>
      <c r="I676" s="6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21"/>
        <v>40774.208333333336</v>
      </c>
      <c r="O676" s="7">
        <f t="shared" si="2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3">
        <f t="shared" si="22"/>
        <v>1.2297938144329896</v>
      </c>
      <c r="G677" t="s">
        <v>20</v>
      </c>
      <c r="H677">
        <v>331</v>
      </c>
      <c r="I677" s="6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21"/>
        <v>43719.208333333328</v>
      </c>
      <c r="O677" s="7">
        <f t="shared" si="2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3">
        <f t="shared" si="22"/>
        <v>1.8974959871589085</v>
      </c>
      <c r="G678" t="s">
        <v>20</v>
      </c>
      <c r="H678">
        <v>1170</v>
      </c>
      <c r="I678" s="6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21"/>
        <v>41178.208333333336</v>
      </c>
      <c r="O678" s="7">
        <f t="shared" si="2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3">
        <f t="shared" si="22"/>
        <v>0.83622641509433959</v>
      </c>
      <c r="G679" t="s">
        <v>14</v>
      </c>
      <c r="H679">
        <v>111</v>
      </c>
      <c r="I679" s="6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21"/>
        <v>42561.208333333328</v>
      </c>
      <c r="O679" s="7">
        <f t="shared" si="2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3">
        <f t="shared" si="22"/>
        <v>0.17968844221105529</v>
      </c>
      <c r="G680" t="s">
        <v>74</v>
      </c>
      <c r="H680">
        <v>215</v>
      </c>
      <c r="I680" s="6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21"/>
        <v>43484.25</v>
      </c>
      <c r="O680" s="7">
        <f t="shared" si="2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3">
        <f t="shared" si="22"/>
        <v>10.365</v>
      </c>
      <c r="G681" t="s">
        <v>20</v>
      </c>
      <c r="H681">
        <v>363</v>
      </c>
      <c r="I681" s="6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21"/>
        <v>43756.208333333328</v>
      </c>
      <c r="O681" s="7">
        <f t="shared" si="2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3">
        <f t="shared" si="22"/>
        <v>0.97405219780219776</v>
      </c>
      <c r="G682" t="s">
        <v>14</v>
      </c>
      <c r="H682">
        <v>2955</v>
      </c>
      <c r="I682" s="6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21"/>
        <v>43813.25</v>
      </c>
      <c r="O682" s="7">
        <f t="shared" si="2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3">
        <f t="shared" si="22"/>
        <v>0.86386203150461705</v>
      </c>
      <c r="G683" t="s">
        <v>14</v>
      </c>
      <c r="H683">
        <v>1657</v>
      </c>
      <c r="I683" s="6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21"/>
        <v>40898.25</v>
      </c>
      <c r="O683" s="7">
        <f t="shared" si="2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3">
        <f t="shared" si="22"/>
        <v>1.5016666666666667</v>
      </c>
      <c r="G684" t="s">
        <v>20</v>
      </c>
      <c r="H684">
        <v>103</v>
      </c>
      <c r="I684" s="6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21"/>
        <v>41619.25</v>
      </c>
      <c r="O684" s="7">
        <f t="shared" si="2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3">
        <f t="shared" si="22"/>
        <v>3.5843478260869563</v>
      </c>
      <c r="G685" t="s">
        <v>20</v>
      </c>
      <c r="H685">
        <v>147</v>
      </c>
      <c r="I685" s="6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21"/>
        <v>43359.208333333328</v>
      </c>
      <c r="O685" s="7">
        <f t="shared" si="2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3">
        <f t="shared" si="22"/>
        <v>5.4285714285714288</v>
      </c>
      <c r="G686" t="s">
        <v>20</v>
      </c>
      <c r="H686">
        <v>110</v>
      </c>
      <c r="I686" s="6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21"/>
        <v>40358.208333333336</v>
      </c>
      <c r="O686" s="7">
        <f t="shared" si="2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3">
        <f t="shared" si="22"/>
        <v>0.67500714285714281</v>
      </c>
      <c r="G687" t="s">
        <v>14</v>
      </c>
      <c r="H687">
        <v>926</v>
      </c>
      <c r="I687" s="6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21"/>
        <v>42239.208333333328</v>
      </c>
      <c r="O687" s="7">
        <f t="shared" si="2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3">
        <f t="shared" si="22"/>
        <v>1.9174666666666667</v>
      </c>
      <c r="G688" t="s">
        <v>20</v>
      </c>
      <c r="H688">
        <v>134</v>
      </c>
      <c r="I688" s="6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21"/>
        <v>43186.208333333328</v>
      </c>
      <c r="O688" s="7">
        <f t="shared" si="2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3">
        <f t="shared" si="22"/>
        <v>9.32</v>
      </c>
      <c r="G689" t="s">
        <v>20</v>
      </c>
      <c r="H689">
        <v>269</v>
      </c>
      <c r="I689" s="6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21"/>
        <v>42806.25</v>
      </c>
      <c r="O689" s="7">
        <f t="shared" si="2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3">
        <f t="shared" si="22"/>
        <v>4.2927586206896553</v>
      </c>
      <c r="G690" t="s">
        <v>20</v>
      </c>
      <c r="H690">
        <v>175</v>
      </c>
      <c r="I690" s="6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21"/>
        <v>43475.25</v>
      </c>
      <c r="O690" s="7">
        <f t="shared" si="2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3">
        <f t="shared" si="22"/>
        <v>1.0065753424657535</v>
      </c>
      <c r="G691" t="s">
        <v>20</v>
      </c>
      <c r="H691">
        <v>69</v>
      </c>
      <c r="I691" s="6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21"/>
        <v>41576.208333333336</v>
      </c>
      <c r="O691" s="7">
        <f t="shared" si="2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3">
        <f t="shared" si="22"/>
        <v>2.266111111111111</v>
      </c>
      <c r="G692" t="s">
        <v>20</v>
      </c>
      <c r="H692">
        <v>190</v>
      </c>
      <c r="I692" s="6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21"/>
        <v>40874.25</v>
      </c>
      <c r="O692" s="7">
        <f t="shared" si="2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3">
        <f t="shared" si="22"/>
        <v>1.4238</v>
      </c>
      <c r="G693" t="s">
        <v>20</v>
      </c>
      <c r="H693">
        <v>237</v>
      </c>
      <c r="I693" s="6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21"/>
        <v>41185.208333333336</v>
      </c>
      <c r="O693" s="7">
        <f t="shared" si="2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3">
        <f t="shared" si="22"/>
        <v>0.90633333333333332</v>
      </c>
      <c r="G694" t="s">
        <v>14</v>
      </c>
      <c r="H694">
        <v>77</v>
      </c>
      <c r="I694" s="6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21"/>
        <v>43655.208333333328</v>
      </c>
      <c r="O694" s="7">
        <f t="shared" si="2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3">
        <f t="shared" si="22"/>
        <v>0.63966740576496672</v>
      </c>
      <c r="G695" t="s">
        <v>14</v>
      </c>
      <c r="H695">
        <v>1748</v>
      </c>
      <c r="I695" s="6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21"/>
        <v>43025.208333333328</v>
      </c>
      <c r="O695" s="7">
        <f t="shared" si="2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3">
        <f t="shared" si="22"/>
        <v>0.84131868131868137</v>
      </c>
      <c r="G696" t="s">
        <v>14</v>
      </c>
      <c r="H696">
        <v>79</v>
      </c>
      <c r="I696" s="6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21"/>
        <v>43066.25</v>
      </c>
      <c r="O696" s="7">
        <f t="shared" si="2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3">
        <f t="shared" si="22"/>
        <v>1.3393478260869565</v>
      </c>
      <c r="G697" t="s">
        <v>20</v>
      </c>
      <c r="H697">
        <v>196</v>
      </c>
      <c r="I697" s="6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21"/>
        <v>42322.25</v>
      </c>
      <c r="O697" s="7">
        <f t="shared" si="2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3">
        <f t="shared" si="22"/>
        <v>0.59042047531992692</v>
      </c>
      <c r="G698" t="s">
        <v>14</v>
      </c>
      <c r="H698">
        <v>889</v>
      </c>
      <c r="I698" s="6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21"/>
        <v>42114.208333333328</v>
      </c>
      <c r="O698" s="7">
        <f t="shared" si="2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3">
        <f t="shared" si="22"/>
        <v>1.5280062063615205</v>
      </c>
      <c r="G699" t="s">
        <v>20</v>
      </c>
      <c r="H699">
        <v>7295</v>
      </c>
      <c r="I699" s="6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21"/>
        <v>43190.208333333328</v>
      </c>
      <c r="O699" s="7">
        <f t="shared" si="2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3">
        <f t="shared" si="22"/>
        <v>4.466912114014252</v>
      </c>
      <c r="G700" t="s">
        <v>20</v>
      </c>
      <c r="H700">
        <v>2893</v>
      </c>
      <c r="I700" s="6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21"/>
        <v>40871.25</v>
      </c>
      <c r="O700" s="7">
        <f t="shared" si="2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3">
        <f t="shared" si="22"/>
        <v>0.8439189189189189</v>
      </c>
      <c r="G701" t="s">
        <v>14</v>
      </c>
      <c r="H701">
        <v>56</v>
      </c>
      <c r="I701" s="6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21"/>
        <v>43641.208333333328</v>
      </c>
      <c r="O701" s="7">
        <f t="shared" si="2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3">
        <f t="shared" si="22"/>
        <v>0.03</v>
      </c>
      <c r="G702" t="s">
        <v>14</v>
      </c>
      <c r="H702">
        <v>1</v>
      </c>
      <c r="I702" s="6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21"/>
        <v>40203.25</v>
      </c>
      <c r="O702" s="7">
        <f t="shared" si="2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3">
        <f t="shared" si="22"/>
        <v>1.7502692307692307</v>
      </c>
      <c r="G703" t="s">
        <v>20</v>
      </c>
      <c r="H703">
        <v>820</v>
      </c>
      <c r="I703" s="6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21"/>
        <v>40629.208333333336</v>
      </c>
      <c r="O703" s="7">
        <f t="shared" si="2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3">
        <f t="shared" si="22"/>
        <v>0.54137931034482756</v>
      </c>
      <c r="G704" t="s">
        <v>14</v>
      </c>
      <c r="H704">
        <v>83</v>
      </c>
      <c r="I704" s="6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21"/>
        <v>41477.208333333336</v>
      </c>
      <c r="O704" s="7">
        <f t="shared" si="2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3">
        <f t="shared" si="22"/>
        <v>3.1187381703470032</v>
      </c>
      <c r="G705" t="s">
        <v>20</v>
      </c>
      <c r="H705">
        <v>2038</v>
      </c>
      <c r="I705" s="6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21"/>
        <v>41020.208333333336</v>
      </c>
      <c r="O705" s="7">
        <f t="shared" si="2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3">
        <f t="shared" si="22"/>
        <v>1.2278160919540231</v>
      </c>
      <c r="G706" t="s">
        <v>20</v>
      </c>
      <c r="H706">
        <v>116</v>
      </c>
      <c r="I706" s="6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21"/>
        <v>42555.208333333328</v>
      </c>
      <c r="O706" s="7">
        <f t="shared" si="2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3">
        <f t="shared" si="22"/>
        <v>0.99026517383618151</v>
      </c>
      <c r="G707" t="s">
        <v>14</v>
      </c>
      <c r="H707">
        <v>2025</v>
      </c>
      <c r="I707" s="6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O770" si="23">(((L707/60)/60)/24)+DATE(1970,1,1)</f>
        <v>41619.25</v>
      </c>
      <c r="O707" s="7">
        <f t="shared" si="23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3">
        <f t="shared" ref="F708:F771" si="24">E708/D708</f>
        <v>1.278468634686347</v>
      </c>
      <c r="G708" t="s">
        <v>20</v>
      </c>
      <c r="H708">
        <v>1345</v>
      </c>
      <c r="I708" s="6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23"/>
        <v>43471.25</v>
      </c>
      <c r="O708" s="7">
        <f t="shared" si="23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3">
        <f t="shared" si="24"/>
        <v>1.5861643835616439</v>
      </c>
      <c r="G709" t="s">
        <v>20</v>
      </c>
      <c r="H709">
        <v>168</v>
      </c>
      <c r="I709" s="6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23"/>
        <v>43442.25</v>
      </c>
      <c r="O709" s="7">
        <f t="shared" si="23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3">
        <f t="shared" si="24"/>
        <v>7.0705882352941174</v>
      </c>
      <c r="G710" t="s">
        <v>20</v>
      </c>
      <c r="H710">
        <v>137</v>
      </c>
      <c r="I710" s="6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23"/>
        <v>42877.208333333328</v>
      </c>
      <c r="O710" s="7">
        <f t="shared" si="23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3">
        <f t="shared" si="24"/>
        <v>1.4238775510204082</v>
      </c>
      <c r="G711" t="s">
        <v>20</v>
      </c>
      <c r="H711">
        <v>186</v>
      </c>
      <c r="I711" s="6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23"/>
        <v>41018.208333333336</v>
      </c>
      <c r="O711" s="7">
        <f t="shared" si="23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3">
        <f t="shared" si="24"/>
        <v>1.4786046511627906</v>
      </c>
      <c r="G712" t="s">
        <v>20</v>
      </c>
      <c r="H712">
        <v>125</v>
      </c>
      <c r="I712" s="6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23"/>
        <v>43295.208333333328</v>
      </c>
      <c r="O712" s="7">
        <f t="shared" si="23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3">
        <f t="shared" si="24"/>
        <v>0.20322580645161289</v>
      </c>
      <c r="G713" t="s">
        <v>14</v>
      </c>
      <c r="H713">
        <v>14</v>
      </c>
      <c r="I713" s="6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23"/>
        <v>42393.25</v>
      </c>
      <c r="O713" s="7">
        <f t="shared" si="23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3">
        <f t="shared" si="24"/>
        <v>18.40625</v>
      </c>
      <c r="G714" t="s">
        <v>20</v>
      </c>
      <c r="H714">
        <v>202</v>
      </c>
      <c r="I714" s="6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23"/>
        <v>42559.208333333328</v>
      </c>
      <c r="O714" s="7">
        <f t="shared" si="23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3">
        <f t="shared" si="24"/>
        <v>1.6194202898550725</v>
      </c>
      <c r="G715" t="s">
        <v>20</v>
      </c>
      <c r="H715">
        <v>103</v>
      </c>
      <c r="I715" s="6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23"/>
        <v>42604.208333333328</v>
      </c>
      <c r="O715" s="7">
        <f t="shared" si="23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3">
        <f t="shared" si="24"/>
        <v>4.7282077922077921</v>
      </c>
      <c r="G716" t="s">
        <v>20</v>
      </c>
      <c r="H716">
        <v>1785</v>
      </c>
      <c r="I716" s="6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23"/>
        <v>41870.208333333336</v>
      </c>
      <c r="O716" s="7">
        <f t="shared" si="23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3">
        <f t="shared" si="24"/>
        <v>0.24466101694915254</v>
      </c>
      <c r="G717" t="s">
        <v>14</v>
      </c>
      <c r="H717">
        <v>656</v>
      </c>
      <c r="I717" s="6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23"/>
        <v>40397.208333333336</v>
      </c>
      <c r="O717" s="7">
        <f t="shared" si="23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3">
        <f t="shared" si="24"/>
        <v>5.1764999999999999</v>
      </c>
      <c r="G718" t="s">
        <v>20</v>
      </c>
      <c r="H718">
        <v>157</v>
      </c>
      <c r="I718" s="6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23"/>
        <v>41465.208333333336</v>
      </c>
      <c r="O718" s="7">
        <f t="shared" si="23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3">
        <f t="shared" si="24"/>
        <v>2.4764285714285714</v>
      </c>
      <c r="G719" t="s">
        <v>20</v>
      </c>
      <c r="H719">
        <v>555</v>
      </c>
      <c r="I719" s="6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23"/>
        <v>40777.208333333336</v>
      </c>
      <c r="O719" s="7">
        <f t="shared" si="23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3">
        <f t="shared" si="24"/>
        <v>1.0020481927710843</v>
      </c>
      <c r="G720" t="s">
        <v>20</v>
      </c>
      <c r="H720">
        <v>297</v>
      </c>
      <c r="I720" s="6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23"/>
        <v>41442.208333333336</v>
      </c>
      <c r="O720" s="7">
        <f t="shared" si="23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3">
        <f t="shared" si="24"/>
        <v>1.53</v>
      </c>
      <c r="G721" t="s">
        <v>20</v>
      </c>
      <c r="H721">
        <v>123</v>
      </c>
      <c r="I721" s="6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23"/>
        <v>41058.208333333336</v>
      </c>
      <c r="O721" s="7">
        <f t="shared" si="23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3">
        <f t="shared" si="24"/>
        <v>0.37091954022988505</v>
      </c>
      <c r="G722" t="s">
        <v>74</v>
      </c>
      <c r="H722">
        <v>38</v>
      </c>
      <c r="I722" s="6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23"/>
        <v>43152.25</v>
      </c>
      <c r="O722" s="7">
        <f t="shared" si="23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3">
        <f t="shared" si="24"/>
        <v>4.3923948220064728E-2</v>
      </c>
      <c r="G723" t="s">
        <v>74</v>
      </c>
      <c r="H723">
        <v>60</v>
      </c>
      <c r="I723" s="6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23"/>
        <v>43194.208333333328</v>
      </c>
      <c r="O723" s="7">
        <f t="shared" si="23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3">
        <f t="shared" si="24"/>
        <v>1.5650721649484536</v>
      </c>
      <c r="G724" t="s">
        <v>20</v>
      </c>
      <c r="H724">
        <v>3036</v>
      </c>
      <c r="I724" s="6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23"/>
        <v>43045.25</v>
      </c>
      <c r="O724" s="7">
        <f t="shared" si="23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3">
        <f t="shared" si="24"/>
        <v>2.704081632653061</v>
      </c>
      <c r="G725" t="s">
        <v>20</v>
      </c>
      <c r="H725">
        <v>144</v>
      </c>
      <c r="I725" s="6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23"/>
        <v>42431.25</v>
      </c>
      <c r="O725" s="7">
        <f t="shared" si="23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3">
        <f t="shared" si="24"/>
        <v>1.3405952380952382</v>
      </c>
      <c r="G726" t="s">
        <v>20</v>
      </c>
      <c r="H726">
        <v>121</v>
      </c>
      <c r="I726" s="6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23"/>
        <v>41934.208333333336</v>
      </c>
      <c r="O726" s="7">
        <f t="shared" si="23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3">
        <f t="shared" si="24"/>
        <v>0.50398033126293995</v>
      </c>
      <c r="G727" t="s">
        <v>14</v>
      </c>
      <c r="H727">
        <v>1596</v>
      </c>
      <c r="I727" s="6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23"/>
        <v>41958.25</v>
      </c>
      <c r="O727" s="7">
        <f t="shared" si="23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3">
        <f t="shared" si="24"/>
        <v>0.88815837937384901</v>
      </c>
      <c r="G728" t="s">
        <v>74</v>
      </c>
      <c r="H728">
        <v>524</v>
      </c>
      <c r="I728" s="6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23"/>
        <v>40476.208333333336</v>
      </c>
      <c r="O728" s="7">
        <f t="shared" si="23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3">
        <f t="shared" si="24"/>
        <v>1.65</v>
      </c>
      <c r="G729" t="s">
        <v>20</v>
      </c>
      <c r="H729">
        <v>181</v>
      </c>
      <c r="I729" s="6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23"/>
        <v>43485.25</v>
      </c>
      <c r="O729" s="7">
        <f t="shared" si="23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3">
        <f t="shared" si="24"/>
        <v>0.17499999999999999</v>
      </c>
      <c r="G730" t="s">
        <v>14</v>
      </c>
      <c r="H730">
        <v>10</v>
      </c>
      <c r="I730" s="6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23"/>
        <v>42515.208333333328</v>
      </c>
      <c r="O730" s="7">
        <f t="shared" si="23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3">
        <f t="shared" si="24"/>
        <v>1.8566071428571429</v>
      </c>
      <c r="G731" t="s">
        <v>20</v>
      </c>
      <c r="H731">
        <v>122</v>
      </c>
      <c r="I731" s="6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23"/>
        <v>41309.25</v>
      </c>
      <c r="O731" s="7">
        <f t="shared" si="23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3">
        <f t="shared" si="24"/>
        <v>4.1266319444444441</v>
      </c>
      <c r="G732" t="s">
        <v>20</v>
      </c>
      <c r="H732">
        <v>1071</v>
      </c>
      <c r="I732" s="6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23"/>
        <v>42147.208333333328</v>
      </c>
      <c r="O732" s="7">
        <f t="shared" si="23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3">
        <f t="shared" si="24"/>
        <v>0.90249999999999997</v>
      </c>
      <c r="G733" t="s">
        <v>74</v>
      </c>
      <c r="H733">
        <v>219</v>
      </c>
      <c r="I733" s="6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23"/>
        <v>42939.208333333328</v>
      </c>
      <c r="O733" s="7">
        <f t="shared" si="23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3">
        <f t="shared" si="24"/>
        <v>0.91984615384615387</v>
      </c>
      <c r="G734" t="s">
        <v>14</v>
      </c>
      <c r="H734">
        <v>1121</v>
      </c>
      <c r="I734" s="6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23"/>
        <v>42816.208333333328</v>
      </c>
      <c r="O734" s="7">
        <f t="shared" si="23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3">
        <f t="shared" si="24"/>
        <v>5.2700632911392402</v>
      </c>
      <c r="G735" t="s">
        <v>20</v>
      </c>
      <c r="H735">
        <v>980</v>
      </c>
      <c r="I735" s="6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23"/>
        <v>41844.208333333336</v>
      </c>
      <c r="O735" s="7">
        <f t="shared" si="23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3">
        <f t="shared" si="24"/>
        <v>3.1914285714285713</v>
      </c>
      <c r="G736" t="s">
        <v>20</v>
      </c>
      <c r="H736">
        <v>536</v>
      </c>
      <c r="I736" s="6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23"/>
        <v>42763.25</v>
      </c>
      <c r="O736" s="7">
        <f t="shared" si="23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3">
        <f t="shared" si="24"/>
        <v>3.5418867924528303</v>
      </c>
      <c r="G737" t="s">
        <v>20</v>
      </c>
      <c r="H737">
        <v>1991</v>
      </c>
      <c r="I737" s="6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23"/>
        <v>42459.208333333328</v>
      </c>
      <c r="O737" s="7">
        <f t="shared" si="23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3">
        <f t="shared" si="24"/>
        <v>0.32896103896103895</v>
      </c>
      <c r="G738" t="s">
        <v>74</v>
      </c>
      <c r="H738">
        <v>29</v>
      </c>
      <c r="I738" s="6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23"/>
        <v>42055.25</v>
      </c>
      <c r="O738" s="7">
        <f t="shared" si="23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3">
        <f t="shared" si="24"/>
        <v>1.358918918918919</v>
      </c>
      <c r="G739" t="s">
        <v>20</v>
      </c>
      <c r="H739">
        <v>180</v>
      </c>
      <c r="I739" s="6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23"/>
        <v>42685.25</v>
      </c>
      <c r="O739" s="7">
        <f t="shared" si="23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3">
        <f t="shared" si="24"/>
        <v>2.0843373493975904E-2</v>
      </c>
      <c r="G740" t="s">
        <v>14</v>
      </c>
      <c r="H740">
        <v>15</v>
      </c>
      <c r="I740" s="6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23"/>
        <v>41959.25</v>
      </c>
      <c r="O740" s="7">
        <f t="shared" si="23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3">
        <f t="shared" si="24"/>
        <v>0.61</v>
      </c>
      <c r="G741" t="s">
        <v>14</v>
      </c>
      <c r="H741">
        <v>191</v>
      </c>
      <c r="I741" s="6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23"/>
        <v>41089.208333333336</v>
      </c>
      <c r="O741" s="7">
        <f t="shared" si="23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3">
        <f t="shared" si="24"/>
        <v>0.30037735849056602</v>
      </c>
      <c r="G742" t="s">
        <v>14</v>
      </c>
      <c r="H742">
        <v>16</v>
      </c>
      <c r="I742" s="6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23"/>
        <v>42769.25</v>
      </c>
      <c r="O742" s="7">
        <f t="shared" si="23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3">
        <f t="shared" si="24"/>
        <v>11.791666666666666</v>
      </c>
      <c r="G743" t="s">
        <v>20</v>
      </c>
      <c r="H743">
        <v>130</v>
      </c>
      <c r="I743" s="6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23"/>
        <v>40321.208333333336</v>
      </c>
      <c r="O743" s="7">
        <f t="shared" si="23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3">
        <f t="shared" si="24"/>
        <v>11.260833333333334</v>
      </c>
      <c r="G744" t="s">
        <v>20</v>
      </c>
      <c r="H744">
        <v>122</v>
      </c>
      <c r="I744" s="6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23"/>
        <v>40197.25</v>
      </c>
      <c r="O744" s="7">
        <f t="shared" si="23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3">
        <f t="shared" si="24"/>
        <v>0.12923076923076923</v>
      </c>
      <c r="G745" t="s">
        <v>14</v>
      </c>
      <c r="H745">
        <v>17</v>
      </c>
      <c r="I745" s="6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23"/>
        <v>42298.208333333328</v>
      </c>
      <c r="O745" s="7">
        <f t="shared" si="23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3">
        <f t="shared" si="24"/>
        <v>7.12</v>
      </c>
      <c r="G746" t="s">
        <v>20</v>
      </c>
      <c r="H746">
        <v>140</v>
      </c>
      <c r="I746" s="6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23"/>
        <v>43322.208333333328</v>
      </c>
      <c r="O746" s="7">
        <f t="shared" si="23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3">
        <f t="shared" si="24"/>
        <v>0.30304347826086958</v>
      </c>
      <c r="G747" t="s">
        <v>14</v>
      </c>
      <c r="H747">
        <v>34</v>
      </c>
      <c r="I747" s="6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23"/>
        <v>40328.208333333336</v>
      </c>
      <c r="O747" s="7">
        <f t="shared" si="23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3">
        <f t="shared" si="24"/>
        <v>2.1250896057347672</v>
      </c>
      <c r="G748" t="s">
        <v>20</v>
      </c>
      <c r="H748">
        <v>3388</v>
      </c>
      <c r="I748" s="6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23"/>
        <v>40825.208333333336</v>
      </c>
      <c r="O748" s="7">
        <f t="shared" si="23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3">
        <f t="shared" si="24"/>
        <v>2.2885714285714287</v>
      </c>
      <c r="G749" t="s">
        <v>20</v>
      </c>
      <c r="H749">
        <v>280</v>
      </c>
      <c r="I749" s="6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23"/>
        <v>40423.208333333336</v>
      </c>
      <c r="O749" s="7">
        <f t="shared" si="23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3">
        <f t="shared" si="24"/>
        <v>0.34959979476654696</v>
      </c>
      <c r="G750" t="s">
        <v>74</v>
      </c>
      <c r="H750">
        <v>614</v>
      </c>
      <c r="I750" s="6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23"/>
        <v>40238.25</v>
      </c>
      <c r="O750" s="7">
        <f t="shared" si="23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3">
        <f t="shared" si="24"/>
        <v>1.5729069767441861</v>
      </c>
      <c r="G751" t="s">
        <v>20</v>
      </c>
      <c r="H751">
        <v>366</v>
      </c>
      <c r="I751" s="6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23"/>
        <v>41920.208333333336</v>
      </c>
      <c r="O751" s="7">
        <f t="shared" si="23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3">
        <f t="shared" si="24"/>
        <v>0.01</v>
      </c>
      <c r="G752" t="s">
        <v>14</v>
      </c>
      <c r="H752">
        <v>1</v>
      </c>
      <c r="I752" s="6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23"/>
        <v>40360.208333333336</v>
      </c>
      <c r="O752" s="7">
        <f t="shared" si="23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3">
        <f t="shared" si="24"/>
        <v>2.3230555555555554</v>
      </c>
      <c r="G753" t="s">
        <v>20</v>
      </c>
      <c r="H753">
        <v>270</v>
      </c>
      <c r="I753" s="6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23"/>
        <v>42446.208333333328</v>
      </c>
      <c r="O753" s="7">
        <f t="shared" si="23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3">
        <f t="shared" si="24"/>
        <v>0.92448275862068963</v>
      </c>
      <c r="G754" t="s">
        <v>74</v>
      </c>
      <c r="H754">
        <v>114</v>
      </c>
      <c r="I754" s="6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23"/>
        <v>40395.208333333336</v>
      </c>
      <c r="O754" s="7">
        <f t="shared" si="23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3">
        <f t="shared" si="24"/>
        <v>2.5670212765957445</v>
      </c>
      <c r="G755" t="s">
        <v>20</v>
      </c>
      <c r="H755">
        <v>137</v>
      </c>
      <c r="I755" s="6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23"/>
        <v>40321.208333333336</v>
      </c>
      <c r="O755" s="7">
        <f t="shared" si="23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3">
        <f t="shared" si="24"/>
        <v>1.6847017045454546</v>
      </c>
      <c r="G756" t="s">
        <v>20</v>
      </c>
      <c r="H756">
        <v>3205</v>
      </c>
      <c r="I756" s="6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23"/>
        <v>41210.208333333336</v>
      </c>
      <c r="O756" s="7">
        <f t="shared" si="23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3">
        <f t="shared" si="24"/>
        <v>1.6657777777777778</v>
      </c>
      <c r="G757" t="s">
        <v>20</v>
      </c>
      <c r="H757">
        <v>288</v>
      </c>
      <c r="I757" s="6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23"/>
        <v>43096.25</v>
      </c>
      <c r="O757" s="7">
        <f t="shared" si="23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3">
        <f t="shared" si="24"/>
        <v>7.7207692307692311</v>
      </c>
      <c r="G758" t="s">
        <v>20</v>
      </c>
      <c r="H758">
        <v>148</v>
      </c>
      <c r="I758" s="6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23"/>
        <v>42024.25</v>
      </c>
      <c r="O758" s="7">
        <f t="shared" si="23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3">
        <f t="shared" si="24"/>
        <v>4.0685714285714285</v>
      </c>
      <c r="G759" t="s">
        <v>20</v>
      </c>
      <c r="H759">
        <v>114</v>
      </c>
      <c r="I759" s="6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23"/>
        <v>40675.208333333336</v>
      </c>
      <c r="O759" s="7">
        <f t="shared" si="23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3">
        <f t="shared" si="24"/>
        <v>5.6420608108108112</v>
      </c>
      <c r="G760" t="s">
        <v>20</v>
      </c>
      <c r="H760">
        <v>1518</v>
      </c>
      <c r="I760" s="6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23"/>
        <v>41936.208333333336</v>
      </c>
      <c r="O760" s="7">
        <f t="shared" si="23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3">
        <f t="shared" si="24"/>
        <v>0.6842686567164179</v>
      </c>
      <c r="G761" t="s">
        <v>14</v>
      </c>
      <c r="H761">
        <v>1274</v>
      </c>
      <c r="I761" s="6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23"/>
        <v>43136.25</v>
      </c>
      <c r="O761" s="7">
        <f t="shared" si="23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3">
        <f t="shared" si="24"/>
        <v>0.34351966873706002</v>
      </c>
      <c r="G762" t="s">
        <v>14</v>
      </c>
      <c r="H762">
        <v>210</v>
      </c>
      <c r="I762" s="6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23"/>
        <v>43678.208333333328</v>
      </c>
      <c r="O762" s="7">
        <f t="shared" si="23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3">
        <f t="shared" si="24"/>
        <v>6.5545454545454547</v>
      </c>
      <c r="G763" t="s">
        <v>20</v>
      </c>
      <c r="H763">
        <v>166</v>
      </c>
      <c r="I763" s="6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23"/>
        <v>42938.208333333328</v>
      </c>
      <c r="O763" s="7">
        <f t="shared" si="23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3">
        <f t="shared" si="24"/>
        <v>1.7725714285714285</v>
      </c>
      <c r="G764" t="s">
        <v>20</v>
      </c>
      <c r="H764">
        <v>100</v>
      </c>
      <c r="I764" s="6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23"/>
        <v>41241.25</v>
      </c>
      <c r="O764" s="7">
        <f t="shared" si="23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3">
        <f t="shared" si="24"/>
        <v>1.1317857142857144</v>
      </c>
      <c r="G765" t="s">
        <v>20</v>
      </c>
      <c r="H765">
        <v>235</v>
      </c>
      <c r="I765" s="6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23"/>
        <v>41037.208333333336</v>
      </c>
      <c r="O765" s="7">
        <f t="shared" si="23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3">
        <f t="shared" si="24"/>
        <v>7.2818181818181822</v>
      </c>
      <c r="G766" t="s">
        <v>20</v>
      </c>
      <c r="H766">
        <v>148</v>
      </c>
      <c r="I766" s="6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23"/>
        <v>40676.208333333336</v>
      </c>
      <c r="O766" s="7">
        <f t="shared" si="23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3">
        <f t="shared" si="24"/>
        <v>2.0833333333333335</v>
      </c>
      <c r="G767" t="s">
        <v>20</v>
      </c>
      <c r="H767">
        <v>198</v>
      </c>
      <c r="I767" s="6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23"/>
        <v>42840.208333333328</v>
      </c>
      <c r="O767" s="7">
        <f t="shared" si="23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3">
        <f t="shared" si="24"/>
        <v>0.31171232876712329</v>
      </c>
      <c r="G768" t="s">
        <v>14</v>
      </c>
      <c r="H768">
        <v>248</v>
      </c>
      <c r="I768" s="6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23"/>
        <v>43362.208333333328</v>
      </c>
      <c r="O768" s="7">
        <f t="shared" si="23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3">
        <f t="shared" si="24"/>
        <v>0.56967078189300413</v>
      </c>
      <c r="G769" t="s">
        <v>14</v>
      </c>
      <c r="H769">
        <v>513</v>
      </c>
      <c r="I769" s="6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23"/>
        <v>42283.208333333328</v>
      </c>
      <c r="O769" s="7">
        <f t="shared" si="23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3">
        <f t="shared" si="24"/>
        <v>2.31</v>
      </c>
      <c r="G770" t="s">
        <v>20</v>
      </c>
      <c r="H770">
        <v>150</v>
      </c>
      <c r="I770" s="6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23"/>
        <v>41619.25</v>
      </c>
      <c r="O770" s="7">
        <f t="shared" si="23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3">
        <f t="shared" si="24"/>
        <v>0.86867834394904464</v>
      </c>
      <c r="G771" t="s">
        <v>14</v>
      </c>
      <c r="H771">
        <v>3410</v>
      </c>
      <c r="I771" s="6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O834" si="25">(((L771/60)/60)/24)+DATE(1970,1,1)</f>
        <v>41501.208333333336</v>
      </c>
      <c r="O771" s="7">
        <f t="shared" si="25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3">
        <f t="shared" ref="F772:F835" si="26">E772/D772</f>
        <v>2.7074418604651163</v>
      </c>
      <c r="G772" t="s">
        <v>20</v>
      </c>
      <c r="H772">
        <v>216</v>
      </c>
      <c r="I772" s="6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25"/>
        <v>41743.208333333336</v>
      </c>
      <c r="O772" s="7">
        <f t="shared" si="25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3">
        <f t="shared" si="26"/>
        <v>0.49446428571428569</v>
      </c>
      <c r="G773" t="s">
        <v>74</v>
      </c>
      <c r="H773">
        <v>26</v>
      </c>
      <c r="I773" s="6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25"/>
        <v>43491.25</v>
      </c>
      <c r="O773" s="7">
        <f t="shared" si="25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3">
        <f t="shared" si="26"/>
        <v>1.1335962566844919</v>
      </c>
      <c r="G774" t="s">
        <v>20</v>
      </c>
      <c r="H774">
        <v>5139</v>
      </c>
      <c r="I774" s="6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25"/>
        <v>43505.25</v>
      </c>
      <c r="O774" s="7">
        <f t="shared" si="25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3">
        <f t="shared" si="26"/>
        <v>1.9055555555555554</v>
      </c>
      <c r="G775" t="s">
        <v>20</v>
      </c>
      <c r="H775">
        <v>2353</v>
      </c>
      <c r="I775" s="6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25"/>
        <v>42838.208333333328</v>
      </c>
      <c r="O775" s="7">
        <f t="shared" si="25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3">
        <f t="shared" si="26"/>
        <v>1.355</v>
      </c>
      <c r="G776" t="s">
        <v>20</v>
      </c>
      <c r="H776">
        <v>78</v>
      </c>
      <c r="I776" s="6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25"/>
        <v>42513.208333333328</v>
      </c>
      <c r="O776" s="7">
        <f t="shared" si="25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3">
        <f t="shared" si="26"/>
        <v>0.10297872340425532</v>
      </c>
      <c r="G777" t="s">
        <v>14</v>
      </c>
      <c r="H777">
        <v>10</v>
      </c>
      <c r="I777" s="6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25"/>
        <v>41949.25</v>
      </c>
      <c r="O777" s="7">
        <f t="shared" si="25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3">
        <f t="shared" si="26"/>
        <v>0.65544223826714798</v>
      </c>
      <c r="G778" t="s">
        <v>14</v>
      </c>
      <c r="H778">
        <v>2201</v>
      </c>
      <c r="I778" s="6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25"/>
        <v>43650.208333333328</v>
      </c>
      <c r="O778" s="7">
        <f t="shared" si="25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3">
        <f t="shared" si="26"/>
        <v>0.49026652452025588</v>
      </c>
      <c r="G779" t="s">
        <v>14</v>
      </c>
      <c r="H779">
        <v>676</v>
      </c>
      <c r="I779" s="6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25"/>
        <v>40809.208333333336</v>
      </c>
      <c r="O779" s="7">
        <f t="shared" si="25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3">
        <f t="shared" si="26"/>
        <v>7.8792307692307695</v>
      </c>
      <c r="G780" t="s">
        <v>20</v>
      </c>
      <c r="H780">
        <v>174</v>
      </c>
      <c r="I780" s="6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25"/>
        <v>40768.208333333336</v>
      </c>
      <c r="O780" s="7">
        <f t="shared" si="25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3">
        <f t="shared" si="26"/>
        <v>0.80306347746090156</v>
      </c>
      <c r="G781" t="s">
        <v>14</v>
      </c>
      <c r="H781">
        <v>831</v>
      </c>
      <c r="I781" s="6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25"/>
        <v>42230.208333333328</v>
      </c>
      <c r="O781" s="7">
        <f t="shared" si="25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3">
        <f t="shared" si="26"/>
        <v>1.0629411764705883</v>
      </c>
      <c r="G782" t="s">
        <v>20</v>
      </c>
      <c r="H782">
        <v>164</v>
      </c>
      <c r="I782" s="6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25"/>
        <v>42573.208333333328</v>
      </c>
      <c r="O782" s="7">
        <f t="shared" si="25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3">
        <f t="shared" si="26"/>
        <v>0.50735632183908042</v>
      </c>
      <c r="G783" t="s">
        <v>74</v>
      </c>
      <c r="H783">
        <v>56</v>
      </c>
      <c r="I783" s="6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25"/>
        <v>40482.208333333336</v>
      </c>
      <c r="O783" s="7">
        <f t="shared" si="25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3">
        <f t="shared" si="26"/>
        <v>2.153137254901961</v>
      </c>
      <c r="G784" t="s">
        <v>20</v>
      </c>
      <c r="H784">
        <v>161</v>
      </c>
      <c r="I784" s="6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25"/>
        <v>40603.25</v>
      </c>
      <c r="O784" s="7">
        <f t="shared" si="25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3">
        <f t="shared" si="26"/>
        <v>1.4122972972972974</v>
      </c>
      <c r="G785" t="s">
        <v>20</v>
      </c>
      <c r="H785">
        <v>138</v>
      </c>
      <c r="I785" s="6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25"/>
        <v>41625.25</v>
      </c>
      <c r="O785" s="7">
        <f t="shared" si="25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3">
        <f t="shared" si="26"/>
        <v>1.1533745781777278</v>
      </c>
      <c r="G786" t="s">
        <v>20</v>
      </c>
      <c r="H786">
        <v>3308</v>
      </c>
      <c r="I786" s="6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25"/>
        <v>42435.25</v>
      </c>
      <c r="O786" s="7">
        <f t="shared" si="25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3">
        <f t="shared" si="26"/>
        <v>1.9311940298507462</v>
      </c>
      <c r="G787" t="s">
        <v>20</v>
      </c>
      <c r="H787">
        <v>127</v>
      </c>
      <c r="I787" s="6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25"/>
        <v>43582.208333333328</v>
      </c>
      <c r="O787" s="7">
        <f t="shared" si="25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3">
        <f t="shared" si="26"/>
        <v>7.2973333333333334</v>
      </c>
      <c r="G788" t="s">
        <v>20</v>
      </c>
      <c r="H788">
        <v>207</v>
      </c>
      <c r="I788" s="6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25"/>
        <v>43186.208333333328</v>
      </c>
      <c r="O788" s="7">
        <f t="shared" si="25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3">
        <f t="shared" si="26"/>
        <v>0.99663398692810456</v>
      </c>
      <c r="G789" t="s">
        <v>14</v>
      </c>
      <c r="H789">
        <v>859</v>
      </c>
      <c r="I789" s="6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25"/>
        <v>40684.208333333336</v>
      </c>
      <c r="O789" s="7">
        <f t="shared" si="25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3">
        <f t="shared" si="26"/>
        <v>0.88166666666666671</v>
      </c>
      <c r="G790" t="s">
        <v>47</v>
      </c>
      <c r="H790">
        <v>31</v>
      </c>
      <c r="I790" s="6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25"/>
        <v>41202.208333333336</v>
      </c>
      <c r="O790" s="7">
        <f t="shared" si="25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3">
        <f t="shared" si="26"/>
        <v>0.37233333333333335</v>
      </c>
      <c r="G791" t="s">
        <v>14</v>
      </c>
      <c r="H791">
        <v>45</v>
      </c>
      <c r="I791" s="6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25"/>
        <v>41786.208333333336</v>
      </c>
      <c r="O791" s="7">
        <f t="shared" si="25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3">
        <f t="shared" si="26"/>
        <v>0.30540075309306081</v>
      </c>
      <c r="G792" t="s">
        <v>74</v>
      </c>
      <c r="H792">
        <v>1113</v>
      </c>
      <c r="I792" s="6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25"/>
        <v>40223.25</v>
      </c>
      <c r="O792" s="7">
        <f t="shared" si="25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3">
        <f t="shared" si="26"/>
        <v>0.25714285714285712</v>
      </c>
      <c r="G793" t="s">
        <v>14</v>
      </c>
      <c r="H793">
        <v>6</v>
      </c>
      <c r="I793" s="6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25"/>
        <v>42715.25</v>
      </c>
      <c r="O793" s="7">
        <f t="shared" si="25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3">
        <f t="shared" si="26"/>
        <v>0.34</v>
      </c>
      <c r="G794" t="s">
        <v>14</v>
      </c>
      <c r="H794">
        <v>7</v>
      </c>
      <c r="I794" s="6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25"/>
        <v>41451.208333333336</v>
      </c>
      <c r="O794" s="7">
        <f t="shared" si="25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3">
        <f t="shared" si="26"/>
        <v>11.859090909090909</v>
      </c>
      <c r="G795" t="s">
        <v>20</v>
      </c>
      <c r="H795">
        <v>181</v>
      </c>
      <c r="I795" s="6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25"/>
        <v>41450.208333333336</v>
      </c>
      <c r="O795" s="7">
        <f t="shared" si="25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3">
        <f t="shared" si="26"/>
        <v>1.2539393939393939</v>
      </c>
      <c r="G796" t="s">
        <v>20</v>
      </c>
      <c r="H796">
        <v>110</v>
      </c>
      <c r="I796" s="6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25"/>
        <v>43091.25</v>
      </c>
      <c r="O796" s="7">
        <f t="shared" si="25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3">
        <f t="shared" si="26"/>
        <v>0.14394366197183098</v>
      </c>
      <c r="G797" t="s">
        <v>14</v>
      </c>
      <c r="H797">
        <v>31</v>
      </c>
      <c r="I797" s="6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25"/>
        <v>42675.208333333328</v>
      </c>
      <c r="O797" s="7">
        <f t="shared" si="25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3">
        <f t="shared" si="26"/>
        <v>0.54807692307692313</v>
      </c>
      <c r="G798" t="s">
        <v>14</v>
      </c>
      <c r="H798">
        <v>78</v>
      </c>
      <c r="I798" s="6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25"/>
        <v>41859.208333333336</v>
      </c>
      <c r="O798" s="7">
        <f t="shared" si="25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3">
        <f t="shared" si="26"/>
        <v>1.0963157894736841</v>
      </c>
      <c r="G799" t="s">
        <v>20</v>
      </c>
      <c r="H799">
        <v>185</v>
      </c>
      <c r="I799" s="6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25"/>
        <v>43464.25</v>
      </c>
      <c r="O799" s="7">
        <f t="shared" si="25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3">
        <f t="shared" si="26"/>
        <v>1.8847058823529412</v>
      </c>
      <c r="G800" t="s">
        <v>20</v>
      </c>
      <c r="H800">
        <v>121</v>
      </c>
      <c r="I800" s="6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25"/>
        <v>41060.208333333336</v>
      </c>
      <c r="O800" s="7">
        <f t="shared" si="25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3">
        <f t="shared" si="26"/>
        <v>0.87008284023668636</v>
      </c>
      <c r="G801" t="s">
        <v>14</v>
      </c>
      <c r="H801">
        <v>1225</v>
      </c>
      <c r="I801" s="6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25"/>
        <v>42399.25</v>
      </c>
      <c r="O801" s="7">
        <f t="shared" si="25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3">
        <f t="shared" si="26"/>
        <v>0.01</v>
      </c>
      <c r="G802" t="s">
        <v>14</v>
      </c>
      <c r="H802">
        <v>1</v>
      </c>
      <c r="I802" s="6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25"/>
        <v>42167.208333333328</v>
      </c>
      <c r="O802" s="7">
        <f t="shared" si="25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3">
        <f t="shared" si="26"/>
        <v>2.0291304347826089</v>
      </c>
      <c r="G803" t="s">
        <v>20</v>
      </c>
      <c r="H803">
        <v>106</v>
      </c>
      <c r="I803" s="6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25"/>
        <v>43830.25</v>
      </c>
      <c r="O803" s="7">
        <f t="shared" si="2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3">
        <f t="shared" si="26"/>
        <v>1.9703225806451612</v>
      </c>
      <c r="G804" t="s">
        <v>20</v>
      </c>
      <c r="H804">
        <v>142</v>
      </c>
      <c r="I804" s="6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25"/>
        <v>43650.208333333328</v>
      </c>
      <c r="O804" s="7">
        <f t="shared" si="2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3">
        <f t="shared" si="26"/>
        <v>1.07</v>
      </c>
      <c r="G805" t="s">
        <v>20</v>
      </c>
      <c r="H805">
        <v>233</v>
      </c>
      <c r="I805" s="6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25"/>
        <v>43492.25</v>
      </c>
      <c r="O805" s="7">
        <f t="shared" si="25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3">
        <f t="shared" si="26"/>
        <v>2.6873076923076922</v>
      </c>
      <c r="G806" t="s">
        <v>20</v>
      </c>
      <c r="H806">
        <v>218</v>
      </c>
      <c r="I806" s="6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25"/>
        <v>43102.25</v>
      </c>
      <c r="O806" s="7">
        <f t="shared" si="25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3">
        <f t="shared" si="26"/>
        <v>0.50845360824742269</v>
      </c>
      <c r="G807" t="s">
        <v>14</v>
      </c>
      <c r="H807">
        <v>67</v>
      </c>
      <c r="I807" s="6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25"/>
        <v>41958.25</v>
      </c>
      <c r="O807" s="7">
        <f t="shared" si="25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3">
        <f t="shared" si="26"/>
        <v>11.802857142857142</v>
      </c>
      <c r="G808" t="s">
        <v>20</v>
      </c>
      <c r="H808">
        <v>76</v>
      </c>
      <c r="I808" s="6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25"/>
        <v>40973.25</v>
      </c>
      <c r="O808" s="7">
        <f t="shared" si="25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3">
        <f t="shared" si="26"/>
        <v>2.64</v>
      </c>
      <c r="G809" t="s">
        <v>20</v>
      </c>
      <c r="H809">
        <v>43</v>
      </c>
      <c r="I809" s="6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25"/>
        <v>43753.208333333328</v>
      </c>
      <c r="O809" s="7">
        <f t="shared" si="25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3">
        <f t="shared" si="26"/>
        <v>0.30442307692307691</v>
      </c>
      <c r="G810" t="s">
        <v>14</v>
      </c>
      <c r="H810">
        <v>19</v>
      </c>
      <c r="I810" s="6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25"/>
        <v>42507.208333333328</v>
      </c>
      <c r="O810" s="7">
        <f t="shared" si="25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3">
        <f t="shared" si="26"/>
        <v>0.62880681818181816</v>
      </c>
      <c r="G811" t="s">
        <v>14</v>
      </c>
      <c r="H811">
        <v>2108</v>
      </c>
      <c r="I811" s="6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25"/>
        <v>41135.208333333336</v>
      </c>
      <c r="O811" s="7">
        <f t="shared" si="25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3">
        <f t="shared" si="26"/>
        <v>1.9312499999999999</v>
      </c>
      <c r="G812" t="s">
        <v>20</v>
      </c>
      <c r="H812">
        <v>221</v>
      </c>
      <c r="I812" s="6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25"/>
        <v>43067.25</v>
      </c>
      <c r="O812" s="7">
        <f t="shared" si="25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3">
        <f t="shared" si="26"/>
        <v>0.77102702702702708</v>
      </c>
      <c r="G813" t="s">
        <v>14</v>
      </c>
      <c r="H813">
        <v>679</v>
      </c>
      <c r="I813" s="6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25"/>
        <v>42378.25</v>
      </c>
      <c r="O813" s="7">
        <f t="shared" si="25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3">
        <f t="shared" si="26"/>
        <v>2.2552763819095478</v>
      </c>
      <c r="G814" t="s">
        <v>20</v>
      </c>
      <c r="H814">
        <v>2805</v>
      </c>
      <c r="I814" s="6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25"/>
        <v>43206.208333333328</v>
      </c>
      <c r="O814" s="7">
        <f t="shared" si="25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3">
        <f t="shared" si="26"/>
        <v>2.3940625</v>
      </c>
      <c r="G815" t="s">
        <v>20</v>
      </c>
      <c r="H815">
        <v>68</v>
      </c>
      <c r="I815" s="6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25"/>
        <v>41148.208333333336</v>
      </c>
      <c r="O815" s="7">
        <f t="shared" si="25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3">
        <f t="shared" si="26"/>
        <v>0.921875</v>
      </c>
      <c r="G816" t="s">
        <v>14</v>
      </c>
      <c r="H816">
        <v>36</v>
      </c>
      <c r="I816" s="6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25"/>
        <v>42517.208333333328</v>
      </c>
      <c r="O816" s="7">
        <f t="shared" si="25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3">
        <f t="shared" si="26"/>
        <v>1.3023333333333333</v>
      </c>
      <c r="G817" t="s">
        <v>20</v>
      </c>
      <c r="H817">
        <v>183</v>
      </c>
      <c r="I817" s="6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25"/>
        <v>43068.25</v>
      </c>
      <c r="O817" s="7">
        <f t="shared" si="25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3">
        <f t="shared" si="26"/>
        <v>6.1521739130434785</v>
      </c>
      <c r="G818" t="s">
        <v>20</v>
      </c>
      <c r="H818">
        <v>133</v>
      </c>
      <c r="I818" s="6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25"/>
        <v>41680.25</v>
      </c>
      <c r="O818" s="7">
        <f t="shared" si="25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3">
        <f t="shared" si="26"/>
        <v>3.687953216374269</v>
      </c>
      <c r="G819" t="s">
        <v>20</v>
      </c>
      <c r="H819">
        <v>2489</v>
      </c>
      <c r="I819" s="6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25"/>
        <v>43589.208333333328</v>
      </c>
      <c r="O819" s="7">
        <f t="shared" si="25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3">
        <f t="shared" si="26"/>
        <v>10.948571428571428</v>
      </c>
      <c r="G820" t="s">
        <v>20</v>
      </c>
      <c r="H820">
        <v>69</v>
      </c>
      <c r="I820" s="6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25"/>
        <v>43486.25</v>
      </c>
      <c r="O820" s="7">
        <f t="shared" si="25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3">
        <f t="shared" si="26"/>
        <v>0.50662921348314605</v>
      </c>
      <c r="G821" t="s">
        <v>14</v>
      </c>
      <c r="H821">
        <v>47</v>
      </c>
      <c r="I821" s="6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25"/>
        <v>41237.25</v>
      </c>
      <c r="O821" s="7">
        <f t="shared" si="25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3">
        <f t="shared" si="26"/>
        <v>8.0060000000000002</v>
      </c>
      <c r="G822" t="s">
        <v>20</v>
      </c>
      <c r="H822">
        <v>279</v>
      </c>
      <c r="I822" s="6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25"/>
        <v>43310.208333333328</v>
      </c>
      <c r="O822" s="7">
        <f t="shared" si="25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3">
        <f t="shared" si="26"/>
        <v>2.9128571428571428</v>
      </c>
      <c r="G823" t="s">
        <v>20</v>
      </c>
      <c r="H823">
        <v>210</v>
      </c>
      <c r="I823" s="6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25"/>
        <v>42794.25</v>
      </c>
      <c r="O823" s="7">
        <f t="shared" si="25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3">
        <f t="shared" si="26"/>
        <v>3.4996666666666667</v>
      </c>
      <c r="G824" t="s">
        <v>20</v>
      </c>
      <c r="H824">
        <v>2100</v>
      </c>
      <c r="I824" s="6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25"/>
        <v>41698.25</v>
      </c>
      <c r="O824" s="7">
        <f t="shared" si="25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3">
        <f t="shared" si="26"/>
        <v>3.5707317073170732</v>
      </c>
      <c r="G825" t="s">
        <v>20</v>
      </c>
      <c r="H825">
        <v>252</v>
      </c>
      <c r="I825" s="6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25"/>
        <v>41892.208333333336</v>
      </c>
      <c r="O825" s="7">
        <f t="shared" si="25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3">
        <f t="shared" si="26"/>
        <v>1.2648941176470587</v>
      </c>
      <c r="G826" t="s">
        <v>20</v>
      </c>
      <c r="H826">
        <v>1280</v>
      </c>
      <c r="I826" s="6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25"/>
        <v>40348.208333333336</v>
      </c>
      <c r="O826" s="7">
        <f t="shared" si="25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3">
        <f t="shared" si="26"/>
        <v>3.875</v>
      </c>
      <c r="G827" t="s">
        <v>20</v>
      </c>
      <c r="H827">
        <v>157</v>
      </c>
      <c r="I827" s="6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25"/>
        <v>42941.208333333328</v>
      </c>
      <c r="O827" s="7">
        <f t="shared" si="25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3">
        <f t="shared" si="26"/>
        <v>4.5703571428571426</v>
      </c>
      <c r="G828" t="s">
        <v>20</v>
      </c>
      <c r="H828">
        <v>194</v>
      </c>
      <c r="I828" s="6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25"/>
        <v>40525.25</v>
      </c>
      <c r="O828" s="7">
        <f t="shared" si="25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3">
        <f t="shared" si="26"/>
        <v>2.6669565217391304</v>
      </c>
      <c r="G829" t="s">
        <v>20</v>
      </c>
      <c r="H829">
        <v>82</v>
      </c>
      <c r="I829" s="6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25"/>
        <v>40666.208333333336</v>
      </c>
      <c r="O829" s="7">
        <f t="shared" si="25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3">
        <f t="shared" si="26"/>
        <v>0.69</v>
      </c>
      <c r="G830" t="s">
        <v>14</v>
      </c>
      <c r="H830">
        <v>70</v>
      </c>
      <c r="I830" s="6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25"/>
        <v>43340.208333333328</v>
      </c>
      <c r="O830" s="7">
        <f t="shared" si="25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3">
        <f t="shared" si="26"/>
        <v>0.51343749999999999</v>
      </c>
      <c r="G831" t="s">
        <v>14</v>
      </c>
      <c r="H831">
        <v>154</v>
      </c>
      <c r="I831" s="6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25"/>
        <v>42164.208333333328</v>
      </c>
      <c r="O831" s="7">
        <f t="shared" si="25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3">
        <f t="shared" si="26"/>
        <v>1.1710526315789473E-2</v>
      </c>
      <c r="G832" t="s">
        <v>14</v>
      </c>
      <c r="H832">
        <v>22</v>
      </c>
      <c r="I832" s="6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25"/>
        <v>43103.25</v>
      </c>
      <c r="O832" s="7">
        <f t="shared" si="25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3">
        <f t="shared" si="26"/>
        <v>1.089773429454171</v>
      </c>
      <c r="G833" t="s">
        <v>20</v>
      </c>
      <c r="H833">
        <v>4233</v>
      </c>
      <c r="I833" s="6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25"/>
        <v>40994.208333333336</v>
      </c>
      <c r="O833" s="7">
        <f t="shared" si="2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3">
        <f t="shared" si="26"/>
        <v>3.1517592592592591</v>
      </c>
      <c r="G834" t="s">
        <v>20</v>
      </c>
      <c r="H834">
        <v>1297</v>
      </c>
      <c r="I834" s="6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25"/>
        <v>42299.208333333328</v>
      </c>
      <c r="O834" s="7">
        <f t="shared" si="25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3">
        <f t="shared" si="26"/>
        <v>1.5769117647058823</v>
      </c>
      <c r="G835" t="s">
        <v>20</v>
      </c>
      <c r="H835">
        <v>165</v>
      </c>
      <c r="I835" s="6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O876" si="27">(((L835/60)/60)/24)+DATE(1970,1,1)</f>
        <v>40588.25</v>
      </c>
      <c r="O835" s="7">
        <f t="shared" si="27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3">
        <f t="shared" ref="F836:F899" si="28">E836/D836</f>
        <v>1.5380821917808218</v>
      </c>
      <c r="G836" t="s">
        <v>20</v>
      </c>
      <c r="H836">
        <v>119</v>
      </c>
      <c r="I836" s="6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27"/>
        <v>41448.208333333336</v>
      </c>
      <c r="O836" s="7">
        <f t="shared" si="27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3">
        <f t="shared" si="28"/>
        <v>0.89738979118329465</v>
      </c>
      <c r="G837" t="s">
        <v>14</v>
      </c>
      <c r="H837">
        <v>1758</v>
      </c>
      <c r="I837" s="6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27"/>
        <v>42063.25</v>
      </c>
      <c r="O837" s="7">
        <f t="shared" si="27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3">
        <f t="shared" si="28"/>
        <v>0.75135802469135804</v>
      </c>
      <c r="G838" t="s">
        <v>14</v>
      </c>
      <c r="H838">
        <v>94</v>
      </c>
      <c r="I838" s="6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27"/>
        <v>40214.25</v>
      </c>
      <c r="O838" s="7">
        <f t="shared" si="27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3">
        <f t="shared" si="28"/>
        <v>8.5288135593220336</v>
      </c>
      <c r="G839" t="s">
        <v>20</v>
      </c>
      <c r="H839">
        <v>1797</v>
      </c>
      <c r="I839" s="6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27"/>
        <v>40629.208333333336</v>
      </c>
      <c r="O839" s="7">
        <f t="shared" si="27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3">
        <f t="shared" si="28"/>
        <v>1.3890625000000001</v>
      </c>
      <c r="G840" t="s">
        <v>20</v>
      </c>
      <c r="H840">
        <v>261</v>
      </c>
      <c r="I840" s="6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27"/>
        <v>43370.208333333328</v>
      </c>
      <c r="O840" s="7">
        <f t="shared" si="27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3">
        <f t="shared" si="28"/>
        <v>1.9018181818181819</v>
      </c>
      <c r="G841" t="s">
        <v>20</v>
      </c>
      <c r="H841">
        <v>157</v>
      </c>
      <c r="I841" s="6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27"/>
        <v>41715.208333333336</v>
      </c>
      <c r="O841" s="7">
        <f t="shared" si="27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3">
        <f t="shared" si="28"/>
        <v>1.0024333619948409</v>
      </c>
      <c r="G842" t="s">
        <v>20</v>
      </c>
      <c r="H842">
        <v>3533</v>
      </c>
      <c r="I842" s="6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27"/>
        <v>41836.208333333336</v>
      </c>
      <c r="O842" s="7">
        <f t="shared" si="27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3">
        <f t="shared" si="28"/>
        <v>1.4275824175824177</v>
      </c>
      <c r="G843" t="s">
        <v>20</v>
      </c>
      <c r="H843">
        <v>155</v>
      </c>
      <c r="I843" s="6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27"/>
        <v>42419.25</v>
      </c>
      <c r="O843" s="7">
        <f t="shared" si="27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3">
        <f t="shared" si="28"/>
        <v>5.6313333333333331</v>
      </c>
      <c r="G844" t="s">
        <v>20</v>
      </c>
      <c r="H844">
        <v>132</v>
      </c>
      <c r="I844" s="6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27"/>
        <v>43266.208333333328</v>
      </c>
      <c r="O844" s="7">
        <f t="shared" si="27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3">
        <f t="shared" si="28"/>
        <v>0.30715909090909088</v>
      </c>
      <c r="G845" t="s">
        <v>14</v>
      </c>
      <c r="H845">
        <v>33</v>
      </c>
      <c r="I845" s="6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27"/>
        <v>43338.208333333328</v>
      </c>
      <c r="O845" s="7">
        <f t="shared" si="27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3">
        <f t="shared" si="28"/>
        <v>0.99397727272727276</v>
      </c>
      <c r="G846" t="s">
        <v>74</v>
      </c>
      <c r="H846">
        <v>94</v>
      </c>
      <c r="I846" s="6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27"/>
        <v>40930.25</v>
      </c>
      <c r="O846" s="7">
        <f t="shared" si="27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3">
        <f t="shared" si="28"/>
        <v>1.9754935622317598</v>
      </c>
      <c r="G847" t="s">
        <v>20</v>
      </c>
      <c r="H847">
        <v>1354</v>
      </c>
      <c r="I847" s="6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27"/>
        <v>43235.208333333328</v>
      </c>
      <c r="O847" s="7">
        <f t="shared" si="27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3">
        <f t="shared" si="28"/>
        <v>5.085</v>
      </c>
      <c r="G848" t="s">
        <v>20</v>
      </c>
      <c r="H848">
        <v>48</v>
      </c>
      <c r="I848" s="6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27"/>
        <v>43302.208333333328</v>
      </c>
      <c r="O848" s="7">
        <f t="shared" si="27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3">
        <f t="shared" si="28"/>
        <v>2.3774468085106384</v>
      </c>
      <c r="G849" t="s">
        <v>20</v>
      </c>
      <c r="H849">
        <v>110</v>
      </c>
      <c r="I849" s="6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27"/>
        <v>43107.25</v>
      </c>
      <c r="O849" s="7">
        <f t="shared" si="27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3">
        <f t="shared" si="28"/>
        <v>3.3846875000000001</v>
      </c>
      <c r="G850" t="s">
        <v>20</v>
      </c>
      <c r="H850">
        <v>172</v>
      </c>
      <c r="I850" s="6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27"/>
        <v>40341.208333333336</v>
      </c>
      <c r="O850" s="7">
        <f t="shared" si="27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3">
        <f t="shared" si="28"/>
        <v>1.3308955223880596</v>
      </c>
      <c r="G851" t="s">
        <v>20</v>
      </c>
      <c r="H851">
        <v>307</v>
      </c>
      <c r="I851" s="6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27"/>
        <v>40948.25</v>
      </c>
      <c r="O851" s="7">
        <f t="shared" si="27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3">
        <f t="shared" si="28"/>
        <v>0.01</v>
      </c>
      <c r="G852" t="s">
        <v>14</v>
      </c>
      <c r="H852">
        <v>1</v>
      </c>
      <c r="I852" s="6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27"/>
        <v>40866.25</v>
      </c>
      <c r="O852" s="7">
        <f t="shared" si="27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3">
        <f t="shared" si="28"/>
        <v>2.0779999999999998</v>
      </c>
      <c r="G853" t="s">
        <v>20</v>
      </c>
      <c r="H853">
        <v>160</v>
      </c>
      <c r="I853" s="6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27"/>
        <v>41031.208333333336</v>
      </c>
      <c r="O853" s="7">
        <f t="shared" si="27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3">
        <f t="shared" si="28"/>
        <v>0.51122448979591839</v>
      </c>
      <c r="G854" t="s">
        <v>14</v>
      </c>
      <c r="H854">
        <v>31</v>
      </c>
      <c r="I854" s="6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27"/>
        <v>40740.208333333336</v>
      </c>
      <c r="O854" s="7">
        <f t="shared" si="27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3">
        <f t="shared" si="28"/>
        <v>6.5205847953216374</v>
      </c>
      <c r="G855" t="s">
        <v>20</v>
      </c>
      <c r="H855">
        <v>1467</v>
      </c>
      <c r="I855" s="6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27"/>
        <v>40714.208333333336</v>
      </c>
      <c r="O855" s="7">
        <f t="shared" si="27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3">
        <f t="shared" si="28"/>
        <v>1.1363099415204678</v>
      </c>
      <c r="G856" t="s">
        <v>20</v>
      </c>
      <c r="H856">
        <v>2662</v>
      </c>
      <c r="I856" s="6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27"/>
        <v>43787.25</v>
      </c>
      <c r="O856" s="7">
        <f t="shared" si="27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3">
        <f t="shared" si="28"/>
        <v>1.0237606837606839</v>
      </c>
      <c r="G857" t="s">
        <v>20</v>
      </c>
      <c r="H857">
        <v>452</v>
      </c>
      <c r="I857" s="6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27"/>
        <v>40712.208333333336</v>
      </c>
      <c r="O857" s="7">
        <f t="shared" si="27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3">
        <f t="shared" si="28"/>
        <v>3.5658333333333334</v>
      </c>
      <c r="G858" t="s">
        <v>20</v>
      </c>
      <c r="H858">
        <v>158</v>
      </c>
      <c r="I858" s="6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27"/>
        <v>41023.208333333336</v>
      </c>
      <c r="O858" s="7">
        <f t="shared" si="27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3">
        <f t="shared" si="28"/>
        <v>1.3986792452830188</v>
      </c>
      <c r="G859" t="s">
        <v>20</v>
      </c>
      <c r="H859">
        <v>225</v>
      </c>
      <c r="I859" s="6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27"/>
        <v>40944.25</v>
      </c>
      <c r="O859" s="7">
        <f t="shared" si="27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3">
        <f t="shared" si="28"/>
        <v>0.69450000000000001</v>
      </c>
      <c r="G860" t="s">
        <v>14</v>
      </c>
      <c r="H860">
        <v>35</v>
      </c>
      <c r="I860" s="6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27"/>
        <v>43211.208333333328</v>
      </c>
      <c r="O860" s="7">
        <f t="shared" si="27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3">
        <f t="shared" si="28"/>
        <v>0.35534246575342465</v>
      </c>
      <c r="G861" t="s">
        <v>14</v>
      </c>
      <c r="H861">
        <v>63</v>
      </c>
      <c r="I861" s="6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27"/>
        <v>41334.25</v>
      </c>
      <c r="O861" s="7">
        <f t="shared" si="27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3">
        <f t="shared" si="28"/>
        <v>2.5165000000000002</v>
      </c>
      <c r="G862" t="s">
        <v>20</v>
      </c>
      <c r="H862">
        <v>65</v>
      </c>
      <c r="I862" s="6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27"/>
        <v>43515.25</v>
      </c>
      <c r="O862" s="7">
        <f t="shared" si="27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3">
        <f t="shared" si="28"/>
        <v>1.0587500000000001</v>
      </c>
      <c r="G863" t="s">
        <v>20</v>
      </c>
      <c r="H863">
        <v>163</v>
      </c>
      <c r="I863" s="6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27"/>
        <v>40258.208333333336</v>
      </c>
      <c r="O863" s="7">
        <f t="shared" si="27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3">
        <f t="shared" si="28"/>
        <v>1.8742857142857143</v>
      </c>
      <c r="G864" t="s">
        <v>20</v>
      </c>
      <c r="H864">
        <v>85</v>
      </c>
      <c r="I864" s="6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27"/>
        <v>40756.208333333336</v>
      </c>
      <c r="O864" s="7">
        <f t="shared" si="27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3">
        <f t="shared" si="28"/>
        <v>3.8678571428571429</v>
      </c>
      <c r="G865" t="s">
        <v>20</v>
      </c>
      <c r="H865">
        <v>217</v>
      </c>
      <c r="I865" s="6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27"/>
        <v>42172.208333333328</v>
      </c>
      <c r="O865" s="7">
        <f t="shared" si="27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3">
        <f t="shared" si="28"/>
        <v>3.4707142857142856</v>
      </c>
      <c r="G866" t="s">
        <v>20</v>
      </c>
      <c r="H866">
        <v>150</v>
      </c>
      <c r="I866" s="6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27"/>
        <v>42601.208333333328</v>
      </c>
      <c r="O866" s="7">
        <f t="shared" si="27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3">
        <f t="shared" si="28"/>
        <v>1.8582098765432098</v>
      </c>
      <c r="G867" t="s">
        <v>20</v>
      </c>
      <c r="H867">
        <v>3272</v>
      </c>
      <c r="I867" s="6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27"/>
        <v>41897.208333333336</v>
      </c>
      <c r="O867" s="7">
        <f t="shared" si="27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3">
        <f t="shared" si="28"/>
        <v>0.43241247264770238</v>
      </c>
      <c r="G868" t="s">
        <v>74</v>
      </c>
      <c r="H868">
        <v>898</v>
      </c>
      <c r="I868" s="6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27"/>
        <v>40671.208333333336</v>
      </c>
      <c r="O868" s="7">
        <f t="shared" si="27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3">
        <f t="shared" si="28"/>
        <v>1.6243749999999999</v>
      </c>
      <c r="G869" t="s">
        <v>20</v>
      </c>
      <c r="H869">
        <v>300</v>
      </c>
      <c r="I869" s="6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27"/>
        <v>43382.208333333328</v>
      </c>
      <c r="O869" s="7">
        <f t="shared" si="27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3">
        <f t="shared" si="28"/>
        <v>1.8484285714285715</v>
      </c>
      <c r="G870" t="s">
        <v>20</v>
      </c>
      <c r="H870">
        <v>126</v>
      </c>
      <c r="I870" s="6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27"/>
        <v>41559.208333333336</v>
      </c>
      <c r="O870" s="7">
        <f t="shared" si="27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3">
        <f t="shared" si="28"/>
        <v>0.23703520691785052</v>
      </c>
      <c r="G871" t="s">
        <v>14</v>
      </c>
      <c r="H871">
        <v>526</v>
      </c>
      <c r="I871" s="6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27"/>
        <v>40350.208333333336</v>
      </c>
      <c r="O871" s="7">
        <f t="shared" si="27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3">
        <f t="shared" si="28"/>
        <v>0.89870129870129867</v>
      </c>
      <c r="G872" t="s">
        <v>14</v>
      </c>
      <c r="H872">
        <v>121</v>
      </c>
      <c r="I872" s="6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27"/>
        <v>42240.208333333328</v>
      </c>
      <c r="O872" s="7">
        <f t="shared" si="27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3">
        <f t="shared" si="28"/>
        <v>2.7260419580419581</v>
      </c>
      <c r="G873" t="s">
        <v>20</v>
      </c>
      <c r="H873">
        <v>2320</v>
      </c>
      <c r="I873" s="6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27"/>
        <v>43040.208333333328</v>
      </c>
      <c r="O873" s="7">
        <f t="shared" si="27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3">
        <f t="shared" si="28"/>
        <v>1.7004255319148935</v>
      </c>
      <c r="G874" t="s">
        <v>20</v>
      </c>
      <c r="H874">
        <v>81</v>
      </c>
      <c r="I874" s="6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27"/>
        <v>43346.208333333328</v>
      </c>
      <c r="O874" s="7">
        <f t="shared" si="27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3">
        <f t="shared" si="28"/>
        <v>1.8828503562945369</v>
      </c>
      <c r="G875" t="s">
        <v>20</v>
      </c>
      <c r="H875">
        <v>1887</v>
      </c>
      <c r="I875" s="6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27"/>
        <v>41647.25</v>
      </c>
      <c r="O875" s="7">
        <f t="shared" si="27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3">
        <f t="shared" si="28"/>
        <v>3.4693532338308457</v>
      </c>
      <c r="G876" t="s">
        <v>20</v>
      </c>
      <c r="H876">
        <v>4358</v>
      </c>
      <c r="I876" s="6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27"/>
        <v>40291.208333333336</v>
      </c>
      <c r="O876" s="7">
        <f t="shared" si="27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3">
        <f t="shared" si="28"/>
        <v>0.6917721518987342</v>
      </c>
      <c r="G877" t="s">
        <v>14</v>
      </c>
      <c r="H877">
        <v>67</v>
      </c>
      <c r="I877" s="6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>(((L877/60)/60)/24)+DATE(1970,1,1)</f>
        <v>40556.25</v>
      </c>
      <c r="O877" s="7">
        <f t="shared" ref="O877:O940" si="29"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3">
        <f t="shared" si="28"/>
        <v>0.25433734939759034</v>
      </c>
      <c r="G878" t="s">
        <v>14</v>
      </c>
      <c r="H878">
        <v>57</v>
      </c>
      <c r="I878" s="6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ref="N878:N932" si="30">(((L878/60)/60)/24)+DATE(1970,1,1)</f>
        <v>43624.208333333328</v>
      </c>
      <c r="O878" s="7">
        <f t="shared" si="29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3">
        <f t="shared" si="28"/>
        <v>0.77400977995110021</v>
      </c>
      <c r="G879" t="s">
        <v>14</v>
      </c>
      <c r="H879">
        <v>1229</v>
      </c>
      <c r="I879" s="6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30"/>
        <v>42577.208333333328</v>
      </c>
      <c r="O879" s="7">
        <f t="shared" si="29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3">
        <f t="shared" si="28"/>
        <v>0.37481481481481482</v>
      </c>
      <c r="G880" t="s">
        <v>14</v>
      </c>
      <c r="H880">
        <v>12</v>
      </c>
      <c r="I880" s="6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30"/>
        <v>43845.25</v>
      </c>
      <c r="O880" s="7">
        <f t="shared" si="29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3">
        <f t="shared" si="28"/>
        <v>5.4379999999999997</v>
      </c>
      <c r="G881" t="s">
        <v>20</v>
      </c>
      <c r="H881">
        <v>53</v>
      </c>
      <c r="I881" s="6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30"/>
        <v>42788.25</v>
      </c>
      <c r="O881" s="7">
        <f t="shared" si="29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3">
        <f t="shared" si="28"/>
        <v>2.2852189349112426</v>
      </c>
      <c r="G882" t="s">
        <v>20</v>
      </c>
      <c r="H882">
        <v>2414</v>
      </c>
      <c r="I882" s="6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30"/>
        <v>43667.208333333328</v>
      </c>
      <c r="O882" s="7">
        <f t="shared" si="29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3">
        <f t="shared" si="28"/>
        <v>0.38948339483394834</v>
      </c>
      <c r="G883" t="s">
        <v>14</v>
      </c>
      <c r="H883">
        <v>452</v>
      </c>
      <c r="I883" s="6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30"/>
        <v>42194.208333333328</v>
      </c>
      <c r="O883" s="7">
        <f t="shared" si="29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3">
        <f t="shared" si="28"/>
        <v>3.7</v>
      </c>
      <c r="G884" t="s">
        <v>20</v>
      </c>
      <c r="H884">
        <v>80</v>
      </c>
      <c r="I884" s="6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30"/>
        <v>42025.25</v>
      </c>
      <c r="O884" s="7">
        <f t="shared" si="29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3">
        <f t="shared" si="28"/>
        <v>2.3791176470588233</v>
      </c>
      <c r="G885" t="s">
        <v>20</v>
      </c>
      <c r="H885">
        <v>193</v>
      </c>
      <c r="I885" s="6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30"/>
        <v>40323.208333333336</v>
      </c>
      <c r="O885" s="7">
        <f t="shared" si="29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3">
        <f t="shared" si="28"/>
        <v>0.64036299765807958</v>
      </c>
      <c r="G886" t="s">
        <v>14</v>
      </c>
      <c r="H886">
        <v>1886</v>
      </c>
      <c r="I886" s="6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30"/>
        <v>41763.208333333336</v>
      </c>
      <c r="O886" s="7">
        <f t="shared" si="29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3">
        <f t="shared" si="28"/>
        <v>1.1827777777777777</v>
      </c>
      <c r="G887" t="s">
        <v>20</v>
      </c>
      <c r="H887">
        <v>52</v>
      </c>
      <c r="I887" s="6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30"/>
        <v>40335.208333333336</v>
      </c>
      <c r="O887" s="7">
        <f t="shared" si="29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3">
        <f t="shared" si="28"/>
        <v>0.84824037184594958</v>
      </c>
      <c r="G888" t="s">
        <v>14</v>
      </c>
      <c r="H888">
        <v>1825</v>
      </c>
      <c r="I888" s="6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30"/>
        <v>40416.208333333336</v>
      </c>
      <c r="O888" s="7">
        <f t="shared" si="29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3">
        <f t="shared" si="28"/>
        <v>0.29346153846153844</v>
      </c>
      <c r="G889" t="s">
        <v>14</v>
      </c>
      <c r="H889">
        <v>31</v>
      </c>
      <c r="I889" s="6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30"/>
        <v>42202.208333333328</v>
      </c>
      <c r="O889" s="7">
        <f t="shared" si="29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3">
        <f t="shared" si="28"/>
        <v>2.0989655172413793</v>
      </c>
      <c r="G890" t="s">
        <v>20</v>
      </c>
      <c r="H890">
        <v>290</v>
      </c>
      <c r="I890" s="6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30"/>
        <v>42836.208333333328</v>
      </c>
      <c r="O890" s="7">
        <f t="shared" si="29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3">
        <f t="shared" si="28"/>
        <v>1.697857142857143</v>
      </c>
      <c r="G891" t="s">
        <v>20</v>
      </c>
      <c r="H891">
        <v>122</v>
      </c>
      <c r="I891" s="6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30"/>
        <v>41710.208333333336</v>
      </c>
      <c r="O891" s="7">
        <f t="shared" si="29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3">
        <f t="shared" si="28"/>
        <v>1.1595907738095239</v>
      </c>
      <c r="G892" t="s">
        <v>20</v>
      </c>
      <c r="H892">
        <v>1470</v>
      </c>
      <c r="I892" s="6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30"/>
        <v>43640.208333333328</v>
      </c>
      <c r="O892" s="7">
        <f t="shared" si="29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3">
        <f t="shared" si="28"/>
        <v>2.5859999999999999</v>
      </c>
      <c r="G893" t="s">
        <v>20</v>
      </c>
      <c r="H893">
        <v>165</v>
      </c>
      <c r="I893" s="6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30"/>
        <v>40880.25</v>
      </c>
      <c r="O893" s="7">
        <f t="shared" si="29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3">
        <f t="shared" si="28"/>
        <v>2.3058333333333332</v>
      </c>
      <c r="G894" t="s">
        <v>20</v>
      </c>
      <c r="H894">
        <v>182</v>
      </c>
      <c r="I894" s="6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30"/>
        <v>40319.208333333336</v>
      </c>
      <c r="O894" s="7">
        <f t="shared" si="29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3">
        <f t="shared" si="28"/>
        <v>1.2821428571428573</v>
      </c>
      <c r="G895" t="s">
        <v>20</v>
      </c>
      <c r="H895">
        <v>199</v>
      </c>
      <c r="I895" s="6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30"/>
        <v>42170.208333333328</v>
      </c>
      <c r="O895" s="7">
        <f t="shared" si="29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3">
        <f t="shared" si="28"/>
        <v>1.8870588235294117</v>
      </c>
      <c r="G896" t="s">
        <v>20</v>
      </c>
      <c r="H896">
        <v>56</v>
      </c>
      <c r="I896" s="6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30"/>
        <v>41466.208333333336</v>
      </c>
      <c r="O896" s="7">
        <f t="shared" si="29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3">
        <f t="shared" si="28"/>
        <v>6.9511889862327911E-2</v>
      </c>
      <c r="G897" t="s">
        <v>14</v>
      </c>
      <c r="H897">
        <v>107</v>
      </c>
      <c r="I897" s="6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30"/>
        <v>43134.25</v>
      </c>
      <c r="O897" s="7">
        <f t="shared" si="29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3">
        <f t="shared" si="28"/>
        <v>7.7443434343434348</v>
      </c>
      <c r="G898" t="s">
        <v>20</v>
      </c>
      <c r="H898">
        <v>1460</v>
      </c>
      <c r="I898" s="6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30"/>
        <v>40738.208333333336</v>
      </c>
      <c r="O898" s="7">
        <f t="shared" si="29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3">
        <f t="shared" si="28"/>
        <v>0.27693181818181817</v>
      </c>
      <c r="G899" t="s">
        <v>14</v>
      </c>
      <c r="H899">
        <v>27</v>
      </c>
      <c r="I899" s="6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si="30"/>
        <v>43583.208333333328</v>
      </c>
      <c r="O899" s="7">
        <f t="shared" si="29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3">
        <f t="shared" ref="F900:F963" si="31">E900/D900</f>
        <v>0.52479620323841425</v>
      </c>
      <c r="G900" t="s">
        <v>14</v>
      </c>
      <c r="H900">
        <v>1221</v>
      </c>
      <c r="I900" s="6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30"/>
        <v>43815.25</v>
      </c>
      <c r="O900" s="7">
        <f t="shared" si="2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3">
        <f t="shared" si="31"/>
        <v>4.0709677419354842</v>
      </c>
      <c r="G901" t="s">
        <v>20</v>
      </c>
      <c r="H901">
        <v>123</v>
      </c>
      <c r="I901" s="6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30"/>
        <v>41554.208333333336</v>
      </c>
      <c r="O901" s="7">
        <f t="shared" si="2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3">
        <f t="shared" si="31"/>
        <v>0.02</v>
      </c>
      <c r="G902" t="s">
        <v>14</v>
      </c>
      <c r="H902">
        <v>1</v>
      </c>
      <c r="I902" s="6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30"/>
        <v>41901.208333333336</v>
      </c>
      <c r="O902" s="7">
        <f t="shared" si="2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3">
        <f t="shared" si="31"/>
        <v>1.5617857142857143</v>
      </c>
      <c r="G903" t="s">
        <v>20</v>
      </c>
      <c r="H903">
        <v>159</v>
      </c>
      <c r="I903" s="6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30"/>
        <v>43298.208333333328</v>
      </c>
      <c r="O903" s="7">
        <f t="shared" si="2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3">
        <f t="shared" si="31"/>
        <v>2.5242857142857145</v>
      </c>
      <c r="G904" t="s">
        <v>20</v>
      </c>
      <c r="H904">
        <v>110</v>
      </c>
      <c r="I904" s="6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30"/>
        <v>42399.25</v>
      </c>
      <c r="O904" s="7">
        <f t="shared" si="2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3">
        <f t="shared" si="31"/>
        <v>1.729268292682927E-2</v>
      </c>
      <c r="G905" t="s">
        <v>47</v>
      </c>
      <c r="H905">
        <v>14</v>
      </c>
      <c r="I905" s="6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30"/>
        <v>41034.208333333336</v>
      </c>
      <c r="O905" s="7">
        <f t="shared" si="2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3">
        <f t="shared" si="31"/>
        <v>0.12230769230769231</v>
      </c>
      <c r="G906" t="s">
        <v>14</v>
      </c>
      <c r="H906">
        <v>16</v>
      </c>
      <c r="I906" s="6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30"/>
        <v>41186.208333333336</v>
      </c>
      <c r="O906" s="7">
        <f t="shared" si="2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3">
        <f t="shared" si="31"/>
        <v>1.6398734177215191</v>
      </c>
      <c r="G907" t="s">
        <v>20</v>
      </c>
      <c r="H907">
        <v>236</v>
      </c>
      <c r="I907" s="6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30"/>
        <v>41536.208333333336</v>
      </c>
      <c r="O907" s="7">
        <f t="shared" si="2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3">
        <f t="shared" si="31"/>
        <v>1.6298181818181818</v>
      </c>
      <c r="G908" t="s">
        <v>20</v>
      </c>
      <c r="H908">
        <v>191</v>
      </c>
      <c r="I908" s="6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30"/>
        <v>42868.208333333328</v>
      </c>
      <c r="O908" s="7">
        <f t="shared" si="2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3">
        <f t="shared" si="31"/>
        <v>0.20252747252747252</v>
      </c>
      <c r="G909" t="s">
        <v>14</v>
      </c>
      <c r="H909">
        <v>41</v>
      </c>
      <c r="I909" s="6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30"/>
        <v>40660.208333333336</v>
      </c>
      <c r="O909" s="7">
        <f t="shared" si="2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3">
        <f t="shared" si="31"/>
        <v>3.1924083769633507</v>
      </c>
      <c r="G910" t="s">
        <v>20</v>
      </c>
      <c r="H910">
        <v>3934</v>
      </c>
      <c r="I910" s="6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30"/>
        <v>41031.208333333336</v>
      </c>
      <c r="O910" s="7">
        <f t="shared" si="2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3">
        <f t="shared" si="31"/>
        <v>4.7894444444444444</v>
      </c>
      <c r="G911" t="s">
        <v>20</v>
      </c>
      <c r="H911">
        <v>80</v>
      </c>
      <c r="I911" s="6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30"/>
        <v>43255.208333333328</v>
      </c>
      <c r="O911" s="7">
        <f t="shared" si="2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3">
        <f t="shared" si="31"/>
        <v>0.19556634304207121</v>
      </c>
      <c r="G912" t="s">
        <v>74</v>
      </c>
      <c r="H912">
        <v>296</v>
      </c>
      <c r="I912" s="6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30"/>
        <v>42026.25</v>
      </c>
      <c r="O912" s="7">
        <f t="shared" si="2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3">
        <f t="shared" si="31"/>
        <v>1.9894827586206896</v>
      </c>
      <c r="G913" t="s">
        <v>20</v>
      </c>
      <c r="H913">
        <v>462</v>
      </c>
      <c r="I913" s="6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30"/>
        <v>43717.208333333328</v>
      </c>
      <c r="O913" s="7">
        <f t="shared" si="2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3">
        <f t="shared" si="31"/>
        <v>7.95</v>
      </c>
      <c r="G914" t="s">
        <v>20</v>
      </c>
      <c r="H914">
        <v>179</v>
      </c>
      <c r="I914" s="6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30"/>
        <v>41157.208333333336</v>
      </c>
      <c r="O914" s="7">
        <f t="shared" si="2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3">
        <f t="shared" si="31"/>
        <v>0.50621082621082625</v>
      </c>
      <c r="G915" t="s">
        <v>14</v>
      </c>
      <c r="H915">
        <v>523</v>
      </c>
      <c r="I915" s="6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30"/>
        <v>43597.208333333328</v>
      </c>
      <c r="O915" s="7">
        <f t="shared" si="2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3">
        <f t="shared" si="31"/>
        <v>0.57437499999999997</v>
      </c>
      <c r="G916" t="s">
        <v>14</v>
      </c>
      <c r="H916">
        <v>141</v>
      </c>
      <c r="I916" s="6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30"/>
        <v>41490.208333333336</v>
      </c>
      <c r="O916" s="7">
        <f t="shared" si="2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3">
        <f t="shared" si="31"/>
        <v>1.5562827640984909</v>
      </c>
      <c r="G917" t="s">
        <v>20</v>
      </c>
      <c r="H917">
        <v>1866</v>
      </c>
      <c r="I917" s="6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30"/>
        <v>42976.208333333328</v>
      </c>
      <c r="O917" s="7">
        <f t="shared" si="2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3">
        <f t="shared" si="31"/>
        <v>0.36297297297297298</v>
      </c>
      <c r="G918" t="s">
        <v>14</v>
      </c>
      <c r="H918">
        <v>52</v>
      </c>
      <c r="I918" s="6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30"/>
        <v>41991.25</v>
      </c>
      <c r="O918" s="7">
        <f t="shared" si="2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3">
        <f t="shared" si="31"/>
        <v>0.58250000000000002</v>
      </c>
      <c r="G919" t="s">
        <v>47</v>
      </c>
      <c r="H919">
        <v>27</v>
      </c>
      <c r="I919" s="6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30"/>
        <v>40722.208333333336</v>
      </c>
      <c r="O919" s="7">
        <f t="shared" si="2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3">
        <f t="shared" si="31"/>
        <v>2.3739473684210526</v>
      </c>
      <c r="G920" t="s">
        <v>20</v>
      </c>
      <c r="H920">
        <v>156</v>
      </c>
      <c r="I920" s="6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30"/>
        <v>41117.208333333336</v>
      </c>
      <c r="O920" s="7">
        <f t="shared" si="2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3">
        <f t="shared" si="31"/>
        <v>0.58750000000000002</v>
      </c>
      <c r="G921" t="s">
        <v>14</v>
      </c>
      <c r="H921">
        <v>225</v>
      </c>
      <c r="I921" s="6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30"/>
        <v>43022.208333333328</v>
      </c>
      <c r="O921" s="7">
        <f t="shared" si="2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3">
        <f t="shared" si="31"/>
        <v>1.8256603773584905</v>
      </c>
      <c r="G922" t="s">
        <v>20</v>
      </c>
      <c r="H922">
        <v>255</v>
      </c>
      <c r="I922" s="6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30"/>
        <v>43503.25</v>
      </c>
      <c r="O922" s="7">
        <f t="shared" si="2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3">
        <f t="shared" si="31"/>
        <v>7.5436408977556111E-3</v>
      </c>
      <c r="G923" t="s">
        <v>14</v>
      </c>
      <c r="H923">
        <v>38</v>
      </c>
      <c r="I923" s="6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30"/>
        <v>40951.25</v>
      </c>
      <c r="O923" s="7">
        <f t="shared" si="2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3">
        <f t="shared" si="31"/>
        <v>1.7595330739299611</v>
      </c>
      <c r="G924" t="s">
        <v>20</v>
      </c>
      <c r="H924">
        <v>2261</v>
      </c>
      <c r="I924" s="6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30"/>
        <v>43443.25</v>
      </c>
      <c r="O924" s="7">
        <f t="shared" si="2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3">
        <f t="shared" si="31"/>
        <v>2.3788235294117648</v>
      </c>
      <c r="G925" t="s">
        <v>20</v>
      </c>
      <c r="H925">
        <v>40</v>
      </c>
      <c r="I925" s="6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30"/>
        <v>40373.208333333336</v>
      </c>
      <c r="O925" s="7">
        <f t="shared" si="2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3">
        <f t="shared" si="31"/>
        <v>4.8805076142131982</v>
      </c>
      <c r="G926" t="s">
        <v>20</v>
      </c>
      <c r="H926">
        <v>2289</v>
      </c>
      <c r="I926" s="6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30"/>
        <v>43769.208333333328</v>
      </c>
      <c r="O926" s="7">
        <f t="shared" si="2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3">
        <f t="shared" si="31"/>
        <v>2.2406666666666668</v>
      </c>
      <c r="G927" t="s">
        <v>20</v>
      </c>
      <c r="H927">
        <v>65</v>
      </c>
      <c r="I927" s="6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30"/>
        <v>43000.208333333328</v>
      </c>
      <c r="O927" s="7">
        <f t="shared" si="2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3">
        <f t="shared" si="31"/>
        <v>0.18126436781609195</v>
      </c>
      <c r="G928" t="s">
        <v>14</v>
      </c>
      <c r="H928">
        <v>15</v>
      </c>
      <c r="I928" s="6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30"/>
        <v>42502.208333333328</v>
      </c>
      <c r="O928" s="7">
        <f t="shared" si="2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3">
        <f t="shared" si="31"/>
        <v>0.45847222222222223</v>
      </c>
      <c r="G929" t="s">
        <v>14</v>
      </c>
      <c r="H929">
        <v>37</v>
      </c>
      <c r="I929" s="6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30"/>
        <v>41102.208333333336</v>
      </c>
      <c r="O929" s="7">
        <f t="shared" si="2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3">
        <f t="shared" si="31"/>
        <v>1.1731541218637993</v>
      </c>
      <c r="G930" t="s">
        <v>20</v>
      </c>
      <c r="H930">
        <v>3777</v>
      </c>
      <c r="I930" s="6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30"/>
        <v>41637.25</v>
      </c>
      <c r="O930" s="7">
        <f t="shared" si="2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3">
        <f t="shared" si="31"/>
        <v>2.173090909090909</v>
      </c>
      <c r="G931" t="s">
        <v>20</v>
      </c>
      <c r="H931">
        <v>184</v>
      </c>
      <c r="I931" s="6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30"/>
        <v>42858.208333333328</v>
      </c>
      <c r="O931" s="7">
        <f t="shared" si="2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3">
        <f t="shared" si="31"/>
        <v>1.1228571428571428</v>
      </c>
      <c r="G932" t="s">
        <v>20</v>
      </c>
      <c r="H932">
        <v>85</v>
      </c>
      <c r="I932" s="6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30"/>
        <v>42060.25</v>
      </c>
      <c r="O932" s="7">
        <f t="shared" si="2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3">
        <f t="shared" si="31"/>
        <v>0.72518987341772156</v>
      </c>
      <c r="G933" t="s">
        <v>14</v>
      </c>
      <c r="H933">
        <v>112</v>
      </c>
      <c r="I933" s="6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>(((L933/60)/60)/24)+DATE(1970,1,1)</f>
        <v>41818.208333333336</v>
      </c>
      <c r="O933" s="7">
        <f t="shared" si="2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3">
        <f t="shared" si="31"/>
        <v>2.1230434782608696</v>
      </c>
      <c r="G934" t="s">
        <v>20</v>
      </c>
      <c r="H934">
        <v>144</v>
      </c>
      <c r="I934" s="6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ref="N934:O963" si="32">(((L934/60)/60)/24)+DATE(1970,1,1)</f>
        <v>41709.208333333336</v>
      </c>
      <c r="O934" s="7">
        <f t="shared" si="2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3">
        <f t="shared" si="31"/>
        <v>2.3974657534246577</v>
      </c>
      <c r="G935" t="s">
        <v>20</v>
      </c>
      <c r="H935">
        <v>1902</v>
      </c>
      <c r="I935" s="6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32"/>
        <v>41372.208333333336</v>
      </c>
      <c r="O935" s="7">
        <f t="shared" si="2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3">
        <f t="shared" si="31"/>
        <v>1.8193548387096774</v>
      </c>
      <c r="G936" t="s">
        <v>20</v>
      </c>
      <c r="H936">
        <v>105</v>
      </c>
      <c r="I936" s="6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32"/>
        <v>42422.25</v>
      </c>
      <c r="O936" s="7">
        <f t="shared" si="2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3">
        <f t="shared" si="31"/>
        <v>1.6413114754098361</v>
      </c>
      <c r="G937" t="s">
        <v>20</v>
      </c>
      <c r="H937">
        <v>132</v>
      </c>
      <c r="I937" s="6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32"/>
        <v>42209.208333333328</v>
      </c>
      <c r="O937" s="7">
        <f t="shared" si="2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3">
        <f t="shared" si="31"/>
        <v>1.6375968992248063E-2</v>
      </c>
      <c r="G938" t="s">
        <v>14</v>
      </c>
      <c r="H938">
        <v>21</v>
      </c>
      <c r="I938" s="6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32"/>
        <v>43668.208333333328</v>
      </c>
      <c r="O938" s="7">
        <f t="shared" si="2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3">
        <f t="shared" si="31"/>
        <v>0.49643859649122807</v>
      </c>
      <c r="G939" t="s">
        <v>74</v>
      </c>
      <c r="H939">
        <v>976</v>
      </c>
      <c r="I939" s="6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32"/>
        <v>42334.25</v>
      </c>
      <c r="O939" s="7">
        <f t="shared" si="2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3">
        <f t="shared" si="31"/>
        <v>1.0970652173913042</v>
      </c>
      <c r="G940" t="s">
        <v>20</v>
      </c>
      <c r="H940">
        <v>96</v>
      </c>
      <c r="I940" s="6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32"/>
        <v>43263.208333333328</v>
      </c>
      <c r="O940" s="7">
        <f t="shared" si="2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3">
        <f t="shared" si="31"/>
        <v>0.49217948717948717</v>
      </c>
      <c r="G941" t="s">
        <v>14</v>
      </c>
      <c r="H941">
        <v>67</v>
      </c>
      <c r="I941" s="6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32"/>
        <v>40670.208333333336</v>
      </c>
      <c r="O941" s="7">
        <f t="shared" si="32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3">
        <f t="shared" si="31"/>
        <v>0.62232323232323228</v>
      </c>
      <c r="G942" t="s">
        <v>47</v>
      </c>
      <c r="H942">
        <v>66</v>
      </c>
      <c r="I942" s="6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32"/>
        <v>41244.25</v>
      </c>
      <c r="O942" s="7">
        <f t="shared" si="32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3">
        <f t="shared" si="31"/>
        <v>0.1305813953488372</v>
      </c>
      <c r="G943" t="s">
        <v>14</v>
      </c>
      <c r="H943">
        <v>78</v>
      </c>
      <c r="I943" s="6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32"/>
        <v>40552.25</v>
      </c>
      <c r="O943" s="7">
        <f t="shared" si="32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3">
        <f t="shared" si="31"/>
        <v>0.64635416666666667</v>
      </c>
      <c r="G944" t="s">
        <v>14</v>
      </c>
      <c r="H944">
        <v>67</v>
      </c>
      <c r="I944" s="6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32"/>
        <v>40568.25</v>
      </c>
      <c r="O944" s="7">
        <f t="shared" si="32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3">
        <f t="shared" si="31"/>
        <v>1.5958666666666668</v>
      </c>
      <c r="G945" t="s">
        <v>20</v>
      </c>
      <c r="H945">
        <v>114</v>
      </c>
      <c r="I945" s="6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32"/>
        <v>41906.208333333336</v>
      </c>
      <c r="O945" s="7">
        <f t="shared" si="32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3">
        <f t="shared" si="31"/>
        <v>0.81420000000000003</v>
      </c>
      <c r="G946" t="s">
        <v>14</v>
      </c>
      <c r="H946">
        <v>263</v>
      </c>
      <c r="I946" s="6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32"/>
        <v>42776.25</v>
      </c>
      <c r="O946" s="7">
        <f t="shared" si="32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3">
        <f t="shared" si="31"/>
        <v>0.32444767441860467</v>
      </c>
      <c r="G947" t="s">
        <v>14</v>
      </c>
      <c r="H947">
        <v>1691</v>
      </c>
      <c r="I947" s="6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32"/>
        <v>41004.208333333336</v>
      </c>
      <c r="O947" s="7">
        <f t="shared" si="32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3">
        <f t="shared" si="31"/>
        <v>9.9141184124918666E-2</v>
      </c>
      <c r="G948" t="s">
        <v>14</v>
      </c>
      <c r="H948">
        <v>181</v>
      </c>
      <c r="I948" s="6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32"/>
        <v>40710.208333333336</v>
      </c>
      <c r="O948" s="7">
        <f t="shared" si="32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3">
        <f t="shared" si="31"/>
        <v>0.26694444444444443</v>
      </c>
      <c r="G949" t="s">
        <v>14</v>
      </c>
      <c r="H949">
        <v>13</v>
      </c>
      <c r="I949" s="6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32"/>
        <v>41908.208333333336</v>
      </c>
      <c r="O949" s="7">
        <f t="shared" si="32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3">
        <f t="shared" si="31"/>
        <v>0.62957446808510642</v>
      </c>
      <c r="G950" t="s">
        <v>74</v>
      </c>
      <c r="H950">
        <v>160</v>
      </c>
      <c r="I950" s="6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32"/>
        <v>41985.25</v>
      </c>
      <c r="O950" s="7">
        <f t="shared" si="32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3">
        <f t="shared" si="31"/>
        <v>1.6135593220338984</v>
      </c>
      <c r="G951" t="s">
        <v>20</v>
      </c>
      <c r="H951">
        <v>203</v>
      </c>
      <c r="I951" s="6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32"/>
        <v>42112.208333333328</v>
      </c>
      <c r="O951" s="7">
        <f t="shared" si="32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3">
        <f t="shared" si="31"/>
        <v>0.05</v>
      </c>
      <c r="G952" t="s">
        <v>14</v>
      </c>
      <c r="H952">
        <v>1</v>
      </c>
      <c r="I952" s="6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32"/>
        <v>43571.208333333328</v>
      </c>
      <c r="O952" s="7">
        <f t="shared" si="32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3">
        <f t="shared" si="31"/>
        <v>10.969379310344827</v>
      </c>
      <c r="G953" t="s">
        <v>20</v>
      </c>
      <c r="H953">
        <v>1559</v>
      </c>
      <c r="I953" s="6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32"/>
        <v>42730.25</v>
      </c>
      <c r="O953" s="7">
        <f t="shared" si="32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3">
        <f t="shared" si="31"/>
        <v>0.70094158075601376</v>
      </c>
      <c r="G954" t="s">
        <v>74</v>
      </c>
      <c r="H954">
        <v>2266</v>
      </c>
      <c r="I954" s="6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32"/>
        <v>42591.208333333328</v>
      </c>
      <c r="O954" s="7">
        <f t="shared" si="32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3">
        <f t="shared" si="31"/>
        <v>0.6</v>
      </c>
      <c r="G955" t="s">
        <v>14</v>
      </c>
      <c r="H955">
        <v>21</v>
      </c>
      <c r="I955" s="6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32"/>
        <v>42358.25</v>
      </c>
      <c r="O955" s="7">
        <f t="shared" si="32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3">
        <f t="shared" si="31"/>
        <v>3.6709859154929578</v>
      </c>
      <c r="G956" t="s">
        <v>20</v>
      </c>
      <c r="H956">
        <v>1548</v>
      </c>
      <c r="I956" s="6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32"/>
        <v>41174.208333333336</v>
      </c>
      <c r="O956" s="7">
        <f t="shared" si="32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3">
        <f t="shared" si="31"/>
        <v>11.09</v>
      </c>
      <c r="G957" t="s">
        <v>20</v>
      </c>
      <c r="H957">
        <v>80</v>
      </c>
      <c r="I957" s="6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32"/>
        <v>41238.25</v>
      </c>
      <c r="O957" s="7">
        <f t="shared" si="32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3">
        <f t="shared" si="31"/>
        <v>0.19028784648187633</v>
      </c>
      <c r="G958" t="s">
        <v>14</v>
      </c>
      <c r="H958">
        <v>830</v>
      </c>
      <c r="I958" s="6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32"/>
        <v>42360.25</v>
      </c>
      <c r="O958" s="7">
        <f t="shared" si="32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3">
        <f t="shared" si="31"/>
        <v>1.2687755102040816</v>
      </c>
      <c r="G959" t="s">
        <v>20</v>
      </c>
      <c r="H959">
        <v>131</v>
      </c>
      <c r="I959" s="6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32"/>
        <v>40955.25</v>
      </c>
      <c r="O959" s="7">
        <f t="shared" si="32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3">
        <f t="shared" si="31"/>
        <v>7.3463636363636367</v>
      </c>
      <c r="G960" t="s">
        <v>20</v>
      </c>
      <c r="H960">
        <v>112</v>
      </c>
      <c r="I960" s="6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32"/>
        <v>40350.208333333336</v>
      </c>
      <c r="O960" s="7">
        <f t="shared" si="32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3">
        <f t="shared" si="31"/>
        <v>4.5731034482758622E-2</v>
      </c>
      <c r="G961" t="s">
        <v>14</v>
      </c>
      <c r="H961">
        <v>130</v>
      </c>
      <c r="I961" s="6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32"/>
        <v>40357.208333333336</v>
      </c>
      <c r="O961" s="7">
        <f t="shared" si="32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3">
        <f t="shared" si="31"/>
        <v>0.85054545454545449</v>
      </c>
      <c r="G962" t="s">
        <v>14</v>
      </c>
      <c r="H962">
        <v>55</v>
      </c>
      <c r="I962" s="6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32"/>
        <v>42408.25</v>
      </c>
      <c r="O962" s="7">
        <f t="shared" si="32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3">
        <f t="shared" si="31"/>
        <v>1.1929824561403508</v>
      </c>
      <c r="G963" t="s">
        <v>20</v>
      </c>
      <c r="H963">
        <v>155</v>
      </c>
      <c r="I963" s="6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si="32"/>
        <v>40591.25</v>
      </c>
      <c r="O963" s="7">
        <f t="shared" si="32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3">
        <f t="shared" ref="F964:F1001" si="33">E964/D964</f>
        <v>2.9602777777777778</v>
      </c>
      <c r="G964" t="s">
        <v>20</v>
      </c>
      <c r="H964">
        <v>266</v>
      </c>
      <c r="I964" s="6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>(((L964/60)/60)/24)+DATE(1970,1,1)</f>
        <v>41592.25</v>
      </c>
      <c r="O964" s="7">
        <f t="shared" ref="O964:O1000" si="34"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3">
        <f t="shared" si="33"/>
        <v>0.84694915254237291</v>
      </c>
      <c r="G965" t="s">
        <v>14</v>
      </c>
      <c r="H965">
        <v>114</v>
      </c>
      <c r="I965" s="6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ref="N965:N1001" si="35">(((L965/60)/60)/24)+DATE(1970,1,1)</f>
        <v>40607.25</v>
      </c>
      <c r="O965" s="7">
        <f t="shared" si="34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3">
        <f t="shared" si="33"/>
        <v>3.5578378378378379</v>
      </c>
      <c r="G966" t="s">
        <v>20</v>
      </c>
      <c r="H966">
        <v>155</v>
      </c>
      <c r="I966" s="6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35"/>
        <v>42135.208333333328</v>
      </c>
      <c r="O966" s="7">
        <f t="shared" si="34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3">
        <f t="shared" si="33"/>
        <v>3.8640909090909092</v>
      </c>
      <c r="G967" t="s">
        <v>20</v>
      </c>
      <c r="H967">
        <v>207</v>
      </c>
      <c r="I967" s="6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35"/>
        <v>40203.25</v>
      </c>
      <c r="O967" s="7">
        <f t="shared" si="34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3">
        <f t="shared" si="33"/>
        <v>7.9223529411764702</v>
      </c>
      <c r="G968" t="s">
        <v>20</v>
      </c>
      <c r="H968">
        <v>245</v>
      </c>
      <c r="I968" s="6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35"/>
        <v>42901.208333333328</v>
      </c>
      <c r="O968" s="7">
        <f t="shared" si="34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3">
        <f t="shared" si="33"/>
        <v>1.3703393665158372</v>
      </c>
      <c r="G969" t="s">
        <v>20</v>
      </c>
      <c r="H969">
        <v>1573</v>
      </c>
      <c r="I969" s="6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35"/>
        <v>41005.208333333336</v>
      </c>
      <c r="O969" s="7">
        <f t="shared" si="34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3">
        <f t="shared" si="33"/>
        <v>3.3820833333333336</v>
      </c>
      <c r="G970" t="s">
        <v>20</v>
      </c>
      <c r="H970">
        <v>114</v>
      </c>
      <c r="I970" s="6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35"/>
        <v>40544.25</v>
      </c>
      <c r="O970" s="7">
        <f t="shared" si="34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3">
        <f t="shared" si="33"/>
        <v>1.0822784810126582</v>
      </c>
      <c r="G971" t="s">
        <v>20</v>
      </c>
      <c r="H971">
        <v>93</v>
      </c>
      <c r="I971" s="6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35"/>
        <v>43821.25</v>
      </c>
      <c r="O971" s="7">
        <f t="shared" si="34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3">
        <f t="shared" si="33"/>
        <v>0.60757639620653314</v>
      </c>
      <c r="G972" t="s">
        <v>14</v>
      </c>
      <c r="H972">
        <v>594</v>
      </c>
      <c r="I972" s="6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35"/>
        <v>40672.208333333336</v>
      </c>
      <c r="O972" s="7">
        <f t="shared" si="34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3">
        <f t="shared" si="33"/>
        <v>0.27725490196078434</v>
      </c>
      <c r="G973" t="s">
        <v>14</v>
      </c>
      <c r="H973">
        <v>24</v>
      </c>
      <c r="I973" s="6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35"/>
        <v>41555.208333333336</v>
      </c>
      <c r="O973" s="7">
        <f t="shared" si="34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3">
        <f t="shared" si="33"/>
        <v>2.283934426229508</v>
      </c>
      <c r="G974" t="s">
        <v>20</v>
      </c>
      <c r="H974">
        <v>1681</v>
      </c>
      <c r="I974" s="6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35"/>
        <v>41792.208333333336</v>
      </c>
      <c r="O974" s="7">
        <f t="shared" si="34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3">
        <f t="shared" si="33"/>
        <v>0.21615194054500414</v>
      </c>
      <c r="G975" t="s">
        <v>14</v>
      </c>
      <c r="H975">
        <v>252</v>
      </c>
      <c r="I975" s="6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35"/>
        <v>40522.25</v>
      </c>
      <c r="O975" s="7">
        <f t="shared" si="34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3">
        <f t="shared" si="33"/>
        <v>3.73875</v>
      </c>
      <c r="G976" t="s">
        <v>20</v>
      </c>
      <c r="H976">
        <v>32</v>
      </c>
      <c r="I976" s="6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35"/>
        <v>41412.208333333336</v>
      </c>
      <c r="O976" s="7">
        <f t="shared" si="34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3">
        <f t="shared" si="33"/>
        <v>1.5492592592592593</v>
      </c>
      <c r="G977" t="s">
        <v>20</v>
      </c>
      <c r="H977">
        <v>135</v>
      </c>
      <c r="I977" s="6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35"/>
        <v>42337.25</v>
      </c>
      <c r="O977" s="7">
        <f t="shared" si="34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3">
        <f t="shared" si="33"/>
        <v>3.2214999999999998</v>
      </c>
      <c r="G978" t="s">
        <v>20</v>
      </c>
      <c r="H978">
        <v>140</v>
      </c>
      <c r="I978" s="6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35"/>
        <v>40571.25</v>
      </c>
      <c r="O978" s="7">
        <f t="shared" si="34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3">
        <f t="shared" si="33"/>
        <v>0.73957142857142855</v>
      </c>
      <c r="G979" t="s">
        <v>14</v>
      </c>
      <c r="H979">
        <v>67</v>
      </c>
      <c r="I979" s="6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35"/>
        <v>43138.25</v>
      </c>
      <c r="O979" s="7">
        <f t="shared" si="34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3">
        <f t="shared" si="33"/>
        <v>8.641</v>
      </c>
      <c r="G980" t="s">
        <v>20</v>
      </c>
      <c r="H980">
        <v>92</v>
      </c>
      <c r="I980" s="6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35"/>
        <v>42686.25</v>
      </c>
      <c r="O980" s="7">
        <f t="shared" si="34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3">
        <f t="shared" si="33"/>
        <v>1.432624584717608</v>
      </c>
      <c r="G981" t="s">
        <v>20</v>
      </c>
      <c r="H981">
        <v>1015</v>
      </c>
      <c r="I981" s="6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35"/>
        <v>42078.208333333328</v>
      </c>
      <c r="O981" s="7">
        <f t="shared" si="34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3">
        <f t="shared" si="33"/>
        <v>0.40281762295081969</v>
      </c>
      <c r="G982" t="s">
        <v>14</v>
      </c>
      <c r="H982">
        <v>742</v>
      </c>
      <c r="I982" s="6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35"/>
        <v>42307.208333333328</v>
      </c>
      <c r="O982" s="7">
        <f t="shared" si="34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3">
        <f t="shared" si="33"/>
        <v>1.7822388059701493</v>
      </c>
      <c r="G983" t="s">
        <v>20</v>
      </c>
      <c r="H983">
        <v>323</v>
      </c>
      <c r="I983" s="6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35"/>
        <v>43094.25</v>
      </c>
      <c r="O983" s="7">
        <f t="shared" si="34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3">
        <f t="shared" si="33"/>
        <v>0.84930555555555554</v>
      </c>
      <c r="G984" t="s">
        <v>14</v>
      </c>
      <c r="H984">
        <v>75</v>
      </c>
      <c r="I984" s="6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35"/>
        <v>40743.208333333336</v>
      </c>
      <c r="O984" s="7">
        <f t="shared" si="34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3">
        <f t="shared" si="33"/>
        <v>1.4593648334624323</v>
      </c>
      <c r="G985" t="s">
        <v>20</v>
      </c>
      <c r="H985">
        <v>2326</v>
      </c>
      <c r="I985" s="6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35"/>
        <v>43681.208333333328</v>
      </c>
      <c r="O985" s="7">
        <f t="shared" si="34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3">
        <f t="shared" si="33"/>
        <v>1.5246153846153847</v>
      </c>
      <c r="G986" t="s">
        <v>20</v>
      </c>
      <c r="H986">
        <v>381</v>
      </c>
      <c r="I986" s="6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35"/>
        <v>43716.208333333328</v>
      </c>
      <c r="O986" s="7">
        <f t="shared" si="34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3">
        <f t="shared" si="33"/>
        <v>0.67129542790152408</v>
      </c>
      <c r="G987" t="s">
        <v>14</v>
      </c>
      <c r="H987">
        <v>4405</v>
      </c>
      <c r="I987" s="6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35"/>
        <v>41614.25</v>
      </c>
      <c r="O987" s="7">
        <f t="shared" si="34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3">
        <f t="shared" si="33"/>
        <v>0.40307692307692305</v>
      </c>
      <c r="G988" t="s">
        <v>14</v>
      </c>
      <c r="H988">
        <v>92</v>
      </c>
      <c r="I988" s="6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35"/>
        <v>40638.208333333336</v>
      </c>
      <c r="O988" s="7">
        <f t="shared" si="34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3">
        <f t="shared" si="33"/>
        <v>2.1679032258064517</v>
      </c>
      <c r="G989" t="s">
        <v>20</v>
      </c>
      <c r="H989">
        <v>480</v>
      </c>
      <c r="I989" s="6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35"/>
        <v>42852.208333333328</v>
      </c>
      <c r="O989" s="7">
        <f t="shared" si="34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3">
        <f t="shared" si="33"/>
        <v>0.52117021276595743</v>
      </c>
      <c r="G990" t="s">
        <v>14</v>
      </c>
      <c r="H990">
        <v>64</v>
      </c>
      <c r="I990" s="6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35"/>
        <v>42686.25</v>
      </c>
      <c r="O990" s="7">
        <f t="shared" si="34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3">
        <f t="shared" si="33"/>
        <v>4.9958333333333336</v>
      </c>
      <c r="G991" t="s">
        <v>20</v>
      </c>
      <c r="H991">
        <v>226</v>
      </c>
      <c r="I991" s="6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35"/>
        <v>43571.208333333328</v>
      </c>
      <c r="O991" s="7">
        <f t="shared" si="34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3">
        <f t="shared" si="33"/>
        <v>0.87679487179487181</v>
      </c>
      <c r="G992" t="s">
        <v>14</v>
      </c>
      <c r="H992">
        <v>64</v>
      </c>
      <c r="I992" s="6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35"/>
        <v>42432.25</v>
      </c>
      <c r="O992" s="7">
        <f t="shared" si="34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3">
        <f t="shared" si="33"/>
        <v>1.131734693877551</v>
      </c>
      <c r="G993" t="s">
        <v>20</v>
      </c>
      <c r="H993">
        <v>241</v>
      </c>
      <c r="I993" s="6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35"/>
        <v>41907.208333333336</v>
      </c>
      <c r="O993" s="7">
        <f t="shared" si="34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3">
        <f t="shared" si="33"/>
        <v>4.2654838709677421</v>
      </c>
      <c r="G994" t="s">
        <v>20</v>
      </c>
      <c r="H994">
        <v>132</v>
      </c>
      <c r="I994" s="6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35"/>
        <v>43227.208333333328</v>
      </c>
      <c r="O994" s="7">
        <f t="shared" si="34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3">
        <f t="shared" si="33"/>
        <v>0.77632653061224488</v>
      </c>
      <c r="G995" t="s">
        <v>74</v>
      </c>
      <c r="H995">
        <v>75</v>
      </c>
      <c r="I995" s="6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35"/>
        <v>42362.25</v>
      </c>
      <c r="O995" s="7">
        <f t="shared" si="34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3">
        <f t="shared" si="33"/>
        <v>0.52496810772501767</v>
      </c>
      <c r="G996" t="s">
        <v>14</v>
      </c>
      <c r="H996">
        <v>842</v>
      </c>
      <c r="I996" s="6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35"/>
        <v>41929.208333333336</v>
      </c>
      <c r="O996" s="7">
        <f t="shared" si="34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3">
        <f t="shared" si="33"/>
        <v>1.5746762589928058</v>
      </c>
      <c r="G997" t="s">
        <v>20</v>
      </c>
      <c r="H997">
        <v>2043</v>
      </c>
      <c r="I997" s="6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35"/>
        <v>43408.208333333328</v>
      </c>
      <c r="O997" s="7">
        <f t="shared" si="34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3">
        <f t="shared" si="33"/>
        <v>0.72939393939393937</v>
      </c>
      <c r="G998" t="s">
        <v>14</v>
      </c>
      <c r="H998">
        <v>112</v>
      </c>
      <c r="I998" s="6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35"/>
        <v>41276.25</v>
      </c>
      <c r="O998" s="7">
        <f t="shared" si="34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3">
        <f t="shared" si="33"/>
        <v>0.60565789473684206</v>
      </c>
      <c r="G999" t="s">
        <v>74</v>
      </c>
      <c r="H999">
        <v>139</v>
      </c>
      <c r="I999" s="6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35"/>
        <v>41659.25</v>
      </c>
      <c r="O999" s="7">
        <f t="shared" si="34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3">
        <f t="shared" si="33"/>
        <v>0.5679129129129129</v>
      </c>
      <c r="G1000" t="s">
        <v>14</v>
      </c>
      <c r="H1000">
        <v>374</v>
      </c>
      <c r="I1000" s="6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35"/>
        <v>40220.25</v>
      </c>
      <c r="O1000" s="7">
        <f t="shared" si="34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3">
        <f t="shared" si="33"/>
        <v>0.56542754275427543</v>
      </c>
      <c r="G1001" t="s">
        <v>74</v>
      </c>
      <c r="H1001">
        <v>1122</v>
      </c>
      <c r="I1001" s="6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35"/>
        <v>42550.208333333328</v>
      </c>
      <c r="O1001" s="7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I1002" s="6"/>
      <c r="N1002" s="7"/>
    </row>
    <row r="1003" spans="1:20" x14ac:dyDescent="0.2">
      <c r="I1003" s="6"/>
      <c r="N1003" s="7"/>
    </row>
    <row r="1004" spans="1:20" x14ac:dyDescent="0.2">
      <c r="I1004" s="6"/>
      <c r="N1004" s="7"/>
    </row>
    <row r="1005" spans="1:20" x14ac:dyDescent="0.2">
      <c r="N1005" s="7"/>
    </row>
    <row r="1006" spans="1:20" x14ac:dyDescent="0.2">
      <c r="N1006" s="7"/>
    </row>
    <row r="1007" spans="1:20" x14ac:dyDescent="0.2">
      <c r="N1007" s="7"/>
    </row>
    <row r="1008" spans="1:20" x14ac:dyDescent="0.2">
      <c r="N1008" s="7"/>
    </row>
    <row r="1009" spans="14:14" x14ac:dyDescent="0.2">
      <c r="N1009" s="7"/>
    </row>
    <row r="1010" spans="14:14" x14ac:dyDescent="0.2">
      <c r="N1010" s="7"/>
    </row>
    <row r="1011" spans="14:14" x14ac:dyDescent="0.2">
      <c r="N1011" s="7"/>
    </row>
    <row r="1012" spans="14:14" x14ac:dyDescent="0.2">
      <c r="N1012" s="7"/>
    </row>
    <row r="1013" spans="14:14" x14ac:dyDescent="0.2">
      <c r="N1013" s="7"/>
    </row>
    <row r="1014" spans="14:14" x14ac:dyDescent="0.2">
      <c r="N1014" s="7"/>
    </row>
    <row r="1015" spans="14:14" x14ac:dyDescent="0.2">
      <c r="N1015" s="7"/>
    </row>
    <row r="1016" spans="14:14" x14ac:dyDescent="0.2">
      <c r="N1016" s="7"/>
    </row>
    <row r="1017" spans="14:14" x14ac:dyDescent="0.2">
      <c r="N1017" s="7"/>
    </row>
    <row r="1018" spans="14:14" x14ac:dyDescent="0.2">
      <c r="N1018" s="7"/>
    </row>
    <row r="1019" spans="14:14" x14ac:dyDescent="0.2">
      <c r="N1019" s="7"/>
    </row>
    <row r="1020" spans="14:14" x14ac:dyDescent="0.2">
      <c r="N1020" s="7"/>
    </row>
    <row r="1021" spans="14:14" x14ac:dyDescent="0.2">
      <c r="N1021" s="7"/>
    </row>
    <row r="1022" spans="14:14" x14ac:dyDescent="0.2">
      <c r="N1022" s="7"/>
    </row>
    <row r="1023" spans="14:14" x14ac:dyDescent="0.2">
      <c r="N1023" s="7"/>
    </row>
    <row r="1024" spans="14:14" x14ac:dyDescent="0.2">
      <c r="N1024" s="7"/>
    </row>
    <row r="1025" spans="14:14" x14ac:dyDescent="0.2">
      <c r="N1025" s="7"/>
    </row>
    <row r="1026" spans="14:14" x14ac:dyDescent="0.2">
      <c r="N1026" s="7"/>
    </row>
    <row r="1027" spans="14:14" x14ac:dyDescent="0.2">
      <c r="N1027" s="7"/>
    </row>
    <row r="1028" spans="14:14" x14ac:dyDescent="0.2">
      <c r="N1028" s="7"/>
    </row>
    <row r="1029" spans="14:14" x14ac:dyDescent="0.2">
      <c r="N1029" s="7"/>
    </row>
    <row r="1030" spans="14:14" x14ac:dyDescent="0.2">
      <c r="N1030" s="7"/>
    </row>
    <row r="1031" spans="14:14" x14ac:dyDescent="0.2">
      <c r="N1031" s="7"/>
    </row>
    <row r="1032" spans="14:14" x14ac:dyDescent="0.2">
      <c r="N1032" s="7"/>
    </row>
    <row r="1033" spans="14:14" x14ac:dyDescent="0.2">
      <c r="N1033" s="7"/>
    </row>
  </sheetData>
  <sortState xmlns:xlrd2="http://schemas.microsoft.com/office/spreadsheetml/2017/richdata2" ref="G2:G1034">
    <sortCondition ref="G1:G1034"/>
  </sortState>
  <conditionalFormatting sqref="F1:F1048576">
    <cfRule type="colorScale" priority="7">
      <colorScale>
        <cfvo type="num" val="0"/>
        <cfvo type="num" val="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18" priority="1" operator="containsText" text="canceled">
      <formula>NOT(ISERROR(SEARCH("canceled",G1)))</formula>
    </cfRule>
    <cfRule type="containsText" dxfId="17" priority="2" operator="containsText" text="live">
      <formula>NOT(ISERROR(SEARCH("live",G1)))</formula>
    </cfRule>
    <cfRule type="containsText" dxfId="16" priority="3" operator="containsText" text="successful">
      <formula>NOT(ISERROR(SEARCH("successful",G1)))</formula>
    </cfRule>
    <cfRule type="containsText" dxfId="15" priority="6" operator="containsText" text="failed">
      <formula>NOT(ISERROR(SEARCH("failed",G1)))</formula>
    </cfRule>
  </conditionalFormatting>
  <conditionalFormatting sqref="G3">
    <cfRule type="containsText" dxfId="14" priority="5" operator="containsText" text="successful">
      <formula>NOT(ISERROR(SEARCH("successful",G3)))</formula>
    </cfRule>
  </conditionalFormatting>
  <conditionalFormatting sqref="G4">
    <cfRule type="beginsWith" dxfId="13" priority="4" operator="beginsWith" text="s">
      <formula>LEFT(G4,LEN("s"))="s"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1232-2A19-0144-B07D-4FD76B0E29BA}">
  <sheetPr codeName="Sheet6"/>
  <dimension ref="A1:F14"/>
  <sheetViews>
    <sheetView zoomScale="93" workbookViewId="0">
      <selection activeCell="E27" sqref="E27"/>
    </sheetView>
  </sheetViews>
  <sheetFormatPr baseColWidth="10" defaultRowHeight="16" x14ac:dyDescent="0.2"/>
  <cols>
    <col min="1" max="1" width="16" bestFit="1" customWidth="1"/>
    <col min="2" max="2" width="16.5" bestFit="1" customWidth="1"/>
    <col min="3" max="3" width="6" bestFit="1" customWidth="1"/>
    <col min="4" max="4" width="4.33203125" bestFit="1" customWidth="1"/>
    <col min="5" max="5" width="9.83203125" bestFit="1" customWidth="1"/>
    <col min="6" max="6" width="11.1640625" bestFit="1" customWidth="1"/>
    <col min="7" max="7" width="3.1640625" bestFit="1" customWidth="1"/>
    <col min="8" max="8" width="4" bestFit="1" customWidth="1"/>
    <col min="9" max="9" width="13.33203125" bestFit="1" customWidth="1"/>
    <col min="10" max="10" width="8" bestFit="1" customWidth="1"/>
    <col min="11" max="13" width="3.6640625" bestFit="1" customWidth="1"/>
    <col min="14" max="14" width="4" bestFit="1" customWidth="1"/>
    <col min="15" max="15" width="3.5" bestFit="1" customWidth="1"/>
    <col min="16" max="16" width="4.5" bestFit="1" customWidth="1"/>
    <col min="17" max="17" width="10.6640625" bestFit="1" customWidth="1"/>
    <col min="18" max="18" width="6.33203125" bestFit="1" customWidth="1"/>
    <col min="19" max="21" width="3.6640625" bestFit="1" customWidth="1"/>
    <col min="22" max="23" width="4" bestFit="1" customWidth="1"/>
    <col min="24" max="24" width="9" bestFit="1" customWidth="1"/>
    <col min="25" max="25" width="11.6640625" bestFit="1" customWidth="1"/>
    <col min="26" max="28" width="3.6640625" bestFit="1" customWidth="1"/>
    <col min="29" max="29" width="4" bestFit="1" customWidth="1"/>
    <col min="30" max="30" width="3.5" bestFit="1" customWidth="1"/>
    <col min="31" max="31" width="4.5" bestFit="1" customWidth="1"/>
    <col min="32" max="32" width="14.33203125" bestFit="1" customWidth="1"/>
    <col min="33" max="33" width="11.1640625" bestFit="1" customWidth="1"/>
    <col min="34" max="34" width="19.5" bestFit="1" customWidth="1"/>
    <col min="35" max="35" width="25" bestFit="1" customWidth="1"/>
    <col min="36" max="36" width="20.33203125" bestFit="1" customWidth="1"/>
    <col min="37" max="37" width="19.6640625" bestFit="1" customWidth="1"/>
    <col min="38" max="38" width="14.6640625" bestFit="1" customWidth="1"/>
    <col min="39" max="39" width="12.33203125" bestFit="1" customWidth="1"/>
    <col min="40" max="40" width="10.5" bestFit="1" customWidth="1"/>
    <col min="41" max="41" width="21" bestFit="1" customWidth="1"/>
    <col min="42" max="42" width="23.6640625" bestFit="1" customWidth="1"/>
    <col min="43" max="43" width="17.6640625" bestFit="1" customWidth="1"/>
    <col min="44" max="44" width="17.33203125" bestFit="1" customWidth="1"/>
    <col min="45" max="45" width="19.33203125" bestFit="1" customWidth="1"/>
    <col min="46" max="46" width="18.1640625" bestFit="1" customWidth="1"/>
    <col min="47" max="47" width="28.5" bestFit="1" customWidth="1"/>
    <col min="48" max="48" width="19.5" bestFit="1" customWidth="1"/>
    <col min="49" max="49" width="19.6640625" bestFit="1" customWidth="1"/>
    <col min="50" max="50" width="14.6640625" bestFit="1" customWidth="1"/>
    <col min="51" max="51" width="12.33203125" bestFit="1" customWidth="1"/>
    <col min="52" max="52" width="8.83203125" bestFit="1" customWidth="1"/>
    <col min="53" max="53" width="21" bestFit="1" customWidth="1"/>
    <col min="54" max="54" width="23.6640625" bestFit="1" customWidth="1"/>
    <col min="55" max="55" width="17.6640625" bestFit="1" customWidth="1"/>
    <col min="56" max="56" width="25" bestFit="1" customWidth="1"/>
    <col min="57" max="57" width="17.33203125" bestFit="1" customWidth="1"/>
    <col min="58" max="58" width="21" bestFit="1" customWidth="1"/>
    <col min="59" max="59" width="15" bestFit="1" customWidth="1"/>
    <col min="60" max="60" width="19.33203125" bestFit="1" customWidth="1"/>
    <col min="61" max="61" width="18.1640625" bestFit="1" customWidth="1"/>
    <col min="62" max="62" width="15.5" bestFit="1" customWidth="1"/>
    <col min="63" max="63" width="18.6640625" bestFit="1" customWidth="1"/>
    <col min="64" max="64" width="15.1640625" bestFit="1" customWidth="1"/>
    <col min="65" max="65" width="10" bestFit="1" customWidth="1"/>
    <col min="66" max="66" width="11.6640625" bestFit="1" customWidth="1"/>
    <col min="67" max="67" width="10.33203125" bestFit="1" customWidth="1"/>
    <col min="68" max="68" width="17.1640625" bestFit="1" customWidth="1"/>
    <col min="69" max="69" width="28.5" bestFit="1" customWidth="1"/>
    <col min="70" max="70" width="16" bestFit="1" customWidth="1"/>
    <col min="71" max="71" width="19.5" bestFit="1" customWidth="1"/>
    <col min="72" max="72" width="25" bestFit="1" customWidth="1"/>
    <col min="73" max="73" width="20.33203125" bestFit="1" customWidth="1"/>
    <col min="74" max="74" width="19.6640625" bestFit="1" customWidth="1"/>
    <col min="75" max="75" width="14.6640625" bestFit="1" customWidth="1"/>
    <col min="76" max="76" width="12.33203125" bestFit="1" customWidth="1"/>
    <col min="77" max="77" width="14.1640625" bestFit="1" customWidth="1"/>
    <col min="78" max="78" width="9.1640625" bestFit="1" customWidth="1"/>
    <col min="79" max="79" width="11.6640625" bestFit="1" customWidth="1"/>
    <col min="80" max="80" width="10.83203125" bestFit="1" customWidth="1"/>
    <col min="81" max="81" width="22.33203125" bestFit="1" customWidth="1"/>
    <col min="82" max="82" width="9.6640625" bestFit="1" customWidth="1"/>
    <col min="83" max="83" width="25" bestFit="1" customWidth="1"/>
    <col min="84" max="84" width="21.83203125" bestFit="1" customWidth="1"/>
    <col min="85" max="85" width="4.33203125" bestFit="1" customWidth="1"/>
    <col min="86" max="86" width="9.6640625" bestFit="1" customWidth="1"/>
    <col min="87" max="87" width="24.5" bestFit="1" customWidth="1"/>
    <col min="88" max="88" width="16.6640625" bestFit="1" customWidth="1"/>
    <col min="89" max="89" width="5.83203125" bestFit="1" customWidth="1"/>
    <col min="90" max="90" width="4.33203125" bestFit="1" customWidth="1"/>
    <col min="91" max="91" width="9.6640625" bestFit="1" customWidth="1"/>
    <col min="92" max="92" width="19.33203125" bestFit="1" customWidth="1"/>
    <col min="93" max="93" width="14.5" bestFit="1" customWidth="1"/>
    <col min="94" max="94" width="5.83203125" bestFit="1" customWidth="1"/>
    <col min="95" max="95" width="4.33203125" bestFit="1" customWidth="1"/>
    <col min="96" max="96" width="9.6640625" bestFit="1" customWidth="1"/>
    <col min="97" max="97" width="17.1640625" bestFit="1" customWidth="1"/>
    <col min="98" max="98" width="9.1640625" bestFit="1" customWidth="1"/>
    <col min="99" max="99" width="11.6640625" bestFit="1" customWidth="1"/>
    <col min="100" max="100" width="10.83203125" bestFit="1" customWidth="1"/>
    <col min="101" max="134" width="5.1640625" bestFit="1" customWidth="1"/>
    <col min="135" max="135" width="6.1640625" bestFit="1" customWidth="1"/>
    <col min="136" max="159" width="5.1640625" bestFit="1" customWidth="1"/>
    <col min="160" max="161" width="6.1640625" bestFit="1" customWidth="1"/>
    <col min="162" max="176" width="5.1640625" bestFit="1" customWidth="1"/>
    <col min="177" max="177" width="7.1640625" bestFit="1" customWidth="1"/>
    <col min="178" max="184" width="5.1640625" bestFit="1" customWidth="1"/>
    <col min="185" max="185" width="6.1640625" bestFit="1" customWidth="1"/>
    <col min="186" max="193" width="5.1640625" bestFit="1" customWidth="1"/>
    <col min="194" max="194" width="6.1640625" bestFit="1" customWidth="1"/>
    <col min="195" max="195" width="5.1640625" bestFit="1" customWidth="1"/>
    <col min="196" max="196" width="7.1640625" bestFit="1" customWidth="1"/>
    <col min="197" max="208" width="5.1640625" bestFit="1" customWidth="1"/>
    <col min="209" max="209" width="7.1640625" bestFit="1" customWidth="1"/>
    <col min="210" max="215" width="5.1640625" bestFit="1" customWidth="1"/>
    <col min="216" max="216" width="7.1640625" bestFit="1" customWidth="1"/>
    <col min="217" max="218" width="5.1640625" bestFit="1" customWidth="1"/>
    <col min="219" max="219" width="6.1640625" bestFit="1" customWidth="1"/>
    <col min="220" max="220" width="5.1640625" bestFit="1" customWidth="1"/>
    <col min="221" max="221" width="6.1640625" bestFit="1" customWidth="1"/>
    <col min="222" max="225" width="5.1640625" bestFit="1" customWidth="1"/>
    <col min="226" max="226" width="6.1640625" bestFit="1" customWidth="1"/>
    <col min="227" max="229" width="5.1640625" bestFit="1" customWidth="1"/>
    <col min="230" max="230" width="7.1640625" bestFit="1" customWidth="1"/>
    <col min="231" max="234" width="5.1640625" bestFit="1" customWidth="1"/>
    <col min="235" max="235" width="7.1640625" bestFit="1" customWidth="1"/>
    <col min="236" max="236" width="5.1640625" bestFit="1" customWidth="1"/>
    <col min="237" max="237" width="6.1640625" bestFit="1" customWidth="1"/>
    <col min="238" max="239" width="5.1640625" bestFit="1" customWidth="1"/>
    <col min="240" max="240" width="6.1640625" bestFit="1" customWidth="1"/>
    <col min="241" max="241" width="5.1640625" bestFit="1" customWidth="1"/>
    <col min="242" max="242" width="6.1640625" bestFit="1" customWidth="1"/>
    <col min="243" max="255" width="5.1640625" bestFit="1" customWidth="1"/>
    <col min="256" max="256" width="6.1640625" bestFit="1" customWidth="1"/>
    <col min="257" max="273" width="5.1640625" bestFit="1" customWidth="1"/>
    <col min="274" max="274" width="7.1640625" bestFit="1" customWidth="1"/>
    <col min="275" max="299" width="5.1640625" bestFit="1" customWidth="1"/>
    <col min="300" max="300" width="6.1640625" bestFit="1" customWidth="1"/>
    <col min="301" max="306" width="5.1640625" bestFit="1" customWidth="1"/>
    <col min="307" max="307" width="6.1640625" bestFit="1" customWidth="1"/>
    <col min="308" max="323" width="5.1640625" bestFit="1" customWidth="1"/>
    <col min="324" max="324" width="6.1640625" bestFit="1" customWidth="1"/>
    <col min="325" max="327" width="5.1640625" bestFit="1" customWidth="1"/>
    <col min="328" max="328" width="6.1640625" bestFit="1" customWidth="1"/>
    <col min="329" max="347" width="5.1640625" bestFit="1" customWidth="1"/>
    <col min="348" max="348" width="6.1640625" bestFit="1" customWidth="1"/>
    <col min="349" max="382" width="5.1640625" bestFit="1" customWidth="1"/>
    <col min="383" max="383" width="6.1640625" bestFit="1" customWidth="1"/>
    <col min="384" max="399" width="5.1640625" bestFit="1" customWidth="1"/>
    <col min="400" max="442" width="6.1640625" bestFit="1" customWidth="1"/>
    <col min="443" max="444" width="7.1640625" bestFit="1" customWidth="1"/>
    <col min="445" max="505" width="6.1640625" bestFit="1" customWidth="1"/>
    <col min="506" max="506" width="7.1640625" bestFit="1" customWidth="1"/>
    <col min="507" max="515" width="6.1640625" bestFit="1" customWidth="1"/>
    <col min="516" max="516" width="7.1640625" bestFit="1" customWidth="1"/>
    <col min="517" max="608" width="6.1640625" bestFit="1" customWidth="1"/>
    <col min="609" max="610" width="7.1640625" bestFit="1" customWidth="1"/>
    <col min="611" max="616" width="6.1640625" bestFit="1" customWidth="1"/>
    <col min="617" max="619" width="7.1640625" bestFit="1" customWidth="1"/>
    <col min="620" max="620" width="6.1640625" bestFit="1" customWidth="1"/>
    <col min="621" max="621" width="7.1640625" bestFit="1" customWidth="1"/>
    <col min="622" max="622" width="6.1640625" bestFit="1" customWidth="1"/>
    <col min="623" max="625" width="7.1640625" bestFit="1" customWidth="1"/>
    <col min="626" max="627" width="6.1640625" bestFit="1" customWidth="1"/>
    <col min="628" max="629" width="7.1640625" bestFit="1" customWidth="1"/>
    <col min="630" max="635" width="6.1640625" bestFit="1" customWidth="1"/>
    <col min="636" max="637" width="7.1640625" bestFit="1" customWidth="1"/>
    <col min="638" max="639" width="6.1640625" bestFit="1" customWidth="1"/>
    <col min="640" max="640" width="7.1640625" bestFit="1" customWidth="1"/>
    <col min="641" max="645" width="6.1640625" bestFit="1" customWidth="1"/>
    <col min="646" max="646" width="7.1640625" bestFit="1" customWidth="1"/>
    <col min="647" max="647" width="6.1640625" bestFit="1" customWidth="1"/>
    <col min="648" max="648" width="7.1640625" bestFit="1" customWidth="1"/>
    <col min="649" max="649" width="6.1640625" bestFit="1" customWidth="1"/>
    <col min="650" max="651" width="7.1640625" bestFit="1" customWidth="1"/>
    <col min="652" max="653" width="6.1640625" bestFit="1" customWidth="1"/>
    <col min="654" max="654" width="7.1640625" bestFit="1" customWidth="1"/>
    <col min="655" max="656" width="6.1640625" bestFit="1" customWidth="1"/>
    <col min="657" max="658" width="7.1640625" bestFit="1" customWidth="1"/>
    <col min="659" max="660" width="6.1640625" bestFit="1" customWidth="1"/>
    <col min="661" max="661" width="7.1640625" bestFit="1" customWidth="1"/>
    <col min="662" max="664" width="6.1640625" bestFit="1" customWidth="1"/>
    <col min="665" max="666" width="7.1640625" bestFit="1" customWidth="1"/>
    <col min="667" max="667" width="6.1640625" bestFit="1" customWidth="1"/>
    <col min="668" max="668" width="7.1640625" bestFit="1" customWidth="1"/>
    <col min="669" max="669" width="6.1640625" bestFit="1" customWidth="1"/>
    <col min="670" max="670" width="7.1640625" bestFit="1" customWidth="1"/>
    <col min="671" max="672" width="6.1640625" bestFit="1" customWidth="1"/>
    <col min="673" max="676" width="7.1640625" bestFit="1" customWidth="1"/>
    <col min="677" max="679" width="6.1640625" bestFit="1" customWidth="1"/>
    <col min="680" max="680" width="7.1640625" bestFit="1" customWidth="1"/>
    <col min="681" max="681" width="6.1640625" bestFit="1" customWidth="1"/>
    <col min="682" max="682" width="7.1640625" bestFit="1" customWidth="1"/>
    <col min="683" max="683" width="6.1640625" bestFit="1" customWidth="1"/>
    <col min="684" max="685" width="7.1640625" bestFit="1" customWidth="1"/>
    <col min="686" max="687" width="6.1640625" bestFit="1" customWidth="1"/>
    <col min="688" max="691" width="7.1640625" bestFit="1" customWidth="1"/>
    <col min="692" max="692" width="6.1640625" bestFit="1" customWidth="1"/>
    <col min="693" max="695" width="7.1640625" bestFit="1" customWidth="1"/>
    <col min="696" max="696" width="6.1640625" bestFit="1" customWidth="1"/>
    <col min="697" max="697" width="7.1640625" bestFit="1" customWidth="1"/>
    <col min="698" max="698" width="6.1640625" bestFit="1" customWidth="1"/>
    <col min="699" max="703" width="7.1640625" bestFit="1" customWidth="1"/>
    <col min="704" max="704" width="6.1640625" bestFit="1" customWidth="1"/>
    <col min="705" max="705" width="7.1640625" bestFit="1" customWidth="1"/>
    <col min="706" max="710" width="6.1640625" bestFit="1" customWidth="1"/>
    <col min="711" max="712" width="7.1640625" bestFit="1" customWidth="1"/>
    <col min="713" max="713" width="6.1640625" bestFit="1" customWidth="1"/>
    <col min="714" max="717" width="7.1640625" bestFit="1" customWidth="1"/>
    <col min="718" max="718" width="6.1640625" bestFit="1" customWidth="1"/>
    <col min="719" max="720" width="7.1640625" bestFit="1" customWidth="1"/>
    <col min="721" max="722" width="6.1640625" bestFit="1" customWidth="1"/>
    <col min="723" max="723" width="7.1640625" bestFit="1" customWidth="1"/>
    <col min="724" max="725" width="6.1640625" bestFit="1" customWidth="1"/>
    <col min="726" max="728" width="7.1640625" bestFit="1" customWidth="1"/>
    <col min="729" max="734" width="6.1640625" bestFit="1" customWidth="1"/>
    <col min="735" max="737" width="7.1640625" bestFit="1" customWidth="1"/>
    <col min="738" max="740" width="6.1640625" bestFit="1" customWidth="1"/>
    <col min="741" max="742" width="7.1640625" bestFit="1" customWidth="1"/>
    <col min="743" max="744" width="6.1640625" bestFit="1" customWidth="1"/>
    <col min="745" max="747" width="7.1640625" bestFit="1" customWidth="1"/>
    <col min="748" max="748" width="6.1640625" bestFit="1" customWidth="1"/>
    <col min="749" max="749" width="7.1640625" bestFit="1" customWidth="1"/>
    <col min="750" max="750" width="6.1640625" bestFit="1" customWidth="1"/>
    <col min="751" max="755" width="7.1640625" bestFit="1" customWidth="1"/>
    <col min="756" max="757" width="6.1640625" bestFit="1" customWidth="1"/>
    <col min="758" max="758" width="7.1640625" bestFit="1" customWidth="1"/>
    <col min="759" max="760" width="6.1640625" bestFit="1" customWidth="1"/>
    <col min="761" max="765" width="7.1640625" bestFit="1" customWidth="1"/>
    <col min="766" max="768" width="6.1640625" bestFit="1" customWidth="1"/>
    <col min="769" max="771" width="7.1640625" bestFit="1" customWidth="1"/>
    <col min="772" max="772" width="6.1640625" bestFit="1" customWidth="1"/>
    <col min="773" max="776" width="7.1640625" bestFit="1" customWidth="1"/>
    <col min="777" max="779" width="6.1640625" bestFit="1" customWidth="1"/>
    <col min="780" max="780" width="7.1640625" bestFit="1" customWidth="1"/>
    <col min="781" max="781" width="6.1640625" bestFit="1" customWidth="1"/>
    <col min="782" max="965" width="7.1640625" bestFit="1" customWidth="1"/>
    <col min="966" max="966" width="7" bestFit="1" customWidth="1"/>
  </cols>
  <sheetData>
    <row r="1" spans="1:6" x14ac:dyDescent="0.2">
      <c r="A1" s="4" t="s">
        <v>6</v>
      </c>
      <c r="B1" t="s">
        <v>2067</v>
      </c>
    </row>
    <row r="3" spans="1:6" x14ac:dyDescent="0.2">
      <c r="A3" s="4" t="s">
        <v>2066</v>
      </c>
      <c r="B3" s="4" t="s">
        <v>2070</v>
      </c>
    </row>
    <row r="4" spans="1:6" x14ac:dyDescent="0.2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02F-E7B2-4C4A-B04B-DEC8BA16A145}">
  <sheetPr codeName="Sheet1"/>
  <dimension ref="A1:E18"/>
  <sheetViews>
    <sheetView workbookViewId="0">
      <selection activeCell="C21" sqref="C2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2031</v>
      </c>
      <c r="B1" t="s">
        <v>2067</v>
      </c>
    </row>
    <row r="2" spans="1:5" x14ac:dyDescent="0.2">
      <c r="A2" s="4" t="s">
        <v>2086</v>
      </c>
      <c r="B2" t="s">
        <v>2067</v>
      </c>
    </row>
    <row r="4" spans="1:5" x14ac:dyDescent="0.2">
      <c r="A4" s="4" t="s">
        <v>2066</v>
      </c>
      <c r="B4" s="4" t="s">
        <v>2070</v>
      </c>
    </row>
    <row r="5" spans="1:5" x14ac:dyDescent="0.2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A429-4043-DF4E-B44B-5CDACCB074F4}">
  <sheetPr codeName="Sheet5"/>
  <dimension ref="A1:F27"/>
  <sheetViews>
    <sheetView zoomScale="106" workbookViewId="0">
      <selection activeCell="P28" sqref="P2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  <col min="27" max="27" width="10.83203125" bestFit="1" customWidth="1"/>
    <col min="28" max="50" width="17" bestFit="1" customWidth="1"/>
    <col min="51" max="51" width="20.5" bestFit="1" customWidth="1"/>
    <col min="52" max="52" width="19.5" bestFit="1" customWidth="1"/>
  </cols>
  <sheetData>
    <row r="1" spans="1:6" x14ac:dyDescent="0.2">
      <c r="A1" s="4" t="s">
        <v>2071</v>
      </c>
      <c r="B1" s="4" t="s">
        <v>2070</v>
      </c>
    </row>
    <row r="2" spans="1:6" x14ac:dyDescent="0.2">
      <c r="A2" s="4" t="s">
        <v>2068</v>
      </c>
      <c r="B2" t="s">
        <v>74</v>
      </c>
      <c r="C2" t="s">
        <v>14</v>
      </c>
      <c r="D2" t="s">
        <v>47</v>
      </c>
      <c r="E2" t="s">
        <v>20</v>
      </c>
      <c r="F2" t="s">
        <v>2069</v>
      </c>
    </row>
    <row r="3" spans="1:6" x14ac:dyDescent="0.2">
      <c r="A3" s="5" t="s">
        <v>2049</v>
      </c>
      <c r="B3">
        <v>1</v>
      </c>
      <c r="C3">
        <v>10</v>
      </c>
      <c r="D3">
        <v>2</v>
      </c>
      <c r="E3">
        <v>21</v>
      </c>
      <c r="F3">
        <v>34</v>
      </c>
    </row>
    <row r="4" spans="1:6" x14ac:dyDescent="0.2">
      <c r="A4" s="5" t="s">
        <v>2065</v>
      </c>
      <c r="E4">
        <v>4</v>
      </c>
      <c r="F4">
        <v>4</v>
      </c>
    </row>
    <row r="5" spans="1:6" x14ac:dyDescent="0.2">
      <c r="A5" s="5" t="s">
        <v>2042</v>
      </c>
      <c r="B5">
        <v>4</v>
      </c>
      <c r="C5">
        <v>21</v>
      </c>
      <c r="D5">
        <v>1</v>
      </c>
      <c r="E5">
        <v>34</v>
      </c>
      <c r="F5">
        <v>60</v>
      </c>
    </row>
    <row r="6" spans="1:6" x14ac:dyDescent="0.2">
      <c r="A6" s="5" t="s">
        <v>2044</v>
      </c>
      <c r="B6">
        <v>2</v>
      </c>
      <c r="C6">
        <v>12</v>
      </c>
      <c r="D6">
        <v>1</v>
      </c>
      <c r="E6">
        <v>22</v>
      </c>
      <c r="F6">
        <v>37</v>
      </c>
    </row>
    <row r="7" spans="1:6" x14ac:dyDescent="0.2">
      <c r="A7" s="5" t="s">
        <v>2043</v>
      </c>
      <c r="C7">
        <v>8</v>
      </c>
      <c r="E7">
        <v>10</v>
      </c>
      <c r="F7">
        <v>18</v>
      </c>
    </row>
    <row r="8" spans="1:6" x14ac:dyDescent="0.2">
      <c r="A8" s="5" t="s">
        <v>2053</v>
      </c>
      <c r="B8">
        <v>1</v>
      </c>
      <c r="C8">
        <v>7</v>
      </c>
      <c r="E8">
        <v>9</v>
      </c>
      <c r="F8">
        <v>17</v>
      </c>
    </row>
    <row r="9" spans="1:6" x14ac:dyDescent="0.2">
      <c r="A9" s="5" t="s">
        <v>2034</v>
      </c>
      <c r="B9">
        <v>4</v>
      </c>
      <c r="C9">
        <v>20</v>
      </c>
      <c r="E9">
        <v>22</v>
      </c>
      <c r="F9">
        <v>46</v>
      </c>
    </row>
    <row r="10" spans="1:6" x14ac:dyDescent="0.2">
      <c r="A10" s="5" t="s">
        <v>2045</v>
      </c>
      <c r="B10">
        <v>3</v>
      </c>
      <c r="C10">
        <v>19</v>
      </c>
      <c r="E10">
        <v>23</v>
      </c>
      <c r="F10">
        <v>45</v>
      </c>
    </row>
    <row r="11" spans="1:6" x14ac:dyDescent="0.2">
      <c r="A11" s="5" t="s">
        <v>2058</v>
      </c>
      <c r="B11">
        <v>1</v>
      </c>
      <c r="C11">
        <v>6</v>
      </c>
      <c r="E11">
        <v>10</v>
      </c>
      <c r="F11">
        <v>17</v>
      </c>
    </row>
    <row r="12" spans="1:6" x14ac:dyDescent="0.2">
      <c r="A12" s="5" t="s">
        <v>2057</v>
      </c>
      <c r="C12">
        <v>3</v>
      </c>
      <c r="E12">
        <v>4</v>
      </c>
      <c r="F12">
        <v>7</v>
      </c>
    </row>
    <row r="13" spans="1:6" x14ac:dyDescent="0.2">
      <c r="A13" s="5" t="s">
        <v>2061</v>
      </c>
      <c r="C13">
        <v>8</v>
      </c>
      <c r="D13">
        <v>1</v>
      </c>
      <c r="E13">
        <v>4</v>
      </c>
      <c r="F13">
        <v>13</v>
      </c>
    </row>
    <row r="14" spans="1:6" x14ac:dyDescent="0.2">
      <c r="A14" s="5" t="s">
        <v>2048</v>
      </c>
      <c r="B14">
        <v>1</v>
      </c>
      <c r="C14">
        <v>6</v>
      </c>
      <c r="D14">
        <v>1</v>
      </c>
      <c r="E14">
        <v>13</v>
      </c>
      <c r="F14">
        <v>21</v>
      </c>
    </row>
    <row r="15" spans="1:6" x14ac:dyDescent="0.2">
      <c r="A15" s="5" t="s">
        <v>2055</v>
      </c>
      <c r="B15">
        <v>4</v>
      </c>
      <c r="C15">
        <v>11</v>
      </c>
      <c r="D15">
        <v>1</v>
      </c>
      <c r="E15">
        <v>26</v>
      </c>
      <c r="F15">
        <v>42</v>
      </c>
    </row>
    <row r="16" spans="1:6" x14ac:dyDescent="0.2">
      <c r="A16" s="5" t="s">
        <v>2040</v>
      </c>
      <c r="B16">
        <v>23</v>
      </c>
      <c r="C16">
        <v>132</v>
      </c>
      <c r="D16">
        <v>2</v>
      </c>
      <c r="E16">
        <v>187</v>
      </c>
      <c r="F16">
        <v>344</v>
      </c>
    </row>
    <row r="17" spans="1:6" x14ac:dyDescent="0.2">
      <c r="A17" s="5" t="s">
        <v>2056</v>
      </c>
      <c r="C17">
        <v>4</v>
      </c>
      <c r="E17">
        <v>4</v>
      </c>
      <c r="F17">
        <v>8</v>
      </c>
    </row>
    <row r="18" spans="1:6" x14ac:dyDescent="0.2">
      <c r="A18" s="5" t="s">
        <v>2036</v>
      </c>
      <c r="B18">
        <v>6</v>
      </c>
      <c r="C18">
        <v>30</v>
      </c>
      <c r="E18">
        <v>49</v>
      </c>
      <c r="F18">
        <v>85</v>
      </c>
    </row>
    <row r="19" spans="1:6" x14ac:dyDescent="0.2">
      <c r="A19" s="5" t="s">
        <v>2063</v>
      </c>
      <c r="C19">
        <v>9</v>
      </c>
      <c r="E19">
        <v>5</v>
      </c>
      <c r="F19">
        <v>14</v>
      </c>
    </row>
    <row r="20" spans="1:6" x14ac:dyDescent="0.2">
      <c r="A20" s="5" t="s">
        <v>2052</v>
      </c>
      <c r="B20">
        <v>1</v>
      </c>
      <c r="C20">
        <v>5</v>
      </c>
      <c r="D20">
        <v>1</v>
      </c>
      <c r="E20">
        <v>9</v>
      </c>
      <c r="F20">
        <v>16</v>
      </c>
    </row>
    <row r="21" spans="1:6" x14ac:dyDescent="0.2">
      <c r="A21" s="5" t="s">
        <v>2060</v>
      </c>
      <c r="B21">
        <v>3</v>
      </c>
      <c r="C21">
        <v>3</v>
      </c>
      <c r="E21">
        <v>11</v>
      </c>
      <c r="F21">
        <v>17</v>
      </c>
    </row>
    <row r="22" spans="1:6" x14ac:dyDescent="0.2">
      <c r="A22" s="5" t="s">
        <v>2059</v>
      </c>
      <c r="C22">
        <v>7</v>
      </c>
      <c r="E22">
        <v>14</v>
      </c>
      <c r="F22">
        <v>21</v>
      </c>
    </row>
    <row r="23" spans="1:6" x14ac:dyDescent="0.2">
      <c r="A23" s="5" t="s">
        <v>2051</v>
      </c>
      <c r="B23">
        <v>1</v>
      </c>
      <c r="C23">
        <v>15</v>
      </c>
      <c r="D23">
        <v>2</v>
      </c>
      <c r="E23">
        <v>17</v>
      </c>
      <c r="F23">
        <v>35</v>
      </c>
    </row>
    <row r="24" spans="1:6" x14ac:dyDescent="0.2">
      <c r="A24" s="5" t="s">
        <v>2046</v>
      </c>
      <c r="C24">
        <v>16</v>
      </c>
      <c r="D24">
        <v>1</v>
      </c>
      <c r="E24">
        <v>28</v>
      </c>
      <c r="F24">
        <v>45</v>
      </c>
    </row>
    <row r="25" spans="1:6" x14ac:dyDescent="0.2">
      <c r="A25" s="5" t="s">
        <v>2038</v>
      </c>
      <c r="B25">
        <v>2</v>
      </c>
      <c r="C25">
        <v>12</v>
      </c>
      <c r="D25">
        <v>1</v>
      </c>
      <c r="E25">
        <v>36</v>
      </c>
      <c r="F25">
        <v>51</v>
      </c>
    </row>
    <row r="26" spans="1:6" x14ac:dyDescent="0.2">
      <c r="A26" s="5" t="s">
        <v>2062</v>
      </c>
      <c r="E26">
        <v>3</v>
      </c>
      <c r="F26">
        <v>3</v>
      </c>
    </row>
    <row r="27" spans="1:6" x14ac:dyDescent="0.2">
      <c r="A27" s="5" t="s">
        <v>2069</v>
      </c>
      <c r="B27">
        <v>57</v>
      </c>
      <c r="C27">
        <v>364</v>
      </c>
      <c r="D27">
        <v>14</v>
      </c>
      <c r="E27">
        <v>565</v>
      </c>
      <c r="F2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88B6-C92F-A846-BF74-CC7208E0F08E}">
  <sheetPr codeName="Sheet3"/>
  <dimension ref="A1:H27"/>
  <sheetViews>
    <sheetView zoomScale="101" zoomScaleNormal="100" workbookViewId="0">
      <selection activeCell="L27" sqref="L27"/>
    </sheetView>
  </sheetViews>
  <sheetFormatPr baseColWidth="10" defaultRowHeight="16" x14ac:dyDescent="0.2"/>
  <cols>
    <col min="1" max="1" width="27" bestFit="1" customWidth="1"/>
    <col min="2" max="2" width="21.1640625" customWidth="1"/>
    <col min="3" max="3" width="16.1640625" customWidth="1"/>
    <col min="4" max="4" width="18.83203125" style="9" customWidth="1"/>
    <col min="5" max="5" width="15.1640625" customWidth="1"/>
    <col min="6" max="6" width="22.33203125" style="11" customWidth="1"/>
    <col min="7" max="7" width="18.83203125" customWidth="1"/>
    <col min="8" max="8" width="22.1640625" customWidth="1"/>
  </cols>
  <sheetData>
    <row r="1" spans="1:8" s="1" customFormat="1" x14ac:dyDescent="0.2">
      <c r="A1" s="1" t="s">
        <v>2087</v>
      </c>
      <c r="B1" s="1" t="s">
        <v>2088</v>
      </c>
      <c r="C1" s="1" t="s">
        <v>2089</v>
      </c>
      <c r="D1" s="17" t="s">
        <v>2090</v>
      </c>
      <c r="E1" s="1" t="s">
        <v>2091</v>
      </c>
      <c r="F1" s="18" t="s">
        <v>2092</v>
      </c>
      <c r="G1" s="1" t="s">
        <v>2093</v>
      </c>
      <c r="H1" s="1" t="s">
        <v>2106</v>
      </c>
    </row>
    <row r="2" spans="1:8" x14ac:dyDescent="0.2">
      <c r="A2" t="s">
        <v>2094</v>
      </c>
      <c r="B2">
        <f>COUNTIFS(Crowdfunding!G2:G1001,"=successful",Crowdfunding!D2:D1001,"&lt;1000")</f>
        <v>30</v>
      </c>
      <c r="C2">
        <f>COUNTIFS(Crowdfunding!$G:$G,"=failed",Crowdfunding!$D:$D,"&lt;1000")</f>
        <v>20</v>
      </c>
      <c r="D2" s="9">
        <f>COUNTIFS(Crowdfunding!$G:$G,"=canceled",Crowdfunding!$D:$D,"&lt;1000")</f>
        <v>1</v>
      </c>
      <c r="E2">
        <f t="shared" ref="E2:E13" si="0">SUM(B2:D2)</f>
        <v>51</v>
      </c>
      <c r="F2" s="11">
        <f t="shared" ref="F2:F13" si="1">B2/E2</f>
        <v>0.58823529411764708</v>
      </c>
      <c r="G2" s="11">
        <f t="shared" ref="G2:G13" si="2">C2/E2</f>
        <v>0.39215686274509803</v>
      </c>
      <c r="H2" s="11">
        <f t="shared" ref="H2:H13" si="3">D2/E2</f>
        <v>1.9607843137254902E-2</v>
      </c>
    </row>
    <row r="3" spans="1:8" x14ac:dyDescent="0.2">
      <c r="A3" t="s">
        <v>2095</v>
      </c>
      <c r="B3">
        <f>COUNTIFS(Crowdfunding!G:G,"successful",Crowdfunding!D:D,"&gt;=1000",Crowdfunding!D:D,"&lt;=4999")</f>
        <v>191</v>
      </c>
      <c r="C3">
        <f>COUNTIFS(Crowdfunding!G:G,"failed",Crowdfunding!D:D,"&gt;=1000",Crowdfunding!D:D,"&lt;=4999")</f>
        <v>38</v>
      </c>
      <c r="D3" s="9">
        <f>COUNTIFS(Crowdfunding!G:G,"canceled",Crowdfunding!D:D,"&gt;=1000",Crowdfunding!D:D,"&lt;=4999")</f>
        <v>2</v>
      </c>
      <c r="E3">
        <f t="shared" si="0"/>
        <v>231</v>
      </c>
      <c r="F3" s="11">
        <f t="shared" si="1"/>
        <v>0.82683982683982682</v>
      </c>
      <c r="G3" s="11">
        <f t="shared" si="2"/>
        <v>0.16450216450216451</v>
      </c>
      <c r="H3">
        <f t="shared" si="3"/>
        <v>8.658008658008658E-3</v>
      </c>
    </row>
    <row r="4" spans="1:8" x14ac:dyDescent="0.2">
      <c r="A4" t="s">
        <v>2096</v>
      </c>
      <c r="B4">
        <f>COUNTIFS(Crowdfunding!G:G,"successful",Crowdfunding!D:D,"&gt;=5000",Crowdfunding!D:D,"&lt;=9999")</f>
        <v>164</v>
      </c>
      <c r="C4">
        <f>COUNTIFS(Crowdfunding!G:G,"failed",Crowdfunding!D:D,"&gt;=5000",Crowdfunding!D:D,"&lt;=9999")</f>
        <v>126</v>
      </c>
      <c r="D4" s="9">
        <f>COUNTIFS(Crowdfunding!G:G,"canceled",Crowdfunding!D:D,"&gt;=5000",Crowdfunding!D:D,"&lt;=9999")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>
        <f t="shared" si="3"/>
        <v>7.9365079365079361E-2</v>
      </c>
    </row>
    <row r="5" spans="1:8" x14ac:dyDescent="0.2">
      <c r="A5" t="s">
        <v>2097</v>
      </c>
      <c r="B5">
        <f>COUNTIFS(Crowdfunding!G:G,"successful",Crowdfunding!D:D,"&gt;=10000",Crowdfunding!D:D,"&lt;=14999")</f>
        <v>4</v>
      </c>
      <c r="C5">
        <f>COUNTIFS(Crowdfunding!G:G,"failed",Crowdfunding!D:D,"&gt;=10000",Crowdfunding!D:D,"&lt;=14999")</f>
        <v>5</v>
      </c>
      <c r="D5" s="9">
        <f>COUNTIFS(Crowdfunding!G:G,"canceled",Crowdfunding!D:D,"&gt;=10000",Crowdfunding!D:D,"&lt;=14999")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>
        <f t="shared" si="3"/>
        <v>0</v>
      </c>
    </row>
    <row r="6" spans="1:8" x14ac:dyDescent="0.2">
      <c r="A6" t="s">
        <v>2098</v>
      </c>
      <c r="B6">
        <f>COUNTIFS(Crowdfunding!$G:$G,"successful",Crowdfunding!$D:$D,"&gt;=15000",Crowdfunding!$D:$D,"&lt;=19999")</f>
        <v>10</v>
      </c>
      <c r="C6">
        <f>COUNTIFS(Crowdfunding!$G:$G,"failed",Crowdfunding!$D:$D,"&gt;=15000",Crowdfunding!$D:$D,"&lt;=19999")</f>
        <v>0</v>
      </c>
      <c r="D6" s="9">
        <f>COUNTIFS(Crowdfunding!$G:$G,"canceled",Crowdfunding!$D:$D,"&gt;=15000",Crowdfunding!$D:$D,"&lt;=19999")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>
        <f t="shared" si="3"/>
        <v>0</v>
      </c>
    </row>
    <row r="7" spans="1:8" x14ac:dyDescent="0.2">
      <c r="A7" t="s">
        <v>2099</v>
      </c>
      <c r="B7">
        <f>COUNTIFS(Crowdfunding!G:G,"successful",Crowdfunding!D:D,"&gt;=20000",Crowdfunding!D:D,"&lt;=24999")</f>
        <v>7</v>
      </c>
      <c r="C7">
        <f>COUNTIFS(Crowdfunding!H:H,"failed",Crowdfunding!E:E,"&gt;=20000",Crowdfunding!E:E,"&lt;=24999")</f>
        <v>0</v>
      </c>
      <c r="D7" s="9">
        <f>COUNTIFS(Crowdfunding!I:I,"canceled",Crowdfunding!F:F,"&gt;=20000",Crowdfunding!F:F,"&lt;=24999")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>
        <f t="shared" si="3"/>
        <v>0</v>
      </c>
    </row>
    <row r="8" spans="1:8" x14ac:dyDescent="0.2">
      <c r="A8" t="s">
        <v>2100</v>
      </c>
      <c r="B8">
        <f>COUNTIFS(Crowdfunding!G:G,"successful",Crowdfunding!D:D,"&gt;=25000",Crowdfunding!D:D,"&lt;=29999")</f>
        <v>11</v>
      </c>
      <c r="C8">
        <f>COUNTIFS(Crowdfunding!G:G,"failed",Crowdfunding!D:D,"&gt;=25000",Crowdfunding!D:D,"&lt;=29999")</f>
        <v>3</v>
      </c>
      <c r="D8" s="9">
        <f>COUNTIFS(Crowdfunding!I:I,"canceled",Crowdfunding!F:F,"&gt;=25000",Crowdfunding!F:F,"&lt;=29999")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>
        <f t="shared" si="3"/>
        <v>0</v>
      </c>
    </row>
    <row r="9" spans="1:8" x14ac:dyDescent="0.2">
      <c r="A9" t="s">
        <v>2101</v>
      </c>
      <c r="B9">
        <f>COUNTIFS(Crowdfunding!G:G,"successful",Crowdfunding!D:D,"&gt;=30000",Crowdfunding!D:D,"&lt;=34999")</f>
        <v>7</v>
      </c>
      <c r="C9">
        <f>COUNTIFS(Crowdfunding!G:G,"failed",Crowdfunding!D:D,"&gt;=30000",Crowdfunding!D:D,"&lt;=34999")</f>
        <v>0</v>
      </c>
      <c r="D9" s="9">
        <f>COUNTIFS(Crowdfunding!I:I,"successful",Crowdfunding!F:F,"&gt;=30000",Crowdfunding!F:F,"&lt;=34999")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>
        <f t="shared" si="3"/>
        <v>0</v>
      </c>
    </row>
    <row r="10" spans="1:8" x14ac:dyDescent="0.2">
      <c r="A10" t="s">
        <v>2102</v>
      </c>
      <c r="B10">
        <f>COUNTIFS(Crowdfunding!G:G,"successful",Crowdfunding!D:D,"&gt;=35000",Crowdfunding!D:D,"&lt;=39999")</f>
        <v>8</v>
      </c>
      <c r="C10">
        <f>COUNTIFS(Crowdfunding!G:G,"failed",Crowdfunding!D:D,"&gt;=35000",Crowdfunding!D:D,"&lt;=39999")</f>
        <v>3</v>
      </c>
      <c r="D10" s="9">
        <f>COUNTIFS(Crowdfunding!G:G,"canceled",Crowdfunding!D:D,"&gt;=35000",Crowdfunding!D:D,"&lt;=39999")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>
        <f t="shared" si="3"/>
        <v>8.3333333333333329E-2</v>
      </c>
    </row>
    <row r="11" spans="1:8" x14ac:dyDescent="0.2">
      <c r="A11" t="s">
        <v>2105</v>
      </c>
      <c r="B11">
        <f>COUNTIFS(Crowdfunding!G:G,"successful",Crowdfunding!D:D,"&gt;=40000",Crowdfunding!D:D,"&lt;=44999")</f>
        <v>11</v>
      </c>
      <c r="C11">
        <f>COUNTIFS(Crowdfunding!G:G,"failed",Crowdfunding!D:D,"&gt;=40000",Crowdfunding!D:D,"&lt;=44999")</f>
        <v>3</v>
      </c>
      <c r="D11" s="9">
        <f>COUNTIFS(Crowdfunding!G:G,"canceled",Crowdfunding!D:D,"&gt;=40000",Crowdfunding!D:D,"&lt;=44999")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>
        <f t="shared" si="3"/>
        <v>0</v>
      </c>
    </row>
    <row r="12" spans="1:8" x14ac:dyDescent="0.2">
      <c r="A12" t="s">
        <v>2103</v>
      </c>
      <c r="B12">
        <f>COUNTIFS(Crowdfunding!G:G,"successful",Crowdfunding!D:D,"&gt;=45000",Crowdfunding!D:D,"&lt;=49999")</f>
        <v>8</v>
      </c>
      <c r="C12">
        <f>COUNTIFS(Crowdfunding!G:G,"failed",Crowdfunding!D:D,"&gt;=45000",Crowdfunding!D:D,"&lt;=49999")</f>
        <v>3</v>
      </c>
      <c r="D12" s="9">
        <f>COUNTIFS(Crowdfunding!G:G,"canceled",Crowdfunding!D:D,"&gt;=45000",Crowdfunding!D:D,"&lt;=49999")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>
        <f t="shared" si="3"/>
        <v>0</v>
      </c>
    </row>
    <row r="13" spans="1:8" x14ac:dyDescent="0.2">
      <c r="A13" t="s">
        <v>2104</v>
      </c>
      <c r="B13" s="9">
        <f>COUNTIFS(Crowdfunding!G2:G1001,"=successful",Crowdfunding!D2:D1001,"&gt;50000")</f>
        <v>114</v>
      </c>
      <c r="C13" s="9">
        <f>COUNTIFS(Crowdfunding!G2:G1001,"=failed",Crowdfunding!D2:D1001,"&gt;50000")</f>
        <v>163</v>
      </c>
      <c r="D13" s="9">
        <f>COUNTIFS(Crowdfunding!G2:G1001,"=canceled",Crowdfunding!D2:D1001,"&gt;50000")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>
        <f t="shared" si="3"/>
        <v>9.1803278688524587E-2</v>
      </c>
    </row>
    <row r="27" spans="8:8" x14ac:dyDescent="0.2">
      <c r="H27" s="19"/>
    </row>
  </sheetData>
  <conditionalFormatting sqref="I1:I1048576">
    <cfRule type="containsText" dxfId="12" priority="1" operator="containsText" text="canceled">
      <formula>NOT(ISERROR(SEARCH("canceled",I1)))</formula>
    </cfRule>
    <cfRule type="containsText" dxfId="11" priority="2" operator="containsText" text="live">
      <formula>NOT(ISERROR(SEARCH("live",I1)))</formula>
    </cfRule>
    <cfRule type="containsText" dxfId="10" priority="3" operator="containsText" text="successful">
      <formula>NOT(ISERROR(SEARCH("successful",I1)))</formula>
    </cfRule>
    <cfRule type="containsText" dxfId="9" priority="6" operator="containsText" text="failed">
      <formula>NOT(ISERROR(SEARCH("failed",I1)))</formula>
    </cfRule>
  </conditionalFormatting>
  <conditionalFormatting sqref="I3">
    <cfRule type="containsText" dxfId="8" priority="5" operator="containsText" text="successful">
      <formula>NOT(ISERROR(SEARCH("successful",I3)))</formula>
    </cfRule>
  </conditionalFormatting>
  <conditionalFormatting sqref="I4">
    <cfRule type="beginsWith" dxfId="7" priority="4" operator="beginsWith" text="s">
      <formula>LEFT(I4,LEN("s"))="s"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0A10C-0318-3941-A477-9D8754128832}">
  <dimension ref="A1:K1001"/>
  <sheetViews>
    <sheetView topLeftCell="B1" workbookViewId="0">
      <selection activeCell="K4" sqref="K4"/>
    </sheetView>
  </sheetViews>
  <sheetFormatPr baseColWidth="10" defaultRowHeight="16" x14ac:dyDescent="0.2"/>
  <cols>
    <col min="2" max="2" width="13" bestFit="1" customWidth="1"/>
    <col min="3" max="3" width="12.33203125" style="8" bestFit="1" customWidth="1"/>
    <col min="4" max="4" width="12.1640625" bestFit="1" customWidth="1"/>
    <col min="5" max="5" width="7.33203125" bestFit="1" customWidth="1"/>
    <col min="6" max="6" width="9.1640625" bestFit="1" customWidth="1"/>
    <col min="7" max="7" width="9.6640625" bestFit="1" customWidth="1"/>
    <col min="8" max="8" width="12.1640625" bestFit="1" customWidth="1"/>
    <col min="9" max="9" width="16.6640625" bestFit="1" customWidth="1"/>
    <col min="11" max="11" width="92.83203125" bestFit="1" customWidth="1"/>
  </cols>
  <sheetData>
    <row r="1" spans="1:11" x14ac:dyDescent="0.2">
      <c r="A1" t="s">
        <v>20</v>
      </c>
      <c r="B1">
        <v>158</v>
      </c>
      <c r="C1" s="15" t="s">
        <v>2110</v>
      </c>
      <c r="D1" s="1" t="s">
        <v>2109</v>
      </c>
      <c r="E1" s="1" t="s">
        <v>2111</v>
      </c>
      <c r="F1" s="1" t="s">
        <v>2112</v>
      </c>
      <c r="G1" s="1" t="s">
        <v>2108</v>
      </c>
      <c r="H1" s="1" t="s">
        <v>2113</v>
      </c>
      <c r="I1" s="1" t="s">
        <v>2114</v>
      </c>
    </row>
    <row r="2" spans="1:11" x14ac:dyDescent="0.2">
      <c r="A2" t="s">
        <v>20</v>
      </c>
      <c r="B2">
        <v>1425</v>
      </c>
      <c r="D2">
        <f>AVERAGE(B1:B565)</f>
        <v>851.14690265486729</v>
      </c>
      <c r="E2">
        <f>MEDIAN(B1:B565)</f>
        <v>201</v>
      </c>
      <c r="F2">
        <f>MIN(B1:B565)</f>
        <v>16</v>
      </c>
      <c r="G2">
        <f>MAX(B1:B565)</f>
        <v>7295</v>
      </c>
      <c r="H2">
        <f>_xlfn.VAR.S(B1:B565)</f>
        <v>1606216.5936295739</v>
      </c>
      <c r="I2">
        <f>_xlfn.STDEV.S(B1:B565)</f>
        <v>1267.366006183523</v>
      </c>
    </row>
    <row r="3" spans="1:11" x14ac:dyDescent="0.2">
      <c r="A3" t="s">
        <v>20</v>
      </c>
      <c r="B3">
        <v>174</v>
      </c>
    </row>
    <row r="4" spans="1:11" x14ac:dyDescent="0.2">
      <c r="A4" t="s">
        <v>20</v>
      </c>
      <c r="B4">
        <v>227</v>
      </c>
      <c r="K4" t="s">
        <v>2116</v>
      </c>
    </row>
    <row r="5" spans="1:11" x14ac:dyDescent="0.2">
      <c r="A5" t="s">
        <v>20</v>
      </c>
      <c r="B5">
        <v>220</v>
      </c>
    </row>
    <row r="6" spans="1:11" x14ac:dyDescent="0.2">
      <c r="A6" t="s">
        <v>20</v>
      </c>
      <c r="B6">
        <v>98</v>
      </c>
    </row>
    <row r="7" spans="1:11" x14ac:dyDescent="0.2">
      <c r="A7" t="s">
        <v>20</v>
      </c>
      <c r="B7">
        <v>100</v>
      </c>
    </row>
    <row r="8" spans="1:11" x14ac:dyDescent="0.2">
      <c r="A8" t="s">
        <v>20</v>
      </c>
      <c r="B8">
        <v>1249</v>
      </c>
      <c r="C8" s="16" t="s">
        <v>2115</v>
      </c>
      <c r="D8" s="1" t="s">
        <v>2109</v>
      </c>
      <c r="E8" s="1" t="s">
        <v>2111</v>
      </c>
      <c r="F8" s="1" t="s">
        <v>2112</v>
      </c>
      <c r="G8" s="1" t="s">
        <v>2108</v>
      </c>
      <c r="H8" s="1" t="s">
        <v>2113</v>
      </c>
      <c r="I8" s="1" t="s">
        <v>2114</v>
      </c>
    </row>
    <row r="9" spans="1:11" x14ac:dyDescent="0.2">
      <c r="A9" t="s">
        <v>20</v>
      </c>
      <c r="B9">
        <v>1396</v>
      </c>
      <c r="D9">
        <f>AVERAGE(B567:B10001)</f>
        <v>565.76321839080458</v>
      </c>
      <c r="E9">
        <f>MEDIAN(B567:B1001)</f>
        <v>117</v>
      </c>
      <c r="F9">
        <f>MIN(B567:B1001)</f>
        <v>0</v>
      </c>
      <c r="G9">
        <f>MAX(B567:B1001)</f>
        <v>6080</v>
      </c>
      <c r="H9">
        <f>_xlfn.VAR.S(B567:B1001)</f>
        <v>846074.88159330469</v>
      </c>
      <c r="I9">
        <f>_xlfn.STDEV.S(B567:B1001)</f>
        <v>919.82328824253227</v>
      </c>
    </row>
    <row r="10" spans="1:11" x14ac:dyDescent="0.2">
      <c r="A10" t="s">
        <v>20</v>
      </c>
      <c r="B10">
        <v>890</v>
      </c>
    </row>
    <row r="11" spans="1:11" x14ac:dyDescent="0.2">
      <c r="A11" t="s">
        <v>20</v>
      </c>
      <c r="B11">
        <v>142</v>
      </c>
    </row>
    <row r="12" spans="1:11" x14ac:dyDescent="0.2">
      <c r="A12" t="s">
        <v>20</v>
      </c>
      <c r="B12">
        <v>2673</v>
      </c>
    </row>
    <row r="13" spans="1:11" x14ac:dyDescent="0.2">
      <c r="A13" t="s">
        <v>20</v>
      </c>
      <c r="B13">
        <v>163</v>
      </c>
    </row>
    <row r="14" spans="1:11" x14ac:dyDescent="0.2">
      <c r="A14" t="s">
        <v>20</v>
      </c>
      <c r="B14">
        <v>2220</v>
      </c>
    </row>
    <row r="15" spans="1:11" x14ac:dyDescent="0.2">
      <c r="A15" t="s">
        <v>20</v>
      </c>
      <c r="B15">
        <v>1606</v>
      </c>
    </row>
    <row r="16" spans="1:11" x14ac:dyDescent="0.2">
      <c r="A16" t="s">
        <v>20</v>
      </c>
      <c r="B16">
        <v>129</v>
      </c>
    </row>
    <row r="17" spans="1:2" x14ac:dyDescent="0.2">
      <c r="A17" t="s">
        <v>20</v>
      </c>
      <c r="B17">
        <v>226</v>
      </c>
    </row>
    <row r="18" spans="1:2" x14ac:dyDescent="0.2">
      <c r="A18" t="s">
        <v>20</v>
      </c>
      <c r="B18">
        <v>5419</v>
      </c>
    </row>
    <row r="19" spans="1:2" x14ac:dyDescent="0.2">
      <c r="A19" t="s">
        <v>20</v>
      </c>
      <c r="B19">
        <v>165</v>
      </c>
    </row>
    <row r="20" spans="1:2" x14ac:dyDescent="0.2">
      <c r="A20" t="s">
        <v>20</v>
      </c>
      <c r="B20">
        <v>1965</v>
      </c>
    </row>
    <row r="21" spans="1:2" x14ac:dyDescent="0.2">
      <c r="A21" t="s">
        <v>20</v>
      </c>
      <c r="B21">
        <v>16</v>
      </c>
    </row>
    <row r="22" spans="1:2" x14ac:dyDescent="0.2">
      <c r="A22" t="s">
        <v>20</v>
      </c>
      <c r="B22">
        <v>107</v>
      </c>
    </row>
    <row r="23" spans="1:2" x14ac:dyDescent="0.2">
      <c r="A23" t="s">
        <v>20</v>
      </c>
      <c r="B23">
        <v>134</v>
      </c>
    </row>
    <row r="24" spans="1:2" x14ac:dyDescent="0.2">
      <c r="A24" t="s">
        <v>20</v>
      </c>
      <c r="B24">
        <v>198</v>
      </c>
    </row>
    <row r="25" spans="1:2" x14ac:dyDescent="0.2">
      <c r="A25" t="s">
        <v>20</v>
      </c>
      <c r="B25">
        <v>111</v>
      </c>
    </row>
    <row r="26" spans="1:2" x14ac:dyDescent="0.2">
      <c r="A26" t="s">
        <v>20</v>
      </c>
      <c r="B26">
        <v>222</v>
      </c>
    </row>
    <row r="27" spans="1:2" x14ac:dyDescent="0.2">
      <c r="A27" t="s">
        <v>20</v>
      </c>
      <c r="B27">
        <v>6212</v>
      </c>
    </row>
    <row r="28" spans="1:2" x14ac:dyDescent="0.2">
      <c r="A28" t="s">
        <v>20</v>
      </c>
      <c r="B28">
        <v>98</v>
      </c>
    </row>
    <row r="29" spans="1:2" x14ac:dyDescent="0.2">
      <c r="A29" t="s">
        <v>20</v>
      </c>
      <c r="B29">
        <v>92</v>
      </c>
    </row>
    <row r="30" spans="1:2" x14ac:dyDescent="0.2">
      <c r="A30" t="s">
        <v>20</v>
      </c>
      <c r="B30">
        <v>149</v>
      </c>
    </row>
    <row r="31" spans="1:2" x14ac:dyDescent="0.2">
      <c r="A31" t="s">
        <v>20</v>
      </c>
      <c r="B31">
        <v>2431</v>
      </c>
    </row>
    <row r="32" spans="1:2" x14ac:dyDescent="0.2">
      <c r="A32" t="s">
        <v>20</v>
      </c>
      <c r="B32">
        <v>303</v>
      </c>
    </row>
    <row r="33" spans="1:2" x14ac:dyDescent="0.2">
      <c r="A33" t="s">
        <v>20</v>
      </c>
      <c r="B33">
        <v>209</v>
      </c>
    </row>
    <row r="34" spans="1:2" x14ac:dyDescent="0.2">
      <c r="A34" t="s">
        <v>20</v>
      </c>
      <c r="B34">
        <v>131</v>
      </c>
    </row>
    <row r="35" spans="1:2" x14ac:dyDescent="0.2">
      <c r="A35" t="s">
        <v>20</v>
      </c>
      <c r="B35">
        <v>164</v>
      </c>
    </row>
    <row r="36" spans="1:2" x14ac:dyDescent="0.2">
      <c r="A36" t="s">
        <v>20</v>
      </c>
      <c r="B36">
        <v>201</v>
      </c>
    </row>
    <row r="37" spans="1:2" x14ac:dyDescent="0.2">
      <c r="A37" t="s">
        <v>20</v>
      </c>
      <c r="B37">
        <v>211</v>
      </c>
    </row>
    <row r="38" spans="1:2" x14ac:dyDescent="0.2">
      <c r="A38" t="s">
        <v>20</v>
      </c>
      <c r="B38">
        <v>128</v>
      </c>
    </row>
    <row r="39" spans="1:2" x14ac:dyDescent="0.2">
      <c r="A39" t="s">
        <v>20</v>
      </c>
      <c r="B39">
        <v>1600</v>
      </c>
    </row>
    <row r="40" spans="1:2" x14ac:dyDescent="0.2">
      <c r="A40" t="s">
        <v>20</v>
      </c>
      <c r="B40">
        <v>249</v>
      </c>
    </row>
    <row r="41" spans="1:2" x14ac:dyDescent="0.2">
      <c r="A41" t="s">
        <v>20</v>
      </c>
      <c r="B41">
        <v>236</v>
      </c>
    </row>
    <row r="42" spans="1:2" x14ac:dyDescent="0.2">
      <c r="A42" t="s">
        <v>20</v>
      </c>
      <c r="B42">
        <v>4065</v>
      </c>
    </row>
    <row r="43" spans="1:2" x14ac:dyDescent="0.2">
      <c r="A43" t="s">
        <v>20</v>
      </c>
      <c r="B43">
        <v>246</v>
      </c>
    </row>
    <row r="44" spans="1:2" x14ac:dyDescent="0.2">
      <c r="A44" t="s">
        <v>20</v>
      </c>
      <c r="B44">
        <v>2475</v>
      </c>
    </row>
    <row r="45" spans="1:2" x14ac:dyDescent="0.2">
      <c r="A45" t="s">
        <v>20</v>
      </c>
      <c r="B45">
        <v>76</v>
      </c>
    </row>
    <row r="46" spans="1:2" x14ac:dyDescent="0.2">
      <c r="A46" t="s">
        <v>20</v>
      </c>
      <c r="B46">
        <v>54</v>
      </c>
    </row>
    <row r="47" spans="1:2" x14ac:dyDescent="0.2">
      <c r="A47" t="s">
        <v>20</v>
      </c>
      <c r="B47">
        <v>88</v>
      </c>
    </row>
    <row r="48" spans="1:2" x14ac:dyDescent="0.2">
      <c r="A48" t="s">
        <v>20</v>
      </c>
      <c r="B48">
        <v>85</v>
      </c>
    </row>
    <row r="49" spans="1:2" x14ac:dyDescent="0.2">
      <c r="A49" t="s">
        <v>20</v>
      </c>
      <c r="B49">
        <v>170</v>
      </c>
    </row>
    <row r="50" spans="1:2" x14ac:dyDescent="0.2">
      <c r="A50" t="s">
        <v>20</v>
      </c>
      <c r="B50">
        <v>330</v>
      </c>
    </row>
    <row r="51" spans="1:2" x14ac:dyDescent="0.2">
      <c r="A51" t="s">
        <v>20</v>
      </c>
      <c r="B51">
        <v>127</v>
      </c>
    </row>
    <row r="52" spans="1:2" x14ac:dyDescent="0.2">
      <c r="A52" t="s">
        <v>20</v>
      </c>
      <c r="B52">
        <v>411</v>
      </c>
    </row>
    <row r="53" spans="1:2" x14ac:dyDescent="0.2">
      <c r="A53" t="s">
        <v>20</v>
      </c>
      <c r="B53">
        <v>180</v>
      </c>
    </row>
    <row r="54" spans="1:2" x14ac:dyDescent="0.2">
      <c r="A54" t="s">
        <v>20</v>
      </c>
      <c r="B54">
        <v>374</v>
      </c>
    </row>
    <row r="55" spans="1:2" x14ac:dyDescent="0.2">
      <c r="A55" t="s">
        <v>20</v>
      </c>
      <c r="B55">
        <v>71</v>
      </c>
    </row>
    <row r="56" spans="1:2" x14ac:dyDescent="0.2">
      <c r="A56" t="s">
        <v>20</v>
      </c>
      <c r="B56">
        <v>203</v>
      </c>
    </row>
    <row r="57" spans="1:2" x14ac:dyDescent="0.2">
      <c r="A57" t="s">
        <v>20</v>
      </c>
      <c r="B57">
        <v>113</v>
      </c>
    </row>
    <row r="58" spans="1:2" x14ac:dyDescent="0.2">
      <c r="A58" t="s">
        <v>20</v>
      </c>
      <c r="B58">
        <v>96</v>
      </c>
    </row>
    <row r="59" spans="1:2" x14ac:dyDescent="0.2">
      <c r="A59" t="s">
        <v>20</v>
      </c>
      <c r="B59">
        <v>498</v>
      </c>
    </row>
    <row r="60" spans="1:2" x14ac:dyDescent="0.2">
      <c r="A60" t="s">
        <v>20</v>
      </c>
      <c r="B60">
        <v>180</v>
      </c>
    </row>
    <row r="61" spans="1:2" x14ac:dyDescent="0.2">
      <c r="A61" t="s">
        <v>20</v>
      </c>
      <c r="B61">
        <v>27</v>
      </c>
    </row>
    <row r="62" spans="1:2" x14ac:dyDescent="0.2">
      <c r="A62" t="s">
        <v>20</v>
      </c>
      <c r="B62">
        <v>2331</v>
      </c>
    </row>
    <row r="63" spans="1:2" x14ac:dyDescent="0.2">
      <c r="A63" t="s">
        <v>20</v>
      </c>
      <c r="B63">
        <v>113</v>
      </c>
    </row>
    <row r="64" spans="1:2" x14ac:dyDescent="0.2">
      <c r="A64" t="s">
        <v>20</v>
      </c>
      <c r="B64">
        <v>164</v>
      </c>
    </row>
    <row r="65" spans="1:2" x14ac:dyDescent="0.2">
      <c r="A65" t="s">
        <v>20</v>
      </c>
      <c r="B65">
        <v>164</v>
      </c>
    </row>
    <row r="66" spans="1:2" x14ac:dyDescent="0.2">
      <c r="A66" t="s">
        <v>20</v>
      </c>
      <c r="B66">
        <v>336</v>
      </c>
    </row>
    <row r="67" spans="1:2" x14ac:dyDescent="0.2">
      <c r="A67" t="s">
        <v>20</v>
      </c>
      <c r="B67">
        <v>1917</v>
      </c>
    </row>
    <row r="68" spans="1:2" x14ac:dyDescent="0.2">
      <c r="A68" t="s">
        <v>20</v>
      </c>
      <c r="B68">
        <v>95</v>
      </c>
    </row>
    <row r="69" spans="1:2" x14ac:dyDescent="0.2">
      <c r="A69" t="s">
        <v>20</v>
      </c>
      <c r="B69">
        <v>147</v>
      </c>
    </row>
    <row r="70" spans="1:2" x14ac:dyDescent="0.2">
      <c r="A70" t="s">
        <v>20</v>
      </c>
      <c r="B70">
        <v>86</v>
      </c>
    </row>
    <row r="71" spans="1:2" x14ac:dyDescent="0.2">
      <c r="A71" t="s">
        <v>20</v>
      </c>
      <c r="B71">
        <v>83</v>
      </c>
    </row>
    <row r="72" spans="1:2" x14ac:dyDescent="0.2">
      <c r="A72" t="s">
        <v>20</v>
      </c>
      <c r="B72">
        <v>676</v>
      </c>
    </row>
    <row r="73" spans="1:2" x14ac:dyDescent="0.2">
      <c r="A73" t="s">
        <v>20</v>
      </c>
      <c r="B73">
        <v>361</v>
      </c>
    </row>
    <row r="74" spans="1:2" x14ac:dyDescent="0.2">
      <c r="A74" t="s">
        <v>20</v>
      </c>
      <c r="B74">
        <v>131</v>
      </c>
    </row>
    <row r="75" spans="1:2" x14ac:dyDescent="0.2">
      <c r="A75" t="s">
        <v>20</v>
      </c>
      <c r="B75">
        <v>126</v>
      </c>
    </row>
    <row r="76" spans="1:2" x14ac:dyDescent="0.2">
      <c r="A76" t="s">
        <v>20</v>
      </c>
      <c r="B76">
        <v>275</v>
      </c>
    </row>
    <row r="77" spans="1:2" x14ac:dyDescent="0.2">
      <c r="A77" t="s">
        <v>20</v>
      </c>
      <c r="B77">
        <v>67</v>
      </c>
    </row>
    <row r="78" spans="1:2" x14ac:dyDescent="0.2">
      <c r="A78" t="s">
        <v>20</v>
      </c>
      <c r="B78">
        <v>154</v>
      </c>
    </row>
    <row r="79" spans="1:2" x14ac:dyDescent="0.2">
      <c r="A79" t="s">
        <v>20</v>
      </c>
      <c r="B79">
        <v>1782</v>
      </c>
    </row>
    <row r="80" spans="1:2" x14ac:dyDescent="0.2">
      <c r="A80" t="s">
        <v>20</v>
      </c>
      <c r="B80">
        <v>903</v>
      </c>
    </row>
    <row r="81" spans="1:2" x14ac:dyDescent="0.2">
      <c r="A81" t="s">
        <v>20</v>
      </c>
      <c r="B81">
        <v>94</v>
      </c>
    </row>
    <row r="82" spans="1:2" x14ac:dyDescent="0.2">
      <c r="A82" t="s">
        <v>20</v>
      </c>
      <c r="B82">
        <v>180</v>
      </c>
    </row>
    <row r="83" spans="1:2" x14ac:dyDescent="0.2">
      <c r="A83" t="s">
        <v>20</v>
      </c>
      <c r="B83">
        <v>533</v>
      </c>
    </row>
    <row r="84" spans="1:2" x14ac:dyDescent="0.2">
      <c r="A84" t="s">
        <v>20</v>
      </c>
      <c r="B84">
        <v>2443</v>
      </c>
    </row>
    <row r="85" spans="1:2" x14ac:dyDescent="0.2">
      <c r="A85" t="s">
        <v>20</v>
      </c>
      <c r="B85">
        <v>89</v>
      </c>
    </row>
    <row r="86" spans="1:2" x14ac:dyDescent="0.2">
      <c r="A86" t="s">
        <v>20</v>
      </c>
      <c r="B86">
        <v>159</v>
      </c>
    </row>
    <row r="87" spans="1:2" x14ac:dyDescent="0.2">
      <c r="A87" t="s">
        <v>20</v>
      </c>
      <c r="B87">
        <v>50</v>
      </c>
    </row>
    <row r="88" spans="1:2" x14ac:dyDescent="0.2">
      <c r="A88" t="s">
        <v>20</v>
      </c>
      <c r="B88">
        <v>186</v>
      </c>
    </row>
    <row r="89" spans="1:2" x14ac:dyDescent="0.2">
      <c r="A89" t="s">
        <v>20</v>
      </c>
      <c r="B89">
        <v>1071</v>
      </c>
    </row>
    <row r="90" spans="1:2" x14ac:dyDescent="0.2">
      <c r="A90" t="s">
        <v>20</v>
      </c>
      <c r="B90">
        <v>117</v>
      </c>
    </row>
    <row r="91" spans="1:2" x14ac:dyDescent="0.2">
      <c r="A91" t="s">
        <v>20</v>
      </c>
      <c r="B91">
        <v>70</v>
      </c>
    </row>
    <row r="92" spans="1:2" x14ac:dyDescent="0.2">
      <c r="A92" t="s">
        <v>20</v>
      </c>
      <c r="B92">
        <v>135</v>
      </c>
    </row>
    <row r="93" spans="1:2" x14ac:dyDescent="0.2">
      <c r="A93" t="s">
        <v>20</v>
      </c>
      <c r="B93">
        <v>768</v>
      </c>
    </row>
    <row r="94" spans="1:2" x14ac:dyDescent="0.2">
      <c r="A94" t="s">
        <v>20</v>
      </c>
      <c r="B94">
        <v>199</v>
      </c>
    </row>
    <row r="95" spans="1:2" x14ac:dyDescent="0.2">
      <c r="A95" t="s">
        <v>20</v>
      </c>
      <c r="B95">
        <v>107</v>
      </c>
    </row>
    <row r="96" spans="1:2" x14ac:dyDescent="0.2">
      <c r="A96" t="s">
        <v>20</v>
      </c>
      <c r="B96">
        <v>195</v>
      </c>
    </row>
    <row r="97" spans="1:2" x14ac:dyDescent="0.2">
      <c r="A97" t="s">
        <v>20</v>
      </c>
      <c r="B97">
        <v>3376</v>
      </c>
    </row>
    <row r="98" spans="1:2" x14ac:dyDescent="0.2">
      <c r="A98" t="s">
        <v>20</v>
      </c>
      <c r="B98">
        <v>41</v>
      </c>
    </row>
    <row r="99" spans="1:2" x14ac:dyDescent="0.2">
      <c r="A99" t="s">
        <v>20</v>
      </c>
      <c r="B99">
        <v>1821</v>
      </c>
    </row>
    <row r="100" spans="1:2" x14ac:dyDescent="0.2">
      <c r="A100" t="s">
        <v>20</v>
      </c>
      <c r="B100">
        <v>164</v>
      </c>
    </row>
    <row r="101" spans="1:2" x14ac:dyDescent="0.2">
      <c r="A101" t="s">
        <v>20</v>
      </c>
      <c r="B101">
        <v>157</v>
      </c>
    </row>
    <row r="102" spans="1:2" x14ac:dyDescent="0.2">
      <c r="A102" t="s">
        <v>20</v>
      </c>
      <c r="B102">
        <v>246</v>
      </c>
    </row>
    <row r="103" spans="1:2" x14ac:dyDescent="0.2">
      <c r="A103" t="s">
        <v>20</v>
      </c>
      <c r="B103">
        <v>1396</v>
      </c>
    </row>
    <row r="104" spans="1:2" x14ac:dyDescent="0.2">
      <c r="A104" t="s">
        <v>20</v>
      </c>
      <c r="B104">
        <v>2506</v>
      </c>
    </row>
    <row r="105" spans="1:2" x14ac:dyDescent="0.2">
      <c r="A105" t="s">
        <v>20</v>
      </c>
      <c r="B105">
        <v>244</v>
      </c>
    </row>
    <row r="106" spans="1:2" x14ac:dyDescent="0.2">
      <c r="A106" t="s">
        <v>20</v>
      </c>
      <c r="B106">
        <v>146</v>
      </c>
    </row>
    <row r="107" spans="1:2" x14ac:dyDescent="0.2">
      <c r="A107" t="s">
        <v>20</v>
      </c>
      <c r="B107">
        <v>1267</v>
      </c>
    </row>
    <row r="108" spans="1:2" x14ac:dyDescent="0.2">
      <c r="A108" t="s">
        <v>20</v>
      </c>
      <c r="B108">
        <v>1561</v>
      </c>
    </row>
    <row r="109" spans="1:2" x14ac:dyDescent="0.2">
      <c r="A109" t="s">
        <v>20</v>
      </c>
      <c r="B109">
        <v>48</v>
      </c>
    </row>
    <row r="110" spans="1:2" x14ac:dyDescent="0.2">
      <c r="A110" t="s">
        <v>20</v>
      </c>
      <c r="B110">
        <v>2739</v>
      </c>
    </row>
    <row r="111" spans="1:2" x14ac:dyDescent="0.2">
      <c r="A111" t="s">
        <v>20</v>
      </c>
      <c r="B111">
        <v>3537</v>
      </c>
    </row>
    <row r="112" spans="1:2" x14ac:dyDescent="0.2">
      <c r="A112" t="s">
        <v>20</v>
      </c>
      <c r="B112">
        <v>2107</v>
      </c>
    </row>
    <row r="113" spans="1:2" x14ac:dyDescent="0.2">
      <c r="A113" t="s">
        <v>20</v>
      </c>
      <c r="B113">
        <v>3318</v>
      </c>
    </row>
    <row r="114" spans="1:2" x14ac:dyDescent="0.2">
      <c r="A114" t="s">
        <v>20</v>
      </c>
      <c r="B114">
        <v>340</v>
      </c>
    </row>
    <row r="115" spans="1:2" x14ac:dyDescent="0.2">
      <c r="A115" t="s">
        <v>20</v>
      </c>
      <c r="B115">
        <v>1442</v>
      </c>
    </row>
    <row r="116" spans="1:2" x14ac:dyDescent="0.2">
      <c r="A116" t="s">
        <v>20</v>
      </c>
      <c r="B116">
        <v>126</v>
      </c>
    </row>
    <row r="117" spans="1:2" x14ac:dyDescent="0.2">
      <c r="A117" t="s">
        <v>20</v>
      </c>
      <c r="B117">
        <v>524</v>
      </c>
    </row>
    <row r="118" spans="1:2" x14ac:dyDescent="0.2">
      <c r="A118" t="s">
        <v>20</v>
      </c>
      <c r="B118">
        <v>1989</v>
      </c>
    </row>
    <row r="119" spans="1:2" x14ac:dyDescent="0.2">
      <c r="A119" t="s">
        <v>20</v>
      </c>
      <c r="B119">
        <v>157</v>
      </c>
    </row>
    <row r="120" spans="1:2" x14ac:dyDescent="0.2">
      <c r="A120" t="s">
        <v>20</v>
      </c>
      <c r="B120">
        <v>4498</v>
      </c>
    </row>
    <row r="121" spans="1:2" x14ac:dyDescent="0.2">
      <c r="A121" t="s">
        <v>20</v>
      </c>
      <c r="B121">
        <v>80</v>
      </c>
    </row>
    <row r="122" spans="1:2" x14ac:dyDescent="0.2">
      <c r="A122" t="s">
        <v>20</v>
      </c>
      <c r="B122">
        <v>43</v>
      </c>
    </row>
    <row r="123" spans="1:2" x14ac:dyDescent="0.2">
      <c r="A123" t="s">
        <v>20</v>
      </c>
      <c r="B123">
        <v>2053</v>
      </c>
    </row>
    <row r="124" spans="1:2" x14ac:dyDescent="0.2">
      <c r="A124" t="s">
        <v>20</v>
      </c>
      <c r="B124">
        <v>168</v>
      </c>
    </row>
    <row r="125" spans="1:2" x14ac:dyDescent="0.2">
      <c r="A125" t="s">
        <v>20</v>
      </c>
      <c r="B125">
        <v>4289</v>
      </c>
    </row>
    <row r="126" spans="1:2" x14ac:dyDescent="0.2">
      <c r="A126" t="s">
        <v>20</v>
      </c>
      <c r="B126">
        <v>165</v>
      </c>
    </row>
    <row r="127" spans="1:2" x14ac:dyDescent="0.2">
      <c r="A127" t="s">
        <v>20</v>
      </c>
      <c r="B127">
        <v>1815</v>
      </c>
    </row>
    <row r="128" spans="1:2" x14ac:dyDescent="0.2">
      <c r="A128" t="s">
        <v>20</v>
      </c>
      <c r="B128">
        <v>397</v>
      </c>
    </row>
    <row r="129" spans="1:2" x14ac:dyDescent="0.2">
      <c r="A129" t="s">
        <v>20</v>
      </c>
      <c r="B129">
        <v>1539</v>
      </c>
    </row>
    <row r="130" spans="1:2" x14ac:dyDescent="0.2">
      <c r="A130" t="s">
        <v>20</v>
      </c>
      <c r="B130">
        <v>138</v>
      </c>
    </row>
    <row r="131" spans="1:2" x14ac:dyDescent="0.2">
      <c r="A131" t="s">
        <v>20</v>
      </c>
      <c r="B131">
        <v>3594</v>
      </c>
    </row>
    <row r="132" spans="1:2" x14ac:dyDescent="0.2">
      <c r="A132" t="s">
        <v>20</v>
      </c>
      <c r="B132">
        <v>5880</v>
      </c>
    </row>
    <row r="133" spans="1:2" x14ac:dyDescent="0.2">
      <c r="A133" t="s">
        <v>20</v>
      </c>
      <c r="B133">
        <v>112</v>
      </c>
    </row>
    <row r="134" spans="1:2" x14ac:dyDescent="0.2">
      <c r="A134" t="s">
        <v>20</v>
      </c>
      <c r="B134">
        <v>943</v>
      </c>
    </row>
    <row r="135" spans="1:2" x14ac:dyDescent="0.2">
      <c r="A135" t="s">
        <v>20</v>
      </c>
      <c r="B135">
        <v>2468</v>
      </c>
    </row>
    <row r="136" spans="1:2" x14ac:dyDescent="0.2">
      <c r="A136" t="s">
        <v>20</v>
      </c>
      <c r="B136">
        <v>2551</v>
      </c>
    </row>
    <row r="137" spans="1:2" x14ac:dyDescent="0.2">
      <c r="A137" t="s">
        <v>20</v>
      </c>
      <c r="B137">
        <v>101</v>
      </c>
    </row>
    <row r="138" spans="1:2" x14ac:dyDescent="0.2">
      <c r="A138" t="s">
        <v>20</v>
      </c>
      <c r="B138">
        <v>92</v>
      </c>
    </row>
    <row r="139" spans="1:2" x14ac:dyDescent="0.2">
      <c r="A139" t="s">
        <v>20</v>
      </c>
      <c r="B139">
        <v>62</v>
      </c>
    </row>
    <row r="140" spans="1:2" x14ac:dyDescent="0.2">
      <c r="A140" t="s">
        <v>20</v>
      </c>
      <c r="B140">
        <v>149</v>
      </c>
    </row>
    <row r="141" spans="1:2" x14ac:dyDescent="0.2">
      <c r="A141" t="s">
        <v>20</v>
      </c>
      <c r="B141">
        <v>329</v>
      </c>
    </row>
    <row r="142" spans="1:2" x14ac:dyDescent="0.2">
      <c r="A142" t="s">
        <v>20</v>
      </c>
      <c r="B142">
        <v>97</v>
      </c>
    </row>
    <row r="143" spans="1:2" x14ac:dyDescent="0.2">
      <c r="A143" t="s">
        <v>20</v>
      </c>
      <c r="B143">
        <v>1784</v>
      </c>
    </row>
    <row r="144" spans="1:2" x14ac:dyDescent="0.2">
      <c r="A144" t="s">
        <v>20</v>
      </c>
      <c r="B144">
        <v>1684</v>
      </c>
    </row>
    <row r="145" spans="1:2" x14ac:dyDescent="0.2">
      <c r="A145" t="s">
        <v>20</v>
      </c>
      <c r="B145">
        <v>250</v>
      </c>
    </row>
    <row r="146" spans="1:2" x14ac:dyDescent="0.2">
      <c r="A146" t="s">
        <v>20</v>
      </c>
      <c r="B146">
        <v>238</v>
      </c>
    </row>
    <row r="147" spans="1:2" x14ac:dyDescent="0.2">
      <c r="A147" t="s">
        <v>20</v>
      </c>
      <c r="B147">
        <v>53</v>
      </c>
    </row>
    <row r="148" spans="1:2" x14ac:dyDescent="0.2">
      <c r="A148" t="s">
        <v>20</v>
      </c>
      <c r="B148">
        <v>214</v>
      </c>
    </row>
    <row r="149" spans="1:2" x14ac:dyDescent="0.2">
      <c r="A149" t="s">
        <v>20</v>
      </c>
      <c r="B149">
        <v>222</v>
      </c>
    </row>
    <row r="150" spans="1:2" x14ac:dyDescent="0.2">
      <c r="A150" t="s">
        <v>20</v>
      </c>
      <c r="B150">
        <v>1884</v>
      </c>
    </row>
    <row r="151" spans="1:2" x14ac:dyDescent="0.2">
      <c r="A151" t="s">
        <v>20</v>
      </c>
      <c r="B151">
        <v>218</v>
      </c>
    </row>
    <row r="152" spans="1:2" x14ac:dyDescent="0.2">
      <c r="A152" t="s">
        <v>20</v>
      </c>
      <c r="B152">
        <v>6465</v>
      </c>
    </row>
    <row r="153" spans="1:2" x14ac:dyDescent="0.2">
      <c r="A153" t="s">
        <v>20</v>
      </c>
      <c r="B153">
        <v>59</v>
      </c>
    </row>
    <row r="154" spans="1:2" x14ac:dyDescent="0.2">
      <c r="A154" t="s">
        <v>20</v>
      </c>
      <c r="B154">
        <v>88</v>
      </c>
    </row>
    <row r="155" spans="1:2" x14ac:dyDescent="0.2">
      <c r="A155" t="s">
        <v>20</v>
      </c>
      <c r="B155">
        <v>1697</v>
      </c>
    </row>
    <row r="156" spans="1:2" x14ac:dyDescent="0.2">
      <c r="A156" t="s">
        <v>20</v>
      </c>
      <c r="B156">
        <v>92</v>
      </c>
    </row>
    <row r="157" spans="1:2" x14ac:dyDescent="0.2">
      <c r="A157" t="s">
        <v>20</v>
      </c>
      <c r="B157">
        <v>186</v>
      </c>
    </row>
    <row r="158" spans="1:2" x14ac:dyDescent="0.2">
      <c r="A158" t="s">
        <v>20</v>
      </c>
      <c r="B158">
        <v>138</v>
      </c>
    </row>
    <row r="159" spans="1:2" x14ac:dyDescent="0.2">
      <c r="A159" t="s">
        <v>20</v>
      </c>
      <c r="B159">
        <v>261</v>
      </c>
    </row>
    <row r="160" spans="1:2" x14ac:dyDescent="0.2">
      <c r="A160" t="s">
        <v>20</v>
      </c>
      <c r="B160">
        <v>107</v>
      </c>
    </row>
    <row r="161" spans="1:2" x14ac:dyDescent="0.2">
      <c r="A161" t="s">
        <v>20</v>
      </c>
      <c r="B161">
        <v>199</v>
      </c>
    </row>
    <row r="162" spans="1:2" x14ac:dyDescent="0.2">
      <c r="A162" t="s">
        <v>20</v>
      </c>
      <c r="B162">
        <v>5512</v>
      </c>
    </row>
    <row r="163" spans="1:2" x14ac:dyDescent="0.2">
      <c r="A163" t="s">
        <v>20</v>
      </c>
      <c r="B163">
        <v>86</v>
      </c>
    </row>
    <row r="164" spans="1:2" x14ac:dyDescent="0.2">
      <c r="A164" t="s">
        <v>20</v>
      </c>
      <c r="B164">
        <v>2768</v>
      </c>
    </row>
    <row r="165" spans="1:2" x14ac:dyDescent="0.2">
      <c r="A165" t="s">
        <v>20</v>
      </c>
      <c r="B165">
        <v>48</v>
      </c>
    </row>
    <row r="166" spans="1:2" x14ac:dyDescent="0.2">
      <c r="A166" t="s">
        <v>20</v>
      </c>
      <c r="B166">
        <v>87</v>
      </c>
    </row>
    <row r="167" spans="1:2" x14ac:dyDescent="0.2">
      <c r="A167" t="s">
        <v>20</v>
      </c>
      <c r="B167">
        <v>1894</v>
      </c>
    </row>
    <row r="168" spans="1:2" x14ac:dyDescent="0.2">
      <c r="A168" t="s">
        <v>20</v>
      </c>
      <c r="B168">
        <v>282</v>
      </c>
    </row>
    <row r="169" spans="1:2" x14ac:dyDescent="0.2">
      <c r="A169" t="s">
        <v>20</v>
      </c>
      <c r="B169">
        <v>116</v>
      </c>
    </row>
    <row r="170" spans="1:2" x14ac:dyDescent="0.2">
      <c r="A170" t="s">
        <v>20</v>
      </c>
      <c r="B170">
        <v>83</v>
      </c>
    </row>
    <row r="171" spans="1:2" x14ac:dyDescent="0.2">
      <c r="A171" t="s">
        <v>20</v>
      </c>
      <c r="B171">
        <v>91</v>
      </c>
    </row>
    <row r="172" spans="1:2" x14ac:dyDescent="0.2">
      <c r="A172" t="s">
        <v>20</v>
      </c>
      <c r="B172">
        <v>546</v>
      </c>
    </row>
    <row r="173" spans="1:2" x14ac:dyDescent="0.2">
      <c r="A173" t="s">
        <v>20</v>
      </c>
      <c r="B173">
        <v>393</v>
      </c>
    </row>
    <row r="174" spans="1:2" x14ac:dyDescent="0.2">
      <c r="A174" t="s">
        <v>20</v>
      </c>
      <c r="B174">
        <v>133</v>
      </c>
    </row>
    <row r="175" spans="1:2" x14ac:dyDescent="0.2">
      <c r="A175" t="s">
        <v>20</v>
      </c>
      <c r="B175">
        <v>254</v>
      </c>
    </row>
    <row r="176" spans="1:2" x14ac:dyDescent="0.2">
      <c r="A176" t="s">
        <v>20</v>
      </c>
      <c r="B176">
        <v>176</v>
      </c>
    </row>
    <row r="177" spans="1:2" x14ac:dyDescent="0.2">
      <c r="A177" t="s">
        <v>20</v>
      </c>
      <c r="B177">
        <v>337</v>
      </c>
    </row>
    <row r="178" spans="1:2" x14ac:dyDescent="0.2">
      <c r="A178" t="s">
        <v>20</v>
      </c>
      <c r="B178">
        <v>107</v>
      </c>
    </row>
    <row r="179" spans="1:2" x14ac:dyDescent="0.2">
      <c r="A179" t="s">
        <v>20</v>
      </c>
      <c r="B179">
        <v>183</v>
      </c>
    </row>
    <row r="180" spans="1:2" x14ac:dyDescent="0.2">
      <c r="A180" t="s">
        <v>20</v>
      </c>
      <c r="B180">
        <v>72</v>
      </c>
    </row>
    <row r="181" spans="1:2" x14ac:dyDescent="0.2">
      <c r="A181" t="s">
        <v>20</v>
      </c>
      <c r="B181">
        <v>295</v>
      </c>
    </row>
    <row r="182" spans="1:2" x14ac:dyDescent="0.2">
      <c r="A182" t="s">
        <v>20</v>
      </c>
      <c r="B182">
        <v>142</v>
      </c>
    </row>
    <row r="183" spans="1:2" x14ac:dyDescent="0.2">
      <c r="A183" t="s">
        <v>20</v>
      </c>
      <c r="B183">
        <v>85</v>
      </c>
    </row>
    <row r="184" spans="1:2" x14ac:dyDescent="0.2">
      <c r="A184" t="s">
        <v>20</v>
      </c>
      <c r="B184">
        <v>659</v>
      </c>
    </row>
    <row r="185" spans="1:2" x14ac:dyDescent="0.2">
      <c r="A185" t="s">
        <v>20</v>
      </c>
      <c r="B185">
        <v>121</v>
      </c>
    </row>
    <row r="186" spans="1:2" x14ac:dyDescent="0.2">
      <c r="A186" t="s">
        <v>20</v>
      </c>
      <c r="B186">
        <v>3742</v>
      </c>
    </row>
    <row r="187" spans="1:2" x14ac:dyDescent="0.2">
      <c r="A187" t="s">
        <v>20</v>
      </c>
      <c r="B187">
        <v>223</v>
      </c>
    </row>
    <row r="188" spans="1:2" x14ac:dyDescent="0.2">
      <c r="A188" t="s">
        <v>20</v>
      </c>
      <c r="B188">
        <v>133</v>
      </c>
    </row>
    <row r="189" spans="1:2" x14ac:dyDescent="0.2">
      <c r="A189" t="s">
        <v>20</v>
      </c>
      <c r="B189">
        <v>5168</v>
      </c>
    </row>
    <row r="190" spans="1:2" x14ac:dyDescent="0.2">
      <c r="A190" t="s">
        <v>20</v>
      </c>
      <c r="B190">
        <v>307</v>
      </c>
    </row>
    <row r="191" spans="1:2" x14ac:dyDescent="0.2">
      <c r="A191" t="s">
        <v>20</v>
      </c>
      <c r="B191">
        <v>2441</v>
      </c>
    </row>
    <row r="192" spans="1:2" x14ac:dyDescent="0.2">
      <c r="A192" t="s">
        <v>20</v>
      </c>
      <c r="B192">
        <v>1385</v>
      </c>
    </row>
    <row r="193" spans="1:2" x14ac:dyDescent="0.2">
      <c r="A193" t="s">
        <v>20</v>
      </c>
      <c r="B193">
        <v>190</v>
      </c>
    </row>
    <row r="194" spans="1:2" x14ac:dyDescent="0.2">
      <c r="A194" t="s">
        <v>20</v>
      </c>
      <c r="B194">
        <v>470</v>
      </c>
    </row>
    <row r="195" spans="1:2" x14ac:dyDescent="0.2">
      <c r="A195" t="s">
        <v>20</v>
      </c>
      <c r="B195">
        <v>253</v>
      </c>
    </row>
    <row r="196" spans="1:2" x14ac:dyDescent="0.2">
      <c r="A196" t="s">
        <v>20</v>
      </c>
      <c r="B196">
        <v>1113</v>
      </c>
    </row>
    <row r="197" spans="1:2" x14ac:dyDescent="0.2">
      <c r="A197" t="s">
        <v>20</v>
      </c>
      <c r="B197">
        <v>2283</v>
      </c>
    </row>
    <row r="198" spans="1:2" x14ac:dyDescent="0.2">
      <c r="A198" t="s">
        <v>20</v>
      </c>
      <c r="B198">
        <v>1095</v>
      </c>
    </row>
    <row r="199" spans="1:2" x14ac:dyDescent="0.2">
      <c r="A199" t="s">
        <v>20</v>
      </c>
      <c r="B199">
        <v>1690</v>
      </c>
    </row>
    <row r="200" spans="1:2" x14ac:dyDescent="0.2">
      <c r="A200" t="s">
        <v>20</v>
      </c>
      <c r="B200">
        <v>191</v>
      </c>
    </row>
    <row r="201" spans="1:2" x14ac:dyDescent="0.2">
      <c r="A201" t="s">
        <v>20</v>
      </c>
      <c r="B201">
        <v>2013</v>
      </c>
    </row>
    <row r="202" spans="1:2" x14ac:dyDescent="0.2">
      <c r="A202" t="s">
        <v>20</v>
      </c>
      <c r="B202">
        <v>1703</v>
      </c>
    </row>
    <row r="203" spans="1:2" x14ac:dyDescent="0.2">
      <c r="A203" t="s">
        <v>20</v>
      </c>
      <c r="B203">
        <v>80</v>
      </c>
    </row>
    <row r="204" spans="1:2" x14ac:dyDescent="0.2">
      <c r="A204" t="s">
        <v>20</v>
      </c>
      <c r="B204">
        <v>41</v>
      </c>
    </row>
    <row r="205" spans="1:2" x14ac:dyDescent="0.2">
      <c r="A205" t="s">
        <v>20</v>
      </c>
      <c r="B205">
        <v>187</v>
      </c>
    </row>
    <row r="206" spans="1:2" x14ac:dyDescent="0.2">
      <c r="A206" t="s">
        <v>20</v>
      </c>
      <c r="B206">
        <v>2875</v>
      </c>
    </row>
    <row r="207" spans="1:2" x14ac:dyDescent="0.2">
      <c r="A207" t="s">
        <v>20</v>
      </c>
      <c r="B207">
        <v>88</v>
      </c>
    </row>
    <row r="208" spans="1:2" x14ac:dyDescent="0.2">
      <c r="A208" t="s">
        <v>20</v>
      </c>
      <c r="B208">
        <v>191</v>
      </c>
    </row>
    <row r="209" spans="1:2" x14ac:dyDescent="0.2">
      <c r="A209" t="s">
        <v>20</v>
      </c>
      <c r="B209">
        <v>139</v>
      </c>
    </row>
    <row r="210" spans="1:2" x14ac:dyDescent="0.2">
      <c r="A210" t="s">
        <v>20</v>
      </c>
      <c r="B210">
        <v>186</v>
      </c>
    </row>
    <row r="211" spans="1:2" x14ac:dyDescent="0.2">
      <c r="A211" t="s">
        <v>20</v>
      </c>
      <c r="B211">
        <v>112</v>
      </c>
    </row>
    <row r="212" spans="1:2" x14ac:dyDescent="0.2">
      <c r="A212" t="s">
        <v>20</v>
      </c>
      <c r="B212">
        <v>101</v>
      </c>
    </row>
    <row r="213" spans="1:2" x14ac:dyDescent="0.2">
      <c r="A213" t="s">
        <v>20</v>
      </c>
      <c r="B213">
        <v>206</v>
      </c>
    </row>
    <row r="214" spans="1:2" x14ac:dyDescent="0.2">
      <c r="A214" t="s">
        <v>20</v>
      </c>
      <c r="B214">
        <v>154</v>
      </c>
    </row>
    <row r="215" spans="1:2" x14ac:dyDescent="0.2">
      <c r="A215" t="s">
        <v>20</v>
      </c>
      <c r="B215">
        <v>5966</v>
      </c>
    </row>
    <row r="216" spans="1:2" x14ac:dyDescent="0.2">
      <c r="A216" t="s">
        <v>20</v>
      </c>
      <c r="B216">
        <v>169</v>
      </c>
    </row>
    <row r="217" spans="1:2" x14ac:dyDescent="0.2">
      <c r="A217" t="s">
        <v>20</v>
      </c>
      <c r="B217">
        <v>2106</v>
      </c>
    </row>
    <row r="218" spans="1:2" x14ac:dyDescent="0.2">
      <c r="A218" t="s">
        <v>20</v>
      </c>
      <c r="B218">
        <v>131</v>
      </c>
    </row>
    <row r="219" spans="1:2" x14ac:dyDescent="0.2">
      <c r="A219" t="s">
        <v>20</v>
      </c>
      <c r="B219">
        <v>84</v>
      </c>
    </row>
    <row r="220" spans="1:2" x14ac:dyDescent="0.2">
      <c r="A220" t="s">
        <v>20</v>
      </c>
      <c r="B220">
        <v>155</v>
      </c>
    </row>
    <row r="221" spans="1:2" x14ac:dyDescent="0.2">
      <c r="A221" t="s">
        <v>20</v>
      </c>
      <c r="B221">
        <v>189</v>
      </c>
    </row>
    <row r="222" spans="1:2" x14ac:dyDescent="0.2">
      <c r="A222" t="s">
        <v>20</v>
      </c>
      <c r="B222">
        <v>4799</v>
      </c>
    </row>
    <row r="223" spans="1:2" x14ac:dyDescent="0.2">
      <c r="A223" t="s">
        <v>20</v>
      </c>
      <c r="B223">
        <v>1137</v>
      </c>
    </row>
    <row r="224" spans="1:2" x14ac:dyDescent="0.2">
      <c r="A224" t="s">
        <v>20</v>
      </c>
      <c r="B224">
        <v>1152</v>
      </c>
    </row>
    <row r="225" spans="1:2" x14ac:dyDescent="0.2">
      <c r="A225" t="s">
        <v>20</v>
      </c>
      <c r="B225">
        <v>50</v>
      </c>
    </row>
    <row r="226" spans="1:2" x14ac:dyDescent="0.2">
      <c r="A226" t="s">
        <v>20</v>
      </c>
      <c r="B226">
        <v>3059</v>
      </c>
    </row>
    <row r="227" spans="1:2" x14ac:dyDescent="0.2">
      <c r="A227" t="s">
        <v>20</v>
      </c>
      <c r="B227">
        <v>34</v>
      </c>
    </row>
    <row r="228" spans="1:2" x14ac:dyDescent="0.2">
      <c r="A228" t="s">
        <v>20</v>
      </c>
      <c r="B228">
        <v>220</v>
      </c>
    </row>
    <row r="229" spans="1:2" x14ac:dyDescent="0.2">
      <c r="A229" t="s">
        <v>20</v>
      </c>
      <c r="B229">
        <v>1604</v>
      </c>
    </row>
    <row r="230" spans="1:2" x14ac:dyDescent="0.2">
      <c r="A230" t="s">
        <v>20</v>
      </c>
      <c r="B230">
        <v>454</v>
      </c>
    </row>
    <row r="231" spans="1:2" x14ac:dyDescent="0.2">
      <c r="A231" t="s">
        <v>20</v>
      </c>
      <c r="B231">
        <v>123</v>
      </c>
    </row>
    <row r="232" spans="1:2" x14ac:dyDescent="0.2">
      <c r="A232" t="s">
        <v>20</v>
      </c>
      <c r="B232">
        <v>299</v>
      </c>
    </row>
    <row r="233" spans="1:2" x14ac:dyDescent="0.2">
      <c r="A233" t="s">
        <v>20</v>
      </c>
      <c r="B233">
        <v>2237</v>
      </c>
    </row>
    <row r="234" spans="1:2" x14ac:dyDescent="0.2">
      <c r="A234" t="s">
        <v>20</v>
      </c>
      <c r="B234">
        <v>645</v>
      </c>
    </row>
    <row r="235" spans="1:2" x14ac:dyDescent="0.2">
      <c r="A235" t="s">
        <v>20</v>
      </c>
      <c r="B235">
        <v>484</v>
      </c>
    </row>
    <row r="236" spans="1:2" x14ac:dyDescent="0.2">
      <c r="A236" t="s">
        <v>20</v>
      </c>
      <c r="B236">
        <v>154</v>
      </c>
    </row>
    <row r="237" spans="1:2" x14ac:dyDescent="0.2">
      <c r="A237" t="s">
        <v>20</v>
      </c>
      <c r="B237">
        <v>82</v>
      </c>
    </row>
    <row r="238" spans="1:2" x14ac:dyDescent="0.2">
      <c r="A238" t="s">
        <v>20</v>
      </c>
      <c r="B238">
        <v>134</v>
      </c>
    </row>
    <row r="239" spans="1:2" x14ac:dyDescent="0.2">
      <c r="A239" t="s">
        <v>20</v>
      </c>
      <c r="B239">
        <v>5203</v>
      </c>
    </row>
    <row r="240" spans="1:2" x14ac:dyDescent="0.2">
      <c r="A240" t="s">
        <v>20</v>
      </c>
      <c r="B240">
        <v>94</v>
      </c>
    </row>
    <row r="241" spans="1:2" x14ac:dyDescent="0.2">
      <c r="A241" t="s">
        <v>20</v>
      </c>
      <c r="B241">
        <v>205</v>
      </c>
    </row>
    <row r="242" spans="1:2" x14ac:dyDescent="0.2">
      <c r="A242" t="s">
        <v>20</v>
      </c>
      <c r="B242">
        <v>92</v>
      </c>
    </row>
    <row r="243" spans="1:2" x14ac:dyDescent="0.2">
      <c r="A243" t="s">
        <v>20</v>
      </c>
      <c r="B243">
        <v>219</v>
      </c>
    </row>
    <row r="244" spans="1:2" x14ac:dyDescent="0.2">
      <c r="A244" t="s">
        <v>20</v>
      </c>
      <c r="B244">
        <v>2526</v>
      </c>
    </row>
    <row r="245" spans="1:2" x14ac:dyDescent="0.2">
      <c r="A245" t="s">
        <v>20</v>
      </c>
      <c r="B245">
        <v>94</v>
      </c>
    </row>
    <row r="246" spans="1:2" x14ac:dyDescent="0.2">
      <c r="A246" t="s">
        <v>20</v>
      </c>
      <c r="B246">
        <v>1713</v>
      </c>
    </row>
    <row r="247" spans="1:2" x14ac:dyDescent="0.2">
      <c r="A247" t="s">
        <v>20</v>
      </c>
      <c r="B247">
        <v>249</v>
      </c>
    </row>
    <row r="248" spans="1:2" x14ac:dyDescent="0.2">
      <c r="A248" t="s">
        <v>20</v>
      </c>
      <c r="B248">
        <v>192</v>
      </c>
    </row>
    <row r="249" spans="1:2" x14ac:dyDescent="0.2">
      <c r="A249" t="s">
        <v>20</v>
      </c>
      <c r="B249">
        <v>247</v>
      </c>
    </row>
    <row r="250" spans="1:2" x14ac:dyDescent="0.2">
      <c r="A250" t="s">
        <v>20</v>
      </c>
      <c r="B250">
        <v>2293</v>
      </c>
    </row>
    <row r="251" spans="1:2" x14ac:dyDescent="0.2">
      <c r="A251" t="s">
        <v>20</v>
      </c>
      <c r="B251">
        <v>3131</v>
      </c>
    </row>
    <row r="252" spans="1:2" x14ac:dyDescent="0.2">
      <c r="A252" t="s">
        <v>20</v>
      </c>
      <c r="B252">
        <v>143</v>
      </c>
    </row>
    <row r="253" spans="1:2" x14ac:dyDescent="0.2">
      <c r="A253" t="s">
        <v>20</v>
      </c>
      <c r="B253">
        <v>296</v>
      </c>
    </row>
    <row r="254" spans="1:2" x14ac:dyDescent="0.2">
      <c r="A254" t="s">
        <v>20</v>
      </c>
      <c r="B254">
        <v>170</v>
      </c>
    </row>
    <row r="255" spans="1:2" x14ac:dyDescent="0.2">
      <c r="A255" t="s">
        <v>20</v>
      </c>
      <c r="B255">
        <v>86</v>
      </c>
    </row>
    <row r="256" spans="1:2" x14ac:dyDescent="0.2">
      <c r="A256" t="s">
        <v>20</v>
      </c>
      <c r="B256">
        <v>6286</v>
      </c>
    </row>
    <row r="257" spans="1:2" x14ac:dyDescent="0.2">
      <c r="A257" t="s">
        <v>20</v>
      </c>
      <c r="B257">
        <v>3727</v>
      </c>
    </row>
    <row r="258" spans="1:2" x14ac:dyDescent="0.2">
      <c r="A258" t="s">
        <v>20</v>
      </c>
      <c r="B258">
        <v>1605</v>
      </c>
    </row>
    <row r="259" spans="1:2" x14ac:dyDescent="0.2">
      <c r="A259" t="s">
        <v>20</v>
      </c>
      <c r="B259">
        <v>2120</v>
      </c>
    </row>
    <row r="260" spans="1:2" x14ac:dyDescent="0.2">
      <c r="A260" t="s">
        <v>20</v>
      </c>
      <c r="B260">
        <v>50</v>
      </c>
    </row>
    <row r="261" spans="1:2" x14ac:dyDescent="0.2">
      <c r="A261" t="s">
        <v>20</v>
      </c>
      <c r="B261">
        <v>2080</v>
      </c>
    </row>
    <row r="262" spans="1:2" x14ac:dyDescent="0.2">
      <c r="A262" t="s">
        <v>20</v>
      </c>
      <c r="B262">
        <v>2105</v>
      </c>
    </row>
    <row r="263" spans="1:2" x14ac:dyDescent="0.2">
      <c r="A263" t="s">
        <v>20</v>
      </c>
      <c r="B263">
        <v>2436</v>
      </c>
    </row>
    <row r="264" spans="1:2" x14ac:dyDescent="0.2">
      <c r="A264" t="s">
        <v>20</v>
      </c>
      <c r="B264">
        <v>80</v>
      </c>
    </row>
    <row r="265" spans="1:2" x14ac:dyDescent="0.2">
      <c r="A265" t="s">
        <v>20</v>
      </c>
      <c r="B265">
        <v>42</v>
      </c>
    </row>
    <row r="266" spans="1:2" x14ac:dyDescent="0.2">
      <c r="A266" t="s">
        <v>20</v>
      </c>
      <c r="B266">
        <v>139</v>
      </c>
    </row>
    <row r="267" spans="1:2" x14ac:dyDescent="0.2">
      <c r="A267" t="s">
        <v>20</v>
      </c>
      <c r="B267">
        <v>159</v>
      </c>
    </row>
    <row r="268" spans="1:2" x14ac:dyDescent="0.2">
      <c r="A268" t="s">
        <v>20</v>
      </c>
      <c r="B268">
        <v>381</v>
      </c>
    </row>
    <row r="269" spans="1:2" x14ac:dyDescent="0.2">
      <c r="A269" t="s">
        <v>20</v>
      </c>
      <c r="B269">
        <v>194</v>
      </c>
    </row>
    <row r="270" spans="1:2" x14ac:dyDescent="0.2">
      <c r="A270" t="s">
        <v>20</v>
      </c>
      <c r="B270">
        <v>106</v>
      </c>
    </row>
    <row r="271" spans="1:2" x14ac:dyDescent="0.2">
      <c r="A271" t="s">
        <v>20</v>
      </c>
      <c r="B271">
        <v>142</v>
      </c>
    </row>
    <row r="272" spans="1:2" x14ac:dyDescent="0.2">
      <c r="A272" t="s">
        <v>20</v>
      </c>
      <c r="B272">
        <v>211</v>
      </c>
    </row>
    <row r="273" spans="1:2" x14ac:dyDescent="0.2">
      <c r="A273" t="s">
        <v>20</v>
      </c>
      <c r="B273">
        <v>2756</v>
      </c>
    </row>
    <row r="274" spans="1:2" x14ac:dyDescent="0.2">
      <c r="A274" t="s">
        <v>20</v>
      </c>
      <c r="B274">
        <v>173</v>
      </c>
    </row>
    <row r="275" spans="1:2" x14ac:dyDescent="0.2">
      <c r="A275" t="s">
        <v>20</v>
      </c>
      <c r="B275">
        <v>87</v>
      </c>
    </row>
    <row r="276" spans="1:2" x14ac:dyDescent="0.2">
      <c r="A276" t="s">
        <v>20</v>
      </c>
      <c r="B276">
        <v>1572</v>
      </c>
    </row>
    <row r="277" spans="1:2" x14ac:dyDescent="0.2">
      <c r="A277" t="s">
        <v>20</v>
      </c>
      <c r="B277">
        <v>2346</v>
      </c>
    </row>
    <row r="278" spans="1:2" x14ac:dyDescent="0.2">
      <c r="A278" t="s">
        <v>20</v>
      </c>
      <c r="B278">
        <v>115</v>
      </c>
    </row>
    <row r="279" spans="1:2" x14ac:dyDescent="0.2">
      <c r="A279" t="s">
        <v>20</v>
      </c>
      <c r="B279">
        <v>85</v>
      </c>
    </row>
    <row r="280" spans="1:2" x14ac:dyDescent="0.2">
      <c r="A280" t="s">
        <v>20</v>
      </c>
      <c r="B280">
        <v>144</v>
      </c>
    </row>
    <row r="281" spans="1:2" x14ac:dyDescent="0.2">
      <c r="A281" t="s">
        <v>20</v>
      </c>
      <c r="B281">
        <v>2443</v>
      </c>
    </row>
    <row r="282" spans="1:2" x14ac:dyDescent="0.2">
      <c r="A282" t="s">
        <v>20</v>
      </c>
      <c r="B282">
        <v>64</v>
      </c>
    </row>
    <row r="283" spans="1:2" x14ac:dyDescent="0.2">
      <c r="A283" t="s">
        <v>20</v>
      </c>
      <c r="B283">
        <v>268</v>
      </c>
    </row>
    <row r="284" spans="1:2" x14ac:dyDescent="0.2">
      <c r="A284" t="s">
        <v>20</v>
      </c>
      <c r="B284">
        <v>195</v>
      </c>
    </row>
    <row r="285" spans="1:2" x14ac:dyDescent="0.2">
      <c r="A285" t="s">
        <v>20</v>
      </c>
      <c r="B285">
        <v>186</v>
      </c>
    </row>
    <row r="286" spans="1:2" x14ac:dyDescent="0.2">
      <c r="A286" t="s">
        <v>20</v>
      </c>
      <c r="B286">
        <v>460</v>
      </c>
    </row>
    <row r="287" spans="1:2" x14ac:dyDescent="0.2">
      <c r="A287" t="s">
        <v>20</v>
      </c>
      <c r="B287">
        <v>2528</v>
      </c>
    </row>
    <row r="288" spans="1:2" x14ac:dyDescent="0.2">
      <c r="A288" t="s">
        <v>20</v>
      </c>
      <c r="B288">
        <v>3657</v>
      </c>
    </row>
    <row r="289" spans="1:2" x14ac:dyDescent="0.2">
      <c r="A289" t="s">
        <v>20</v>
      </c>
      <c r="B289">
        <v>131</v>
      </c>
    </row>
    <row r="290" spans="1:2" x14ac:dyDescent="0.2">
      <c r="A290" t="s">
        <v>20</v>
      </c>
      <c r="B290">
        <v>239</v>
      </c>
    </row>
    <row r="291" spans="1:2" x14ac:dyDescent="0.2">
      <c r="A291" t="s">
        <v>20</v>
      </c>
      <c r="B291">
        <v>78</v>
      </c>
    </row>
    <row r="292" spans="1:2" x14ac:dyDescent="0.2">
      <c r="A292" t="s">
        <v>20</v>
      </c>
      <c r="B292">
        <v>1773</v>
      </c>
    </row>
    <row r="293" spans="1:2" x14ac:dyDescent="0.2">
      <c r="A293" t="s">
        <v>20</v>
      </c>
      <c r="B293">
        <v>32</v>
      </c>
    </row>
    <row r="294" spans="1:2" x14ac:dyDescent="0.2">
      <c r="A294" t="s">
        <v>20</v>
      </c>
      <c r="B294">
        <v>369</v>
      </c>
    </row>
    <row r="295" spans="1:2" x14ac:dyDescent="0.2">
      <c r="A295" t="s">
        <v>20</v>
      </c>
      <c r="B295">
        <v>89</v>
      </c>
    </row>
    <row r="296" spans="1:2" x14ac:dyDescent="0.2">
      <c r="A296" t="s">
        <v>20</v>
      </c>
      <c r="B296">
        <v>147</v>
      </c>
    </row>
    <row r="297" spans="1:2" x14ac:dyDescent="0.2">
      <c r="A297" t="s">
        <v>20</v>
      </c>
      <c r="B297">
        <v>126</v>
      </c>
    </row>
    <row r="298" spans="1:2" x14ac:dyDescent="0.2">
      <c r="A298" t="s">
        <v>20</v>
      </c>
      <c r="B298">
        <v>2218</v>
      </c>
    </row>
    <row r="299" spans="1:2" x14ac:dyDescent="0.2">
      <c r="A299" t="s">
        <v>20</v>
      </c>
      <c r="B299">
        <v>202</v>
      </c>
    </row>
    <row r="300" spans="1:2" x14ac:dyDescent="0.2">
      <c r="A300" t="s">
        <v>20</v>
      </c>
      <c r="B300">
        <v>140</v>
      </c>
    </row>
    <row r="301" spans="1:2" x14ac:dyDescent="0.2">
      <c r="A301" t="s">
        <v>20</v>
      </c>
      <c r="B301">
        <v>1052</v>
      </c>
    </row>
    <row r="302" spans="1:2" x14ac:dyDescent="0.2">
      <c r="A302" t="s">
        <v>20</v>
      </c>
      <c r="B302">
        <v>247</v>
      </c>
    </row>
    <row r="303" spans="1:2" x14ac:dyDescent="0.2">
      <c r="A303" t="s">
        <v>20</v>
      </c>
      <c r="B303">
        <v>84</v>
      </c>
    </row>
    <row r="304" spans="1:2" x14ac:dyDescent="0.2">
      <c r="A304" t="s">
        <v>20</v>
      </c>
      <c r="B304">
        <v>88</v>
      </c>
    </row>
    <row r="305" spans="1:2" x14ac:dyDescent="0.2">
      <c r="A305" t="s">
        <v>20</v>
      </c>
      <c r="B305">
        <v>156</v>
      </c>
    </row>
    <row r="306" spans="1:2" x14ac:dyDescent="0.2">
      <c r="A306" t="s">
        <v>20</v>
      </c>
      <c r="B306">
        <v>2985</v>
      </c>
    </row>
    <row r="307" spans="1:2" x14ac:dyDescent="0.2">
      <c r="A307" t="s">
        <v>20</v>
      </c>
      <c r="B307">
        <v>762</v>
      </c>
    </row>
    <row r="308" spans="1:2" x14ac:dyDescent="0.2">
      <c r="A308" t="s">
        <v>20</v>
      </c>
      <c r="B308">
        <v>554</v>
      </c>
    </row>
    <row r="309" spans="1:2" x14ac:dyDescent="0.2">
      <c r="A309" t="s">
        <v>20</v>
      </c>
      <c r="B309">
        <v>135</v>
      </c>
    </row>
    <row r="310" spans="1:2" x14ac:dyDescent="0.2">
      <c r="A310" t="s">
        <v>20</v>
      </c>
      <c r="B310">
        <v>122</v>
      </c>
    </row>
    <row r="311" spans="1:2" x14ac:dyDescent="0.2">
      <c r="A311" t="s">
        <v>20</v>
      </c>
      <c r="B311">
        <v>221</v>
      </c>
    </row>
    <row r="312" spans="1:2" x14ac:dyDescent="0.2">
      <c r="A312" t="s">
        <v>20</v>
      </c>
      <c r="B312">
        <v>126</v>
      </c>
    </row>
    <row r="313" spans="1:2" x14ac:dyDescent="0.2">
      <c r="A313" t="s">
        <v>20</v>
      </c>
      <c r="B313">
        <v>1022</v>
      </c>
    </row>
    <row r="314" spans="1:2" x14ac:dyDescent="0.2">
      <c r="A314" t="s">
        <v>20</v>
      </c>
      <c r="B314">
        <v>3177</v>
      </c>
    </row>
    <row r="315" spans="1:2" x14ac:dyDescent="0.2">
      <c r="A315" t="s">
        <v>20</v>
      </c>
      <c r="B315">
        <v>198</v>
      </c>
    </row>
    <row r="316" spans="1:2" x14ac:dyDescent="0.2">
      <c r="A316" t="s">
        <v>20</v>
      </c>
      <c r="B316">
        <v>85</v>
      </c>
    </row>
    <row r="317" spans="1:2" x14ac:dyDescent="0.2">
      <c r="A317" t="s">
        <v>20</v>
      </c>
      <c r="B317">
        <v>3596</v>
      </c>
    </row>
    <row r="318" spans="1:2" x14ac:dyDescent="0.2">
      <c r="A318" t="s">
        <v>20</v>
      </c>
      <c r="B318">
        <v>244</v>
      </c>
    </row>
    <row r="319" spans="1:2" x14ac:dyDescent="0.2">
      <c r="A319" t="s">
        <v>20</v>
      </c>
      <c r="B319">
        <v>5180</v>
      </c>
    </row>
    <row r="320" spans="1:2" x14ac:dyDescent="0.2">
      <c r="A320" t="s">
        <v>20</v>
      </c>
      <c r="B320">
        <v>589</v>
      </c>
    </row>
    <row r="321" spans="1:2" x14ac:dyDescent="0.2">
      <c r="A321" t="s">
        <v>20</v>
      </c>
      <c r="B321">
        <v>2725</v>
      </c>
    </row>
    <row r="322" spans="1:2" x14ac:dyDescent="0.2">
      <c r="A322" t="s">
        <v>20</v>
      </c>
      <c r="B322">
        <v>300</v>
      </c>
    </row>
    <row r="323" spans="1:2" x14ac:dyDescent="0.2">
      <c r="A323" t="s">
        <v>20</v>
      </c>
      <c r="B323">
        <v>144</v>
      </c>
    </row>
    <row r="324" spans="1:2" x14ac:dyDescent="0.2">
      <c r="A324" t="s">
        <v>20</v>
      </c>
      <c r="B324">
        <v>87</v>
      </c>
    </row>
    <row r="325" spans="1:2" x14ac:dyDescent="0.2">
      <c r="A325" t="s">
        <v>20</v>
      </c>
      <c r="B325">
        <v>3116</v>
      </c>
    </row>
    <row r="326" spans="1:2" x14ac:dyDescent="0.2">
      <c r="A326" t="s">
        <v>20</v>
      </c>
      <c r="B326">
        <v>909</v>
      </c>
    </row>
    <row r="327" spans="1:2" x14ac:dyDescent="0.2">
      <c r="A327" t="s">
        <v>20</v>
      </c>
      <c r="B327">
        <v>1613</v>
      </c>
    </row>
    <row r="328" spans="1:2" x14ac:dyDescent="0.2">
      <c r="A328" t="s">
        <v>20</v>
      </c>
      <c r="B328">
        <v>136</v>
      </c>
    </row>
    <row r="329" spans="1:2" x14ac:dyDescent="0.2">
      <c r="A329" t="s">
        <v>20</v>
      </c>
      <c r="B329">
        <v>130</v>
      </c>
    </row>
    <row r="330" spans="1:2" x14ac:dyDescent="0.2">
      <c r="A330" t="s">
        <v>20</v>
      </c>
      <c r="B330">
        <v>102</v>
      </c>
    </row>
    <row r="331" spans="1:2" x14ac:dyDescent="0.2">
      <c r="A331" t="s">
        <v>20</v>
      </c>
      <c r="B331">
        <v>4006</v>
      </c>
    </row>
    <row r="332" spans="1:2" x14ac:dyDescent="0.2">
      <c r="A332" t="s">
        <v>20</v>
      </c>
      <c r="B332">
        <v>1629</v>
      </c>
    </row>
    <row r="333" spans="1:2" x14ac:dyDescent="0.2">
      <c r="A333" t="s">
        <v>20</v>
      </c>
      <c r="B333">
        <v>2188</v>
      </c>
    </row>
    <row r="334" spans="1:2" x14ac:dyDescent="0.2">
      <c r="A334" t="s">
        <v>20</v>
      </c>
      <c r="B334">
        <v>2409</v>
      </c>
    </row>
    <row r="335" spans="1:2" x14ac:dyDescent="0.2">
      <c r="A335" t="s">
        <v>20</v>
      </c>
      <c r="B335">
        <v>194</v>
      </c>
    </row>
    <row r="336" spans="1:2" x14ac:dyDescent="0.2">
      <c r="A336" t="s">
        <v>20</v>
      </c>
      <c r="B336">
        <v>1140</v>
      </c>
    </row>
    <row r="337" spans="1:2" x14ac:dyDescent="0.2">
      <c r="A337" t="s">
        <v>20</v>
      </c>
      <c r="B337">
        <v>102</v>
      </c>
    </row>
    <row r="338" spans="1:2" x14ac:dyDescent="0.2">
      <c r="A338" t="s">
        <v>20</v>
      </c>
      <c r="B338">
        <v>2857</v>
      </c>
    </row>
    <row r="339" spans="1:2" x14ac:dyDescent="0.2">
      <c r="A339" t="s">
        <v>20</v>
      </c>
      <c r="B339">
        <v>107</v>
      </c>
    </row>
    <row r="340" spans="1:2" x14ac:dyDescent="0.2">
      <c r="A340" t="s">
        <v>20</v>
      </c>
      <c r="B340">
        <v>160</v>
      </c>
    </row>
    <row r="341" spans="1:2" x14ac:dyDescent="0.2">
      <c r="A341" t="s">
        <v>20</v>
      </c>
      <c r="B341">
        <v>2230</v>
      </c>
    </row>
    <row r="342" spans="1:2" x14ac:dyDescent="0.2">
      <c r="A342" t="s">
        <v>20</v>
      </c>
      <c r="B342">
        <v>316</v>
      </c>
    </row>
    <row r="343" spans="1:2" x14ac:dyDescent="0.2">
      <c r="A343" t="s">
        <v>20</v>
      </c>
      <c r="B343">
        <v>117</v>
      </c>
    </row>
    <row r="344" spans="1:2" x14ac:dyDescent="0.2">
      <c r="A344" t="s">
        <v>20</v>
      </c>
      <c r="B344">
        <v>6406</v>
      </c>
    </row>
    <row r="345" spans="1:2" x14ac:dyDescent="0.2">
      <c r="A345" t="s">
        <v>20</v>
      </c>
      <c r="B345">
        <v>192</v>
      </c>
    </row>
    <row r="346" spans="1:2" x14ac:dyDescent="0.2">
      <c r="A346" t="s">
        <v>20</v>
      </c>
      <c r="B346">
        <v>26</v>
      </c>
    </row>
    <row r="347" spans="1:2" x14ac:dyDescent="0.2">
      <c r="A347" t="s">
        <v>20</v>
      </c>
      <c r="B347">
        <v>723</v>
      </c>
    </row>
    <row r="348" spans="1:2" x14ac:dyDescent="0.2">
      <c r="A348" t="s">
        <v>20</v>
      </c>
      <c r="B348">
        <v>170</v>
      </c>
    </row>
    <row r="349" spans="1:2" x14ac:dyDescent="0.2">
      <c r="A349" t="s">
        <v>20</v>
      </c>
      <c r="B349">
        <v>238</v>
      </c>
    </row>
    <row r="350" spans="1:2" x14ac:dyDescent="0.2">
      <c r="A350" t="s">
        <v>20</v>
      </c>
      <c r="B350">
        <v>55</v>
      </c>
    </row>
    <row r="351" spans="1:2" x14ac:dyDescent="0.2">
      <c r="A351" t="s">
        <v>20</v>
      </c>
      <c r="B351">
        <v>128</v>
      </c>
    </row>
    <row r="352" spans="1:2" x14ac:dyDescent="0.2">
      <c r="A352" t="s">
        <v>20</v>
      </c>
      <c r="B352">
        <v>2144</v>
      </c>
    </row>
    <row r="353" spans="1:2" x14ac:dyDescent="0.2">
      <c r="A353" t="s">
        <v>20</v>
      </c>
      <c r="B353">
        <v>2693</v>
      </c>
    </row>
    <row r="354" spans="1:2" x14ac:dyDescent="0.2">
      <c r="A354" t="s">
        <v>20</v>
      </c>
      <c r="B354">
        <v>432</v>
      </c>
    </row>
    <row r="355" spans="1:2" x14ac:dyDescent="0.2">
      <c r="A355" t="s">
        <v>20</v>
      </c>
      <c r="B355">
        <v>189</v>
      </c>
    </row>
    <row r="356" spans="1:2" x14ac:dyDescent="0.2">
      <c r="A356" t="s">
        <v>20</v>
      </c>
      <c r="B356">
        <v>154</v>
      </c>
    </row>
    <row r="357" spans="1:2" x14ac:dyDescent="0.2">
      <c r="A357" t="s">
        <v>20</v>
      </c>
      <c r="B357">
        <v>96</v>
      </c>
    </row>
    <row r="358" spans="1:2" x14ac:dyDescent="0.2">
      <c r="A358" t="s">
        <v>20</v>
      </c>
      <c r="B358">
        <v>3063</v>
      </c>
    </row>
    <row r="359" spans="1:2" x14ac:dyDescent="0.2">
      <c r="A359" t="s">
        <v>20</v>
      </c>
      <c r="B359">
        <v>2266</v>
      </c>
    </row>
    <row r="360" spans="1:2" x14ac:dyDescent="0.2">
      <c r="A360" t="s">
        <v>20</v>
      </c>
      <c r="B360">
        <v>194</v>
      </c>
    </row>
    <row r="361" spans="1:2" x14ac:dyDescent="0.2">
      <c r="A361" t="s">
        <v>20</v>
      </c>
      <c r="B361">
        <v>129</v>
      </c>
    </row>
    <row r="362" spans="1:2" x14ac:dyDescent="0.2">
      <c r="A362" t="s">
        <v>20</v>
      </c>
      <c r="B362">
        <v>375</v>
      </c>
    </row>
    <row r="363" spans="1:2" x14ac:dyDescent="0.2">
      <c r="A363" t="s">
        <v>20</v>
      </c>
      <c r="B363">
        <v>409</v>
      </c>
    </row>
    <row r="364" spans="1:2" x14ac:dyDescent="0.2">
      <c r="A364" t="s">
        <v>20</v>
      </c>
      <c r="B364">
        <v>234</v>
      </c>
    </row>
    <row r="365" spans="1:2" x14ac:dyDescent="0.2">
      <c r="A365" t="s">
        <v>20</v>
      </c>
      <c r="B365">
        <v>3016</v>
      </c>
    </row>
    <row r="366" spans="1:2" x14ac:dyDescent="0.2">
      <c r="A366" t="s">
        <v>20</v>
      </c>
      <c r="B366">
        <v>264</v>
      </c>
    </row>
    <row r="367" spans="1:2" x14ac:dyDescent="0.2">
      <c r="A367" t="s">
        <v>20</v>
      </c>
      <c r="B367">
        <v>272</v>
      </c>
    </row>
    <row r="368" spans="1:2" x14ac:dyDescent="0.2">
      <c r="A368" t="s">
        <v>20</v>
      </c>
      <c r="B368">
        <v>419</v>
      </c>
    </row>
    <row r="369" spans="1:2" x14ac:dyDescent="0.2">
      <c r="A369" t="s">
        <v>20</v>
      </c>
      <c r="B369">
        <v>1621</v>
      </c>
    </row>
    <row r="370" spans="1:2" x14ac:dyDescent="0.2">
      <c r="A370" t="s">
        <v>20</v>
      </c>
      <c r="B370">
        <v>1101</v>
      </c>
    </row>
    <row r="371" spans="1:2" x14ac:dyDescent="0.2">
      <c r="A371" t="s">
        <v>20</v>
      </c>
      <c r="B371">
        <v>1073</v>
      </c>
    </row>
    <row r="372" spans="1:2" x14ac:dyDescent="0.2">
      <c r="A372" t="s">
        <v>20</v>
      </c>
      <c r="B372">
        <v>331</v>
      </c>
    </row>
    <row r="373" spans="1:2" x14ac:dyDescent="0.2">
      <c r="A373" t="s">
        <v>20</v>
      </c>
      <c r="B373">
        <v>1170</v>
      </c>
    </row>
    <row r="374" spans="1:2" x14ac:dyDescent="0.2">
      <c r="A374" t="s">
        <v>20</v>
      </c>
      <c r="B374">
        <v>363</v>
      </c>
    </row>
    <row r="375" spans="1:2" x14ac:dyDescent="0.2">
      <c r="A375" t="s">
        <v>20</v>
      </c>
      <c r="B375">
        <v>103</v>
      </c>
    </row>
    <row r="376" spans="1:2" x14ac:dyDescent="0.2">
      <c r="A376" t="s">
        <v>20</v>
      </c>
      <c r="B376">
        <v>147</v>
      </c>
    </row>
    <row r="377" spans="1:2" x14ac:dyDescent="0.2">
      <c r="A377" t="s">
        <v>20</v>
      </c>
      <c r="B377">
        <v>110</v>
      </c>
    </row>
    <row r="378" spans="1:2" x14ac:dyDescent="0.2">
      <c r="A378" t="s">
        <v>20</v>
      </c>
      <c r="B378">
        <v>134</v>
      </c>
    </row>
    <row r="379" spans="1:2" x14ac:dyDescent="0.2">
      <c r="A379" t="s">
        <v>20</v>
      </c>
      <c r="B379">
        <v>269</v>
      </c>
    </row>
    <row r="380" spans="1:2" x14ac:dyDescent="0.2">
      <c r="A380" t="s">
        <v>20</v>
      </c>
      <c r="B380">
        <v>175</v>
      </c>
    </row>
    <row r="381" spans="1:2" x14ac:dyDescent="0.2">
      <c r="A381" t="s">
        <v>20</v>
      </c>
      <c r="B381">
        <v>69</v>
      </c>
    </row>
    <row r="382" spans="1:2" x14ac:dyDescent="0.2">
      <c r="A382" t="s">
        <v>20</v>
      </c>
      <c r="B382">
        <v>190</v>
      </c>
    </row>
    <row r="383" spans="1:2" x14ac:dyDescent="0.2">
      <c r="A383" t="s">
        <v>20</v>
      </c>
      <c r="B383">
        <v>237</v>
      </c>
    </row>
    <row r="384" spans="1:2" x14ac:dyDescent="0.2">
      <c r="A384" t="s">
        <v>20</v>
      </c>
      <c r="B384">
        <v>196</v>
      </c>
    </row>
    <row r="385" spans="1:2" x14ac:dyDescent="0.2">
      <c r="A385" t="s">
        <v>20</v>
      </c>
      <c r="B385">
        <v>7295</v>
      </c>
    </row>
    <row r="386" spans="1:2" x14ac:dyDescent="0.2">
      <c r="A386" t="s">
        <v>20</v>
      </c>
      <c r="B386">
        <v>2893</v>
      </c>
    </row>
    <row r="387" spans="1:2" x14ac:dyDescent="0.2">
      <c r="A387" t="s">
        <v>20</v>
      </c>
      <c r="B387">
        <v>820</v>
      </c>
    </row>
    <row r="388" spans="1:2" x14ac:dyDescent="0.2">
      <c r="A388" t="s">
        <v>20</v>
      </c>
      <c r="B388">
        <v>2038</v>
      </c>
    </row>
    <row r="389" spans="1:2" x14ac:dyDescent="0.2">
      <c r="A389" t="s">
        <v>20</v>
      </c>
      <c r="B389">
        <v>116</v>
      </c>
    </row>
    <row r="390" spans="1:2" x14ac:dyDescent="0.2">
      <c r="A390" t="s">
        <v>20</v>
      </c>
      <c r="B390">
        <v>1345</v>
      </c>
    </row>
    <row r="391" spans="1:2" x14ac:dyDescent="0.2">
      <c r="A391" t="s">
        <v>20</v>
      </c>
      <c r="B391">
        <v>168</v>
      </c>
    </row>
    <row r="392" spans="1:2" x14ac:dyDescent="0.2">
      <c r="A392" t="s">
        <v>20</v>
      </c>
      <c r="B392">
        <v>137</v>
      </c>
    </row>
    <row r="393" spans="1:2" x14ac:dyDescent="0.2">
      <c r="A393" t="s">
        <v>20</v>
      </c>
      <c r="B393">
        <v>186</v>
      </c>
    </row>
    <row r="394" spans="1:2" x14ac:dyDescent="0.2">
      <c r="A394" t="s">
        <v>20</v>
      </c>
      <c r="B394">
        <v>125</v>
      </c>
    </row>
    <row r="395" spans="1:2" x14ac:dyDescent="0.2">
      <c r="A395" t="s">
        <v>20</v>
      </c>
      <c r="B395">
        <v>202</v>
      </c>
    </row>
    <row r="396" spans="1:2" x14ac:dyDescent="0.2">
      <c r="A396" t="s">
        <v>20</v>
      </c>
      <c r="B396">
        <v>103</v>
      </c>
    </row>
    <row r="397" spans="1:2" x14ac:dyDescent="0.2">
      <c r="A397" t="s">
        <v>20</v>
      </c>
      <c r="B397">
        <v>1785</v>
      </c>
    </row>
    <row r="398" spans="1:2" x14ac:dyDescent="0.2">
      <c r="A398" t="s">
        <v>20</v>
      </c>
      <c r="B398">
        <v>157</v>
      </c>
    </row>
    <row r="399" spans="1:2" x14ac:dyDescent="0.2">
      <c r="A399" t="s">
        <v>20</v>
      </c>
      <c r="B399">
        <v>555</v>
      </c>
    </row>
    <row r="400" spans="1:2" x14ac:dyDescent="0.2">
      <c r="A400" t="s">
        <v>20</v>
      </c>
      <c r="B400">
        <v>297</v>
      </c>
    </row>
    <row r="401" spans="1:2" x14ac:dyDescent="0.2">
      <c r="A401" t="s">
        <v>20</v>
      </c>
      <c r="B401">
        <v>123</v>
      </c>
    </row>
    <row r="402" spans="1:2" x14ac:dyDescent="0.2">
      <c r="A402" t="s">
        <v>20</v>
      </c>
      <c r="B402">
        <v>3036</v>
      </c>
    </row>
    <row r="403" spans="1:2" x14ac:dyDescent="0.2">
      <c r="A403" t="s">
        <v>20</v>
      </c>
      <c r="B403">
        <v>144</v>
      </c>
    </row>
    <row r="404" spans="1:2" x14ac:dyDescent="0.2">
      <c r="A404" t="s">
        <v>20</v>
      </c>
      <c r="B404">
        <v>121</v>
      </c>
    </row>
    <row r="405" spans="1:2" x14ac:dyDescent="0.2">
      <c r="A405" t="s">
        <v>20</v>
      </c>
      <c r="B405">
        <v>181</v>
      </c>
    </row>
    <row r="406" spans="1:2" x14ac:dyDescent="0.2">
      <c r="A406" t="s">
        <v>20</v>
      </c>
      <c r="B406">
        <v>122</v>
      </c>
    </row>
    <row r="407" spans="1:2" x14ac:dyDescent="0.2">
      <c r="A407" t="s">
        <v>20</v>
      </c>
      <c r="B407">
        <v>1071</v>
      </c>
    </row>
    <row r="408" spans="1:2" x14ac:dyDescent="0.2">
      <c r="A408" t="s">
        <v>20</v>
      </c>
      <c r="B408">
        <v>980</v>
      </c>
    </row>
    <row r="409" spans="1:2" x14ac:dyDescent="0.2">
      <c r="A409" t="s">
        <v>20</v>
      </c>
      <c r="B409">
        <v>536</v>
      </c>
    </row>
    <row r="410" spans="1:2" x14ac:dyDescent="0.2">
      <c r="A410" t="s">
        <v>20</v>
      </c>
      <c r="B410">
        <v>1991</v>
      </c>
    </row>
    <row r="411" spans="1:2" x14ac:dyDescent="0.2">
      <c r="A411" t="s">
        <v>20</v>
      </c>
      <c r="B411">
        <v>180</v>
      </c>
    </row>
    <row r="412" spans="1:2" x14ac:dyDescent="0.2">
      <c r="A412" t="s">
        <v>20</v>
      </c>
      <c r="B412">
        <v>130</v>
      </c>
    </row>
    <row r="413" spans="1:2" x14ac:dyDescent="0.2">
      <c r="A413" t="s">
        <v>20</v>
      </c>
      <c r="B413">
        <v>122</v>
      </c>
    </row>
    <row r="414" spans="1:2" x14ac:dyDescent="0.2">
      <c r="A414" t="s">
        <v>20</v>
      </c>
      <c r="B414">
        <v>140</v>
      </c>
    </row>
    <row r="415" spans="1:2" x14ac:dyDescent="0.2">
      <c r="A415" t="s">
        <v>20</v>
      </c>
      <c r="B415">
        <v>3388</v>
      </c>
    </row>
    <row r="416" spans="1:2" x14ac:dyDescent="0.2">
      <c r="A416" t="s">
        <v>20</v>
      </c>
      <c r="B416">
        <v>280</v>
      </c>
    </row>
    <row r="417" spans="1:2" x14ac:dyDescent="0.2">
      <c r="A417" t="s">
        <v>20</v>
      </c>
      <c r="B417">
        <v>366</v>
      </c>
    </row>
    <row r="418" spans="1:2" x14ac:dyDescent="0.2">
      <c r="A418" t="s">
        <v>20</v>
      </c>
      <c r="B418">
        <v>270</v>
      </c>
    </row>
    <row r="419" spans="1:2" x14ac:dyDescent="0.2">
      <c r="A419" t="s">
        <v>20</v>
      </c>
      <c r="B419">
        <v>137</v>
      </c>
    </row>
    <row r="420" spans="1:2" x14ac:dyDescent="0.2">
      <c r="A420" t="s">
        <v>20</v>
      </c>
      <c r="B420">
        <v>3205</v>
      </c>
    </row>
    <row r="421" spans="1:2" x14ac:dyDescent="0.2">
      <c r="A421" t="s">
        <v>20</v>
      </c>
      <c r="B421">
        <v>288</v>
      </c>
    </row>
    <row r="422" spans="1:2" x14ac:dyDescent="0.2">
      <c r="A422" t="s">
        <v>20</v>
      </c>
      <c r="B422">
        <v>148</v>
      </c>
    </row>
    <row r="423" spans="1:2" x14ac:dyDescent="0.2">
      <c r="A423" t="s">
        <v>20</v>
      </c>
      <c r="B423">
        <v>114</v>
      </c>
    </row>
    <row r="424" spans="1:2" x14ac:dyDescent="0.2">
      <c r="A424" t="s">
        <v>20</v>
      </c>
      <c r="B424">
        <v>1518</v>
      </c>
    </row>
    <row r="425" spans="1:2" x14ac:dyDescent="0.2">
      <c r="A425" t="s">
        <v>20</v>
      </c>
      <c r="B425">
        <v>166</v>
      </c>
    </row>
    <row r="426" spans="1:2" x14ac:dyDescent="0.2">
      <c r="A426" t="s">
        <v>20</v>
      </c>
      <c r="B426">
        <v>100</v>
      </c>
    </row>
    <row r="427" spans="1:2" x14ac:dyDescent="0.2">
      <c r="A427" t="s">
        <v>20</v>
      </c>
      <c r="B427">
        <v>235</v>
      </c>
    </row>
    <row r="428" spans="1:2" x14ac:dyDescent="0.2">
      <c r="A428" t="s">
        <v>20</v>
      </c>
      <c r="B428">
        <v>148</v>
      </c>
    </row>
    <row r="429" spans="1:2" x14ac:dyDescent="0.2">
      <c r="A429" t="s">
        <v>20</v>
      </c>
      <c r="B429">
        <v>198</v>
      </c>
    </row>
    <row r="430" spans="1:2" x14ac:dyDescent="0.2">
      <c r="A430" t="s">
        <v>20</v>
      </c>
      <c r="B430">
        <v>150</v>
      </c>
    </row>
    <row r="431" spans="1:2" x14ac:dyDescent="0.2">
      <c r="A431" t="s">
        <v>20</v>
      </c>
      <c r="B431">
        <v>216</v>
      </c>
    </row>
    <row r="432" spans="1:2" x14ac:dyDescent="0.2">
      <c r="A432" t="s">
        <v>20</v>
      </c>
      <c r="B432">
        <v>5139</v>
      </c>
    </row>
    <row r="433" spans="1:2" x14ac:dyDescent="0.2">
      <c r="A433" t="s">
        <v>20</v>
      </c>
      <c r="B433">
        <v>2353</v>
      </c>
    </row>
    <row r="434" spans="1:2" x14ac:dyDescent="0.2">
      <c r="A434" t="s">
        <v>20</v>
      </c>
      <c r="B434">
        <v>78</v>
      </c>
    </row>
    <row r="435" spans="1:2" x14ac:dyDescent="0.2">
      <c r="A435" t="s">
        <v>20</v>
      </c>
      <c r="B435">
        <v>174</v>
      </c>
    </row>
    <row r="436" spans="1:2" x14ac:dyDescent="0.2">
      <c r="A436" t="s">
        <v>20</v>
      </c>
      <c r="B436">
        <v>164</v>
      </c>
    </row>
    <row r="437" spans="1:2" x14ac:dyDescent="0.2">
      <c r="A437" t="s">
        <v>20</v>
      </c>
      <c r="B437">
        <v>161</v>
      </c>
    </row>
    <row r="438" spans="1:2" x14ac:dyDescent="0.2">
      <c r="A438" t="s">
        <v>20</v>
      </c>
      <c r="B438">
        <v>138</v>
      </c>
    </row>
    <row r="439" spans="1:2" x14ac:dyDescent="0.2">
      <c r="A439" t="s">
        <v>20</v>
      </c>
      <c r="B439">
        <v>3308</v>
      </c>
    </row>
    <row r="440" spans="1:2" x14ac:dyDescent="0.2">
      <c r="A440" t="s">
        <v>20</v>
      </c>
      <c r="B440">
        <v>127</v>
      </c>
    </row>
    <row r="441" spans="1:2" x14ac:dyDescent="0.2">
      <c r="A441" t="s">
        <v>20</v>
      </c>
      <c r="B441">
        <v>207</v>
      </c>
    </row>
    <row r="442" spans="1:2" x14ac:dyDescent="0.2">
      <c r="A442" t="s">
        <v>20</v>
      </c>
      <c r="B442">
        <v>181</v>
      </c>
    </row>
    <row r="443" spans="1:2" x14ac:dyDescent="0.2">
      <c r="A443" t="s">
        <v>20</v>
      </c>
      <c r="B443">
        <v>110</v>
      </c>
    </row>
    <row r="444" spans="1:2" x14ac:dyDescent="0.2">
      <c r="A444" t="s">
        <v>20</v>
      </c>
      <c r="B444">
        <v>185</v>
      </c>
    </row>
    <row r="445" spans="1:2" x14ac:dyDescent="0.2">
      <c r="A445" t="s">
        <v>20</v>
      </c>
      <c r="B445">
        <v>121</v>
      </c>
    </row>
    <row r="446" spans="1:2" x14ac:dyDescent="0.2">
      <c r="A446" t="s">
        <v>20</v>
      </c>
      <c r="B446">
        <v>106</v>
      </c>
    </row>
    <row r="447" spans="1:2" x14ac:dyDescent="0.2">
      <c r="A447" t="s">
        <v>20</v>
      </c>
      <c r="B447">
        <v>142</v>
      </c>
    </row>
    <row r="448" spans="1:2" x14ac:dyDescent="0.2">
      <c r="A448" t="s">
        <v>20</v>
      </c>
      <c r="B448">
        <v>233</v>
      </c>
    </row>
    <row r="449" spans="1:2" x14ac:dyDescent="0.2">
      <c r="A449" t="s">
        <v>20</v>
      </c>
      <c r="B449">
        <v>218</v>
      </c>
    </row>
    <row r="450" spans="1:2" x14ac:dyDescent="0.2">
      <c r="A450" t="s">
        <v>20</v>
      </c>
      <c r="B450">
        <v>76</v>
      </c>
    </row>
    <row r="451" spans="1:2" x14ac:dyDescent="0.2">
      <c r="A451" t="s">
        <v>20</v>
      </c>
      <c r="B451">
        <v>43</v>
      </c>
    </row>
    <row r="452" spans="1:2" x14ac:dyDescent="0.2">
      <c r="A452" t="s">
        <v>20</v>
      </c>
      <c r="B452">
        <v>221</v>
      </c>
    </row>
    <row r="453" spans="1:2" x14ac:dyDescent="0.2">
      <c r="A453" t="s">
        <v>20</v>
      </c>
      <c r="B453">
        <v>2805</v>
      </c>
    </row>
    <row r="454" spans="1:2" x14ac:dyDescent="0.2">
      <c r="A454" t="s">
        <v>20</v>
      </c>
      <c r="B454">
        <v>68</v>
      </c>
    </row>
    <row r="455" spans="1:2" x14ac:dyDescent="0.2">
      <c r="A455" t="s">
        <v>20</v>
      </c>
      <c r="B455">
        <v>183</v>
      </c>
    </row>
    <row r="456" spans="1:2" x14ac:dyDescent="0.2">
      <c r="A456" t="s">
        <v>20</v>
      </c>
      <c r="B456">
        <v>133</v>
      </c>
    </row>
    <row r="457" spans="1:2" x14ac:dyDescent="0.2">
      <c r="A457" t="s">
        <v>20</v>
      </c>
      <c r="B457">
        <v>2489</v>
      </c>
    </row>
    <row r="458" spans="1:2" x14ac:dyDescent="0.2">
      <c r="A458" t="s">
        <v>20</v>
      </c>
      <c r="B458">
        <v>69</v>
      </c>
    </row>
    <row r="459" spans="1:2" x14ac:dyDescent="0.2">
      <c r="A459" t="s">
        <v>20</v>
      </c>
      <c r="B459">
        <v>279</v>
      </c>
    </row>
    <row r="460" spans="1:2" x14ac:dyDescent="0.2">
      <c r="A460" t="s">
        <v>20</v>
      </c>
      <c r="B460">
        <v>210</v>
      </c>
    </row>
    <row r="461" spans="1:2" x14ac:dyDescent="0.2">
      <c r="A461" t="s">
        <v>20</v>
      </c>
      <c r="B461">
        <v>2100</v>
      </c>
    </row>
    <row r="462" spans="1:2" x14ac:dyDescent="0.2">
      <c r="A462" t="s">
        <v>20</v>
      </c>
      <c r="B462">
        <v>252</v>
      </c>
    </row>
    <row r="463" spans="1:2" x14ac:dyDescent="0.2">
      <c r="A463" t="s">
        <v>20</v>
      </c>
      <c r="B463">
        <v>1280</v>
      </c>
    </row>
    <row r="464" spans="1:2" x14ac:dyDescent="0.2">
      <c r="A464" t="s">
        <v>20</v>
      </c>
      <c r="B464">
        <v>157</v>
      </c>
    </row>
    <row r="465" spans="1:2" x14ac:dyDescent="0.2">
      <c r="A465" t="s">
        <v>20</v>
      </c>
      <c r="B465">
        <v>194</v>
      </c>
    </row>
    <row r="466" spans="1:2" x14ac:dyDescent="0.2">
      <c r="A466" t="s">
        <v>20</v>
      </c>
      <c r="B466">
        <v>82</v>
      </c>
    </row>
    <row r="467" spans="1:2" x14ac:dyDescent="0.2">
      <c r="A467" t="s">
        <v>20</v>
      </c>
      <c r="B467">
        <v>4233</v>
      </c>
    </row>
    <row r="468" spans="1:2" x14ac:dyDescent="0.2">
      <c r="A468" t="s">
        <v>20</v>
      </c>
      <c r="B468">
        <v>1297</v>
      </c>
    </row>
    <row r="469" spans="1:2" x14ac:dyDescent="0.2">
      <c r="A469" t="s">
        <v>20</v>
      </c>
      <c r="B469">
        <v>165</v>
      </c>
    </row>
    <row r="470" spans="1:2" x14ac:dyDescent="0.2">
      <c r="A470" t="s">
        <v>20</v>
      </c>
      <c r="B470">
        <v>119</v>
      </c>
    </row>
    <row r="471" spans="1:2" x14ac:dyDescent="0.2">
      <c r="A471" t="s">
        <v>20</v>
      </c>
      <c r="B471">
        <v>1797</v>
      </c>
    </row>
    <row r="472" spans="1:2" x14ac:dyDescent="0.2">
      <c r="A472" t="s">
        <v>20</v>
      </c>
      <c r="B472">
        <v>261</v>
      </c>
    </row>
    <row r="473" spans="1:2" x14ac:dyDescent="0.2">
      <c r="A473" t="s">
        <v>20</v>
      </c>
      <c r="B473">
        <v>157</v>
      </c>
    </row>
    <row r="474" spans="1:2" x14ac:dyDescent="0.2">
      <c r="A474" t="s">
        <v>20</v>
      </c>
      <c r="B474">
        <v>3533</v>
      </c>
    </row>
    <row r="475" spans="1:2" x14ac:dyDescent="0.2">
      <c r="A475" t="s">
        <v>20</v>
      </c>
      <c r="B475">
        <v>155</v>
      </c>
    </row>
    <row r="476" spans="1:2" x14ac:dyDescent="0.2">
      <c r="A476" t="s">
        <v>20</v>
      </c>
      <c r="B476">
        <v>132</v>
      </c>
    </row>
    <row r="477" spans="1:2" x14ac:dyDescent="0.2">
      <c r="A477" t="s">
        <v>20</v>
      </c>
      <c r="B477">
        <v>1354</v>
      </c>
    </row>
    <row r="478" spans="1:2" x14ac:dyDescent="0.2">
      <c r="A478" t="s">
        <v>20</v>
      </c>
      <c r="B478">
        <v>48</v>
      </c>
    </row>
    <row r="479" spans="1:2" x14ac:dyDescent="0.2">
      <c r="A479" t="s">
        <v>20</v>
      </c>
      <c r="B479">
        <v>110</v>
      </c>
    </row>
    <row r="480" spans="1:2" x14ac:dyDescent="0.2">
      <c r="A480" t="s">
        <v>20</v>
      </c>
      <c r="B480">
        <v>172</v>
      </c>
    </row>
    <row r="481" spans="1:2" x14ac:dyDescent="0.2">
      <c r="A481" t="s">
        <v>20</v>
      </c>
      <c r="B481">
        <v>307</v>
      </c>
    </row>
    <row r="482" spans="1:2" x14ac:dyDescent="0.2">
      <c r="A482" t="s">
        <v>20</v>
      </c>
      <c r="B482">
        <v>160</v>
      </c>
    </row>
    <row r="483" spans="1:2" x14ac:dyDescent="0.2">
      <c r="A483" t="s">
        <v>20</v>
      </c>
      <c r="B483">
        <v>1467</v>
      </c>
    </row>
    <row r="484" spans="1:2" x14ac:dyDescent="0.2">
      <c r="A484" t="s">
        <v>20</v>
      </c>
      <c r="B484">
        <v>2662</v>
      </c>
    </row>
    <row r="485" spans="1:2" x14ac:dyDescent="0.2">
      <c r="A485" t="s">
        <v>20</v>
      </c>
      <c r="B485">
        <v>452</v>
      </c>
    </row>
    <row r="486" spans="1:2" x14ac:dyDescent="0.2">
      <c r="A486" t="s">
        <v>20</v>
      </c>
      <c r="B486">
        <v>158</v>
      </c>
    </row>
    <row r="487" spans="1:2" x14ac:dyDescent="0.2">
      <c r="A487" t="s">
        <v>20</v>
      </c>
      <c r="B487">
        <v>225</v>
      </c>
    </row>
    <row r="488" spans="1:2" x14ac:dyDescent="0.2">
      <c r="A488" t="s">
        <v>20</v>
      </c>
      <c r="B488">
        <v>65</v>
      </c>
    </row>
    <row r="489" spans="1:2" x14ac:dyDescent="0.2">
      <c r="A489" t="s">
        <v>20</v>
      </c>
      <c r="B489">
        <v>163</v>
      </c>
    </row>
    <row r="490" spans="1:2" x14ac:dyDescent="0.2">
      <c r="A490" t="s">
        <v>20</v>
      </c>
      <c r="B490">
        <v>85</v>
      </c>
    </row>
    <row r="491" spans="1:2" x14ac:dyDescent="0.2">
      <c r="A491" t="s">
        <v>20</v>
      </c>
      <c r="B491">
        <v>217</v>
      </c>
    </row>
    <row r="492" spans="1:2" x14ac:dyDescent="0.2">
      <c r="A492" t="s">
        <v>20</v>
      </c>
      <c r="B492">
        <v>150</v>
      </c>
    </row>
    <row r="493" spans="1:2" x14ac:dyDescent="0.2">
      <c r="A493" t="s">
        <v>20</v>
      </c>
      <c r="B493">
        <v>3272</v>
      </c>
    </row>
    <row r="494" spans="1:2" x14ac:dyDescent="0.2">
      <c r="A494" t="s">
        <v>20</v>
      </c>
      <c r="B494">
        <v>300</v>
      </c>
    </row>
    <row r="495" spans="1:2" x14ac:dyDescent="0.2">
      <c r="A495" t="s">
        <v>20</v>
      </c>
      <c r="B495">
        <v>126</v>
      </c>
    </row>
    <row r="496" spans="1:2" x14ac:dyDescent="0.2">
      <c r="A496" t="s">
        <v>20</v>
      </c>
      <c r="B496">
        <v>2320</v>
      </c>
    </row>
    <row r="497" spans="1:2" x14ac:dyDescent="0.2">
      <c r="A497" t="s">
        <v>20</v>
      </c>
      <c r="B497">
        <v>81</v>
      </c>
    </row>
    <row r="498" spans="1:2" x14ac:dyDescent="0.2">
      <c r="A498" t="s">
        <v>20</v>
      </c>
      <c r="B498">
        <v>1887</v>
      </c>
    </row>
    <row r="499" spans="1:2" x14ac:dyDescent="0.2">
      <c r="A499" t="s">
        <v>20</v>
      </c>
      <c r="B499">
        <v>4358</v>
      </c>
    </row>
    <row r="500" spans="1:2" x14ac:dyDescent="0.2">
      <c r="A500" t="s">
        <v>20</v>
      </c>
      <c r="B500">
        <v>53</v>
      </c>
    </row>
    <row r="501" spans="1:2" x14ac:dyDescent="0.2">
      <c r="A501" t="s">
        <v>20</v>
      </c>
      <c r="B501">
        <v>2414</v>
      </c>
    </row>
    <row r="502" spans="1:2" x14ac:dyDescent="0.2">
      <c r="A502" t="s">
        <v>20</v>
      </c>
      <c r="B502">
        <v>80</v>
      </c>
    </row>
    <row r="503" spans="1:2" x14ac:dyDescent="0.2">
      <c r="A503" t="s">
        <v>20</v>
      </c>
      <c r="B503">
        <v>193</v>
      </c>
    </row>
    <row r="504" spans="1:2" x14ac:dyDescent="0.2">
      <c r="A504" t="s">
        <v>20</v>
      </c>
      <c r="B504">
        <v>52</v>
      </c>
    </row>
    <row r="505" spans="1:2" x14ac:dyDescent="0.2">
      <c r="A505" t="s">
        <v>20</v>
      </c>
      <c r="B505">
        <v>290</v>
      </c>
    </row>
    <row r="506" spans="1:2" x14ac:dyDescent="0.2">
      <c r="A506" t="s">
        <v>20</v>
      </c>
      <c r="B506">
        <v>122</v>
      </c>
    </row>
    <row r="507" spans="1:2" x14ac:dyDescent="0.2">
      <c r="A507" t="s">
        <v>20</v>
      </c>
      <c r="B507">
        <v>1470</v>
      </c>
    </row>
    <row r="508" spans="1:2" x14ac:dyDescent="0.2">
      <c r="A508" t="s">
        <v>20</v>
      </c>
      <c r="B508">
        <v>165</v>
      </c>
    </row>
    <row r="509" spans="1:2" x14ac:dyDescent="0.2">
      <c r="A509" t="s">
        <v>20</v>
      </c>
      <c r="B509">
        <v>182</v>
      </c>
    </row>
    <row r="510" spans="1:2" x14ac:dyDescent="0.2">
      <c r="A510" t="s">
        <v>20</v>
      </c>
      <c r="B510">
        <v>199</v>
      </c>
    </row>
    <row r="511" spans="1:2" x14ac:dyDescent="0.2">
      <c r="A511" t="s">
        <v>20</v>
      </c>
      <c r="B511">
        <v>56</v>
      </c>
    </row>
    <row r="512" spans="1:2" x14ac:dyDescent="0.2">
      <c r="A512" t="s">
        <v>20</v>
      </c>
      <c r="B512">
        <v>1460</v>
      </c>
    </row>
    <row r="513" spans="1:2" x14ac:dyDescent="0.2">
      <c r="A513" t="s">
        <v>20</v>
      </c>
      <c r="B513">
        <v>123</v>
      </c>
    </row>
    <row r="514" spans="1:2" x14ac:dyDescent="0.2">
      <c r="A514" t="s">
        <v>20</v>
      </c>
      <c r="B514">
        <v>159</v>
      </c>
    </row>
    <row r="515" spans="1:2" x14ac:dyDescent="0.2">
      <c r="A515" t="s">
        <v>20</v>
      </c>
      <c r="B515">
        <v>110</v>
      </c>
    </row>
    <row r="516" spans="1:2" x14ac:dyDescent="0.2">
      <c r="A516" t="s">
        <v>20</v>
      </c>
      <c r="B516">
        <v>236</v>
      </c>
    </row>
    <row r="517" spans="1:2" x14ac:dyDescent="0.2">
      <c r="A517" t="s">
        <v>20</v>
      </c>
      <c r="B517">
        <v>191</v>
      </c>
    </row>
    <row r="518" spans="1:2" x14ac:dyDescent="0.2">
      <c r="A518" t="s">
        <v>20</v>
      </c>
      <c r="B518">
        <v>3934</v>
      </c>
    </row>
    <row r="519" spans="1:2" x14ac:dyDescent="0.2">
      <c r="A519" t="s">
        <v>20</v>
      </c>
      <c r="B519">
        <v>80</v>
      </c>
    </row>
    <row r="520" spans="1:2" x14ac:dyDescent="0.2">
      <c r="A520" t="s">
        <v>20</v>
      </c>
      <c r="B520">
        <v>462</v>
      </c>
    </row>
    <row r="521" spans="1:2" x14ac:dyDescent="0.2">
      <c r="A521" t="s">
        <v>20</v>
      </c>
      <c r="B521">
        <v>179</v>
      </c>
    </row>
    <row r="522" spans="1:2" x14ac:dyDescent="0.2">
      <c r="A522" t="s">
        <v>20</v>
      </c>
      <c r="B522">
        <v>1866</v>
      </c>
    </row>
    <row r="523" spans="1:2" x14ac:dyDescent="0.2">
      <c r="A523" t="s">
        <v>20</v>
      </c>
      <c r="B523">
        <v>156</v>
      </c>
    </row>
    <row r="524" spans="1:2" x14ac:dyDescent="0.2">
      <c r="A524" t="s">
        <v>20</v>
      </c>
      <c r="B524">
        <v>255</v>
      </c>
    </row>
    <row r="525" spans="1:2" x14ac:dyDescent="0.2">
      <c r="A525" t="s">
        <v>20</v>
      </c>
      <c r="B525">
        <v>2261</v>
      </c>
    </row>
    <row r="526" spans="1:2" x14ac:dyDescent="0.2">
      <c r="A526" t="s">
        <v>20</v>
      </c>
      <c r="B526">
        <v>40</v>
      </c>
    </row>
    <row r="527" spans="1:2" x14ac:dyDescent="0.2">
      <c r="A527" t="s">
        <v>20</v>
      </c>
      <c r="B527">
        <v>2289</v>
      </c>
    </row>
    <row r="528" spans="1:2" x14ac:dyDescent="0.2">
      <c r="A528" t="s">
        <v>20</v>
      </c>
      <c r="B528">
        <v>65</v>
      </c>
    </row>
    <row r="529" spans="1:2" x14ac:dyDescent="0.2">
      <c r="A529" t="s">
        <v>20</v>
      </c>
      <c r="B529">
        <v>3777</v>
      </c>
    </row>
    <row r="530" spans="1:2" x14ac:dyDescent="0.2">
      <c r="A530" t="s">
        <v>20</v>
      </c>
      <c r="B530">
        <v>184</v>
      </c>
    </row>
    <row r="531" spans="1:2" x14ac:dyDescent="0.2">
      <c r="A531" t="s">
        <v>20</v>
      </c>
      <c r="B531">
        <v>85</v>
      </c>
    </row>
    <row r="532" spans="1:2" x14ac:dyDescent="0.2">
      <c r="A532" t="s">
        <v>20</v>
      </c>
      <c r="B532">
        <v>144</v>
      </c>
    </row>
    <row r="533" spans="1:2" x14ac:dyDescent="0.2">
      <c r="A533" t="s">
        <v>20</v>
      </c>
      <c r="B533">
        <v>1902</v>
      </c>
    </row>
    <row r="534" spans="1:2" x14ac:dyDescent="0.2">
      <c r="A534" t="s">
        <v>20</v>
      </c>
      <c r="B534">
        <v>105</v>
      </c>
    </row>
    <row r="535" spans="1:2" x14ac:dyDescent="0.2">
      <c r="A535" t="s">
        <v>20</v>
      </c>
      <c r="B535">
        <v>132</v>
      </c>
    </row>
    <row r="536" spans="1:2" x14ac:dyDescent="0.2">
      <c r="A536" t="s">
        <v>20</v>
      </c>
      <c r="B536">
        <v>96</v>
      </c>
    </row>
    <row r="537" spans="1:2" x14ac:dyDescent="0.2">
      <c r="A537" t="s">
        <v>20</v>
      </c>
      <c r="B537">
        <v>114</v>
      </c>
    </row>
    <row r="538" spans="1:2" x14ac:dyDescent="0.2">
      <c r="A538" t="s">
        <v>20</v>
      </c>
      <c r="B538">
        <v>203</v>
      </c>
    </row>
    <row r="539" spans="1:2" x14ac:dyDescent="0.2">
      <c r="A539" t="s">
        <v>20</v>
      </c>
      <c r="B539">
        <v>1559</v>
      </c>
    </row>
    <row r="540" spans="1:2" x14ac:dyDescent="0.2">
      <c r="A540" t="s">
        <v>20</v>
      </c>
      <c r="B540">
        <v>1548</v>
      </c>
    </row>
    <row r="541" spans="1:2" x14ac:dyDescent="0.2">
      <c r="A541" t="s">
        <v>20</v>
      </c>
      <c r="B541">
        <v>80</v>
      </c>
    </row>
    <row r="542" spans="1:2" x14ac:dyDescent="0.2">
      <c r="A542" t="s">
        <v>20</v>
      </c>
      <c r="B542">
        <v>131</v>
      </c>
    </row>
    <row r="543" spans="1:2" x14ac:dyDescent="0.2">
      <c r="A543" t="s">
        <v>20</v>
      </c>
      <c r="B543">
        <v>112</v>
      </c>
    </row>
    <row r="544" spans="1:2" x14ac:dyDescent="0.2">
      <c r="A544" t="s">
        <v>20</v>
      </c>
      <c r="B544">
        <v>155</v>
      </c>
    </row>
    <row r="545" spans="1:2" x14ac:dyDescent="0.2">
      <c r="A545" t="s">
        <v>20</v>
      </c>
      <c r="B545">
        <v>266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207</v>
      </c>
    </row>
    <row r="548" spans="1:2" x14ac:dyDescent="0.2">
      <c r="A548" t="s">
        <v>20</v>
      </c>
      <c r="B548">
        <v>245</v>
      </c>
    </row>
    <row r="549" spans="1:2" x14ac:dyDescent="0.2">
      <c r="A549" t="s">
        <v>20</v>
      </c>
      <c r="B549">
        <v>1573</v>
      </c>
    </row>
    <row r="550" spans="1:2" x14ac:dyDescent="0.2">
      <c r="A550" t="s">
        <v>20</v>
      </c>
      <c r="B550">
        <v>114</v>
      </c>
    </row>
    <row r="551" spans="1:2" x14ac:dyDescent="0.2">
      <c r="A551" t="s">
        <v>20</v>
      </c>
      <c r="B551">
        <v>93</v>
      </c>
    </row>
    <row r="552" spans="1:2" x14ac:dyDescent="0.2">
      <c r="A552" t="s">
        <v>20</v>
      </c>
      <c r="B552">
        <v>1681</v>
      </c>
    </row>
    <row r="553" spans="1:2" x14ac:dyDescent="0.2">
      <c r="A553" t="s">
        <v>20</v>
      </c>
      <c r="B553">
        <v>32</v>
      </c>
    </row>
    <row r="554" spans="1:2" x14ac:dyDescent="0.2">
      <c r="A554" t="s">
        <v>20</v>
      </c>
      <c r="B554">
        <v>135</v>
      </c>
    </row>
    <row r="555" spans="1:2" x14ac:dyDescent="0.2">
      <c r="A555" t="s">
        <v>20</v>
      </c>
      <c r="B555">
        <v>140</v>
      </c>
    </row>
    <row r="556" spans="1:2" x14ac:dyDescent="0.2">
      <c r="A556" t="s">
        <v>20</v>
      </c>
      <c r="B556">
        <v>92</v>
      </c>
    </row>
    <row r="557" spans="1:2" x14ac:dyDescent="0.2">
      <c r="A557" t="s">
        <v>20</v>
      </c>
      <c r="B557">
        <v>1015</v>
      </c>
    </row>
    <row r="558" spans="1:2" x14ac:dyDescent="0.2">
      <c r="A558" t="s">
        <v>20</v>
      </c>
      <c r="B558">
        <v>323</v>
      </c>
    </row>
    <row r="559" spans="1:2" x14ac:dyDescent="0.2">
      <c r="A559" t="s">
        <v>20</v>
      </c>
      <c r="B559">
        <v>2326</v>
      </c>
    </row>
    <row r="560" spans="1:2" x14ac:dyDescent="0.2">
      <c r="A560" t="s">
        <v>20</v>
      </c>
      <c r="B560">
        <v>381</v>
      </c>
    </row>
    <row r="561" spans="1:2" x14ac:dyDescent="0.2">
      <c r="A561" t="s">
        <v>20</v>
      </c>
      <c r="B561">
        <v>480</v>
      </c>
    </row>
    <row r="562" spans="1:2" x14ac:dyDescent="0.2">
      <c r="A562" t="s">
        <v>20</v>
      </c>
      <c r="B562">
        <v>226</v>
      </c>
    </row>
    <row r="563" spans="1:2" x14ac:dyDescent="0.2">
      <c r="A563" t="s">
        <v>20</v>
      </c>
      <c r="B563">
        <v>241</v>
      </c>
    </row>
    <row r="564" spans="1:2" x14ac:dyDescent="0.2">
      <c r="A564" t="s">
        <v>20</v>
      </c>
      <c r="B564">
        <v>132</v>
      </c>
    </row>
    <row r="565" spans="1:2" x14ac:dyDescent="0.2">
      <c r="A565" t="s">
        <v>20</v>
      </c>
      <c r="B565">
        <v>2043</v>
      </c>
    </row>
    <row r="566" spans="1:2" x14ac:dyDescent="0.2">
      <c r="A566" s="1" t="s">
        <v>4</v>
      </c>
      <c r="B566" s="1" t="s">
        <v>5</v>
      </c>
    </row>
    <row r="567" spans="1:2" x14ac:dyDescent="0.2">
      <c r="A567" t="s">
        <v>14</v>
      </c>
      <c r="B567">
        <v>0</v>
      </c>
    </row>
    <row r="568" spans="1:2" x14ac:dyDescent="0.2">
      <c r="A568" t="s">
        <v>14</v>
      </c>
      <c r="B568">
        <v>24</v>
      </c>
    </row>
    <row r="569" spans="1:2" x14ac:dyDescent="0.2">
      <c r="A569" t="s">
        <v>14</v>
      </c>
      <c r="B569">
        <v>53</v>
      </c>
    </row>
    <row r="570" spans="1:2" x14ac:dyDescent="0.2">
      <c r="A570" t="s">
        <v>14</v>
      </c>
      <c r="B570">
        <v>18</v>
      </c>
    </row>
    <row r="571" spans="1:2" x14ac:dyDescent="0.2">
      <c r="A571" t="s">
        <v>47</v>
      </c>
      <c r="B571">
        <v>708</v>
      </c>
    </row>
    <row r="572" spans="1:2" x14ac:dyDescent="0.2">
      <c r="A572" t="s">
        <v>14</v>
      </c>
      <c r="B572">
        <v>44</v>
      </c>
    </row>
    <row r="573" spans="1:2" x14ac:dyDescent="0.2">
      <c r="A573" t="s">
        <v>14</v>
      </c>
      <c r="B573">
        <v>27</v>
      </c>
    </row>
    <row r="574" spans="1:2" x14ac:dyDescent="0.2">
      <c r="A574" t="s">
        <v>14</v>
      </c>
      <c r="B574">
        <v>55</v>
      </c>
    </row>
    <row r="575" spans="1:2" x14ac:dyDescent="0.2">
      <c r="A575" t="s">
        <v>14</v>
      </c>
      <c r="B575">
        <v>200</v>
      </c>
    </row>
    <row r="576" spans="1:2" x14ac:dyDescent="0.2">
      <c r="A576" t="s">
        <v>14</v>
      </c>
      <c r="B576">
        <v>452</v>
      </c>
    </row>
    <row r="577" spans="1:2" x14ac:dyDescent="0.2">
      <c r="A577" t="s">
        <v>74</v>
      </c>
      <c r="B577">
        <v>135</v>
      </c>
    </row>
    <row r="578" spans="1:2" x14ac:dyDescent="0.2">
      <c r="A578" t="s">
        <v>14</v>
      </c>
      <c r="B578">
        <v>674</v>
      </c>
    </row>
    <row r="579" spans="1:2" x14ac:dyDescent="0.2">
      <c r="A579" t="s">
        <v>14</v>
      </c>
      <c r="B579">
        <v>558</v>
      </c>
    </row>
    <row r="580" spans="1:2" x14ac:dyDescent="0.2">
      <c r="A580" t="s">
        <v>74</v>
      </c>
      <c r="B580">
        <v>1480</v>
      </c>
    </row>
    <row r="581" spans="1:2" x14ac:dyDescent="0.2">
      <c r="A581" t="s">
        <v>14</v>
      </c>
      <c r="B581">
        <v>15</v>
      </c>
    </row>
    <row r="582" spans="1:2" x14ac:dyDescent="0.2">
      <c r="A582" t="s">
        <v>14</v>
      </c>
      <c r="B582">
        <v>2307</v>
      </c>
    </row>
    <row r="583" spans="1:2" x14ac:dyDescent="0.2">
      <c r="A583" t="s">
        <v>14</v>
      </c>
      <c r="B583">
        <v>88</v>
      </c>
    </row>
    <row r="584" spans="1:2" x14ac:dyDescent="0.2">
      <c r="A584" t="s">
        <v>14</v>
      </c>
      <c r="B584">
        <v>48</v>
      </c>
    </row>
    <row r="585" spans="1:2" x14ac:dyDescent="0.2">
      <c r="A585" t="s">
        <v>14</v>
      </c>
      <c r="B585">
        <v>1</v>
      </c>
    </row>
    <row r="586" spans="1:2" x14ac:dyDescent="0.2">
      <c r="A586" t="s">
        <v>14</v>
      </c>
      <c r="B586">
        <v>1467</v>
      </c>
    </row>
    <row r="587" spans="1:2" x14ac:dyDescent="0.2">
      <c r="A587" t="s">
        <v>14</v>
      </c>
      <c r="B587">
        <v>75</v>
      </c>
    </row>
    <row r="588" spans="1:2" x14ac:dyDescent="0.2">
      <c r="A588" t="s">
        <v>14</v>
      </c>
      <c r="B588">
        <v>120</v>
      </c>
    </row>
    <row r="589" spans="1:2" x14ac:dyDescent="0.2">
      <c r="A589" t="s">
        <v>14</v>
      </c>
      <c r="B589">
        <v>2253</v>
      </c>
    </row>
    <row r="590" spans="1:2" x14ac:dyDescent="0.2">
      <c r="A590" t="s">
        <v>14</v>
      </c>
      <c r="B590">
        <v>5</v>
      </c>
    </row>
    <row r="591" spans="1:2" x14ac:dyDescent="0.2">
      <c r="A591" t="s">
        <v>14</v>
      </c>
      <c r="B591">
        <v>38</v>
      </c>
    </row>
    <row r="592" spans="1:2" x14ac:dyDescent="0.2">
      <c r="A592" t="s">
        <v>14</v>
      </c>
      <c r="B592">
        <v>12</v>
      </c>
    </row>
    <row r="593" spans="1:2" x14ac:dyDescent="0.2">
      <c r="A593" t="s">
        <v>74</v>
      </c>
      <c r="B593">
        <v>17</v>
      </c>
    </row>
    <row r="594" spans="1:2" x14ac:dyDescent="0.2">
      <c r="A594" t="s">
        <v>14</v>
      </c>
      <c r="B594">
        <v>1684</v>
      </c>
    </row>
    <row r="595" spans="1:2" x14ac:dyDescent="0.2">
      <c r="A595" t="s">
        <v>14</v>
      </c>
      <c r="B595">
        <v>56</v>
      </c>
    </row>
    <row r="596" spans="1:2" x14ac:dyDescent="0.2">
      <c r="A596" t="s">
        <v>14</v>
      </c>
      <c r="B596">
        <v>838</v>
      </c>
    </row>
    <row r="597" spans="1:2" x14ac:dyDescent="0.2">
      <c r="A597" t="s">
        <v>14</v>
      </c>
      <c r="B597">
        <v>1000</v>
      </c>
    </row>
    <row r="598" spans="1:2" x14ac:dyDescent="0.2">
      <c r="A598" t="s">
        <v>14</v>
      </c>
      <c r="B598">
        <v>1482</v>
      </c>
    </row>
    <row r="599" spans="1:2" x14ac:dyDescent="0.2">
      <c r="A599" t="s">
        <v>14</v>
      </c>
      <c r="B599">
        <v>106</v>
      </c>
    </row>
    <row r="600" spans="1:2" x14ac:dyDescent="0.2">
      <c r="A600" t="s">
        <v>14</v>
      </c>
      <c r="B600">
        <v>679</v>
      </c>
    </row>
    <row r="601" spans="1:2" x14ac:dyDescent="0.2">
      <c r="A601" t="s">
        <v>74</v>
      </c>
      <c r="B601">
        <v>610</v>
      </c>
    </row>
    <row r="602" spans="1:2" x14ac:dyDescent="0.2">
      <c r="A602" t="s">
        <v>14</v>
      </c>
      <c r="B602">
        <v>1220</v>
      </c>
    </row>
    <row r="603" spans="1:2" x14ac:dyDescent="0.2">
      <c r="A603" t="s">
        <v>14</v>
      </c>
      <c r="B603">
        <v>1</v>
      </c>
    </row>
    <row r="604" spans="1:2" x14ac:dyDescent="0.2">
      <c r="A604" t="s">
        <v>14</v>
      </c>
      <c r="B604">
        <v>37</v>
      </c>
    </row>
    <row r="605" spans="1:2" x14ac:dyDescent="0.2">
      <c r="A605" t="s">
        <v>14</v>
      </c>
      <c r="B605">
        <v>60</v>
      </c>
    </row>
    <row r="606" spans="1:2" x14ac:dyDescent="0.2">
      <c r="A606" t="s">
        <v>14</v>
      </c>
      <c r="B606">
        <v>296</v>
      </c>
    </row>
    <row r="607" spans="1:2" x14ac:dyDescent="0.2">
      <c r="A607" t="s">
        <v>14</v>
      </c>
      <c r="B607">
        <v>3304</v>
      </c>
    </row>
    <row r="608" spans="1:2" x14ac:dyDescent="0.2">
      <c r="A608" t="s">
        <v>14</v>
      </c>
      <c r="B608">
        <v>73</v>
      </c>
    </row>
    <row r="609" spans="1:2" x14ac:dyDescent="0.2">
      <c r="A609" t="s">
        <v>14</v>
      </c>
      <c r="B609">
        <v>3387</v>
      </c>
    </row>
    <row r="610" spans="1:2" x14ac:dyDescent="0.2">
      <c r="A610" t="s">
        <v>14</v>
      </c>
      <c r="B610">
        <v>662</v>
      </c>
    </row>
    <row r="611" spans="1:2" x14ac:dyDescent="0.2">
      <c r="A611" t="s">
        <v>14</v>
      </c>
      <c r="B611">
        <v>774</v>
      </c>
    </row>
    <row r="612" spans="1:2" x14ac:dyDescent="0.2">
      <c r="A612" t="s">
        <v>14</v>
      </c>
      <c r="B612">
        <v>672</v>
      </c>
    </row>
    <row r="613" spans="1:2" x14ac:dyDescent="0.2">
      <c r="A613" t="s">
        <v>74</v>
      </c>
      <c r="B613">
        <v>532</v>
      </c>
    </row>
    <row r="614" spans="1:2" x14ac:dyDescent="0.2">
      <c r="A614" t="s">
        <v>74</v>
      </c>
      <c r="B614">
        <v>55</v>
      </c>
    </row>
    <row r="615" spans="1:2" x14ac:dyDescent="0.2">
      <c r="A615" t="s">
        <v>14</v>
      </c>
      <c r="B615">
        <v>940</v>
      </c>
    </row>
    <row r="616" spans="1:2" x14ac:dyDescent="0.2">
      <c r="A616" t="s">
        <v>14</v>
      </c>
      <c r="B616">
        <v>117</v>
      </c>
    </row>
    <row r="617" spans="1:2" x14ac:dyDescent="0.2">
      <c r="A617" t="s">
        <v>74</v>
      </c>
      <c r="B617">
        <v>58</v>
      </c>
    </row>
    <row r="618" spans="1:2" x14ac:dyDescent="0.2">
      <c r="A618" t="s">
        <v>14</v>
      </c>
      <c r="B618">
        <v>115</v>
      </c>
    </row>
    <row r="619" spans="1:2" x14ac:dyDescent="0.2">
      <c r="A619" t="s">
        <v>14</v>
      </c>
      <c r="B619">
        <v>326</v>
      </c>
    </row>
    <row r="620" spans="1:2" x14ac:dyDescent="0.2">
      <c r="A620" t="s">
        <v>74</v>
      </c>
      <c r="B620">
        <v>51</v>
      </c>
    </row>
    <row r="621" spans="1:2" x14ac:dyDescent="0.2">
      <c r="A621" t="s">
        <v>14</v>
      </c>
      <c r="B621">
        <v>1</v>
      </c>
    </row>
    <row r="622" spans="1:2" x14ac:dyDescent="0.2">
      <c r="A622" t="s">
        <v>14</v>
      </c>
      <c r="B622">
        <v>1467</v>
      </c>
    </row>
    <row r="623" spans="1:2" x14ac:dyDescent="0.2">
      <c r="A623" t="s">
        <v>14</v>
      </c>
      <c r="B623">
        <v>5681</v>
      </c>
    </row>
    <row r="624" spans="1:2" x14ac:dyDescent="0.2">
      <c r="A624" t="s">
        <v>14</v>
      </c>
      <c r="B624">
        <v>1059</v>
      </c>
    </row>
    <row r="625" spans="1:2" x14ac:dyDescent="0.2">
      <c r="A625" t="s">
        <v>14</v>
      </c>
      <c r="B625">
        <v>1194</v>
      </c>
    </row>
    <row r="626" spans="1:2" x14ac:dyDescent="0.2">
      <c r="A626" t="s">
        <v>74</v>
      </c>
      <c r="B626">
        <v>379</v>
      </c>
    </row>
    <row r="627" spans="1:2" x14ac:dyDescent="0.2">
      <c r="A627" t="s">
        <v>14</v>
      </c>
      <c r="B627">
        <v>30</v>
      </c>
    </row>
    <row r="628" spans="1:2" x14ac:dyDescent="0.2">
      <c r="A628" t="s">
        <v>14</v>
      </c>
      <c r="B628">
        <v>75</v>
      </c>
    </row>
    <row r="629" spans="1:2" x14ac:dyDescent="0.2">
      <c r="A629" t="s">
        <v>14</v>
      </c>
      <c r="B629">
        <v>955</v>
      </c>
    </row>
    <row r="630" spans="1:2" x14ac:dyDescent="0.2">
      <c r="A630" t="s">
        <v>14</v>
      </c>
      <c r="B630">
        <v>67</v>
      </c>
    </row>
    <row r="631" spans="1:2" x14ac:dyDescent="0.2">
      <c r="A631" t="s">
        <v>14</v>
      </c>
      <c r="B631">
        <v>5</v>
      </c>
    </row>
    <row r="632" spans="1:2" x14ac:dyDescent="0.2">
      <c r="A632" t="s">
        <v>14</v>
      </c>
      <c r="B632">
        <v>26</v>
      </c>
    </row>
    <row r="633" spans="1:2" x14ac:dyDescent="0.2">
      <c r="A633" t="s">
        <v>14</v>
      </c>
      <c r="B633">
        <v>1130</v>
      </c>
    </row>
    <row r="634" spans="1:2" x14ac:dyDescent="0.2">
      <c r="A634" t="s">
        <v>14</v>
      </c>
      <c r="B634">
        <v>782</v>
      </c>
    </row>
    <row r="635" spans="1:2" x14ac:dyDescent="0.2">
      <c r="A635" t="s">
        <v>14</v>
      </c>
      <c r="B635">
        <v>210</v>
      </c>
    </row>
    <row r="636" spans="1:2" x14ac:dyDescent="0.2">
      <c r="A636" t="s">
        <v>14</v>
      </c>
      <c r="B636">
        <v>136</v>
      </c>
    </row>
    <row r="637" spans="1:2" x14ac:dyDescent="0.2">
      <c r="A637" t="s">
        <v>14</v>
      </c>
      <c r="B637">
        <v>86</v>
      </c>
    </row>
    <row r="638" spans="1:2" x14ac:dyDescent="0.2">
      <c r="A638" t="s">
        <v>14</v>
      </c>
      <c r="B638">
        <v>19</v>
      </c>
    </row>
    <row r="639" spans="1:2" x14ac:dyDescent="0.2">
      <c r="A639" t="s">
        <v>14</v>
      </c>
      <c r="B639">
        <v>886</v>
      </c>
    </row>
    <row r="640" spans="1:2" x14ac:dyDescent="0.2">
      <c r="A640" t="s">
        <v>14</v>
      </c>
      <c r="B640">
        <v>35</v>
      </c>
    </row>
    <row r="641" spans="1:2" x14ac:dyDescent="0.2">
      <c r="A641" t="s">
        <v>74</v>
      </c>
      <c r="B641">
        <v>441</v>
      </c>
    </row>
    <row r="642" spans="1:2" x14ac:dyDescent="0.2">
      <c r="A642" t="s">
        <v>14</v>
      </c>
      <c r="B642">
        <v>24</v>
      </c>
    </row>
    <row r="643" spans="1:2" x14ac:dyDescent="0.2">
      <c r="A643" t="s">
        <v>14</v>
      </c>
      <c r="B643">
        <v>86</v>
      </c>
    </row>
    <row r="644" spans="1:2" x14ac:dyDescent="0.2">
      <c r="A644" t="s">
        <v>14</v>
      </c>
      <c r="B644">
        <v>243</v>
      </c>
    </row>
    <row r="645" spans="1:2" x14ac:dyDescent="0.2">
      <c r="A645" t="s">
        <v>14</v>
      </c>
      <c r="B645">
        <v>65</v>
      </c>
    </row>
    <row r="646" spans="1:2" x14ac:dyDescent="0.2">
      <c r="A646" t="s">
        <v>14</v>
      </c>
      <c r="B646">
        <v>100</v>
      </c>
    </row>
    <row r="647" spans="1:2" x14ac:dyDescent="0.2">
      <c r="A647" t="s">
        <v>14</v>
      </c>
      <c r="B647">
        <v>168</v>
      </c>
    </row>
    <row r="648" spans="1:2" x14ac:dyDescent="0.2">
      <c r="A648" t="s">
        <v>14</v>
      </c>
      <c r="B648">
        <v>13</v>
      </c>
    </row>
    <row r="649" spans="1:2" x14ac:dyDescent="0.2">
      <c r="A649" t="s">
        <v>14</v>
      </c>
      <c r="B649">
        <v>1</v>
      </c>
    </row>
    <row r="650" spans="1:2" x14ac:dyDescent="0.2">
      <c r="A650" t="s">
        <v>74</v>
      </c>
      <c r="B650">
        <v>82</v>
      </c>
    </row>
    <row r="651" spans="1:2" x14ac:dyDescent="0.2">
      <c r="A651" t="s">
        <v>14</v>
      </c>
      <c r="B651">
        <v>40</v>
      </c>
    </row>
    <row r="652" spans="1:2" x14ac:dyDescent="0.2">
      <c r="A652" t="s">
        <v>74</v>
      </c>
      <c r="B652">
        <v>57</v>
      </c>
    </row>
    <row r="653" spans="1:2" x14ac:dyDescent="0.2">
      <c r="A653" t="s">
        <v>47</v>
      </c>
      <c r="B653">
        <v>808</v>
      </c>
    </row>
    <row r="654" spans="1:2" x14ac:dyDescent="0.2">
      <c r="A654" t="s">
        <v>14</v>
      </c>
      <c r="B654">
        <v>226</v>
      </c>
    </row>
    <row r="655" spans="1:2" x14ac:dyDescent="0.2">
      <c r="A655" t="s">
        <v>14</v>
      </c>
      <c r="B655">
        <v>1625</v>
      </c>
    </row>
    <row r="656" spans="1:2" x14ac:dyDescent="0.2">
      <c r="A656" t="s">
        <v>14</v>
      </c>
      <c r="B656">
        <v>143</v>
      </c>
    </row>
    <row r="657" spans="1:2" x14ac:dyDescent="0.2">
      <c r="A657" t="s">
        <v>14</v>
      </c>
      <c r="B657">
        <v>934</v>
      </c>
    </row>
    <row r="658" spans="1:2" x14ac:dyDescent="0.2">
      <c r="A658" t="s">
        <v>14</v>
      </c>
      <c r="B658">
        <v>17</v>
      </c>
    </row>
    <row r="659" spans="1:2" x14ac:dyDescent="0.2">
      <c r="A659" t="s">
        <v>14</v>
      </c>
      <c r="B659">
        <v>2179</v>
      </c>
    </row>
    <row r="660" spans="1:2" x14ac:dyDescent="0.2">
      <c r="A660" t="s">
        <v>14</v>
      </c>
      <c r="B660">
        <v>931</v>
      </c>
    </row>
    <row r="661" spans="1:2" x14ac:dyDescent="0.2">
      <c r="A661" t="s">
        <v>74</v>
      </c>
      <c r="B661">
        <v>67</v>
      </c>
    </row>
    <row r="662" spans="1:2" x14ac:dyDescent="0.2">
      <c r="A662" t="s">
        <v>14</v>
      </c>
      <c r="B662">
        <v>92</v>
      </c>
    </row>
    <row r="663" spans="1:2" x14ac:dyDescent="0.2">
      <c r="A663" t="s">
        <v>14</v>
      </c>
      <c r="B663">
        <v>57</v>
      </c>
    </row>
    <row r="664" spans="1:2" x14ac:dyDescent="0.2">
      <c r="A664" t="s">
        <v>14</v>
      </c>
      <c r="B664">
        <v>41</v>
      </c>
    </row>
    <row r="665" spans="1:2" x14ac:dyDescent="0.2">
      <c r="A665" t="s">
        <v>14</v>
      </c>
      <c r="B665">
        <v>1</v>
      </c>
    </row>
    <row r="666" spans="1:2" x14ac:dyDescent="0.2">
      <c r="A666" t="s">
        <v>14</v>
      </c>
      <c r="B666">
        <v>101</v>
      </c>
    </row>
    <row r="667" spans="1:2" x14ac:dyDescent="0.2">
      <c r="A667" t="s">
        <v>14</v>
      </c>
      <c r="B667">
        <v>1335</v>
      </c>
    </row>
    <row r="668" spans="1:2" x14ac:dyDescent="0.2">
      <c r="A668" t="s">
        <v>14</v>
      </c>
      <c r="B668">
        <v>15</v>
      </c>
    </row>
    <row r="669" spans="1:2" x14ac:dyDescent="0.2">
      <c r="A669" t="s">
        <v>14</v>
      </c>
      <c r="B669">
        <v>454</v>
      </c>
    </row>
    <row r="670" spans="1:2" x14ac:dyDescent="0.2">
      <c r="A670" t="s">
        <v>14</v>
      </c>
      <c r="B670">
        <v>3182</v>
      </c>
    </row>
    <row r="671" spans="1:2" x14ac:dyDescent="0.2">
      <c r="A671" t="s">
        <v>74</v>
      </c>
      <c r="B671">
        <v>1890</v>
      </c>
    </row>
    <row r="672" spans="1:2" x14ac:dyDescent="0.2">
      <c r="A672" t="s">
        <v>47</v>
      </c>
      <c r="B672">
        <v>61</v>
      </c>
    </row>
    <row r="673" spans="1:2" x14ac:dyDescent="0.2">
      <c r="A673" t="s">
        <v>14</v>
      </c>
      <c r="B673">
        <v>15</v>
      </c>
    </row>
    <row r="674" spans="1:2" x14ac:dyDescent="0.2">
      <c r="A674" t="s">
        <v>14</v>
      </c>
      <c r="B674">
        <v>133</v>
      </c>
    </row>
    <row r="675" spans="1:2" x14ac:dyDescent="0.2">
      <c r="A675" t="s">
        <v>14</v>
      </c>
      <c r="B675">
        <v>2062</v>
      </c>
    </row>
    <row r="676" spans="1:2" x14ac:dyDescent="0.2">
      <c r="A676" t="s">
        <v>14</v>
      </c>
      <c r="B676">
        <v>29</v>
      </c>
    </row>
    <row r="677" spans="1:2" x14ac:dyDescent="0.2">
      <c r="A677" t="s">
        <v>14</v>
      </c>
      <c r="B677">
        <v>132</v>
      </c>
    </row>
    <row r="678" spans="1:2" x14ac:dyDescent="0.2">
      <c r="A678" t="s">
        <v>74</v>
      </c>
      <c r="B678">
        <v>184</v>
      </c>
    </row>
    <row r="679" spans="1:2" x14ac:dyDescent="0.2">
      <c r="A679" t="s">
        <v>14</v>
      </c>
      <c r="B679">
        <v>137</v>
      </c>
    </row>
    <row r="680" spans="1:2" x14ac:dyDescent="0.2">
      <c r="A680" t="s">
        <v>14</v>
      </c>
      <c r="B680">
        <v>908</v>
      </c>
    </row>
    <row r="681" spans="1:2" x14ac:dyDescent="0.2">
      <c r="A681" t="s">
        <v>14</v>
      </c>
      <c r="B681">
        <v>10</v>
      </c>
    </row>
    <row r="682" spans="1:2" x14ac:dyDescent="0.2">
      <c r="A682" t="s">
        <v>74</v>
      </c>
      <c r="B682">
        <v>32</v>
      </c>
    </row>
    <row r="683" spans="1:2" x14ac:dyDescent="0.2">
      <c r="A683" t="s">
        <v>14</v>
      </c>
      <c r="B683">
        <v>1910</v>
      </c>
    </row>
    <row r="684" spans="1:2" x14ac:dyDescent="0.2">
      <c r="A684" t="s">
        <v>14</v>
      </c>
      <c r="B684">
        <v>38</v>
      </c>
    </row>
    <row r="685" spans="1:2" x14ac:dyDescent="0.2">
      <c r="A685" t="s">
        <v>14</v>
      </c>
      <c r="B685">
        <v>104</v>
      </c>
    </row>
    <row r="686" spans="1:2" x14ac:dyDescent="0.2">
      <c r="A686" t="s">
        <v>14</v>
      </c>
      <c r="B686">
        <v>49</v>
      </c>
    </row>
    <row r="687" spans="1:2" x14ac:dyDescent="0.2">
      <c r="A687" t="s">
        <v>14</v>
      </c>
      <c r="B687">
        <v>1</v>
      </c>
    </row>
    <row r="688" spans="1:2" x14ac:dyDescent="0.2">
      <c r="A688" t="s">
        <v>14</v>
      </c>
      <c r="B688">
        <v>245</v>
      </c>
    </row>
    <row r="689" spans="1:2" x14ac:dyDescent="0.2">
      <c r="A689" t="s">
        <v>14</v>
      </c>
      <c r="B689">
        <v>32</v>
      </c>
    </row>
    <row r="690" spans="1:2" x14ac:dyDescent="0.2">
      <c r="A690" t="s">
        <v>14</v>
      </c>
      <c r="B690">
        <v>7</v>
      </c>
    </row>
    <row r="691" spans="1:2" x14ac:dyDescent="0.2">
      <c r="A691" t="s">
        <v>14</v>
      </c>
      <c r="B691">
        <v>803</v>
      </c>
    </row>
    <row r="692" spans="1:2" x14ac:dyDescent="0.2">
      <c r="A692" t="s">
        <v>74</v>
      </c>
      <c r="B692">
        <v>75</v>
      </c>
    </row>
    <row r="693" spans="1:2" x14ac:dyDescent="0.2">
      <c r="A693" t="s">
        <v>14</v>
      </c>
      <c r="B693">
        <v>16</v>
      </c>
    </row>
    <row r="694" spans="1:2" x14ac:dyDescent="0.2">
      <c r="A694" t="s">
        <v>14</v>
      </c>
      <c r="B694">
        <v>31</v>
      </c>
    </row>
    <row r="695" spans="1:2" x14ac:dyDescent="0.2">
      <c r="A695" t="s">
        <v>14</v>
      </c>
      <c r="B695">
        <v>108</v>
      </c>
    </row>
    <row r="696" spans="1:2" x14ac:dyDescent="0.2">
      <c r="A696" t="s">
        <v>14</v>
      </c>
      <c r="B696">
        <v>30</v>
      </c>
    </row>
    <row r="697" spans="1:2" x14ac:dyDescent="0.2">
      <c r="A697" t="s">
        <v>14</v>
      </c>
      <c r="B697">
        <v>17</v>
      </c>
    </row>
    <row r="698" spans="1:2" x14ac:dyDescent="0.2">
      <c r="A698" t="s">
        <v>74</v>
      </c>
      <c r="B698">
        <v>64</v>
      </c>
    </row>
    <row r="699" spans="1:2" x14ac:dyDescent="0.2">
      <c r="A699" t="s">
        <v>14</v>
      </c>
      <c r="B699">
        <v>80</v>
      </c>
    </row>
    <row r="700" spans="1:2" x14ac:dyDescent="0.2">
      <c r="A700" t="s">
        <v>14</v>
      </c>
      <c r="B700">
        <v>2468</v>
      </c>
    </row>
    <row r="701" spans="1:2" x14ac:dyDescent="0.2">
      <c r="A701" t="s">
        <v>14</v>
      </c>
      <c r="B701">
        <v>26</v>
      </c>
    </row>
    <row r="702" spans="1:2" x14ac:dyDescent="0.2">
      <c r="A702" t="s">
        <v>14</v>
      </c>
      <c r="B702">
        <v>73</v>
      </c>
    </row>
    <row r="703" spans="1:2" x14ac:dyDescent="0.2">
      <c r="A703" t="s">
        <v>14</v>
      </c>
      <c r="B703">
        <v>128</v>
      </c>
    </row>
    <row r="704" spans="1:2" x14ac:dyDescent="0.2">
      <c r="A704" t="s">
        <v>14</v>
      </c>
      <c r="B704">
        <v>33</v>
      </c>
    </row>
    <row r="705" spans="1:2" x14ac:dyDescent="0.2">
      <c r="A705" t="s">
        <v>47</v>
      </c>
      <c r="B705">
        <v>211</v>
      </c>
    </row>
    <row r="706" spans="1:2" x14ac:dyDescent="0.2">
      <c r="A706" t="s">
        <v>14</v>
      </c>
      <c r="B706">
        <v>1072</v>
      </c>
    </row>
    <row r="707" spans="1:2" x14ac:dyDescent="0.2">
      <c r="A707" t="s">
        <v>74</v>
      </c>
      <c r="B707">
        <v>1297</v>
      </c>
    </row>
    <row r="708" spans="1:2" x14ac:dyDescent="0.2">
      <c r="A708" t="s">
        <v>14</v>
      </c>
      <c r="B708">
        <v>393</v>
      </c>
    </row>
    <row r="709" spans="1:2" x14ac:dyDescent="0.2">
      <c r="A709" t="s">
        <v>14</v>
      </c>
      <c r="B709">
        <v>1257</v>
      </c>
    </row>
    <row r="710" spans="1:2" x14ac:dyDescent="0.2">
      <c r="A710" t="s">
        <v>14</v>
      </c>
      <c r="B710">
        <v>328</v>
      </c>
    </row>
    <row r="711" spans="1:2" x14ac:dyDescent="0.2">
      <c r="A711" t="s">
        <v>14</v>
      </c>
      <c r="B711">
        <v>147</v>
      </c>
    </row>
    <row r="712" spans="1:2" x14ac:dyDescent="0.2">
      <c r="A712" t="s">
        <v>14</v>
      </c>
      <c r="B712">
        <v>830</v>
      </c>
    </row>
    <row r="713" spans="1:2" x14ac:dyDescent="0.2">
      <c r="A713" t="s">
        <v>14</v>
      </c>
      <c r="B713">
        <v>331</v>
      </c>
    </row>
    <row r="714" spans="1:2" x14ac:dyDescent="0.2">
      <c r="A714" t="s">
        <v>14</v>
      </c>
      <c r="B714">
        <v>25</v>
      </c>
    </row>
    <row r="715" spans="1:2" x14ac:dyDescent="0.2">
      <c r="A715" t="s">
        <v>14</v>
      </c>
      <c r="B715">
        <v>3483</v>
      </c>
    </row>
    <row r="716" spans="1:2" x14ac:dyDescent="0.2">
      <c r="A716" t="s">
        <v>14</v>
      </c>
      <c r="B716">
        <v>923</v>
      </c>
    </row>
    <row r="717" spans="1:2" x14ac:dyDescent="0.2">
      <c r="A717" t="s">
        <v>14</v>
      </c>
      <c r="B717">
        <v>1</v>
      </c>
    </row>
    <row r="718" spans="1:2" x14ac:dyDescent="0.2">
      <c r="A718" t="s">
        <v>14</v>
      </c>
      <c r="B718">
        <v>33</v>
      </c>
    </row>
    <row r="719" spans="1:2" x14ac:dyDescent="0.2">
      <c r="A719" t="s">
        <v>47</v>
      </c>
      <c r="B719">
        <v>86</v>
      </c>
    </row>
    <row r="720" spans="1:2" x14ac:dyDescent="0.2">
      <c r="A720" t="s">
        <v>14</v>
      </c>
      <c r="B720">
        <v>40</v>
      </c>
    </row>
    <row r="721" spans="1:2" x14ac:dyDescent="0.2">
      <c r="A721" t="s">
        <v>14</v>
      </c>
      <c r="B721">
        <v>23</v>
      </c>
    </row>
    <row r="722" spans="1:2" x14ac:dyDescent="0.2">
      <c r="A722" t="s">
        <v>14</v>
      </c>
      <c r="B722">
        <v>75</v>
      </c>
    </row>
    <row r="723" spans="1:2" x14ac:dyDescent="0.2">
      <c r="A723" t="s">
        <v>14</v>
      </c>
      <c r="B723">
        <v>2176</v>
      </c>
    </row>
    <row r="724" spans="1:2" x14ac:dyDescent="0.2">
      <c r="A724" t="s">
        <v>14</v>
      </c>
      <c r="B724">
        <v>441</v>
      </c>
    </row>
    <row r="725" spans="1:2" x14ac:dyDescent="0.2">
      <c r="A725" t="s">
        <v>14</v>
      </c>
      <c r="B725">
        <v>25</v>
      </c>
    </row>
    <row r="726" spans="1:2" x14ac:dyDescent="0.2">
      <c r="A726" t="s">
        <v>14</v>
      </c>
      <c r="B726">
        <v>127</v>
      </c>
    </row>
    <row r="727" spans="1:2" x14ac:dyDescent="0.2">
      <c r="A727" t="s">
        <v>14</v>
      </c>
      <c r="B727">
        <v>355</v>
      </c>
    </row>
    <row r="728" spans="1:2" x14ac:dyDescent="0.2">
      <c r="A728" t="s">
        <v>14</v>
      </c>
      <c r="B728">
        <v>44</v>
      </c>
    </row>
    <row r="729" spans="1:2" x14ac:dyDescent="0.2">
      <c r="A729" t="s">
        <v>14</v>
      </c>
      <c r="B729">
        <v>67</v>
      </c>
    </row>
    <row r="730" spans="1:2" x14ac:dyDescent="0.2">
      <c r="A730" t="s">
        <v>14</v>
      </c>
      <c r="B730">
        <v>1068</v>
      </c>
    </row>
    <row r="731" spans="1:2" x14ac:dyDescent="0.2">
      <c r="A731" t="s">
        <v>14</v>
      </c>
      <c r="B731">
        <v>424</v>
      </c>
    </row>
    <row r="732" spans="1:2" x14ac:dyDescent="0.2">
      <c r="A732" t="s">
        <v>74</v>
      </c>
      <c r="B732">
        <v>145</v>
      </c>
    </row>
    <row r="733" spans="1:2" x14ac:dyDescent="0.2">
      <c r="A733" t="s">
        <v>14</v>
      </c>
      <c r="B733">
        <v>151</v>
      </c>
    </row>
    <row r="734" spans="1:2" x14ac:dyDescent="0.2">
      <c r="A734" t="s">
        <v>14</v>
      </c>
      <c r="B734">
        <v>1608</v>
      </c>
    </row>
    <row r="735" spans="1:2" x14ac:dyDescent="0.2">
      <c r="A735" t="s">
        <v>14</v>
      </c>
      <c r="B735">
        <v>941</v>
      </c>
    </row>
    <row r="736" spans="1:2" x14ac:dyDescent="0.2">
      <c r="A736" t="s">
        <v>14</v>
      </c>
      <c r="B736">
        <v>1</v>
      </c>
    </row>
    <row r="737" spans="1:2" x14ac:dyDescent="0.2">
      <c r="A737" t="s">
        <v>14</v>
      </c>
      <c r="B737">
        <v>40</v>
      </c>
    </row>
    <row r="738" spans="1:2" x14ac:dyDescent="0.2">
      <c r="A738" t="s">
        <v>14</v>
      </c>
      <c r="B738">
        <v>3015</v>
      </c>
    </row>
    <row r="739" spans="1:2" x14ac:dyDescent="0.2">
      <c r="A739" t="s">
        <v>14</v>
      </c>
      <c r="B739">
        <v>435</v>
      </c>
    </row>
    <row r="740" spans="1:2" x14ac:dyDescent="0.2">
      <c r="A740" t="s">
        <v>14</v>
      </c>
      <c r="B740">
        <v>714</v>
      </c>
    </row>
    <row r="741" spans="1:2" x14ac:dyDescent="0.2">
      <c r="A741" t="s">
        <v>47</v>
      </c>
      <c r="B741">
        <v>1111</v>
      </c>
    </row>
    <row r="742" spans="1:2" x14ac:dyDescent="0.2">
      <c r="A742" t="s">
        <v>47</v>
      </c>
      <c r="B742">
        <v>1089</v>
      </c>
    </row>
    <row r="743" spans="1:2" x14ac:dyDescent="0.2">
      <c r="A743" t="s">
        <v>14</v>
      </c>
      <c r="B743">
        <v>5497</v>
      </c>
    </row>
    <row r="744" spans="1:2" x14ac:dyDescent="0.2">
      <c r="A744" t="s">
        <v>14</v>
      </c>
      <c r="B744">
        <v>418</v>
      </c>
    </row>
    <row r="745" spans="1:2" x14ac:dyDescent="0.2">
      <c r="A745" t="s">
        <v>14</v>
      </c>
      <c r="B745">
        <v>1439</v>
      </c>
    </row>
    <row r="746" spans="1:2" x14ac:dyDescent="0.2">
      <c r="A746" t="s">
        <v>14</v>
      </c>
      <c r="B746">
        <v>15</v>
      </c>
    </row>
    <row r="747" spans="1:2" x14ac:dyDescent="0.2">
      <c r="A747" t="s">
        <v>14</v>
      </c>
      <c r="B747">
        <v>1999</v>
      </c>
    </row>
    <row r="748" spans="1:2" x14ac:dyDescent="0.2">
      <c r="A748" t="s">
        <v>14</v>
      </c>
      <c r="B748">
        <v>118</v>
      </c>
    </row>
    <row r="749" spans="1:2" x14ac:dyDescent="0.2">
      <c r="A749" t="s">
        <v>14</v>
      </c>
      <c r="B749">
        <v>162</v>
      </c>
    </row>
    <row r="750" spans="1:2" x14ac:dyDescent="0.2">
      <c r="A750" t="s">
        <v>14</v>
      </c>
      <c r="B750">
        <v>83</v>
      </c>
    </row>
    <row r="751" spans="1:2" x14ac:dyDescent="0.2">
      <c r="A751" t="s">
        <v>14</v>
      </c>
      <c r="B751">
        <v>747</v>
      </c>
    </row>
    <row r="752" spans="1:2" x14ac:dyDescent="0.2">
      <c r="A752" t="s">
        <v>74</v>
      </c>
      <c r="B752">
        <v>2138</v>
      </c>
    </row>
    <row r="753" spans="1:2" x14ac:dyDescent="0.2">
      <c r="A753" t="s">
        <v>14</v>
      </c>
      <c r="B753">
        <v>84</v>
      </c>
    </row>
    <row r="754" spans="1:2" x14ac:dyDescent="0.2">
      <c r="A754" t="s">
        <v>14</v>
      </c>
      <c r="B754">
        <v>91</v>
      </c>
    </row>
    <row r="755" spans="1:2" x14ac:dyDescent="0.2">
      <c r="A755" t="s">
        <v>14</v>
      </c>
      <c r="B755">
        <v>792</v>
      </c>
    </row>
    <row r="756" spans="1:2" x14ac:dyDescent="0.2">
      <c r="A756" t="s">
        <v>74</v>
      </c>
      <c r="B756">
        <v>10</v>
      </c>
    </row>
    <row r="757" spans="1:2" x14ac:dyDescent="0.2">
      <c r="A757" t="s">
        <v>14</v>
      </c>
      <c r="B757">
        <v>32</v>
      </c>
    </row>
    <row r="758" spans="1:2" x14ac:dyDescent="0.2">
      <c r="A758" t="s">
        <v>74</v>
      </c>
      <c r="B758">
        <v>90</v>
      </c>
    </row>
    <row r="759" spans="1:2" x14ac:dyDescent="0.2">
      <c r="A759" t="s">
        <v>14</v>
      </c>
      <c r="B759">
        <v>186</v>
      </c>
    </row>
    <row r="760" spans="1:2" x14ac:dyDescent="0.2">
      <c r="A760" t="s">
        <v>74</v>
      </c>
      <c r="B760">
        <v>439</v>
      </c>
    </row>
    <row r="761" spans="1:2" x14ac:dyDescent="0.2">
      <c r="A761" t="s">
        <v>14</v>
      </c>
      <c r="B761">
        <v>605</v>
      </c>
    </row>
    <row r="762" spans="1:2" x14ac:dyDescent="0.2">
      <c r="A762" t="s">
        <v>14</v>
      </c>
      <c r="B762">
        <v>1</v>
      </c>
    </row>
    <row r="763" spans="1:2" x14ac:dyDescent="0.2">
      <c r="A763" t="s">
        <v>14</v>
      </c>
      <c r="B763">
        <v>31</v>
      </c>
    </row>
    <row r="764" spans="1:2" x14ac:dyDescent="0.2">
      <c r="A764" t="s">
        <v>14</v>
      </c>
      <c r="B764">
        <v>1181</v>
      </c>
    </row>
    <row r="765" spans="1:2" x14ac:dyDescent="0.2">
      <c r="A765" t="s">
        <v>14</v>
      </c>
      <c r="B765">
        <v>39</v>
      </c>
    </row>
    <row r="766" spans="1:2" x14ac:dyDescent="0.2">
      <c r="A766" t="s">
        <v>14</v>
      </c>
      <c r="B766">
        <v>46</v>
      </c>
    </row>
    <row r="767" spans="1:2" x14ac:dyDescent="0.2">
      <c r="A767" t="s">
        <v>14</v>
      </c>
      <c r="B767">
        <v>105</v>
      </c>
    </row>
    <row r="768" spans="1:2" x14ac:dyDescent="0.2">
      <c r="A768" t="s">
        <v>14</v>
      </c>
      <c r="B768">
        <v>535</v>
      </c>
    </row>
    <row r="769" spans="1:2" x14ac:dyDescent="0.2">
      <c r="A769" t="s">
        <v>14</v>
      </c>
      <c r="B769">
        <v>16</v>
      </c>
    </row>
    <row r="770" spans="1:2" x14ac:dyDescent="0.2">
      <c r="A770" t="s">
        <v>14</v>
      </c>
      <c r="B770">
        <v>575</v>
      </c>
    </row>
    <row r="771" spans="1:2" x14ac:dyDescent="0.2">
      <c r="A771" t="s">
        <v>14</v>
      </c>
      <c r="B771">
        <v>1120</v>
      </c>
    </row>
    <row r="772" spans="1:2" x14ac:dyDescent="0.2">
      <c r="A772" t="s">
        <v>14</v>
      </c>
      <c r="B772">
        <v>113</v>
      </c>
    </row>
    <row r="773" spans="1:2" x14ac:dyDescent="0.2">
      <c r="A773" t="s">
        <v>14</v>
      </c>
      <c r="B773">
        <v>1538</v>
      </c>
    </row>
    <row r="774" spans="1:2" x14ac:dyDescent="0.2">
      <c r="A774" t="s">
        <v>14</v>
      </c>
      <c r="B774">
        <v>9</v>
      </c>
    </row>
    <row r="775" spans="1:2" x14ac:dyDescent="0.2">
      <c r="A775" t="s">
        <v>14</v>
      </c>
      <c r="B775">
        <v>554</v>
      </c>
    </row>
    <row r="776" spans="1:2" x14ac:dyDescent="0.2">
      <c r="A776" t="s">
        <v>14</v>
      </c>
      <c r="B776">
        <v>648</v>
      </c>
    </row>
    <row r="777" spans="1:2" x14ac:dyDescent="0.2">
      <c r="A777" t="s">
        <v>14</v>
      </c>
      <c r="B777">
        <v>21</v>
      </c>
    </row>
    <row r="778" spans="1:2" x14ac:dyDescent="0.2">
      <c r="A778" t="s">
        <v>74</v>
      </c>
      <c r="B778">
        <v>595</v>
      </c>
    </row>
    <row r="779" spans="1:2" x14ac:dyDescent="0.2">
      <c r="A779" t="s">
        <v>14</v>
      </c>
      <c r="B779">
        <v>54</v>
      </c>
    </row>
    <row r="780" spans="1:2" x14ac:dyDescent="0.2">
      <c r="A780" t="s">
        <v>14</v>
      </c>
      <c r="B780">
        <v>120</v>
      </c>
    </row>
    <row r="781" spans="1:2" x14ac:dyDescent="0.2">
      <c r="A781" t="s">
        <v>14</v>
      </c>
      <c r="B781">
        <v>579</v>
      </c>
    </row>
    <row r="782" spans="1:2" x14ac:dyDescent="0.2">
      <c r="A782" t="s">
        <v>14</v>
      </c>
      <c r="B782">
        <v>2072</v>
      </c>
    </row>
    <row r="783" spans="1:2" x14ac:dyDescent="0.2">
      <c r="A783" t="s">
        <v>14</v>
      </c>
      <c r="B783">
        <v>0</v>
      </c>
    </row>
    <row r="784" spans="1:2" x14ac:dyDescent="0.2">
      <c r="A784" t="s">
        <v>14</v>
      </c>
      <c r="B784">
        <v>1796</v>
      </c>
    </row>
    <row r="785" spans="1:2" x14ac:dyDescent="0.2">
      <c r="A785" t="s">
        <v>14</v>
      </c>
      <c r="B785">
        <v>62</v>
      </c>
    </row>
    <row r="786" spans="1:2" x14ac:dyDescent="0.2">
      <c r="A786" t="s">
        <v>14</v>
      </c>
      <c r="B786">
        <v>347</v>
      </c>
    </row>
    <row r="787" spans="1:2" x14ac:dyDescent="0.2">
      <c r="A787" t="s">
        <v>14</v>
      </c>
      <c r="B787">
        <v>19</v>
      </c>
    </row>
    <row r="788" spans="1:2" x14ac:dyDescent="0.2">
      <c r="A788" t="s">
        <v>14</v>
      </c>
      <c r="B788">
        <v>1258</v>
      </c>
    </row>
    <row r="789" spans="1:2" x14ac:dyDescent="0.2">
      <c r="A789" t="s">
        <v>14</v>
      </c>
      <c r="B789">
        <v>362</v>
      </c>
    </row>
    <row r="790" spans="1:2" x14ac:dyDescent="0.2">
      <c r="A790" t="s">
        <v>74</v>
      </c>
      <c r="B790">
        <v>35</v>
      </c>
    </row>
    <row r="791" spans="1:2" x14ac:dyDescent="0.2">
      <c r="A791" t="s">
        <v>74</v>
      </c>
      <c r="B791">
        <v>528</v>
      </c>
    </row>
    <row r="792" spans="1:2" x14ac:dyDescent="0.2">
      <c r="A792" t="s">
        <v>14</v>
      </c>
      <c r="B792">
        <v>133</v>
      </c>
    </row>
    <row r="793" spans="1:2" x14ac:dyDescent="0.2">
      <c r="A793" t="s">
        <v>14</v>
      </c>
      <c r="B793">
        <v>846</v>
      </c>
    </row>
    <row r="794" spans="1:2" x14ac:dyDescent="0.2">
      <c r="A794" t="s">
        <v>14</v>
      </c>
      <c r="B794">
        <v>10</v>
      </c>
    </row>
    <row r="795" spans="1:2" x14ac:dyDescent="0.2">
      <c r="A795" t="s">
        <v>14</v>
      </c>
      <c r="B795">
        <v>191</v>
      </c>
    </row>
    <row r="796" spans="1:2" x14ac:dyDescent="0.2">
      <c r="A796" t="s">
        <v>14</v>
      </c>
      <c r="B796">
        <v>1979</v>
      </c>
    </row>
    <row r="797" spans="1:2" x14ac:dyDescent="0.2">
      <c r="A797" t="s">
        <v>14</v>
      </c>
      <c r="B797">
        <v>63</v>
      </c>
    </row>
    <row r="798" spans="1:2" x14ac:dyDescent="0.2">
      <c r="A798" t="s">
        <v>14</v>
      </c>
      <c r="B798">
        <v>6080</v>
      </c>
    </row>
    <row r="799" spans="1:2" x14ac:dyDescent="0.2">
      <c r="A799" t="s">
        <v>14</v>
      </c>
      <c r="B799">
        <v>80</v>
      </c>
    </row>
    <row r="800" spans="1:2" x14ac:dyDescent="0.2">
      <c r="A800" t="s">
        <v>14</v>
      </c>
      <c r="B800">
        <v>9</v>
      </c>
    </row>
    <row r="801" spans="1:2" x14ac:dyDescent="0.2">
      <c r="A801" t="s">
        <v>14</v>
      </c>
      <c r="B801">
        <v>1784</v>
      </c>
    </row>
    <row r="802" spans="1:2" x14ac:dyDescent="0.2">
      <c r="A802" t="s">
        <v>47</v>
      </c>
      <c r="B802">
        <v>3640</v>
      </c>
    </row>
    <row r="803" spans="1:2" x14ac:dyDescent="0.2">
      <c r="A803" t="s">
        <v>14</v>
      </c>
      <c r="B803">
        <v>243</v>
      </c>
    </row>
    <row r="804" spans="1:2" x14ac:dyDescent="0.2">
      <c r="A804" t="s">
        <v>14</v>
      </c>
      <c r="B804">
        <v>1296</v>
      </c>
    </row>
    <row r="805" spans="1:2" x14ac:dyDescent="0.2">
      <c r="A805" t="s">
        <v>14</v>
      </c>
      <c r="B805">
        <v>77</v>
      </c>
    </row>
    <row r="806" spans="1:2" x14ac:dyDescent="0.2">
      <c r="A806" t="s">
        <v>14</v>
      </c>
      <c r="B806">
        <v>395</v>
      </c>
    </row>
    <row r="807" spans="1:2" x14ac:dyDescent="0.2">
      <c r="A807" t="s">
        <v>14</v>
      </c>
      <c r="B807">
        <v>49</v>
      </c>
    </row>
    <row r="808" spans="1:2" x14ac:dyDescent="0.2">
      <c r="A808" t="s">
        <v>14</v>
      </c>
      <c r="B808">
        <v>180</v>
      </c>
    </row>
    <row r="809" spans="1:2" x14ac:dyDescent="0.2">
      <c r="A809" t="s">
        <v>14</v>
      </c>
      <c r="B809">
        <v>2690</v>
      </c>
    </row>
    <row r="810" spans="1:2" x14ac:dyDescent="0.2">
      <c r="A810" t="s">
        <v>74</v>
      </c>
      <c r="B810">
        <v>1</v>
      </c>
    </row>
    <row r="811" spans="1:2" x14ac:dyDescent="0.2">
      <c r="A811" t="s">
        <v>14</v>
      </c>
      <c r="B811">
        <v>2779</v>
      </c>
    </row>
    <row r="812" spans="1:2" x14ac:dyDescent="0.2">
      <c r="A812" t="s">
        <v>14</v>
      </c>
      <c r="B812">
        <v>92</v>
      </c>
    </row>
    <row r="813" spans="1:2" x14ac:dyDescent="0.2">
      <c r="A813" t="s">
        <v>14</v>
      </c>
      <c r="B813">
        <v>1028</v>
      </c>
    </row>
    <row r="814" spans="1:2" x14ac:dyDescent="0.2">
      <c r="A814" t="s">
        <v>14</v>
      </c>
      <c r="B814">
        <v>26</v>
      </c>
    </row>
    <row r="815" spans="1:2" x14ac:dyDescent="0.2">
      <c r="A815" t="s">
        <v>14</v>
      </c>
      <c r="B815">
        <v>1790</v>
      </c>
    </row>
    <row r="816" spans="1:2" x14ac:dyDescent="0.2">
      <c r="A816" t="s">
        <v>14</v>
      </c>
      <c r="B816">
        <v>37</v>
      </c>
    </row>
    <row r="817" spans="1:2" x14ac:dyDescent="0.2">
      <c r="A817" t="s">
        <v>14</v>
      </c>
      <c r="B817">
        <v>35</v>
      </c>
    </row>
    <row r="818" spans="1:2" x14ac:dyDescent="0.2">
      <c r="A818" t="s">
        <v>74</v>
      </c>
      <c r="B818">
        <v>94</v>
      </c>
    </row>
    <row r="819" spans="1:2" x14ac:dyDescent="0.2">
      <c r="A819" t="s">
        <v>14</v>
      </c>
      <c r="B819">
        <v>558</v>
      </c>
    </row>
    <row r="820" spans="1:2" x14ac:dyDescent="0.2">
      <c r="A820" t="s">
        <v>14</v>
      </c>
      <c r="B820">
        <v>64</v>
      </c>
    </row>
    <row r="821" spans="1:2" x14ac:dyDescent="0.2">
      <c r="A821" t="s">
        <v>74</v>
      </c>
      <c r="B821">
        <v>37</v>
      </c>
    </row>
    <row r="822" spans="1:2" x14ac:dyDescent="0.2">
      <c r="A822" t="s">
        <v>14</v>
      </c>
      <c r="B822">
        <v>245</v>
      </c>
    </row>
    <row r="823" spans="1:2" x14ac:dyDescent="0.2">
      <c r="A823" t="s">
        <v>14</v>
      </c>
      <c r="B823">
        <v>71</v>
      </c>
    </row>
    <row r="824" spans="1:2" x14ac:dyDescent="0.2">
      <c r="A824" t="s">
        <v>14</v>
      </c>
      <c r="B824">
        <v>42</v>
      </c>
    </row>
    <row r="825" spans="1:2" x14ac:dyDescent="0.2">
      <c r="A825" t="s">
        <v>14</v>
      </c>
      <c r="B825">
        <v>156</v>
      </c>
    </row>
    <row r="826" spans="1:2" x14ac:dyDescent="0.2">
      <c r="A826" t="s">
        <v>14</v>
      </c>
      <c r="B826">
        <v>1368</v>
      </c>
    </row>
    <row r="827" spans="1:2" x14ac:dyDescent="0.2">
      <c r="A827" t="s">
        <v>14</v>
      </c>
      <c r="B827">
        <v>102</v>
      </c>
    </row>
    <row r="828" spans="1:2" x14ac:dyDescent="0.2">
      <c r="A828" t="s">
        <v>14</v>
      </c>
      <c r="B828">
        <v>86</v>
      </c>
    </row>
    <row r="829" spans="1:2" x14ac:dyDescent="0.2">
      <c r="A829" t="s">
        <v>14</v>
      </c>
      <c r="B829">
        <v>253</v>
      </c>
    </row>
    <row r="830" spans="1:2" x14ac:dyDescent="0.2">
      <c r="A830" t="s">
        <v>14</v>
      </c>
      <c r="B830">
        <v>157</v>
      </c>
    </row>
    <row r="831" spans="1:2" x14ac:dyDescent="0.2">
      <c r="A831" t="s">
        <v>14</v>
      </c>
      <c r="B831">
        <v>183</v>
      </c>
    </row>
    <row r="832" spans="1:2" x14ac:dyDescent="0.2">
      <c r="A832" t="s">
        <v>14</v>
      </c>
      <c r="B832">
        <v>82</v>
      </c>
    </row>
    <row r="833" spans="1:2" x14ac:dyDescent="0.2">
      <c r="A833" t="s">
        <v>14</v>
      </c>
      <c r="B833">
        <v>1</v>
      </c>
    </row>
    <row r="834" spans="1:2" x14ac:dyDescent="0.2">
      <c r="A834" t="s">
        <v>74</v>
      </c>
      <c r="B834">
        <v>15</v>
      </c>
    </row>
    <row r="835" spans="1:2" x14ac:dyDescent="0.2">
      <c r="A835" t="s">
        <v>14</v>
      </c>
      <c r="B835">
        <v>1198</v>
      </c>
    </row>
    <row r="836" spans="1:2" x14ac:dyDescent="0.2">
      <c r="A836" t="s">
        <v>14</v>
      </c>
      <c r="B836">
        <v>648</v>
      </c>
    </row>
    <row r="837" spans="1:2" x14ac:dyDescent="0.2">
      <c r="A837" t="s">
        <v>14</v>
      </c>
      <c r="B837">
        <v>64</v>
      </c>
    </row>
    <row r="838" spans="1:2" x14ac:dyDescent="0.2">
      <c r="A838" t="s">
        <v>14</v>
      </c>
      <c r="B838">
        <v>62</v>
      </c>
    </row>
    <row r="839" spans="1:2" x14ac:dyDescent="0.2">
      <c r="A839" t="s">
        <v>14</v>
      </c>
      <c r="B839">
        <v>750</v>
      </c>
    </row>
    <row r="840" spans="1:2" x14ac:dyDescent="0.2">
      <c r="A840" t="s">
        <v>74</v>
      </c>
      <c r="B840">
        <v>87</v>
      </c>
    </row>
    <row r="841" spans="1:2" x14ac:dyDescent="0.2">
      <c r="A841" t="s">
        <v>47</v>
      </c>
      <c r="B841">
        <v>278</v>
      </c>
    </row>
    <row r="842" spans="1:2" x14ac:dyDescent="0.2">
      <c r="A842" t="s">
        <v>14</v>
      </c>
      <c r="B842">
        <v>105</v>
      </c>
    </row>
    <row r="843" spans="1:2" x14ac:dyDescent="0.2">
      <c r="A843" t="s">
        <v>74</v>
      </c>
      <c r="B843">
        <v>1658</v>
      </c>
    </row>
    <row r="844" spans="1:2" x14ac:dyDescent="0.2">
      <c r="A844" t="s">
        <v>14</v>
      </c>
      <c r="B844">
        <v>2604</v>
      </c>
    </row>
    <row r="845" spans="1:2" x14ac:dyDescent="0.2">
      <c r="A845" t="s">
        <v>14</v>
      </c>
      <c r="B845">
        <v>65</v>
      </c>
    </row>
    <row r="846" spans="1:2" x14ac:dyDescent="0.2">
      <c r="A846" t="s">
        <v>14</v>
      </c>
      <c r="B846">
        <v>94</v>
      </c>
    </row>
    <row r="847" spans="1:2" x14ac:dyDescent="0.2">
      <c r="A847" t="s">
        <v>47</v>
      </c>
      <c r="B847">
        <v>45</v>
      </c>
    </row>
    <row r="848" spans="1:2" x14ac:dyDescent="0.2">
      <c r="A848" t="s">
        <v>14</v>
      </c>
      <c r="B848">
        <v>257</v>
      </c>
    </row>
    <row r="849" spans="1:2" x14ac:dyDescent="0.2">
      <c r="A849" t="s">
        <v>14</v>
      </c>
      <c r="B849">
        <v>2928</v>
      </c>
    </row>
    <row r="850" spans="1:2" x14ac:dyDescent="0.2">
      <c r="A850" t="s">
        <v>14</v>
      </c>
      <c r="B850">
        <v>4697</v>
      </c>
    </row>
    <row r="851" spans="1:2" x14ac:dyDescent="0.2">
      <c r="A851" t="s">
        <v>14</v>
      </c>
      <c r="B851">
        <v>2915</v>
      </c>
    </row>
    <row r="852" spans="1:2" x14ac:dyDescent="0.2">
      <c r="A852" t="s">
        <v>14</v>
      </c>
      <c r="B852">
        <v>18</v>
      </c>
    </row>
    <row r="853" spans="1:2" x14ac:dyDescent="0.2">
      <c r="A853" t="s">
        <v>74</v>
      </c>
      <c r="B853">
        <v>723</v>
      </c>
    </row>
    <row r="854" spans="1:2" x14ac:dyDescent="0.2">
      <c r="A854" t="s">
        <v>14</v>
      </c>
      <c r="B854">
        <v>602</v>
      </c>
    </row>
    <row r="855" spans="1:2" x14ac:dyDescent="0.2">
      <c r="A855" t="s">
        <v>14</v>
      </c>
      <c r="B855">
        <v>1</v>
      </c>
    </row>
    <row r="856" spans="1:2" x14ac:dyDescent="0.2">
      <c r="A856" t="s">
        <v>14</v>
      </c>
      <c r="B856">
        <v>3868</v>
      </c>
    </row>
    <row r="857" spans="1:2" x14ac:dyDescent="0.2">
      <c r="A857" t="s">
        <v>14</v>
      </c>
      <c r="B857">
        <v>504</v>
      </c>
    </row>
    <row r="858" spans="1:2" x14ac:dyDescent="0.2">
      <c r="A858" t="s">
        <v>14</v>
      </c>
      <c r="B858">
        <v>14</v>
      </c>
    </row>
    <row r="859" spans="1:2" x14ac:dyDescent="0.2">
      <c r="A859" t="s">
        <v>74</v>
      </c>
      <c r="B859">
        <v>390</v>
      </c>
    </row>
    <row r="860" spans="1:2" x14ac:dyDescent="0.2">
      <c r="A860" t="s">
        <v>14</v>
      </c>
      <c r="B860">
        <v>750</v>
      </c>
    </row>
    <row r="861" spans="1:2" x14ac:dyDescent="0.2">
      <c r="A861" t="s">
        <v>14</v>
      </c>
      <c r="B861">
        <v>77</v>
      </c>
    </row>
    <row r="862" spans="1:2" x14ac:dyDescent="0.2">
      <c r="A862" t="s">
        <v>14</v>
      </c>
      <c r="B862">
        <v>752</v>
      </c>
    </row>
    <row r="863" spans="1:2" x14ac:dyDescent="0.2">
      <c r="A863" t="s">
        <v>14</v>
      </c>
      <c r="B863">
        <v>131</v>
      </c>
    </row>
    <row r="864" spans="1:2" x14ac:dyDescent="0.2">
      <c r="A864" t="s">
        <v>14</v>
      </c>
      <c r="B864">
        <v>87</v>
      </c>
    </row>
    <row r="865" spans="1:2" x14ac:dyDescent="0.2">
      <c r="A865" t="s">
        <v>14</v>
      </c>
      <c r="B865">
        <v>1063</v>
      </c>
    </row>
    <row r="866" spans="1:2" x14ac:dyDescent="0.2">
      <c r="A866" t="s">
        <v>74</v>
      </c>
      <c r="B866">
        <v>25</v>
      </c>
    </row>
    <row r="867" spans="1:2" x14ac:dyDescent="0.2">
      <c r="A867" t="s">
        <v>14</v>
      </c>
      <c r="B867">
        <v>76</v>
      </c>
    </row>
    <row r="868" spans="1:2" x14ac:dyDescent="0.2">
      <c r="A868" t="s">
        <v>14</v>
      </c>
      <c r="B868">
        <v>4428</v>
      </c>
    </row>
    <row r="869" spans="1:2" x14ac:dyDescent="0.2">
      <c r="A869" t="s">
        <v>14</v>
      </c>
      <c r="B869">
        <v>58</v>
      </c>
    </row>
    <row r="870" spans="1:2" x14ac:dyDescent="0.2">
      <c r="A870" t="s">
        <v>74</v>
      </c>
      <c r="B870">
        <v>1218</v>
      </c>
    </row>
    <row r="871" spans="1:2" x14ac:dyDescent="0.2">
      <c r="A871" t="s">
        <v>14</v>
      </c>
      <c r="B871">
        <v>111</v>
      </c>
    </row>
    <row r="872" spans="1:2" x14ac:dyDescent="0.2">
      <c r="A872" t="s">
        <v>74</v>
      </c>
      <c r="B872">
        <v>215</v>
      </c>
    </row>
    <row r="873" spans="1:2" x14ac:dyDescent="0.2">
      <c r="A873" t="s">
        <v>14</v>
      </c>
      <c r="B873">
        <v>2955</v>
      </c>
    </row>
    <row r="874" spans="1:2" x14ac:dyDescent="0.2">
      <c r="A874" t="s">
        <v>14</v>
      </c>
      <c r="B874">
        <v>1657</v>
      </c>
    </row>
    <row r="875" spans="1:2" x14ac:dyDescent="0.2">
      <c r="A875" t="s">
        <v>14</v>
      </c>
      <c r="B875">
        <v>926</v>
      </c>
    </row>
    <row r="876" spans="1:2" x14ac:dyDescent="0.2">
      <c r="A876" t="s">
        <v>14</v>
      </c>
      <c r="B876">
        <v>77</v>
      </c>
    </row>
    <row r="877" spans="1:2" x14ac:dyDescent="0.2">
      <c r="A877" t="s">
        <v>14</v>
      </c>
      <c r="B877">
        <v>1748</v>
      </c>
    </row>
    <row r="878" spans="1:2" x14ac:dyDescent="0.2">
      <c r="A878" t="s">
        <v>14</v>
      </c>
      <c r="B878">
        <v>79</v>
      </c>
    </row>
    <row r="879" spans="1:2" x14ac:dyDescent="0.2">
      <c r="A879" t="s">
        <v>14</v>
      </c>
      <c r="B879">
        <v>889</v>
      </c>
    </row>
    <row r="880" spans="1:2" x14ac:dyDescent="0.2">
      <c r="A880" t="s">
        <v>14</v>
      </c>
      <c r="B880">
        <v>56</v>
      </c>
    </row>
    <row r="881" spans="1:2" x14ac:dyDescent="0.2">
      <c r="A881" t="s">
        <v>14</v>
      </c>
      <c r="B881">
        <v>1</v>
      </c>
    </row>
    <row r="882" spans="1:2" x14ac:dyDescent="0.2">
      <c r="A882" t="s">
        <v>14</v>
      </c>
      <c r="B882">
        <v>83</v>
      </c>
    </row>
    <row r="883" spans="1:2" x14ac:dyDescent="0.2">
      <c r="A883" t="s">
        <v>14</v>
      </c>
      <c r="B883">
        <v>2025</v>
      </c>
    </row>
    <row r="884" spans="1:2" x14ac:dyDescent="0.2">
      <c r="A884" t="s">
        <v>14</v>
      </c>
      <c r="B884">
        <v>14</v>
      </c>
    </row>
    <row r="885" spans="1:2" x14ac:dyDescent="0.2">
      <c r="A885" t="s">
        <v>14</v>
      </c>
      <c r="B885">
        <v>656</v>
      </c>
    </row>
    <row r="886" spans="1:2" x14ac:dyDescent="0.2">
      <c r="A886" t="s">
        <v>74</v>
      </c>
      <c r="B886">
        <v>38</v>
      </c>
    </row>
    <row r="887" spans="1:2" x14ac:dyDescent="0.2">
      <c r="A887" t="s">
        <v>74</v>
      </c>
      <c r="B887">
        <v>60</v>
      </c>
    </row>
    <row r="888" spans="1:2" x14ac:dyDescent="0.2">
      <c r="A888" t="s">
        <v>14</v>
      </c>
      <c r="B888">
        <v>1596</v>
      </c>
    </row>
    <row r="889" spans="1:2" x14ac:dyDescent="0.2">
      <c r="A889" t="s">
        <v>74</v>
      </c>
      <c r="B889">
        <v>524</v>
      </c>
    </row>
    <row r="890" spans="1:2" x14ac:dyDescent="0.2">
      <c r="A890" t="s">
        <v>14</v>
      </c>
      <c r="B890">
        <v>10</v>
      </c>
    </row>
    <row r="891" spans="1:2" x14ac:dyDescent="0.2">
      <c r="A891" t="s">
        <v>74</v>
      </c>
      <c r="B891">
        <v>219</v>
      </c>
    </row>
    <row r="892" spans="1:2" x14ac:dyDescent="0.2">
      <c r="A892" t="s">
        <v>14</v>
      </c>
      <c r="B892">
        <v>1121</v>
      </c>
    </row>
    <row r="893" spans="1:2" x14ac:dyDescent="0.2">
      <c r="A893" t="s">
        <v>74</v>
      </c>
      <c r="B893">
        <v>29</v>
      </c>
    </row>
    <row r="894" spans="1:2" x14ac:dyDescent="0.2">
      <c r="A894" t="s">
        <v>14</v>
      </c>
      <c r="B894">
        <v>15</v>
      </c>
    </row>
    <row r="895" spans="1:2" x14ac:dyDescent="0.2">
      <c r="A895" t="s">
        <v>14</v>
      </c>
      <c r="B895">
        <v>191</v>
      </c>
    </row>
    <row r="896" spans="1:2" x14ac:dyDescent="0.2">
      <c r="A896" t="s">
        <v>14</v>
      </c>
      <c r="B896">
        <v>16</v>
      </c>
    </row>
    <row r="897" spans="1:2" x14ac:dyDescent="0.2">
      <c r="A897" t="s">
        <v>14</v>
      </c>
      <c r="B897">
        <v>17</v>
      </c>
    </row>
    <row r="898" spans="1:2" x14ac:dyDescent="0.2">
      <c r="A898" t="s">
        <v>14</v>
      </c>
      <c r="B898">
        <v>34</v>
      </c>
    </row>
    <row r="899" spans="1:2" x14ac:dyDescent="0.2">
      <c r="A899" t="s">
        <v>74</v>
      </c>
      <c r="B899">
        <v>614</v>
      </c>
    </row>
    <row r="900" spans="1:2" x14ac:dyDescent="0.2">
      <c r="A900" t="s">
        <v>14</v>
      </c>
      <c r="B900">
        <v>1</v>
      </c>
    </row>
    <row r="901" spans="1:2" x14ac:dyDescent="0.2">
      <c r="A901" t="s">
        <v>74</v>
      </c>
      <c r="B901">
        <v>114</v>
      </c>
    </row>
    <row r="902" spans="1:2" x14ac:dyDescent="0.2">
      <c r="A902" t="s">
        <v>14</v>
      </c>
      <c r="B902">
        <v>1274</v>
      </c>
    </row>
    <row r="903" spans="1:2" x14ac:dyDescent="0.2">
      <c r="A903" t="s">
        <v>14</v>
      </c>
      <c r="B903">
        <v>210</v>
      </c>
    </row>
    <row r="904" spans="1:2" x14ac:dyDescent="0.2">
      <c r="A904" t="s">
        <v>14</v>
      </c>
      <c r="B904">
        <v>248</v>
      </c>
    </row>
    <row r="905" spans="1:2" x14ac:dyDescent="0.2">
      <c r="A905" t="s">
        <v>14</v>
      </c>
      <c r="B905">
        <v>513</v>
      </c>
    </row>
    <row r="906" spans="1:2" x14ac:dyDescent="0.2">
      <c r="A906" t="s">
        <v>14</v>
      </c>
      <c r="B906">
        <v>3410</v>
      </c>
    </row>
    <row r="907" spans="1:2" x14ac:dyDescent="0.2">
      <c r="A907" t="s">
        <v>74</v>
      </c>
      <c r="B907">
        <v>26</v>
      </c>
    </row>
    <row r="908" spans="1:2" x14ac:dyDescent="0.2">
      <c r="A908" t="s">
        <v>14</v>
      </c>
      <c r="B908">
        <v>10</v>
      </c>
    </row>
    <row r="909" spans="1:2" x14ac:dyDescent="0.2">
      <c r="A909" t="s">
        <v>14</v>
      </c>
      <c r="B909">
        <v>2201</v>
      </c>
    </row>
    <row r="910" spans="1:2" x14ac:dyDescent="0.2">
      <c r="A910" t="s">
        <v>14</v>
      </c>
      <c r="B910">
        <v>676</v>
      </c>
    </row>
    <row r="911" spans="1:2" x14ac:dyDescent="0.2">
      <c r="A911" t="s">
        <v>14</v>
      </c>
      <c r="B911">
        <v>831</v>
      </c>
    </row>
    <row r="912" spans="1:2" x14ac:dyDescent="0.2">
      <c r="A912" t="s">
        <v>74</v>
      </c>
      <c r="B912">
        <v>56</v>
      </c>
    </row>
    <row r="913" spans="1:2" x14ac:dyDescent="0.2">
      <c r="A913" t="s">
        <v>14</v>
      </c>
      <c r="B913">
        <v>859</v>
      </c>
    </row>
    <row r="914" spans="1:2" x14ac:dyDescent="0.2">
      <c r="A914" t="s">
        <v>47</v>
      </c>
      <c r="B914">
        <v>31</v>
      </c>
    </row>
    <row r="915" spans="1:2" x14ac:dyDescent="0.2">
      <c r="A915" t="s">
        <v>14</v>
      </c>
      <c r="B915">
        <v>45</v>
      </c>
    </row>
    <row r="916" spans="1:2" x14ac:dyDescent="0.2">
      <c r="A916" t="s">
        <v>74</v>
      </c>
      <c r="B916">
        <v>1113</v>
      </c>
    </row>
    <row r="917" spans="1:2" x14ac:dyDescent="0.2">
      <c r="A917" t="s">
        <v>14</v>
      </c>
      <c r="B917">
        <v>6</v>
      </c>
    </row>
    <row r="918" spans="1:2" x14ac:dyDescent="0.2">
      <c r="A918" t="s">
        <v>14</v>
      </c>
      <c r="B918">
        <v>7</v>
      </c>
    </row>
    <row r="919" spans="1:2" x14ac:dyDescent="0.2">
      <c r="A919" t="s">
        <v>14</v>
      </c>
      <c r="B919">
        <v>31</v>
      </c>
    </row>
    <row r="920" spans="1:2" x14ac:dyDescent="0.2">
      <c r="A920" t="s">
        <v>14</v>
      </c>
      <c r="B920">
        <v>78</v>
      </c>
    </row>
    <row r="921" spans="1:2" x14ac:dyDescent="0.2">
      <c r="A921" t="s">
        <v>14</v>
      </c>
      <c r="B921">
        <v>1225</v>
      </c>
    </row>
    <row r="922" spans="1:2" x14ac:dyDescent="0.2">
      <c r="A922" t="s">
        <v>14</v>
      </c>
      <c r="B922">
        <v>1</v>
      </c>
    </row>
    <row r="923" spans="1:2" x14ac:dyDescent="0.2">
      <c r="A923" t="s">
        <v>14</v>
      </c>
      <c r="B923">
        <v>67</v>
      </c>
    </row>
    <row r="924" spans="1:2" x14ac:dyDescent="0.2">
      <c r="A924" t="s">
        <v>14</v>
      </c>
      <c r="B924">
        <v>19</v>
      </c>
    </row>
    <row r="925" spans="1:2" x14ac:dyDescent="0.2">
      <c r="A925" t="s">
        <v>14</v>
      </c>
      <c r="B925">
        <v>2108</v>
      </c>
    </row>
    <row r="926" spans="1:2" x14ac:dyDescent="0.2">
      <c r="A926" t="s">
        <v>14</v>
      </c>
      <c r="B926">
        <v>679</v>
      </c>
    </row>
    <row r="927" spans="1:2" x14ac:dyDescent="0.2">
      <c r="A927" t="s">
        <v>14</v>
      </c>
      <c r="B927">
        <v>36</v>
      </c>
    </row>
    <row r="928" spans="1:2" x14ac:dyDescent="0.2">
      <c r="A928" t="s">
        <v>14</v>
      </c>
      <c r="B928">
        <v>47</v>
      </c>
    </row>
    <row r="929" spans="1:2" x14ac:dyDescent="0.2">
      <c r="A929" t="s">
        <v>14</v>
      </c>
      <c r="B929">
        <v>70</v>
      </c>
    </row>
    <row r="930" spans="1:2" x14ac:dyDescent="0.2">
      <c r="A930" t="s">
        <v>14</v>
      </c>
      <c r="B930">
        <v>154</v>
      </c>
    </row>
    <row r="931" spans="1:2" x14ac:dyDescent="0.2">
      <c r="A931" t="s">
        <v>14</v>
      </c>
      <c r="B931">
        <v>22</v>
      </c>
    </row>
    <row r="932" spans="1:2" x14ac:dyDescent="0.2">
      <c r="A932" t="s">
        <v>14</v>
      </c>
      <c r="B932">
        <v>1758</v>
      </c>
    </row>
    <row r="933" spans="1:2" x14ac:dyDescent="0.2">
      <c r="A933" t="s">
        <v>14</v>
      </c>
      <c r="B933">
        <v>94</v>
      </c>
    </row>
    <row r="934" spans="1:2" x14ac:dyDescent="0.2">
      <c r="A934" t="s">
        <v>14</v>
      </c>
      <c r="B934">
        <v>33</v>
      </c>
    </row>
    <row r="935" spans="1:2" x14ac:dyDescent="0.2">
      <c r="A935" t="s">
        <v>74</v>
      </c>
      <c r="B935">
        <v>94</v>
      </c>
    </row>
    <row r="936" spans="1:2" x14ac:dyDescent="0.2">
      <c r="A936" t="s">
        <v>14</v>
      </c>
      <c r="B936">
        <v>1</v>
      </c>
    </row>
    <row r="937" spans="1:2" x14ac:dyDescent="0.2">
      <c r="A937" t="s">
        <v>14</v>
      </c>
      <c r="B937">
        <v>31</v>
      </c>
    </row>
    <row r="938" spans="1:2" x14ac:dyDescent="0.2">
      <c r="A938" t="s">
        <v>14</v>
      </c>
      <c r="B938">
        <v>35</v>
      </c>
    </row>
    <row r="939" spans="1:2" x14ac:dyDescent="0.2">
      <c r="A939" t="s">
        <v>14</v>
      </c>
      <c r="B939">
        <v>63</v>
      </c>
    </row>
    <row r="940" spans="1:2" x14ac:dyDescent="0.2">
      <c r="A940" t="s">
        <v>74</v>
      </c>
      <c r="B940">
        <v>898</v>
      </c>
    </row>
    <row r="941" spans="1:2" x14ac:dyDescent="0.2">
      <c r="A941" t="s">
        <v>14</v>
      </c>
      <c r="B941">
        <v>526</v>
      </c>
    </row>
    <row r="942" spans="1:2" x14ac:dyDescent="0.2">
      <c r="A942" t="s">
        <v>14</v>
      </c>
      <c r="B942">
        <v>121</v>
      </c>
    </row>
    <row r="943" spans="1:2" x14ac:dyDescent="0.2">
      <c r="A943" t="s">
        <v>14</v>
      </c>
      <c r="B943">
        <v>67</v>
      </c>
    </row>
    <row r="944" spans="1:2" x14ac:dyDescent="0.2">
      <c r="A944" t="s">
        <v>14</v>
      </c>
      <c r="B944">
        <v>57</v>
      </c>
    </row>
    <row r="945" spans="1:2" x14ac:dyDescent="0.2">
      <c r="A945" t="s">
        <v>14</v>
      </c>
      <c r="B945">
        <v>1229</v>
      </c>
    </row>
    <row r="946" spans="1:2" x14ac:dyDescent="0.2">
      <c r="A946" t="s">
        <v>14</v>
      </c>
      <c r="B946">
        <v>12</v>
      </c>
    </row>
    <row r="947" spans="1:2" x14ac:dyDescent="0.2">
      <c r="A947" t="s">
        <v>14</v>
      </c>
      <c r="B947">
        <v>452</v>
      </c>
    </row>
    <row r="948" spans="1:2" x14ac:dyDescent="0.2">
      <c r="A948" t="s">
        <v>14</v>
      </c>
      <c r="B948">
        <v>1886</v>
      </c>
    </row>
    <row r="949" spans="1:2" x14ac:dyDescent="0.2">
      <c r="A949" t="s">
        <v>14</v>
      </c>
      <c r="B949">
        <v>1825</v>
      </c>
    </row>
    <row r="950" spans="1:2" x14ac:dyDescent="0.2">
      <c r="A950" t="s">
        <v>14</v>
      </c>
      <c r="B950">
        <v>31</v>
      </c>
    </row>
    <row r="951" spans="1:2" x14ac:dyDescent="0.2">
      <c r="A951" t="s">
        <v>14</v>
      </c>
      <c r="B951">
        <v>107</v>
      </c>
    </row>
    <row r="952" spans="1:2" x14ac:dyDescent="0.2">
      <c r="A952" t="s">
        <v>14</v>
      </c>
      <c r="B952">
        <v>27</v>
      </c>
    </row>
    <row r="953" spans="1:2" x14ac:dyDescent="0.2">
      <c r="A953" t="s">
        <v>14</v>
      </c>
      <c r="B953">
        <v>1221</v>
      </c>
    </row>
    <row r="954" spans="1:2" x14ac:dyDescent="0.2">
      <c r="A954" t="s">
        <v>14</v>
      </c>
      <c r="B954">
        <v>1</v>
      </c>
    </row>
    <row r="955" spans="1:2" x14ac:dyDescent="0.2">
      <c r="A955" t="s">
        <v>47</v>
      </c>
      <c r="B955">
        <v>14</v>
      </c>
    </row>
    <row r="956" spans="1:2" x14ac:dyDescent="0.2">
      <c r="A956" t="s">
        <v>14</v>
      </c>
      <c r="B956">
        <v>16</v>
      </c>
    </row>
    <row r="957" spans="1:2" x14ac:dyDescent="0.2">
      <c r="A957" t="s">
        <v>14</v>
      </c>
      <c r="B957">
        <v>41</v>
      </c>
    </row>
    <row r="958" spans="1:2" x14ac:dyDescent="0.2">
      <c r="A958" t="s">
        <v>74</v>
      </c>
      <c r="B958">
        <v>296</v>
      </c>
    </row>
    <row r="959" spans="1:2" x14ac:dyDescent="0.2">
      <c r="A959" t="s">
        <v>14</v>
      </c>
      <c r="B959">
        <v>523</v>
      </c>
    </row>
    <row r="960" spans="1:2" x14ac:dyDescent="0.2">
      <c r="A960" t="s">
        <v>14</v>
      </c>
      <c r="B960">
        <v>141</v>
      </c>
    </row>
    <row r="961" spans="1:2" x14ac:dyDescent="0.2">
      <c r="A961" t="s">
        <v>14</v>
      </c>
      <c r="B961">
        <v>52</v>
      </c>
    </row>
    <row r="962" spans="1:2" x14ac:dyDescent="0.2">
      <c r="A962" t="s">
        <v>47</v>
      </c>
      <c r="B962">
        <v>27</v>
      </c>
    </row>
    <row r="963" spans="1:2" x14ac:dyDescent="0.2">
      <c r="A963" t="s">
        <v>14</v>
      </c>
      <c r="B963">
        <v>225</v>
      </c>
    </row>
    <row r="964" spans="1:2" x14ac:dyDescent="0.2">
      <c r="A964" t="s">
        <v>14</v>
      </c>
      <c r="B964">
        <v>38</v>
      </c>
    </row>
    <row r="965" spans="1:2" x14ac:dyDescent="0.2">
      <c r="A965" t="s">
        <v>14</v>
      </c>
      <c r="B965">
        <v>15</v>
      </c>
    </row>
    <row r="966" spans="1:2" x14ac:dyDescent="0.2">
      <c r="A966" t="s">
        <v>14</v>
      </c>
      <c r="B966">
        <v>37</v>
      </c>
    </row>
    <row r="967" spans="1:2" x14ac:dyDescent="0.2">
      <c r="A967" t="s">
        <v>14</v>
      </c>
      <c r="B967">
        <v>112</v>
      </c>
    </row>
    <row r="968" spans="1:2" x14ac:dyDescent="0.2">
      <c r="A968" t="s">
        <v>14</v>
      </c>
      <c r="B968">
        <v>21</v>
      </c>
    </row>
    <row r="969" spans="1:2" x14ac:dyDescent="0.2">
      <c r="A969" t="s">
        <v>74</v>
      </c>
      <c r="B969">
        <v>976</v>
      </c>
    </row>
    <row r="970" spans="1:2" x14ac:dyDescent="0.2">
      <c r="A970" t="s">
        <v>14</v>
      </c>
      <c r="B970">
        <v>67</v>
      </c>
    </row>
    <row r="971" spans="1:2" x14ac:dyDescent="0.2">
      <c r="A971" t="s">
        <v>47</v>
      </c>
      <c r="B971">
        <v>66</v>
      </c>
    </row>
    <row r="972" spans="1:2" x14ac:dyDescent="0.2">
      <c r="A972" t="s">
        <v>14</v>
      </c>
      <c r="B972">
        <v>78</v>
      </c>
    </row>
    <row r="973" spans="1:2" x14ac:dyDescent="0.2">
      <c r="A973" t="s">
        <v>14</v>
      </c>
      <c r="B973">
        <v>67</v>
      </c>
    </row>
    <row r="974" spans="1:2" x14ac:dyDescent="0.2">
      <c r="A974" t="s">
        <v>14</v>
      </c>
      <c r="B974">
        <v>263</v>
      </c>
    </row>
    <row r="975" spans="1:2" x14ac:dyDescent="0.2">
      <c r="A975" t="s">
        <v>14</v>
      </c>
      <c r="B975">
        <v>1691</v>
      </c>
    </row>
    <row r="976" spans="1:2" x14ac:dyDescent="0.2">
      <c r="A976" t="s">
        <v>14</v>
      </c>
      <c r="B976">
        <v>181</v>
      </c>
    </row>
    <row r="977" spans="1:2" x14ac:dyDescent="0.2">
      <c r="A977" t="s">
        <v>14</v>
      </c>
      <c r="B977">
        <v>13</v>
      </c>
    </row>
    <row r="978" spans="1:2" x14ac:dyDescent="0.2">
      <c r="A978" t="s">
        <v>74</v>
      </c>
      <c r="B978">
        <v>160</v>
      </c>
    </row>
    <row r="979" spans="1:2" x14ac:dyDescent="0.2">
      <c r="A979" t="s">
        <v>14</v>
      </c>
      <c r="B979">
        <v>1</v>
      </c>
    </row>
    <row r="980" spans="1:2" x14ac:dyDescent="0.2">
      <c r="A980" t="s">
        <v>74</v>
      </c>
      <c r="B980">
        <v>2266</v>
      </c>
    </row>
    <row r="981" spans="1:2" x14ac:dyDescent="0.2">
      <c r="A981" t="s">
        <v>14</v>
      </c>
      <c r="B981">
        <v>21</v>
      </c>
    </row>
    <row r="982" spans="1:2" x14ac:dyDescent="0.2">
      <c r="A982" t="s">
        <v>14</v>
      </c>
      <c r="B982">
        <v>830</v>
      </c>
    </row>
    <row r="983" spans="1:2" x14ac:dyDescent="0.2">
      <c r="A983" t="s">
        <v>14</v>
      </c>
      <c r="B983">
        <v>130</v>
      </c>
    </row>
    <row r="984" spans="1:2" x14ac:dyDescent="0.2">
      <c r="A984" t="s">
        <v>14</v>
      </c>
      <c r="B984">
        <v>55</v>
      </c>
    </row>
    <row r="985" spans="1:2" x14ac:dyDescent="0.2">
      <c r="A985" t="s">
        <v>14</v>
      </c>
      <c r="B985">
        <v>114</v>
      </c>
    </row>
    <row r="986" spans="1:2" x14ac:dyDescent="0.2">
      <c r="A986" t="s">
        <v>14</v>
      </c>
      <c r="B986">
        <v>594</v>
      </c>
    </row>
    <row r="987" spans="1:2" x14ac:dyDescent="0.2">
      <c r="A987" t="s">
        <v>14</v>
      </c>
      <c r="B987">
        <v>24</v>
      </c>
    </row>
    <row r="988" spans="1:2" x14ac:dyDescent="0.2">
      <c r="A988" t="s">
        <v>14</v>
      </c>
      <c r="B988">
        <v>252</v>
      </c>
    </row>
    <row r="989" spans="1:2" x14ac:dyDescent="0.2">
      <c r="A989" t="s">
        <v>14</v>
      </c>
      <c r="B989">
        <v>67</v>
      </c>
    </row>
    <row r="990" spans="1:2" x14ac:dyDescent="0.2">
      <c r="A990" t="s">
        <v>14</v>
      </c>
      <c r="B990">
        <v>742</v>
      </c>
    </row>
    <row r="991" spans="1:2" x14ac:dyDescent="0.2">
      <c r="A991" t="s">
        <v>14</v>
      </c>
      <c r="B991">
        <v>75</v>
      </c>
    </row>
    <row r="992" spans="1:2" x14ac:dyDescent="0.2">
      <c r="A992" t="s">
        <v>14</v>
      </c>
      <c r="B992">
        <v>4405</v>
      </c>
    </row>
    <row r="993" spans="1:2" x14ac:dyDescent="0.2">
      <c r="A993" t="s">
        <v>14</v>
      </c>
      <c r="B993">
        <v>92</v>
      </c>
    </row>
    <row r="994" spans="1:2" x14ac:dyDescent="0.2">
      <c r="A994" t="s">
        <v>14</v>
      </c>
      <c r="B994">
        <v>64</v>
      </c>
    </row>
    <row r="995" spans="1:2" x14ac:dyDescent="0.2">
      <c r="A995" t="s">
        <v>14</v>
      </c>
      <c r="B995">
        <v>64</v>
      </c>
    </row>
    <row r="996" spans="1:2" x14ac:dyDescent="0.2">
      <c r="A996" t="s">
        <v>74</v>
      </c>
      <c r="B996">
        <v>75</v>
      </c>
    </row>
    <row r="997" spans="1:2" x14ac:dyDescent="0.2">
      <c r="A997" t="s">
        <v>14</v>
      </c>
      <c r="B997">
        <v>842</v>
      </c>
    </row>
    <row r="998" spans="1:2" x14ac:dyDescent="0.2">
      <c r="A998" t="s">
        <v>14</v>
      </c>
      <c r="B998">
        <v>112</v>
      </c>
    </row>
    <row r="999" spans="1:2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x14ac:dyDescent="0.2">
      <c r="A1001" t="s">
        <v>74</v>
      </c>
      <c r="B1001">
        <v>1122</v>
      </c>
    </row>
  </sheetData>
  <sortState xmlns:xlrd2="http://schemas.microsoft.com/office/spreadsheetml/2017/richdata2" ref="A1:B1033">
    <sortCondition sortBy="cellColor" ref="A1:A1033" dxfId="25"/>
  </sortState>
  <conditionalFormatting sqref="A1:A1048576">
    <cfRule type="containsText" dxfId="6" priority="1" operator="containsText" text="canceled">
      <formula>NOT(ISERROR(SEARCH("canceled",A1)))</formula>
    </cfRule>
    <cfRule type="containsText" dxfId="5" priority="2" operator="containsText" text="live">
      <formula>NOT(ISERROR(SEARCH("live",A1)))</formula>
    </cfRule>
    <cfRule type="containsText" dxfId="4" priority="3" operator="containsText" text="successful">
      <formula>NOT(ISERROR(SEARCH("successful",A1)))</formula>
    </cfRule>
    <cfRule type="containsText" dxfId="3" priority="6" operator="containsText" text="failed">
      <formula>NOT(ISERROR(SEARCH("failed",A1)))</formula>
    </cfRule>
  </conditionalFormatting>
  <conditionalFormatting sqref="A3">
    <cfRule type="containsText" dxfId="2" priority="5" operator="containsText" text="successful">
      <formula>NOT(ISERROR(SEARCH("successful",A3)))</formula>
    </cfRule>
  </conditionalFormatting>
  <conditionalFormatting sqref="A4">
    <cfRule type="beginsWith" dxfId="1" priority="4" operator="beginsWith" text="s">
      <formula>LEFT(A4,LEN("s"))="s"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319C-3646-E849-BEF5-E498ED16B3BF}">
  <dimension ref="A3:F1517"/>
  <sheetViews>
    <sheetView zoomScale="61" zoomScaleNormal="210" zoomScaleSheetLayoutView="217" workbookViewId="0">
      <selection activeCell="L48" sqref="L48"/>
    </sheetView>
  </sheetViews>
  <sheetFormatPr baseColWidth="10" defaultRowHeight="16" x14ac:dyDescent="0.2"/>
  <cols>
    <col min="1" max="1" width="21.33203125" style="10" bestFit="1" customWidth="1"/>
    <col min="2" max="2" width="15.6640625" style="10" bestFit="1" customWidth="1"/>
    <col min="3" max="3" width="9.5" style="10" bestFit="1" customWidth="1"/>
    <col min="4" max="4" width="11" style="10" bestFit="1" customWidth="1"/>
    <col min="5" max="5" width="24.33203125" style="6" bestFit="1" customWidth="1"/>
    <col min="6" max="6" width="25.33203125" style="6" bestFit="1" customWidth="1"/>
    <col min="7" max="25" width="6" bestFit="1" customWidth="1"/>
    <col min="26" max="26" width="7" bestFit="1" customWidth="1"/>
    <col min="27" max="29" width="6" bestFit="1" customWidth="1"/>
    <col min="30" max="30" width="7" bestFit="1" customWidth="1"/>
    <col min="31" max="31" width="6" bestFit="1" customWidth="1"/>
    <col min="32" max="33" width="7" bestFit="1" customWidth="1"/>
    <col min="34" max="34" width="6" bestFit="1" customWidth="1"/>
    <col min="35" max="35" width="7" bestFit="1" customWidth="1"/>
    <col min="36" max="46" width="6" bestFit="1" customWidth="1"/>
    <col min="47" max="49" width="7" bestFit="1" customWidth="1"/>
    <col min="50" max="51" width="6" bestFit="1" customWidth="1"/>
    <col min="52" max="56" width="7" bestFit="1" customWidth="1"/>
    <col min="57" max="58" width="6" bestFit="1" customWidth="1"/>
    <col min="59" max="60" width="7" bestFit="1" customWidth="1"/>
    <col min="61" max="61" width="6" bestFit="1" customWidth="1"/>
    <col min="62" max="63" width="7" bestFit="1" customWidth="1"/>
    <col min="64" max="64" width="6" bestFit="1" customWidth="1"/>
    <col min="65" max="65" width="7" bestFit="1" customWidth="1"/>
    <col min="66" max="66" width="6" bestFit="1" customWidth="1"/>
    <col min="67" max="67" width="7" bestFit="1" customWidth="1"/>
    <col min="68" max="68" width="6" bestFit="1" customWidth="1"/>
    <col min="69" max="69" width="7" bestFit="1" customWidth="1"/>
    <col min="70" max="72" width="6" bestFit="1" customWidth="1"/>
    <col min="73" max="146" width="7" bestFit="1" customWidth="1"/>
    <col min="147" max="147" width="8" bestFit="1" customWidth="1"/>
    <col min="148" max="152" width="7" bestFit="1" customWidth="1"/>
    <col min="153" max="153" width="8" bestFit="1" customWidth="1"/>
    <col min="154" max="158" width="7" bestFit="1" customWidth="1"/>
    <col min="159" max="159" width="8" bestFit="1" customWidth="1"/>
    <col min="160" max="162" width="7" bestFit="1" customWidth="1"/>
    <col min="163" max="163" width="8" bestFit="1" customWidth="1"/>
    <col min="164" max="168" width="7" bestFit="1" customWidth="1"/>
    <col min="169" max="169" width="8" bestFit="1" customWidth="1"/>
    <col min="170" max="184" width="7" bestFit="1" customWidth="1"/>
    <col min="185" max="255" width="8" bestFit="1" customWidth="1"/>
    <col min="256" max="256" width="10.5" bestFit="1" customWidth="1"/>
    <col min="257" max="257" width="12.33203125" bestFit="1" customWidth="1"/>
    <col min="258" max="265" width="6" bestFit="1" customWidth="1"/>
    <col min="266" max="267" width="7" bestFit="1" customWidth="1"/>
    <col min="268" max="268" width="6" bestFit="1" customWidth="1"/>
    <col min="269" max="269" width="7" bestFit="1" customWidth="1"/>
    <col min="270" max="275" width="6" bestFit="1" customWidth="1"/>
    <col min="276" max="276" width="7" bestFit="1" customWidth="1"/>
    <col min="277" max="278" width="6" bestFit="1" customWidth="1"/>
    <col min="279" max="279" width="7" bestFit="1" customWidth="1"/>
    <col min="280" max="282" width="6" bestFit="1" customWidth="1"/>
    <col min="283" max="285" width="7" bestFit="1" customWidth="1"/>
    <col min="286" max="286" width="6" bestFit="1" customWidth="1"/>
    <col min="287" max="294" width="7" bestFit="1" customWidth="1"/>
    <col min="295" max="295" width="6" bestFit="1" customWidth="1"/>
    <col min="296" max="296" width="7" bestFit="1" customWidth="1"/>
    <col min="297" max="297" width="6" bestFit="1" customWidth="1"/>
    <col min="298" max="298" width="7" bestFit="1" customWidth="1"/>
    <col min="299" max="299" width="6" bestFit="1" customWidth="1"/>
    <col min="300" max="300" width="7" bestFit="1" customWidth="1"/>
    <col min="301" max="301" width="6" bestFit="1" customWidth="1"/>
    <col min="302" max="491" width="7" bestFit="1" customWidth="1"/>
    <col min="492" max="645" width="8" bestFit="1" customWidth="1"/>
    <col min="646" max="646" width="14.1640625" bestFit="1" customWidth="1"/>
  </cols>
  <sheetData>
    <row r="3" spans="1:6" x14ac:dyDescent="0.2">
      <c r="B3" s="14" t="s">
        <v>2070</v>
      </c>
      <c r="E3"/>
      <c r="F3"/>
    </row>
    <row r="4" spans="1:6" x14ac:dyDescent="0.2">
      <c r="B4" s="10" t="s">
        <v>14</v>
      </c>
      <c r="C4" s="10" t="s">
        <v>20</v>
      </c>
      <c r="D4" s="10" t="s">
        <v>2069</v>
      </c>
      <c r="E4"/>
      <c r="F4"/>
    </row>
    <row r="5" spans="1:6" x14ac:dyDescent="0.2">
      <c r="A5" s="10" t="s">
        <v>2107</v>
      </c>
      <c r="B5" s="10">
        <v>364</v>
      </c>
      <c r="C5" s="10">
        <v>565</v>
      </c>
      <c r="D5" s="10">
        <v>929</v>
      </c>
      <c r="E5"/>
      <c r="F5"/>
    </row>
    <row r="6" spans="1:6" x14ac:dyDescent="0.2">
      <c r="E6"/>
      <c r="F6"/>
    </row>
    <row r="7" spans="1:6" x14ac:dyDescent="0.2">
      <c r="E7"/>
      <c r="F7"/>
    </row>
    <row r="8" spans="1:6" x14ac:dyDescent="0.2">
      <c r="C8" s="11"/>
      <c r="D8" s="11"/>
      <c r="E8"/>
      <c r="F8"/>
    </row>
    <row r="9" spans="1:6" x14ac:dyDescent="0.2">
      <c r="E9"/>
      <c r="F9"/>
    </row>
    <row r="10" spans="1:6" x14ac:dyDescent="0.2">
      <c r="E10"/>
      <c r="F10"/>
    </row>
    <row r="11" spans="1:6" x14ac:dyDescent="0.2">
      <c r="E11"/>
      <c r="F11"/>
    </row>
    <row r="12" spans="1:6" x14ac:dyDescent="0.2">
      <c r="E12"/>
      <c r="F12"/>
    </row>
    <row r="13" spans="1:6" x14ac:dyDescent="0.2">
      <c r="E13"/>
      <c r="F13"/>
    </row>
    <row r="14" spans="1:6" x14ac:dyDescent="0.2">
      <c r="E14"/>
      <c r="F14"/>
    </row>
    <row r="15" spans="1:6" x14ac:dyDescent="0.2">
      <c r="E15"/>
      <c r="F15"/>
    </row>
    <row r="16" spans="1:6" x14ac:dyDescent="0.2">
      <c r="E16"/>
      <c r="F16"/>
    </row>
    <row r="17" spans="5:6" x14ac:dyDescent="0.2">
      <c r="E17"/>
      <c r="F17"/>
    </row>
    <row r="18" spans="5:6" x14ac:dyDescent="0.2">
      <c r="E18"/>
      <c r="F18"/>
    </row>
    <row r="19" spans="5:6" x14ac:dyDescent="0.2">
      <c r="E19"/>
      <c r="F19"/>
    </row>
    <row r="20" spans="5:6" x14ac:dyDescent="0.2">
      <c r="E20"/>
      <c r="F20"/>
    </row>
    <row r="21" spans="5:6" x14ac:dyDescent="0.2">
      <c r="E21"/>
      <c r="F21"/>
    </row>
    <row r="22" spans="5:6" x14ac:dyDescent="0.2">
      <c r="E22"/>
      <c r="F22"/>
    </row>
    <row r="23" spans="5:6" x14ac:dyDescent="0.2">
      <c r="E23"/>
      <c r="F23"/>
    </row>
    <row r="24" spans="5:6" x14ac:dyDescent="0.2">
      <c r="E24"/>
      <c r="F24"/>
    </row>
    <row r="25" spans="5:6" x14ac:dyDescent="0.2">
      <c r="E25"/>
      <c r="F25"/>
    </row>
    <row r="26" spans="5:6" x14ac:dyDescent="0.2">
      <c r="E26"/>
      <c r="F26"/>
    </row>
    <row r="27" spans="5:6" x14ac:dyDescent="0.2">
      <c r="E27"/>
      <c r="F27"/>
    </row>
    <row r="28" spans="5:6" x14ac:dyDescent="0.2">
      <c r="E28"/>
      <c r="F28"/>
    </row>
    <row r="29" spans="5:6" x14ac:dyDescent="0.2">
      <c r="E29"/>
      <c r="F29"/>
    </row>
    <row r="30" spans="5:6" x14ac:dyDescent="0.2">
      <c r="E30"/>
      <c r="F30"/>
    </row>
    <row r="31" spans="5:6" x14ac:dyDescent="0.2">
      <c r="E31"/>
      <c r="F31"/>
    </row>
    <row r="32" spans="5:6" x14ac:dyDescent="0.2">
      <c r="E32"/>
      <c r="F32"/>
    </row>
    <row r="33" spans="5:6" x14ac:dyDescent="0.2">
      <c r="E33"/>
      <c r="F33"/>
    </row>
    <row r="34" spans="5:6" x14ac:dyDescent="0.2">
      <c r="E34"/>
      <c r="F34"/>
    </row>
    <row r="35" spans="5:6" x14ac:dyDescent="0.2">
      <c r="E35"/>
      <c r="F35"/>
    </row>
    <row r="36" spans="5:6" x14ac:dyDescent="0.2">
      <c r="E36"/>
      <c r="F36"/>
    </row>
    <row r="37" spans="5:6" x14ac:dyDescent="0.2">
      <c r="E37"/>
      <c r="F37"/>
    </row>
    <row r="38" spans="5:6" x14ac:dyDescent="0.2">
      <c r="E38"/>
      <c r="F38"/>
    </row>
    <row r="39" spans="5:6" x14ac:dyDescent="0.2">
      <c r="E39"/>
      <c r="F39"/>
    </row>
    <row r="40" spans="5:6" x14ac:dyDescent="0.2">
      <c r="E40"/>
      <c r="F40"/>
    </row>
    <row r="41" spans="5:6" x14ac:dyDescent="0.2">
      <c r="E41"/>
      <c r="F41"/>
    </row>
    <row r="42" spans="5:6" x14ac:dyDescent="0.2">
      <c r="E42"/>
      <c r="F42"/>
    </row>
    <row r="43" spans="5:6" x14ac:dyDescent="0.2">
      <c r="E43"/>
      <c r="F43"/>
    </row>
    <row r="44" spans="5:6" x14ac:dyDescent="0.2">
      <c r="E44"/>
      <c r="F44"/>
    </row>
    <row r="45" spans="5:6" x14ac:dyDescent="0.2">
      <c r="E45"/>
      <c r="F45"/>
    </row>
    <row r="46" spans="5:6" x14ac:dyDescent="0.2">
      <c r="E46"/>
      <c r="F46"/>
    </row>
    <row r="47" spans="5:6" x14ac:dyDescent="0.2">
      <c r="E47"/>
      <c r="F47"/>
    </row>
    <row r="48" spans="5:6" x14ac:dyDescent="0.2">
      <c r="E48"/>
      <c r="F48"/>
    </row>
    <row r="49" spans="5:6" x14ac:dyDescent="0.2">
      <c r="E49"/>
      <c r="F49"/>
    </row>
    <row r="50" spans="5:6" x14ac:dyDescent="0.2">
      <c r="E50"/>
      <c r="F50"/>
    </row>
    <row r="51" spans="5:6" x14ac:dyDescent="0.2">
      <c r="E51"/>
      <c r="F51"/>
    </row>
    <row r="52" spans="5:6" x14ac:dyDescent="0.2">
      <c r="E52"/>
      <c r="F52"/>
    </row>
    <row r="53" spans="5:6" x14ac:dyDescent="0.2">
      <c r="E53"/>
      <c r="F53"/>
    </row>
    <row r="54" spans="5:6" x14ac:dyDescent="0.2">
      <c r="E54"/>
      <c r="F54"/>
    </row>
    <row r="55" spans="5:6" x14ac:dyDescent="0.2">
      <c r="E55"/>
      <c r="F55"/>
    </row>
    <row r="56" spans="5:6" x14ac:dyDescent="0.2">
      <c r="E56"/>
      <c r="F56"/>
    </row>
    <row r="57" spans="5:6" x14ac:dyDescent="0.2">
      <c r="E57"/>
      <c r="F57"/>
    </row>
    <row r="58" spans="5:6" x14ac:dyDescent="0.2">
      <c r="E58"/>
      <c r="F58"/>
    </row>
    <row r="59" spans="5:6" x14ac:dyDescent="0.2">
      <c r="E59"/>
      <c r="F59"/>
    </row>
    <row r="60" spans="5:6" x14ac:dyDescent="0.2">
      <c r="E60"/>
      <c r="F60"/>
    </row>
    <row r="61" spans="5:6" x14ac:dyDescent="0.2">
      <c r="E61"/>
      <c r="F61"/>
    </row>
    <row r="62" spans="5:6" x14ac:dyDescent="0.2">
      <c r="E62"/>
      <c r="F62"/>
    </row>
    <row r="63" spans="5:6" x14ac:dyDescent="0.2">
      <c r="E63"/>
      <c r="F63"/>
    </row>
    <row r="64" spans="5:6" x14ac:dyDescent="0.2">
      <c r="E64"/>
      <c r="F64"/>
    </row>
    <row r="65" spans="5:6" x14ac:dyDescent="0.2">
      <c r="E65"/>
      <c r="F65"/>
    </row>
    <row r="66" spans="5:6" x14ac:dyDescent="0.2">
      <c r="E66"/>
      <c r="F66"/>
    </row>
    <row r="67" spans="5:6" x14ac:dyDescent="0.2">
      <c r="E67"/>
      <c r="F67"/>
    </row>
    <row r="68" spans="5:6" x14ac:dyDescent="0.2">
      <c r="E68"/>
      <c r="F68"/>
    </row>
    <row r="69" spans="5:6" x14ac:dyDescent="0.2">
      <c r="E69"/>
      <c r="F69"/>
    </row>
    <row r="70" spans="5:6" x14ac:dyDescent="0.2">
      <c r="E70"/>
      <c r="F70"/>
    </row>
    <row r="71" spans="5:6" x14ac:dyDescent="0.2">
      <c r="E71"/>
      <c r="F71"/>
    </row>
    <row r="72" spans="5:6" x14ac:dyDescent="0.2">
      <c r="E72"/>
      <c r="F72"/>
    </row>
    <row r="73" spans="5:6" x14ac:dyDescent="0.2">
      <c r="E73"/>
      <c r="F73"/>
    </row>
    <row r="74" spans="5:6" x14ac:dyDescent="0.2">
      <c r="E74"/>
      <c r="F74"/>
    </row>
    <row r="75" spans="5:6" x14ac:dyDescent="0.2">
      <c r="E75"/>
      <c r="F75"/>
    </row>
    <row r="76" spans="5:6" x14ac:dyDescent="0.2">
      <c r="E76"/>
      <c r="F76"/>
    </row>
    <row r="77" spans="5:6" x14ac:dyDescent="0.2">
      <c r="E77"/>
      <c r="F77"/>
    </row>
    <row r="78" spans="5:6" x14ac:dyDescent="0.2">
      <c r="E78"/>
      <c r="F78"/>
    </row>
    <row r="79" spans="5:6" x14ac:dyDescent="0.2">
      <c r="E79"/>
      <c r="F79"/>
    </row>
    <row r="80" spans="5:6" x14ac:dyDescent="0.2">
      <c r="E80"/>
      <c r="F80"/>
    </row>
    <row r="81" spans="5:6" x14ac:dyDescent="0.2">
      <c r="E81"/>
      <c r="F81"/>
    </row>
    <row r="82" spans="5:6" x14ac:dyDescent="0.2">
      <c r="E82"/>
      <c r="F82"/>
    </row>
    <row r="83" spans="5:6" x14ac:dyDescent="0.2">
      <c r="E83"/>
      <c r="F83"/>
    </row>
    <row r="84" spans="5:6" x14ac:dyDescent="0.2">
      <c r="E84"/>
      <c r="F84"/>
    </row>
    <row r="85" spans="5:6" x14ac:dyDescent="0.2">
      <c r="E85"/>
      <c r="F85"/>
    </row>
    <row r="86" spans="5:6" x14ac:dyDescent="0.2">
      <c r="E86"/>
      <c r="F86"/>
    </row>
    <row r="87" spans="5:6" x14ac:dyDescent="0.2">
      <c r="E87"/>
      <c r="F87"/>
    </row>
    <row r="88" spans="5:6" x14ac:dyDescent="0.2">
      <c r="E88"/>
      <c r="F88"/>
    </row>
    <row r="89" spans="5:6" x14ac:dyDescent="0.2">
      <c r="E89"/>
      <c r="F89"/>
    </row>
    <row r="90" spans="5:6" x14ac:dyDescent="0.2">
      <c r="E90"/>
      <c r="F90"/>
    </row>
    <row r="91" spans="5:6" x14ac:dyDescent="0.2">
      <c r="E91"/>
      <c r="F91"/>
    </row>
    <row r="92" spans="5:6" x14ac:dyDescent="0.2">
      <c r="E92"/>
      <c r="F92"/>
    </row>
    <row r="93" spans="5:6" x14ac:dyDescent="0.2">
      <c r="E93"/>
      <c r="F93"/>
    </row>
    <row r="94" spans="5:6" x14ac:dyDescent="0.2">
      <c r="E94"/>
      <c r="F94"/>
    </row>
    <row r="95" spans="5:6" x14ac:dyDescent="0.2">
      <c r="E95"/>
      <c r="F95"/>
    </row>
    <row r="96" spans="5:6" x14ac:dyDescent="0.2">
      <c r="E96"/>
      <c r="F96"/>
    </row>
    <row r="97" spans="5:6" x14ac:dyDescent="0.2">
      <c r="E97"/>
      <c r="F97"/>
    </row>
    <row r="98" spans="5:6" x14ac:dyDescent="0.2">
      <c r="E98"/>
      <c r="F98"/>
    </row>
    <row r="99" spans="5:6" x14ac:dyDescent="0.2">
      <c r="E99"/>
      <c r="F99"/>
    </row>
    <row r="100" spans="5:6" x14ac:dyDescent="0.2">
      <c r="E100"/>
      <c r="F100"/>
    </row>
    <row r="101" spans="5:6" x14ac:dyDescent="0.2">
      <c r="E101"/>
      <c r="F101"/>
    </row>
    <row r="102" spans="5:6" x14ac:dyDescent="0.2">
      <c r="E102"/>
      <c r="F102"/>
    </row>
    <row r="103" spans="5:6" x14ac:dyDescent="0.2">
      <c r="E103"/>
      <c r="F103"/>
    </row>
    <row r="104" spans="5:6" x14ac:dyDescent="0.2">
      <c r="E104"/>
      <c r="F104"/>
    </row>
    <row r="105" spans="5:6" x14ac:dyDescent="0.2">
      <c r="E105"/>
      <c r="F105"/>
    </row>
    <row r="106" spans="5:6" x14ac:dyDescent="0.2">
      <c r="E106"/>
      <c r="F106"/>
    </row>
    <row r="107" spans="5:6" x14ac:dyDescent="0.2">
      <c r="E107"/>
      <c r="F107"/>
    </row>
    <row r="108" spans="5:6" x14ac:dyDescent="0.2">
      <c r="E108"/>
      <c r="F108"/>
    </row>
    <row r="109" spans="5:6" x14ac:dyDescent="0.2">
      <c r="E109"/>
      <c r="F109"/>
    </row>
    <row r="110" spans="5:6" x14ac:dyDescent="0.2">
      <c r="E110"/>
      <c r="F110"/>
    </row>
    <row r="111" spans="5:6" x14ac:dyDescent="0.2">
      <c r="E111"/>
      <c r="F111"/>
    </row>
    <row r="112" spans="5:6" x14ac:dyDescent="0.2">
      <c r="E112"/>
      <c r="F112"/>
    </row>
    <row r="113" spans="5:6" x14ac:dyDescent="0.2">
      <c r="E113"/>
      <c r="F113"/>
    </row>
    <row r="114" spans="5:6" x14ac:dyDescent="0.2">
      <c r="E114"/>
      <c r="F114"/>
    </row>
    <row r="115" spans="5:6" x14ac:dyDescent="0.2">
      <c r="E115"/>
      <c r="F115"/>
    </row>
    <row r="116" spans="5:6" x14ac:dyDescent="0.2">
      <c r="E116"/>
      <c r="F116"/>
    </row>
    <row r="117" spans="5:6" x14ac:dyDescent="0.2">
      <c r="E117"/>
      <c r="F117"/>
    </row>
    <row r="118" spans="5:6" x14ac:dyDescent="0.2">
      <c r="E118"/>
      <c r="F118"/>
    </row>
    <row r="119" spans="5:6" x14ac:dyDescent="0.2">
      <c r="E119"/>
      <c r="F119"/>
    </row>
    <row r="120" spans="5:6" x14ac:dyDescent="0.2">
      <c r="E120"/>
      <c r="F120"/>
    </row>
    <row r="121" spans="5:6" x14ac:dyDescent="0.2">
      <c r="E121"/>
      <c r="F121"/>
    </row>
    <row r="122" spans="5:6" x14ac:dyDescent="0.2">
      <c r="E122"/>
      <c r="F122"/>
    </row>
    <row r="123" spans="5:6" x14ac:dyDescent="0.2">
      <c r="E123"/>
      <c r="F123"/>
    </row>
    <row r="124" spans="5:6" x14ac:dyDescent="0.2">
      <c r="E124"/>
      <c r="F124"/>
    </row>
    <row r="125" spans="5:6" x14ac:dyDescent="0.2">
      <c r="E125"/>
      <c r="F125"/>
    </row>
    <row r="126" spans="5:6" x14ac:dyDescent="0.2">
      <c r="E126"/>
      <c r="F126"/>
    </row>
    <row r="127" spans="5:6" x14ac:dyDescent="0.2">
      <c r="E127"/>
      <c r="F127"/>
    </row>
    <row r="128" spans="5:6" x14ac:dyDescent="0.2">
      <c r="E128"/>
      <c r="F128"/>
    </row>
    <row r="129" spans="5:6" x14ac:dyDescent="0.2">
      <c r="E129"/>
      <c r="F129"/>
    </row>
    <row r="130" spans="5:6" x14ac:dyDescent="0.2">
      <c r="E130"/>
      <c r="F130"/>
    </row>
    <row r="131" spans="5:6" x14ac:dyDescent="0.2">
      <c r="E131"/>
      <c r="F131"/>
    </row>
    <row r="132" spans="5:6" x14ac:dyDescent="0.2">
      <c r="E132"/>
      <c r="F132"/>
    </row>
    <row r="133" spans="5:6" x14ac:dyDescent="0.2">
      <c r="E133"/>
      <c r="F133"/>
    </row>
    <row r="134" spans="5:6" x14ac:dyDescent="0.2">
      <c r="E134"/>
      <c r="F134"/>
    </row>
    <row r="135" spans="5:6" x14ac:dyDescent="0.2">
      <c r="E135"/>
      <c r="F135"/>
    </row>
    <row r="136" spans="5:6" x14ac:dyDescent="0.2">
      <c r="E136"/>
      <c r="F136"/>
    </row>
    <row r="137" spans="5:6" x14ac:dyDescent="0.2">
      <c r="E137"/>
      <c r="F137"/>
    </row>
    <row r="138" spans="5:6" x14ac:dyDescent="0.2">
      <c r="E138"/>
      <c r="F138"/>
    </row>
    <row r="139" spans="5:6" x14ac:dyDescent="0.2">
      <c r="E139"/>
      <c r="F139"/>
    </row>
    <row r="140" spans="5:6" x14ac:dyDescent="0.2">
      <c r="E140"/>
      <c r="F140"/>
    </row>
    <row r="141" spans="5:6" x14ac:dyDescent="0.2">
      <c r="E141"/>
      <c r="F141"/>
    </row>
    <row r="142" spans="5:6" x14ac:dyDescent="0.2">
      <c r="E142"/>
      <c r="F142"/>
    </row>
    <row r="143" spans="5:6" x14ac:dyDescent="0.2">
      <c r="E143"/>
      <c r="F143"/>
    </row>
    <row r="144" spans="5:6" x14ac:dyDescent="0.2">
      <c r="E144"/>
      <c r="F144"/>
    </row>
    <row r="145" spans="5:6" x14ac:dyDescent="0.2">
      <c r="E145"/>
      <c r="F145"/>
    </row>
    <row r="146" spans="5:6" x14ac:dyDescent="0.2">
      <c r="E146"/>
      <c r="F146"/>
    </row>
    <row r="147" spans="5:6" x14ac:dyDescent="0.2">
      <c r="E147"/>
      <c r="F147"/>
    </row>
    <row r="148" spans="5:6" x14ac:dyDescent="0.2">
      <c r="E148"/>
      <c r="F148"/>
    </row>
    <row r="149" spans="5:6" x14ac:dyDescent="0.2">
      <c r="E149"/>
      <c r="F149"/>
    </row>
    <row r="150" spans="5:6" x14ac:dyDescent="0.2">
      <c r="E150"/>
      <c r="F150"/>
    </row>
    <row r="151" spans="5:6" x14ac:dyDescent="0.2">
      <c r="E151"/>
      <c r="F151"/>
    </row>
    <row r="152" spans="5:6" x14ac:dyDescent="0.2">
      <c r="E152"/>
      <c r="F152"/>
    </row>
    <row r="153" spans="5:6" x14ac:dyDescent="0.2">
      <c r="E153"/>
      <c r="F153"/>
    </row>
    <row r="154" spans="5:6" x14ac:dyDescent="0.2">
      <c r="E154"/>
      <c r="F154"/>
    </row>
    <row r="155" spans="5:6" x14ac:dyDescent="0.2">
      <c r="E155"/>
      <c r="F155"/>
    </row>
    <row r="156" spans="5:6" x14ac:dyDescent="0.2">
      <c r="E156"/>
      <c r="F156"/>
    </row>
    <row r="157" spans="5:6" x14ac:dyDescent="0.2">
      <c r="E157"/>
      <c r="F157"/>
    </row>
    <row r="158" spans="5:6" x14ac:dyDescent="0.2">
      <c r="E158"/>
      <c r="F158"/>
    </row>
    <row r="159" spans="5:6" x14ac:dyDescent="0.2">
      <c r="E159"/>
      <c r="F159"/>
    </row>
    <row r="160" spans="5:6" x14ac:dyDescent="0.2">
      <c r="E160"/>
      <c r="F160"/>
    </row>
    <row r="161" spans="5:6" x14ac:dyDescent="0.2">
      <c r="E161"/>
      <c r="F161"/>
    </row>
    <row r="162" spans="5:6" x14ac:dyDescent="0.2">
      <c r="E162"/>
      <c r="F162"/>
    </row>
    <row r="163" spans="5:6" x14ac:dyDescent="0.2">
      <c r="E163"/>
      <c r="F163"/>
    </row>
    <row r="164" spans="5:6" x14ac:dyDescent="0.2">
      <c r="E164"/>
      <c r="F164"/>
    </row>
    <row r="165" spans="5:6" x14ac:dyDescent="0.2">
      <c r="E165"/>
      <c r="F165"/>
    </row>
    <row r="166" spans="5:6" x14ac:dyDescent="0.2">
      <c r="E166"/>
      <c r="F166"/>
    </row>
    <row r="167" spans="5:6" x14ac:dyDescent="0.2">
      <c r="E167"/>
      <c r="F167"/>
    </row>
    <row r="168" spans="5:6" x14ac:dyDescent="0.2">
      <c r="E168"/>
      <c r="F168"/>
    </row>
    <row r="169" spans="5:6" x14ac:dyDescent="0.2">
      <c r="E169"/>
      <c r="F169"/>
    </row>
    <row r="170" spans="5:6" x14ac:dyDescent="0.2">
      <c r="E170"/>
      <c r="F170"/>
    </row>
    <row r="171" spans="5:6" x14ac:dyDescent="0.2">
      <c r="E171"/>
      <c r="F171"/>
    </row>
    <row r="172" spans="5:6" x14ac:dyDescent="0.2">
      <c r="E172"/>
      <c r="F172"/>
    </row>
    <row r="173" spans="5:6" x14ac:dyDescent="0.2">
      <c r="E173"/>
      <c r="F173"/>
    </row>
    <row r="174" spans="5:6" x14ac:dyDescent="0.2">
      <c r="E174"/>
      <c r="F174"/>
    </row>
    <row r="175" spans="5:6" x14ac:dyDescent="0.2">
      <c r="E175"/>
      <c r="F175"/>
    </row>
    <row r="176" spans="5:6" x14ac:dyDescent="0.2">
      <c r="E176"/>
      <c r="F176"/>
    </row>
    <row r="177" spans="5:6" x14ac:dyDescent="0.2">
      <c r="E177"/>
      <c r="F177"/>
    </row>
    <row r="178" spans="5:6" x14ac:dyDescent="0.2">
      <c r="E178"/>
      <c r="F178"/>
    </row>
    <row r="179" spans="5:6" x14ac:dyDescent="0.2">
      <c r="E179"/>
      <c r="F179"/>
    </row>
    <row r="180" spans="5:6" x14ac:dyDescent="0.2">
      <c r="E180"/>
      <c r="F180"/>
    </row>
    <row r="181" spans="5:6" x14ac:dyDescent="0.2">
      <c r="E181"/>
      <c r="F181"/>
    </row>
    <row r="182" spans="5:6" x14ac:dyDescent="0.2">
      <c r="E182"/>
      <c r="F182"/>
    </row>
    <row r="183" spans="5:6" x14ac:dyDescent="0.2">
      <c r="E183"/>
      <c r="F183"/>
    </row>
    <row r="184" spans="5:6" x14ac:dyDescent="0.2">
      <c r="E184"/>
      <c r="F184"/>
    </row>
    <row r="185" spans="5:6" x14ac:dyDescent="0.2">
      <c r="E185"/>
      <c r="F185"/>
    </row>
    <row r="186" spans="5:6" x14ac:dyDescent="0.2">
      <c r="E186"/>
      <c r="F186"/>
    </row>
    <row r="187" spans="5:6" x14ac:dyDescent="0.2">
      <c r="E187"/>
      <c r="F187"/>
    </row>
    <row r="188" spans="5:6" x14ac:dyDescent="0.2">
      <c r="E188"/>
      <c r="F188"/>
    </row>
    <row r="189" spans="5:6" x14ac:dyDescent="0.2">
      <c r="E189"/>
      <c r="F189"/>
    </row>
    <row r="190" spans="5:6" x14ac:dyDescent="0.2">
      <c r="E190"/>
      <c r="F190"/>
    </row>
    <row r="191" spans="5:6" x14ac:dyDescent="0.2">
      <c r="E191"/>
      <c r="F191"/>
    </row>
    <row r="192" spans="5:6" x14ac:dyDescent="0.2">
      <c r="E192"/>
      <c r="F192"/>
    </row>
    <row r="193" spans="5:6" x14ac:dyDescent="0.2">
      <c r="E193"/>
      <c r="F193"/>
    </row>
    <row r="194" spans="5:6" x14ac:dyDescent="0.2">
      <c r="E194"/>
      <c r="F194"/>
    </row>
    <row r="195" spans="5:6" x14ac:dyDescent="0.2">
      <c r="E195"/>
      <c r="F195"/>
    </row>
    <row r="196" spans="5:6" x14ac:dyDescent="0.2">
      <c r="E196"/>
      <c r="F196"/>
    </row>
    <row r="197" spans="5:6" x14ac:dyDescent="0.2">
      <c r="E197"/>
      <c r="F197"/>
    </row>
    <row r="198" spans="5:6" x14ac:dyDescent="0.2">
      <c r="E198"/>
      <c r="F198"/>
    </row>
    <row r="199" spans="5:6" x14ac:dyDescent="0.2">
      <c r="E199"/>
      <c r="F199"/>
    </row>
    <row r="200" spans="5:6" x14ac:dyDescent="0.2">
      <c r="E200"/>
      <c r="F200"/>
    </row>
    <row r="201" spans="5:6" x14ac:dyDescent="0.2">
      <c r="E201"/>
      <c r="F201"/>
    </row>
    <row r="202" spans="5:6" x14ac:dyDescent="0.2">
      <c r="E202"/>
      <c r="F202"/>
    </row>
    <row r="203" spans="5:6" x14ac:dyDescent="0.2">
      <c r="E203"/>
      <c r="F203"/>
    </row>
    <row r="204" spans="5:6" x14ac:dyDescent="0.2">
      <c r="E204"/>
      <c r="F204"/>
    </row>
    <row r="205" spans="5:6" x14ac:dyDescent="0.2">
      <c r="E205"/>
      <c r="F205"/>
    </row>
    <row r="206" spans="5:6" x14ac:dyDescent="0.2">
      <c r="E206"/>
      <c r="F206"/>
    </row>
    <row r="207" spans="5:6" x14ac:dyDescent="0.2">
      <c r="E207"/>
      <c r="F207"/>
    </row>
    <row r="208" spans="5:6" x14ac:dyDescent="0.2">
      <c r="E208"/>
      <c r="F208"/>
    </row>
    <row r="209" spans="5:6" x14ac:dyDescent="0.2">
      <c r="E209"/>
      <c r="F209"/>
    </row>
    <row r="210" spans="5:6" x14ac:dyDescent="0.2">
      <c r="E210"/>
      <c r="F210"/>
    </row>
    <row r="211" spans="5:6" x14ac:dyDescent="0.2">
      <c r="E211"/>
      <c r="F211"/>
    </row>
    <row r="212" spans="5:6" x14ac:dyDescent="0.2">
      <c r="E212"/>
      <c r="F212"/>
    </row>
    <row r="213" spans="5:6" x14ac:dyDescent="0.2">
      <c r="E213"/>
      <c r="F213"/>
    </row>
    <row r="214" spans="5:6" x14ac:dyDescent="0.2">
      <c r="E214"/>
      <c r="F214"/>
    </row>
    <row r="215" spans="5:6" x14ac:dyDescent="0.2">
      <c r="E215"/>
      <c r="F215"/>
    </row>
    <row r="216" spans="5:6" x14ac:dyDescent="0.2">
      <c r="E216"/>
      <c r="F216"/>
    </row>
    <row r="217" spans="5:6" x14ac:dyDescent="0.2">
      <c r="E217"/>
      <c r="F217"/>
    </row>
    <row r="218" spans="5:6" x14ac:dyDescent="0.2">
      <c r="E218"/>
      <c r="F218"/>
    </row>
    <row r="219" spans="5:6" x14ac:dyDescent="0.2">
      <c r="E219"/>
      <c r="F219"/>
    </row>
    <row r="220" spans="5:6" x14ac:dyDescent="0.2">
      <c r="E220"/>
      <c r="F220"/>
    </row>
    <row r="221" spans="5:6" x14ac:dyDescent="0.2">
      <c r="E221"/>
      <c r="F221"/>
    </row>
    <row r="222" spans="5:6" x14ac:dyDescent="0.2">
      <c r="E222"/>
      <c r="F222"/>
    </row>
    <row r="223" spans="5:6" x14ac:dyDescent="0.2">
      <c r="E223"/>
      <c r="F223"/>
    </row>
    <row r="224" spans="5:6" x14ac:dyDescent="0.2">
      <c r="E224"/>
      <c r="F224"/>
    </row>
    <row r="225" spans="5:6" x14ac:dyDescent="0.2">
      <c r="E225"/>
      <c r="F225"/>
    </row>
    <row r="226" spans="5:6" x14ac:dyDescent="0.2">
      <c r="E226"/>
      <c r="F226"/>
    </row>
    <row r="227" spans="5:6" x14ac:dyDescent="0.2">
      <c r="E227"/>
      <c r="F227"/>
    </row>
    <row r="228" spans="5:6" x14ac:dyDescent="0.2">
      <c r="E228"/>
      <c r="F228"/>
    </row>
    <row r="229" spans="5:6" x14ac:dyDescent="0.2">
      <c r="E229"/>
      <c r="F229"/>
    </row>
    <row r="230" spans="5:6" x14ac:dyDescent="0.2">
      <c r="E230"/>
      <c r="F230"/>
    </row>
    <row r="231" spans="5:6" x14ac:dyDescent="0.2">
      <c r="E231"/>
      <c r="F231"/>
    </row>
    <row r="232" spans="5:6" x14ac:dyDescent="0.2">
      <c r="E232"/>
      <c r="F232"/>
    </row>
    <row r="233" spans="5:6" x14ac:dyDescent="0.2">
      <c r="E233"/>
      <c r="F233"/>
    </row>
    <row r="234" spans="5:6" x14ac:dyDescent="0.2">
      <c r="E234"/>
      <c r="F234"/>
    </row>
    <row r="235" spans="5:6" x14ac:dyDescent="0.2">
      <c r="E235"/>
      <c r="F235"/>
    </row>
    <row r="236" spans="5:6" x14ac:dyDescent="0.2">
      <c r="E236"/>
      <c r="F236"/>
    </row>
    <row r="237" spans="5:6" x14ac:dyDescent="0.2">
      <c r="E237"/>
      <c r="F237"/>
    </row>
    <row r="238" spans="5:6" x14ac:dyDescent="0.2">
      <c r="E238"/>
      <c r="F238"/>
    </row>
    <row r="239" spans="5:6" x14ac:dyDescent="0.2">
      <c r="E239"/>
      <c r="F239"/>
    </row>
    <row r="240" spans="5:6" x14ac:dyDescent="0.2">
      <c r="E240"/>
      <c r="F240"/>
    </row>
    <row r="241" spans="5:6" x14ac:dyDescent="0.2">
      <c r="E241"/>
      <c r="F241"/>
    </row>
    <row r="242" spans="5:6" x14ac:dyDescent="0.2">
      <c r="E242"/>
      <c r="F242"/>
    </row>
    <row r="243" spans="5:6" x14ac:dyDescent="0.2">
      <c r="E243"/>
      <c r="F243"/>
    </row>
    <row r="244" spans="5:6" x14ac:dyDescent="0.2">
      <c r="E244"/>
      <c r="F244"/>
    </row>
    <row r="245" spans="5:6" x14ac:dyDescent="0.2">
      <c r="E245"/>
      <c r="F245"/>
    </row>
    <row r="246" spans="5:6" x14ac:dyDescent="0.2">
      <c r="E246"/>
      <c r="F246"/>
    </row>
    <row r="247" spans="5:6" x14ac:dyDescent="0.2">
      <c r="E247"/>
      <c r="F247"/>
    </row>
    <row r="248" spans="5:6" x14ac:dyDescent="0.2">
      <c r="E248"/>
      <c r="F248"/>
    </row>
    <row r="249" spans="5:6" x14ac:dyDescent="0.2">
      <c r="E249"/>
      <c r="F249"/>
    </row>
    <row r="250" spans="5:6" x14ac:dyDescent="0.2">
      <c r="E250"/>
      <c r="F250"/>
    </row>
    <row r="251" spans="5:6" x14ac:dyDescent="0.2">
      <c r="E251"/>
      <c r="F251"/>
    </row>
    <row r="252" spans="5:6" x14ac:dyDescent="0.2">
      <c r="E252"/>
      <c r="F252"/>
    </row>
    <row r="253" spans="5:6" x14ac:dyDescent="0.2">
      <c r="E253"/>
      <c r="F253"/>
    </row>
    <row r="254" spans="5:6" x14ac:dyDescent="0.2">
      <c r="E254"/>
      <c r="F254"/>
    </row>
    <row r="255" spans="5:6" x14ac:dyDescent="0.2">
      <c r="E255"/>
      <c r="F255"/>
    </row>
    <row r="256" spans="5:6" x14ac:dyDescent="0.2">
      <c r="E256"/>
      <c r="F256"/>
    </row>
    <row r="257" spans="5:6" x14ac:dyDescent="0.2">
      <c r="E257"/>
      <c r="F257"/>
    </row>
    <row r="258" spans="5:6" x14ac:dyDescent="0.2">
      <c r="E258"/>
      <c r="F258"/>
    </row>
    <row r="259" spans="5:6" x14ac:dyDescent="0.2">
      <c r="E259"/>
      <c r="F259"/>
    </row>
    <row r="260" spans="5:6" x14ac:dyDescent="0.2">
      <c r="E260"/>
      <c r="F260"/>
    </row>
    <row r="261" spans="5:6" x14ac:dyDescent="0.2">
      <c r="E261"/>
      <c r="F261"/>
    </row>
    <row r="262" spans="5:6" x14ac:dyDescent="0.2">
      <c r="E262"/>
      <c r="F262"/>
    </row>
    <row r="263" spans="5:6" x14ac:dyDescent="0.2">
      <c r="E263"/>
      <c r="F263"/>
    </row>
    <row r="264" spans="5:6" x14ac:dyDescent="0.2">
      <c r="E264"/>
      <c r="F264"/>
    </row>
    <row r="265" spans="5:6" x14ac:dyDescent="0.2">
      <c r="E265"/>
      <c r="F265"/>
    </row>
    <row r="266" spans="5:6" x14ac:dyDescent="0.2">
      <c r="E266"/>
      <c r="F266"/>
    </row>
    <row r="267" spans="5:6" x14ac:dyDescent="0.2">
      <c r="E267"/>
      <c r="F267"/>
    </row>
    <row r="268" spans="5:6" x14ac:dyDescent="0.2">
      <c r="E268"/>
      <c r="F268"/>
    </row>
    <row r="269" spans="5:6" x14ac:dyDescent="0.2">
      <c r="E269"/>
      <c r="F269"/>
    </row>
    <row r="270" spans="5:6" x14ac:dyDescent="0.2">
      <c r="E270"/>
      <c r="F270"/>
    </row>
    <row r="271" spans="5:6" x14ac:dyDescent="0.2">
      <c r="E271"/>
      <c r="F271"/>
    </row>
    <row r="272" spans="5:6" x14ac:dyDescent="0.2">
      <c r="E272"/>
      <c r="F272"/>
    </row>
    <row r="273" spans="5:6" x14ac:dyDescent="0.2">
      <c r="E273"/>
      <c r="F273"/>
    </row>
    <row r="274" spans="5:6" x14ac:dyDescent="0.2">
      <c r="E274"/>
      <c r="F274"/>
    </row>
    <row r="275" spans="5:6" x14ac:dyDescent="0.2">
      <c r="E275"/>
      <c r="F275"/>
    </row>
    <row r="276" spans="5:6" x14ac:dyDescent="0.2">
      <c r="E276"/>
      <c r="F276"/>
    </row>
    <row r="277" spans="5:6" x14ac:dyDescent="0.2">
      <c r="E277"/>
      <c r="F277"/>
    </row>
    <row r="278" spans="5:6" x14ac:dyDescent="0.2">
      <c r="E278"/>
      <c r="F278"/>
    </row>
    <row r="279" spans="5:6" x14ac:dyDescent="0.2">
      <c r="E279"/>
      <c r="F279"/>
    </row>
    <row r="280" spans="5:6" x14ac:dyDescent="0.2">
      <c r="E280"/>
      <c r="F280"/>
    </row>
    <row r="281" spans="5:6" x14ac:dyDescent="0.2">
      <c r="E281"/>
      <c r="F281"/>
    </row>
    <row r="282" spans="5:6" x14ac:dyDescent="0.2">
      <c r="E282"/>
      <c r="F282"/>
    </row>
    <row r="283" spans="5:6" x14ac:dyDescent="0.2">
      <c r="E283"/>
      <c r="F283"/>
    </row>
    <row r="284" spans="5:6" x14ac:dyDescent="0.2">
      <c r="E284"/>
      <c r="F284"/>
    </row>
    <row r="285" spans="5:6" x14ac:dyDescent="0.2">
      <c r="E285"/>
      <c r="F285"/>
    </row>
    <row r="286" spans="5:6" x14ac:dyDescent="0.2">
      <c r="E286"/>
      <c r="F286"/>
    </row>
    <row r="287" spans="5:6" x14ac:dyDescent="0.2">
      <c r="E287"/>
      <c r="F287"/>
    </row>
    <row r="288" spans="5:6" x14ac:dyDescent="0.2">
      <c r="E288"/>
      <c r="F288"/>
    </row>
    <row r="289" spans="5:6" x14ac:dyDescent="0.2">
      <c r="E289"/>
      <c r="F289"/>
    </row>
    <row r="290" spans="5:6" x14ac:dyDescent="0.2">
      <c r="E290"/>
      <c r="F290"/>
    </row>
    <row r="291" spans="5:6" x14ac:dyDescent="0.2">
      <c r="E291"/>
      <c r="F291"/>
    </row>
    <row r="292" spans="5:6" x14ac:dyDescent="0.2">
      <c r="E292"/>
      <c r="F292"/>
    </row>
    <row r="293" spans="5:6" x14ac:dyDescent="0.2">
      <c r="E293"/>
      <c r="F293"/>
    </row>
    <row r="294" spans="5:6" x14ac:dyDescent="0.2">
      <c r="E294"/>
      <c r="F294"/>
    </row>
    <row r="295" spans="5:6" x14ac:dyDescent="0.2">
      <c r="E295"/>
      <c r="F295"/>
    </row>
    <row r="296" spans="5:6" x14ac:dyDescent="0.2">
      <c r="E296"/>
      <c r="F296"/>
    </row>
    <row r="297" spans="5:6" x14ac:dyDescent="0.2">
      <c r="E297"/>
      <c r="F297"/>
    </row>
    <row r="298" spans="5:6" x14ac:dyDescent="0.2">
      <c r="E298"/>
      <c r="F298"/>
    </row>
    <row r="299" spans="5:6" x14ac:dyDescent="0.2">
      <c r="E299"/>
      <c r="F299"/>
    </row>
    <row r="300" spans="5:6" x14ac:dyDescent="0.2">
      <c r="E300"/>
      <c r="F300"/>
    </row>
    <row r="301" spans="5:6" x14ac:dyDescent="0.2">
      <c r="E301"/>
      <c r="F301"/>
    </row>
    <row r="302" spans="5:6" x14ac:dyDescent="0.2">
      <c r="E302"/>
      <c r="F302"/>
    </row>
    <row r="303" spans="5:6" x14ac:dyDescent="0.2">
      <c r="E303"/>
      <c r="F303"/>
    </row>
    <row r="304" spans="5:6" x14ac:dyDescent="0.2">
      <c r="E304"/>
      <c r="F304"/>
    </row>
    <row r="305" spans="5:6" x14ac:dyDescent="0.2">
      <c r="E305"/>
      <c r="F305"/>
    </row>
    <row r="306" spans="5:6" x14ac:dyDescent="0.2">
      <c r="E306"/>
      <c r="F306"/>
    </row>
    <row r="307" spans="5:6" x14ac:dyDescent="0.2">
      <c r="E307"/>
      <c r="F307"/>
    </row>
    <row r="308" spans="5:6" x14ac:dyDescent="0.2">
      <c r="E308"/>
      <c r="F308"/>
    </row>
    <row r="309" spans="5:6" x14ac:dyDescent="0.2">
      <c r="E309"/>
      <c r="F309"/>
    </row>
    <row r="310" spans="5:6" x14ac:dyDescent="0.2">
      <c r="E310"/>
      <c r="F310"/>
    </row>
    <row r="311" spans="5:6" x14ac:dyDescent="0.2">
      <c r="E311"/>
      <c r="F311"/>
    </row>
    <row r="312" spans="5:6" x14ac:dyDescent="0.2">
      <c r="E312"/>
      <c r="F312"/>
    </row>
    <row r="313" spans="5:6" x14ac:dyDescent="0.2">
      <c r="E313"/>
      <c r="F313"/>
    </row>
    <row r="314" spans="5:6" x14ac:dyDescent="0.2">
      <c r="E314"/>
      <c r="F314"/>
    </row>
    <row r="315" spans="5:6" x14ac:dyDescent="0.2">
      <c r="E315"/>
      <c r="F315"/>
    </row>
    <row r="316" spans="5:6" x14ac:dyDescent="0.2">
      <c r="E316"/>
      <c r="F316"/>
    </row>
    <row r="317" spans="5:6" x14ac:dyDescent="0.2">
      <c r="E317"/>
      <c r="F317"/>
    </row>
    <row r="318" spans="5:6" x14ac:dyDescent="0.2">
      <c r="E318"/>
      <c r="F318"/>
    </row>
    <row r="319" spans="5:6" x14ac:dyDescent="0.2">
      <c r="E319"/>
      <c r="F319"/>
    </row>
    <row r="320" spans="5:6" x14ac:dyDescent="0.2">
      <c r="E320"/>
      <c r="F320"/>
    </row>
    <row r="321" spans="5:6" x14ac:dyDescent="0.2">
      <c r="E321"/>
      <c r="F321"/>
    </row>
    <row r="322" spans="5:6" x14ac:dyDescent="0.2">
      <c r="E322"/>
      <c r="F322"/>
    </row>
    <row r="323" spans="5:6" x14ac:dyDescent="0.2">
      <c r="E323"/>
      <c r="F323"/>
    </row>
    <row r="324" spans="5:6" x14ac:dyDescent="0.2">
      <c r="E324"/>
      <c r="F324"/>
    </row>
    <row r="325" spans="5:6" x14ac:dyDescent="0.2">
      <c r="E325"/>
      <c r="F325"/>
    </row>
    <row r="326" spans="5:6" x14ac:dyDescent="0.2">
      <c r="E326"/>
      <c r="F326"/>
    </row>
    <row r="327" spans="5:6" x14ac:dyDescent="0.2">
      <c r="E327"/>
      <c r="F327"/>
    </row>
    <row r="328" spans="5:6" x14ac:dyDescent="0.2">
      <c r="E328"/>
      <c r="F328"/>
    </row>
    <row r="329" spans="5:6" x14ac:dyDescent="0.2">
      <c r="E329"/>
      <c r="F329"/>
    </row>
    <row r="330" spans="5:6" x14ac:dyDescent="0.2">
      <c r="E330"/>
      <c r="F330"/>
    </row>
    <row r="331" spans="5:6" x14ac:dyDescent="0.2">
      <c r="E331"/>
      <c r="F331"/>
    </row>
    <row r="332" spans="5:6" x14ac:dyDescent="0.2">
      <c r="E332"/>
      <c r="F332"/>
    </row>
    <row r="333" spans="5:6" x14ac:dyDescent="0.2">
      <c r="E333"/>
      <c r="F333"/>
    </row>
    <row r="334" spans="5:6" x14ac:dyDescent="0.2">
      <c r="E334"/>
      <c r="F334"/>
    </row>
    <row r="335" spans="5:6" x14ac:dyDescent="0.2">
      <c r="E335"/>
      <c r="F335"/>
    </row>
    <row r="336" spans="5:6" x14ac:dyDescent="0.2">
      <c r="E336"/>
      <c r="F336"/>
    </row>
    <row r="337" spans="5:6" x14ac:dyDescent="0.2">
      <c r="E337"/>
      <c r="F337"/>
    </row>
    <row r="338" spans="5:6" x14ac:dyDescent="0.2">
      <c r="E338"/>
      <c r="F338"/>
    </row>
    <row r="339" spans="5:6" x14ac:dyDescent="0.2">
      <c r="E339"/>
      <c r="F339"/>
    </row>
    <row r="340" spans="5:6" x14ac:dyDescent="0.2">
      <c r="E340"/>
      <c r="F340"/>
    </row>
    <row r="341" spans="5:6" x14ac:dyDescent="0.2">
      <c r="E341"/>
      <c r="F341"/>
    </row>
    <row r="342" spans="5:6" x14ac:dyDescent="0.2">
      <c r="E342"/>
      <c r="F342"/>
    </row>
    <row r="343" spans="5:6" x14ac:dyDescent="0.2">
      <c r="E343"/>
      <c r="F343"/>
    </row>
    <row r="344" spans="5:6" x14ac:dyDescent="0.2">
      <c r="E344"/>
      <c r="F344"/>
    </row>
    <row r="345" spans="5:6" x14ac:dyDescent="0.2">
      <c r="E345"/>
      <c r="F345"/>
    </row>
    <row r="346" spans="5:6" x14ac:dyDescent="0.2">
      <c r="E346"/>
      <c r="F346"/>
    </row>
    <row r="347" spans="5:6" x14ac:dyDescent="0.2">
      <c r="E347"/>
      <c r="F347"/>
    </row>
    <row r="348" spans="5:6" x14ac:dyDescent="0.2">
      <c r="E348"/>
      <c r="F348"/>
    </row>
    <row r="349" spans="5:6" x14ac:dyDescent="0.2">
      <c r="E349"/>
      <c r="F349"/>
    </row>
    <row r="350" spans="5:6" x14ac:dyDescent="0.2">
      <c r="E350"/>
      <c r="F350"/>
    </row>
    <row r="351" spans="5:6" x14ac:dyDescent="0.2">
      <c r="E351"/>
      <c r="F351"/>
    </row>
    <row r="352" spans="5:6" x14ac:dyDescent="0.2">
      <c r="E352"/>
      <c r="F352"/>
    </row>
    <row r="353" spans="5:6" x14ac:dyDescent="0.2">
      <c r="E353"/>
      <c r="F353"/>
    </row>
    <row r="354" spans="5:6" x14ac:dyDescent="0.2">
      <c r="E354"/>
      <c r="F354"/>
    </row>
    <row r="355" spans="5:6" x14ac:dyDescent="0.2">
      <c r="E355"/>
      <c r="F355"/>
    </row>
    <row r="356" spans="5:6" x14ac:dyDescent="0.2">
      <c r="E356"/>
      <c r="F356"/>
    </row>
    <row r="357" spans="5:6" x14ac:dyDescent="0.2">
      <c r="E357"/>
      <c r="F357"/>
    </row>
    <row r="358" spans="5:6" x14ac:dyDescent="0.2">
      <c r="E358"/>
      <c r="F358"/>
    </row>
    <row r="359" spans="5:6" x14ac:dyDescent="0.2">
      <c r="E359"/>
      <c r="F359"/>
    </row>
    <row r="360" spans="5:6" x14ac:dyDescent="0.2">
      <c r="E360"/>
      <c r="F360"/>
    </row>
    <row r="361" spans="5:6" x14ac:dyDescent="0.2">
      <c r="E361"/>
      <c r="F361"/>
    </row>
    <row r="362" spans="5:6" x14ac:dyDescent="0.2">
      <c r="E362"/>
      <c r="F362"/>
    </row>
    <row r="363" spans="5:6" x14ac:dyDescent="0.2">
      <c r="E363"/>
      <c r="F363"/>
    </row>
    <row r="364" spans="5:6" x14ac:dyDescent="0.2">
      <c r="E364"/>
      <c r="F364"/>
    </row>
    <row r="365" spans="5:6" x14ac:dyDescent="0.2">
      <c r="E365"/>
      <c r="F365"/>
    </row>
    <row r="366" spans="5:6" x14ac:dyDescent="0.2">
      <c r="E366"/>
      <c r="F366"/>
    </row>
    <row r="367" spans="5:6" x14ac:dyDescent="0.2">
      <c r="E367"/>
      <c r="F367"/>
    </row>
    <row r="368" spans="5:6" x14ac:dyDescent="0.2">
      <c r="E368"/>
      <c r="F368"/>
    </row>
    <row r="369" spans="5:6" x14ac:dyDescent="0.2">
      <c r="E369"/>
      <c r="F369"/>
    </row>
    <row r="370" spans="5:6" x14ac:dyDescent="0.2">
      <c r="E370"/>
      <c r="F370"/>
    </row>
    <row r="371" spans="5:6" x14ac:dyDescent="0.2">
      <c r="E371"/>
      <c r="F371"/>
    </row>
    <row r="372" spans="5:6" x14ac:dyDescent="0.2">
      <c r="E372"/>
      <c r="F372"/>
    </row>
    <row r="373" spans="5:6" x14ac:dyDescent="0.2">
      <c r="E373"/>
      <c r="F373"/>
    </row>
    <row r="374" spans="5:6" x14ac:dyDescent="0.2">
      <c r="E374"/>
      <c r="F374"/>
    </row>
    <row r="375" spans="5:6" x14ac:dyDescent="0.2">
      <c r="E375"/>
      <c r="F375"/>
    </row>
    <row r="376" spans="5:6" x14ac:dyDescent="0.2">
      <c r="E376"/>
      <c r="F376"/>
    </row>
    <row r="377" spans="5:6" x14ac:dyDescent="0.2">
      <c r="E377"/>
      <c r="F377"/>
    </row>
    <row r="378" spans="5:6" x14ac:dyDescent="0.2">
      <c r="E378"/>
      <c r="F378"/>
    </row>
    <row r="379" spans="5:6" x14ac:dyDescent="0.2">
      <c r="E379"/>
      <c r="F379"/>
    </row>
    <row r="380" spans="5:6" x14ac:dyDescent="0.2">
      <c r="E380"/>
      <c r="F380"/>
    </row>
    <row r="381" spans="5:6" x14ac:dyDescent="0.2">
      <c r="E381"/>
      <c r="F381"/>
    </row>
    <row r="382" spans="5:6" x14ac:dyDescent="0.2">
      <c r="E382"/>
      <c r="F382"/>
    </row>
    <row r="383" spans="5:6" x14ac:dyDescent="0.2">
      <c r="E383"/>
      <c r="F383"/>
    </row>
    <row r="384" spans="5:6" x14ac:dyDescent="0.2">
      <c r="E384"/>
      <c r="F384"/>
    </row>
    <row r="385" spans="5:6" x14ac:dyDescent="0.2">
      <c r="E385"/>
      <c r="F385"/>
    </row>
    <row r="386" spans="5:6" x14ac:dyDescent="0.2">
      <c r="E386"/>
      <c r="F386"/>
    </row>
    <row r="387" spans="5:6" x14ac:dyDescent="0.2">
      <c r="E387"/>
      <c r="F387"/>
    </row>
    <row r="388" spans="5:6" x14ac:dyDescent="0.2">
      <c r="E388"/>
      <c r="F388"/>
    </row>
    <row r="389" spans="5:6" x14ac:dyDescent="0.2">
      <c r="E389"/>
      <c r="F389"/>
    </row>
    <row r="390" spans="5:6" x14ac:dyDescent="0.2">
      <c r="E390"/>
      <c r="F390"/>
    </row>
    <row r="391" spans="5:6" x14ac:dyDescent="0.2">
      <c r="E391"/>
      <c r="F391"/>
    </row>
    <row r="392" spans="5:6" x14ac:dyDescent="0.2">
      <c r="E392"/>
      <c r="F392"/>
    </row>
    <row r="393" spans="5:6" x14ac:dyDescent="0.2">
      <c r="E393"/>
      <c r="F393"/>
    </row>
    <row r="394" spans="5:6" x14ac:dyDescent="0.2">
      <c r="E394"/>
      <c r="F394"/>
    </row>
    <row r="395" spans="5:6" x14ac:dyDescent="0.2">
      <c r="E395"/>
      <c r="F395"/>
    </row>
    <row r="396" spans="5:6" x14ac:dyDescent="0.2">
      <c r="E396"/>
      <c r="F396"/>
    </row>
    <row r="397" spans="5:6" x14ac:dyDescent="0.2">
      <c r="E397"/>
      <c r="F397"/>
    </row>
    <row r="398" spans="5:6" x14ac:dyDescent="0.2">
      <c r="E398"/>
      <c r="F398"/>
    </row>
    <row r="399" spans="5:6" x14ac:dyDescent="0.2">
      <c r="E399"/>
      <c r="F399"/>
    </row>
    <row r="400" spans="5:6" x14ac:dyDescent="0.2">
      <c r="E400"/>
      <c r="F400"/>
    </row>
    <row r="401" spans="5:6" x14ac:dyDescent="0.2">
      <c r="E401"/>
      <c r="F401"/>
    </row>
    <row r="402" spans="5:6" x14ac:dyDescent="0.2">
      <c r="E402"/>
      <c r="F402"/>
    </row>
    <row r="403" spans="5:6" x14ac:dyDescent="0.2">
      <c r="E403"/>
      <c r="F403"/>
    </row>
    <row r="404" spans="5:6" x14ac:dyDescent="0.2">
      <c r="E404"/>
      <c r="F404"/>
    </row>
    <row r="405" spans="5:6" x14ac:dyDescent="0.2">
      <c r="E405"/>
      <c r="F405"/>
    </row>
    <row r="406" spans="5:6" x14ac:dyDescent="0.2">
      <c r="E406"/>
      <c r="F406"/>
    </row>
    <row r="407" spans="5:6" x14ac:dyDescent="0.2">
      <c r="E407"/>
      <c r="F407"/>
    </row>
    <row r="408" spans="5:6" x14ac:dyDescent="0.2">
      <c r="E408"/>
      <c r="F408"/>
    </row>
    <row r="409" spans="5:6" x14ac:dyDescent="0.2">
      <c r="E409"/>
      <c r="F409"/>
    </row>
    <row r="410" spans="5:6" x14ac:dyDescent="0.2">
      <c r="E410"/>
      <c r="F410"/>
    </row>
    <row r="411" spans="5:6" x14ac:dyDescent="0.2">
      <c r="E411"/>
      <c r="F411"/>
    </row>
    <row r="412" spans="5:6" x14ac:dyDescent="0.2">
      <c r="E412"/>
      <c r="F412"/>
    </row>
    <row r="413" spans="5:6" x14ac:dyDescent="0.2">
      <c r="E413"/>
      <c r="F413"/>
    </row>
    <row r="414" spans="5:6" x14ac:dyDescent="0.2">
      <c r="E414"/>
      <c r="F414"/>
    </row>
    <row r="415" spans="5:6" x14ac:dyDescent="0.2">
      <c r="E415"/>
      <c r="F415"/>
    </row>
    <row r="416" spans="5:6" x14ac:dyDescent="0.2">
      <c r="E416"/>
      <c r="F416"/>
    </row>
    <row r="417" spans="5:6" x14ac:dyDescent="0.2">
      <c r="E417"/>
      <c r="F417"/>
    </row>
    <row r="418" spans="5:6" x14ac:dyDescent="0.2">
      <c r="E418"/>
      <c r="F418"/>
    </row>
    <row r="419" spans="5:6" x14ac:dyDescent="0.2">
      <c r="E419"/>
      <c r="F419"/>
    </row>
    <row r="420" spans="5:6" x14ac:dyDescent="0.2">
      <c r="E420"/>
      <c r="F420"/>
    </row>
    <row r="421" spans="5:6" x14ac:dyDescent="0.2">
      <c r="E421"/>
      <c r="F421"/>
    </row>
    <row r="422" spans="5:6" x14ac:dyDescent="0.2">
      <c r="E422"/>
      <c r="F422"/>
    </row>
    <row r="423" spans="5:6" x14ac:dyDescent="0.2">
      <c r="E423"/>
      <c r="F423"/>
    </row>
    <row r="424" spans="5:6" x14ac:dyDescent="0.2">
      <c r="E424"/>
      <c r="F424"/>
    </row>
    <row r="425" spans="5:6" x14ac:dyDescent="0.2">
      <c r="E425"/>
      <c r="F425"/>
    </row>
    <row r="426" spans="5:6" x14ac:dyDescent="0.2">
      <c r="E426"/>
      <c r="F426"/>
    </row>
    <row r="427" spans="5:6" x14ac:dyDescent="0.2">
      <c r="E427"/>
      <c r="F427"/>
    </row>
    <row r="428" spans="5:6" x14ac:dyDescent="0.2">
      <c r="E428"/>
      <c r="F428"/>
    </row>
    <row r="429" spans="5:6" x14ac:dyDescent="0.2">
      <c r="E429"/>
      <c r="F429"/>
    </row>
    <row r="430" spans="5:6" x14ac:dyDescent="0.2">
      <c r="E430"/>
      <c r="F430"/>
    </row>
    <row r="431" spans="5:6" x14ac:dyDescent="0.2">
      <c r="E431"/>
      <c r="F431"/>
    </row>
    <row r="432" spans="5:6" x14ac:dyDescent="0.2">
      <c r="E432"/>
      <c r="F432"/>
    </row>
    <row r="433" spans="5:6" x14ac:dyDescent="0.2">
      <c r="E433"/>
      <c r="F433"/>
    </row>
    <row r="434" spans="5:6" x14ac:dyDescent="0.2">
      <c r="E434"/>
      <c r="F434"/>
    </row>
    <row r="435" spans="5:6" x14ac:dyDescent="0.2">
      <c r="E435"/>
      <c r="F435"/>
    </row>
    <row r="436" spans="5:6" x14ac:dyDescent="0.2">
      <c r="E436"/>
      <c r="F436"/>
    </row>
    <row r="437" spans="5:6" x14ac:dyDescent="0.2">
      <c r="E437"/>
      <c r="F437"/>
    </row>
    <row r="438" spans="5:6" x14ac:dyDescent="0.2">
      <c r="E438"/>
      <c r="F438"/>
    </row>
    <row r="439" spans="5:6" x14ac:dyDescent="0.2">
      <c r="E439"/>
      <c r="F439"/>
    </row>
    <row r="440" spans="5:6" x14ac:dyDescent="0.2">
      <c r="E440"/>
      <c r="F440"/>
    </row>
    <row r="441" spans="5:6" x14ac:dyDescent="0.2">
      <c r="E441"/>
      <c r="F441"/>
    </row>
    <row r="442" spans="5:6" x14ac:dyDescent="0.2">
      <c r="E442"/>
      <c r="F442"/>
    </row>
    <row r="443" spans="5:6" x14ac:dyDescent="0.2">
      <c r="E443"/>
      <c r="F443"/>
    </row>
    <row r="444" spans="5:6" x14ac:dyDescent="0.2">
      <c r="E444"/>
      <c r="F444"/>
    </row>
    <row r="445" spans="5:6" x14ac:dyDescent="0.2">
      <c r="E445"/>
      <c r="F445"/>
    </row>
    <row r="446" spans="5:6" x14ac:dyDescent="0.2">
      <c r="E446"/>
      <c r="F446"/>
    </row>
    <row r="447" spans="5:6" x14ac:dyDescent="0.2">
      <c r="E447"/>
      <c r="F447"/>
    </row>
    <row r="448" spans="5:6" x14ac:dyDescent="0.2">
      <c r="E448"/>
      <c r="F448"/>
    </row>
    <row r="449" spans="5:6" x14ac:dyDescent="0.2">
      <c r="E449"/>
      <c r="F449"/>
    </row>
    <row r="450" spans="5:6" x14ac:dyDescent="0.2">
      <c r="E450"/>
      <c r="F450"/>
    </row>
    <row r="451" spans="5:6" x14ac:dyDescent="0.2">
      <c r="E451"/>
      <c r="F451"/>
    </row>
    <row r="452" spans="5:6" x14ac:dyDescent="0.2">
      <c r="E452"/>
      <c r="F452"/>
    </row>
    <row r="453" spans="5:6" x14ac:dyDescent="0.2">
      <c r="E453"/>
      <c r="F453"/>
    </row>
    <row r="454" spans="5:6" x14ac:dyDescent="0.2">
      <c r="E454"/>
      <c r="F454"/>
    </row>
    <row r="455" spans="5:6" x14ac:dyDescent="0.2">
      <c r="E455"/>
      <c r="F455"/>
    </row>
    <row r="456" spans="5:6" x14ac:dyDescent="0.2">
      <c r="E456"/>
      <c r="F456"/>
    </row>
    <row r="457" spans="5:6" x14ac:dyDescent="0.2">
      <c r="E457"/>
      <c r="F457"/>
    </row>
    <row r="458" spans="5:6" x14ac:dyDescent="0.2">
      <c r="E458"/>
      <c r="F458"/>
    </row>
    <row r="459" spans="5:6" x14ac:dyDescent="0.2">
      <c r="E459"/>
      <c r="F459"/>
    </row>
    <row r="460" spans="5:6" x14ac:dyDescent="0.2">
      <c r="E460"/>
      <c r="F460"/>
    </row>
    <row r="461" spans="5:6" x14ac:dyDescent="0.2">
      <c r="E461"/>
      <c r="F461"/>
    </row>
    <row r="462" spans="5:6" x14ac:dyDescent="0.2">
      <c r="E462"/>
      <c r="F462"/>
    </row>
    <row r="463" spans="5:6" x14ac:dyDescent="0.2">
      <c r="E463"/>
      <c r="F463"/>
    </row>
    <row r="464" spans="5:6" x14ac:dyDescent="0.2">
      <c r="E464"/>
      <c r="F464"/>
    </row>
    <row r="465" spans="5:6" x14ac:dyDescent="0.2">
      <c r="E465"/>
      <c r="F465"/>
    </row>
    <row r="466" spans="5:6" x14ac:dyDescent="0.2">
      <c r="E466"/>
      <c r="F466"/>
    </row>
    <row r="467" spans="5:6" x14ac:dyDescent="0.2">
      <c r="E467"/>
      <c r="F467"/>
    </row>
    <row r="468" spans="5:6" x14ac:dyDescent="0.2">
      <c r="E468"/>
      <c r="F468"/>
    </row>
    <row r="469" spans="5:6" x14ac:dyDescent="0.2">
      <c r="E469"/>
      <c r="F469"/>
    </row>
    <row r="470" spans="5:6" x14ac:dyDescent="0.2">
      <c r="E470"/>
      <c r="F470"/>
    </row>
    <row r="471" spans="5:6" x14ac:dyDescent="0.2">
      <c r="E471"/>
      <c r="F471"/>
    </row>
    <row r="472" spans="5:6" x14ac:dyDescent="0.2">
      <c r="E472"/>
      <c r="F472"/>
    </row>
    <row r="473" spans="5:6" x14ac:dyDescent="0.2">
      <c r="E473"/>
      <c r="F473"/>
    </row>
    <row r="474" spans="5:6" x14ac:dyDescent="0.2">
      <c r="E474"/>
      <c r="F474"/>
    </row>
    <row r="475" spans="5:6" x14ac:dyDescent="0.2">
      <c r="E475"/>
      <c r="F475"/>
    </row>
    <row r="476" spans="5:6" x14ac:dyDescent="0.2">
      <c r="E476"/>
      <c r="F476"/>
    </row>
    <row r="477" spans="5:6" x14ac:dyDescent="0.2">
      <c r="E477"/>
      <c r="F477"/>
    </row>
    <row r="478" spans="5:6" x14ac:dyDescent="0.2">
      <c r="E478"/>
      <c r="F478"/>
    </row>
    <row r="479" spans="5:6" x14ac:dyDescent="0.2">
      <c r="E479"/>
      <c r="F479"/>
    </row>
    <row r="480" spans="5:6" x14ac:dyDescent="0.2">
      <c r="E480"/>
      <c r="F480"/>
    </row>
    <row r="481" spans="5:6" x14ac:dyDescent="0.2">
      <c r="E481"/>
      <c r="F481"/>
    </row>
    <row r="482" spans="5:6" x14ac:dyDescent="0.2">
      <c r="E482"/>
      <c r="F482"/>
    </row>
    <row r="483" spans="5:6" x14ac:dyDescent="0.2">
      <c r="E483"/>
      <c r="F483"/>
    </row>
    <row r="484" spans="5:6" x14ac:dyDescent="0.2">
      <c r="E484"/>
      <c r="F484"/>
    </row>
    <row r="485" spans="5:6" x14ac:dyDescent="0.2">
      <c r="E485"/>
      <c r="F485"/>
    </row>
    <row r="486" spans="5:6" x14ac:dyDescent="0.2">
      <c r="E486"/>
      <c r="F486"/>
    </row>
    <row r="487" spans="5:6" x14ac:dyDescent="0.2">
      <c r="E487"/>
      <c r="F487"/>
    </row>
    <row r="488" spans="5:6" x14ac:dyDescent="0.2">
      <c r="E488"/>
      <c r="F488"/>
    </row>
    <row r="489" spans="5:6" x14ac:dyDescent="0.2">
      <c r="E489"/>
      <c r="F489"/>
    </row>
    <row r="490" spans="5:6" x14ac:dyDescent="0.2">
      <c r="E490"/>
      <c r="F490"/>
    </row>
    <row r="491" spans="5:6" x14ac:dyDescent="0.2">
      <c r="E491"/>
      <c r="F491"/>
    </row>
    <row r="492" spans="5:6" x14ac:dyDescent="0.2">
      <c r="E492"/>
      <c r="F492"/>
    </row>
    <row r="493" spans="5:6" x14ac:dyDescent="0.2">
      <c r="E493"/>
      <c r="F493"/>
    </row>
    <row r="494" spans="5:6" x14ac:dyDescent="0.2">
      <c r="E494"/>
      <c r="F494"/>
    </row>
    <row r="495" spans="5:6" x14ac:dyDescent="0.2">
      <c r="E495"/>
      <c r="F495"/>
    </row>
    <row r="496" spans="5:6" x14ac:dyDescent="0.2">
      <c r="E496"/>
      <c r="F496"/>
    </row>
    <row r="497" spans="5:6" x14ac:dyDescent="0.2">
      <c r="E497"/>
      <c r="F497"/>
    </row>
    <row r="498" spans="5:6" x14ac:dyDescent="0.2">
      <c r="E498"/>
      <c r="F498"/>
    </row>
    <row r="499" spans="5:6" x14ac:dyDescent="0.2">
      <c r="E499"/>
      <c r="F499"/>
    </row>
    <row r="500" spans="5:6" x14ac:dyDescent="0.2">
      <c r="E500"/>
      <c r="F500"/>
    </row>
    <row r="501" spans="5:6" x14ac:dyDescent="0.2">
      <c r="E501"/>
      <c r="F501"/>
    </row>
    <row r="502" spans="5:6" x14ac:dyDescent="0.2">
      <c r="E502"/>
      <c r="F502"/>
    </row>
    <row r="503" spans="5:6" x14ac:dyDescent="0.2">
      <c r="E503"/>
      <c r="F503"/>
    </row>
    <row r="504" spans="5:6" x14ac:dyDescent="0.2">
      <c r="E504"/>
      <c r="F504"/>
    </row>
    <row r="505" spans="5:6" x14ac:dyDescent="0.2">
      <c r="E505"/>
      <c r="F505"/>
    </row>
    <row r="506" spans="5:6" x14ac:dyDescent="0.2">
      <c r="E506"/>
      <c r="F506"/>
    </row>
    <row r="507" spans="5:6" x14ac:dyDescent="0.2">
      <c r="E507"/>
      <c r="F507"/>
    </row>
    <row r="508" spans="5:6" x14ac:dyDescent="0.2">
      <c r="E508"/>
      <c r="F508"/>
    </row>
    <row r="509" spans="5:6" x14ac:dyDescent="0.2">
      <c r="E509"/>
      <c r="F509"/>
    </row>
    <row r="510" spans="5:6" x14ac:dyDescent="0.2">
      <c r="E510"/>
      <c r="F510"/>
    </row>
    <row r="511" spans="5:6" x14ac:dyDescent="0.2">
      <c r="E511"/>
      <c r="F511"/>
    </row>
    <row r="512" spans="5:6" x14ac:dyDescent="0.2">
      <c r="E512"/>
      <c r="F512"/>
    </row>
    <row r="513" spans="5:6" x14ac:dyDescent="0.2">
      <c r="E513"/>
      <c r="F513"/>
    </row>
    <row r="514" spans="5:6" x14ac:dyDescent="0.2">
      <c r="E514"/>
      <c r="F514"/>
    </row>
    <row r="515" spans="5:6" x14ac:dyDescent="0.2">
      <c r="E515"/>
      <c r="F515"/>
    </row>
    <row r="516" spans="5:6" x14ac:dyDescent="0.2">
      <c r="E516"/>
      <c r="F516"/>
    </row>
    <row r="517" spans="5:6" x14ac:dyDescent="0.2">
      <c r="E517"/>
      <c r="F517"/>
    </row>
    <row r="518" spans="5:6" x14ac:dyDescent="0.2">
      <c r="E518"/>
      <c r="F518"/>
    </row>
    <row r="519" spans="5:6" x14ac:dyDescent="0.2">
      <c r="E519"/>
      <c r="F519"/>
    </row>
    <row r="520" spans="5:6" x14ac:dyDescent="0.2">
      <c r="E520"/>
      <c r="F520"/>
    </row>
    <row r="521" spans="5:6" x14ac:dyDescent="0.2">
      <c r="E521"/>
      <c r="F521"/>
    </row>
    <row r="522" spans="5:6" x14ac:dyDescent="0.2">
      <c r="E522"/>
      <c r="F522"/>
    </row>
    <row r="523" spans="5:6" x14ac:dyDescent="0.2">
      <c r="E523"/>
      <c r="F523"/>
    </row>
    <row r="524" spans="5:6" x14ac:dyDescent="0.2">
      <c r="E524"/>
      <c r="F524"/>
    </row>
    <row r="525" spans="5:6" x14ac:dyDescent="0.2">
      <c r="E525"/>
      <c r="F525"/>
    </row>
    <row r="526" spans="5:6" x14ac:dyDescent="0.2">
      <c r="E526"/>
      <c r="F526"/>
    </row>
    <row r="527" spans="5:6" x14ac:dyDescent="0.2">
      <c r="E527"/>
      <c r="F527"/>
    </row>
    <row r="528" spans="5:6" x14ac:dyDescent="0.2">
      <c r="E528"/>
      <c r="F528"/>
    </row>
    <row r="529" spans="5:6" x14ac:dyDescent="0.2">
      <c r="E529"/>
      <c r="F529"/>
    </row>
    <row r="530" spans="5:6" x14ac:dyDescent="0.2">
      <c r="E530"/>
      <c r="F530"/>
    </row>
    <row r="531" spans="5:6" x14ac:dyDescent="0.2">
      <c r="E531"/>
      <c r="F531"/>
    </row>
    <row r="532" spans="5:6" x14ac:dyDescent="0.2">
      <c r="E532"/>
      <c r="F532"/>
    </row>
    <row r="533" spans="5:6" x14ac:dyDescent="0.2">
      <c r="E533"/>
      <c r="F533"/>
    </row>
    <row r="534" spans="5:6" x14ac:dyDescent="0.2">
      <c r="E534"/>
      <c r="F534"/>
    </row>
    <row r="535" spans="5:6" x14ac:dyDescent="0.2">
      <c r="E535"/>
      <c r="F535"/>
    </row>
    <row r="536" spans="5:6" x14ac:dyDescent="0.2">
      <c r="E536"/>
      <c r="F536"/>
    </row>
    <row r="537" spans="5:6" x14ac:dyDescent="0.2">
      <c r="E537"/>
      <c r="F537"/>
    </row>
    <row r="538" spans="5:6" x14ac:dyDescent="0.2">
      <c r="E538"/>
      <c r="F538"/>
    </row>
    <row r="539" spans="5:6" x14ac:dyDescent="0.2">
      <c r="E539"/>
      <c r="F539"/>
    </row>
    <row r="540" spans="5:6" x14ac:dyDescent="0.2">
      <c r="E540"/>
      <c r="F540"/>
    </row>
    <row r="541" spans="5:6" x14ac:dyDescent="0.2">
      <c r="E541"/>
      <c r="F541"/>
    </row>
    <row r="542" spans="5:6" x14ac:dyDescent="0.2">
      <c r="E542"/>
      <c r="F542"/>
    </row>
    <row r="543" spans="5:6" x14ac:dyDescent="0.2">
      <c r="E543"/>
      <c r="F543"/>
    </row>
    <row r="544" spans="5:6" x14ac:dyDescent="0.2">
      <c r="E544"/>
      <c r="F544"/>
    </row>
    <row r="545" spans="5:6" x14ac:dyDescent="0.2">
      <c r="E545"/>
      <c r="F545"/>
    </row>
    <row r="546" spans="5:6" x14ac:dyDescent="0.2">
      <c r="E546"/>
      <c r="F546"/>
    </row>
    <row r="547" spans="5:6" x14ac:dyDescent="0.2">
      <c r="E547"/>
      <c r="F547"/>
    </row>
    <row r="548" spans="5:6" x14ac:dyDescent="0.2">
      <c r="E548"/>
      <c r="F548"/>
    </row>
    <row r="549" spans="5:6" x14ac:dyDescent="0.2">
      <c r="E549"/>
      <c r="F549"/>
    </row>
    <row r="550" spans="5:6" x14ac:dyDescent="0.2">
      <c r="E550"/>
      <c r="F550"/>
    </row>
    <row r="551" spans="5:6" x14ac:dyDescent="0.2">
      <c r="E551"/>
      <c r="F551"/>
    </row>
    <row r="552" spans="5:6" x14ac:dyDescent="0.2">
      <c r="E552"/>
      <c r="F552"/>
    </row>
    <row r="553" spans="5:6" x14ac:dyDescent="0.2">
      <c r="E553"/>
      <c r="F553"/>
    </row>
    <row r="554" spans="5:6" x14ac:dyDescent="0.2">
      <c r="E554"/>
      <c r="F554"/>
    </row>
    <row r="555" spans="5:6" x14ac:dyDescent="0.2">
      <c r="E555"/>
      <c r="F555"/>
    </row>
    <row r="556" spans="5:6" x14ac:dyDescent="0.2">
      <c r="E556"/>
      <c r="F556"/>
    </row>
    <row r="557" spans="5:6" x14ac:dyDescent="0.2">
      <c r="E557"/>
      <c r="F557"/>
    </row>
    <row r="558" spans="5:6" x14ac:dyDescent="0.2">
      <c r="E558"/>
      <c r="F558"/>
    </row>
    <row r="559" spans="5:6" x14ac:dyDescent="0.2">
      <c r="E559"/>
      <c r="F559"/>
    </row>
    <row r="560" spans="5:6" x14ac:dyDescent="0.2">
      <c r="E560"/>
      <c r="F560"/>
    </row>
    <row r="561" spans="5:6" x14ac:dyDescent="0.2">
      <c r="E561"/>
      <c r="F561"/>
    </row>
    <row r="562" spans="5:6" x14ac:dyDescent="0.2">
      <c r="E562"/>
      <c r="F562"/>
    </row>
    <row r="563" spans="5:6" x14ac:dyDescent="0.2">
      <c r="E563"/>
      <c r="F563"/>
    </row>
    <row r="564" spans="5:6" x14ac:dyDescent="0.2">
      <c r="E564"/>
      <c r="F564"/>
    </row>
    <row r="565" spans="5:6" x14ac:dyDescent="0.2">
      <c r="E565"/>
      <c r="F565"/>
    </row>
    <row r="566" spans="5:6" x14ac:dyDescent="0.2">
      <c r="E566"/>
      <c r="F566"/>
    </row>
    <row r="567" spans="5:6" x14ac:dyDescent="0.2">
      <c r="E567"/>
      <c r="F567"/>
    </row>
    <row r="568" spans="5:6" x14ac:dyDescent="0.2">
      <c r="E568"/>
      <c r="F568"/>
    </row>
    <row r="569" spans="5:6" x14ac:dyDescent="0.2">
      <c r="E569"/>
      <c r="F569"/>
    </row>
    <row r="570" spans="5:6" x14ac:dyDescent="0.2">
      <c r="E570"/>
      <c r="F570"/>
    </row>
    <row r="571" spans="5:6" x14ac:dyDescent="0.2">
      <c r="E571"/>
      <c r="F571"/>
    </row>
    <row r="572" spans="5:6" x14ac:dyDescent="0.2">
      <c r="E572"/>
      <c r="F572"/>
    </row>
    <row r="573" spans="5:6" x14ac:dyDescent="0.2">
      <c r="E573"/>
      <c r="F573"/>
    </row>
    <row r="574" spans="5:6" x14ac:dyDescent="0.2">
      <c r="E574"/>
      <c r="F574"/>
    </row>
    <row r="575" spans="5:6" x14ac:dyDescent="0.2">
      <c r="E575"/>
      <c r="F575"/>
    </row>
    <row r="576" spans="5:6" x14ac:dyDescent="0.2">
      <c r="E576"/>
      <c r="F576"/>
    </row>
    <row r="577" spans="5:6" x14ac:dyDescent="0.2">
      <c r="E577"/>
      <c r="F577"/>
    </row>
    <row r="578" spans="5:6" x14ac:dyDescent="0.2">
      <c r="E578"/>
      <c r="F578"/>
    </row>
    <row r="579" spans="5:6" x14ac:dyDescent="0.2">
      <c r="E579"/>
      <c r="F579"/>
    </row>
    <row r="580" spans="5:6" x14ac:dyDescent="0.2">
      <c r="E580"/>
      <c r="F580"/>
    </row>
    <row r="581" spans="5:6" x14ac:dyDescent="0.2">
      <c r="E581"/>
      <c r="F581"/>
    </row>
    <row r="582" spans="5:6" x14ac:dyDescent="0.2">
      <c r="E582"/>
      <c r="F582"/>
    </row>
    <row r="583" spans="5:6" x14ac:dyDescent="0.2">
      <c r="E583"/>
      <c r="F583"/>
    </row>
    <row r="584" spans="5:6" x14ac:dyDescent="0.2">
      <c r="E584"/>
      <c r="F584"/>
    </row>
    <row r="585" spans="5:6" x14ac:dyDescent="0.2">
      <c r="E585"/>
      <c r="F585"/>
    </row>
    <row r="586" spans="5:6" x14ac:dyDescent="0.2">
      <c r="E586"/>
      <c r="F586"/>
    </row>
    <row r="587" spans="5:6" x14ac:dyDescent="0.2">
      <c r="E587"/>
      <c r="F587"/>
    </row>
    <row r="588" spans="5:6" x14ac:dyDescent="0.2">
      <c r="E588"/>
      <c r="F588"/>
    </row>
    <row r="589" spans="5:6" x14ac:dyDescent="0.2">
      <c r="E589"/>
      <c r="F589"/>
    </row>
    <row r="590" spans="5:6" x14ac:dyDescent="0.2">
      <c r="E590"/>
      <c r="F590"/>
    </row>
    <row r="591" spans="5:6" x14ac:dyDescent="0.2">
      <c r="E591"/>
      <c r="F591"/>
    </row>
    <row r="592" spans="5:6" x14ac:dyDescent="0.2">
      <c r="E592"/>
      <c r="F592"/>
    </row>
    <row r="593" spans="5:6" x14ac:dyDescent="0.2">
      <c r="E593"/>
      <c r="F593"/>
    </row>
    <row r="594" spans="5:6" x14ac:dyDescent="0.2">
      <c r="E594"/>
      <c r="F594"/>
    </row>
    <row r="595" spans="5:6" x14ac:dyDescent="0.2">
      <c r="E595"/>
      <c r="F595"/>
    </row>
    <row r="596" spans="5:6" x14ac:dyDescent="0.2">
      <c r="E596"/>
      <c r="F596"/>
    </row>
    <row r="597" spans="5:6" x14ac:dyDescent="0.2">
      <c r="E597"/>
      <c r="F597"/>
    </row>
    <row r="598" spans="5:6" x14ac:dyDescent="0.2">
      <c r="E598"/>
      <c r="F598"/>
    </row>
    <row r="599" spans="5:6" x14ac:dyDescent="0.2">
      <c r="E599"/>
      <c r="F599"/>
    </row>
    <row r="600" spans="5:6" x14ac:dyDescent="0.2">
      <c r="E600"/>
      <c r="F600"/>
    </row>
    <row r="601" spans="5:6" x14ac:dyDescent="0.2">
      <c r="E601"/>
      <c r="F601"/>
    </row>
    <row r="602" spans="5:6" x14ac:dyDescent="0.2">
      <c r="E602"/>
      <c r="F602"/>
    </row>
    <row r="603" spans="5:6" x14ac:dyDescent="0.2">
      <c r="E603"/>
      <c r="F603"/>
    </row>
    <row r="604" spans="5:6" x14ac:dyDescent="0.2">
      <c r="E604"/>
      <c r="F604"/>
    </row>
    <row r="605" spans="5:6" x14ac:dyDescent="0.2">
      <c r="E605"/>
      <c r="F605"/>
    </row>
    <row r="606" spans="5:6" x14ac:dyDescent="0.2">
      <c r="E606"/>
      <c r="F606"/>
    </row>
    <row r="607" spans="5:6" x14ac:dyDescent="0.2">
      <c r="E607"/>
      <c r="F607"/>
    </row>
    <row r="608" spans="5:6" x14ac:dyDescent="0.2">
      <c r="E608"/>
      <c r="F608"/>
    </row>
    <row r="609" spans="5:6" x14ac:dyDescent="0.2">
      <c r="E609"/>
      <c r="F609"/>
    </row>
    <row r="610" spans="5:6" x14ac:dyDescent="0.2">
      <c r="E610"/>
      <c r="F610"/>
    </row>
    <row r="611" spans="5:6" x14ac:dyDescent="0.2">
      <c r="E611"/>
      <c r="F611"/>
    </row>
    <row r="612" spans="5:6" x14ac:dyDescent="0.2">
      <c r="E612"/>
      <c r="F612"/>
    </row>
    <row r="613" spans="5:6" x14ac:dyDescent="0.2">
      <c r="E613"/>
      <c r="F613"/>
    </row>
    <row r="614" spans="5:6" x14ac:dyDescent="0.2">
      <c r="E614"/>
      <c r="F614"/>
    </row>
    <row r="615" spans="5:6" x14ac:dyDescent="0.2">
      <c r="E615"/>
      <c r="F615"/>
    </row>
    <row r="616" spans="5:6" x14ac:dyDescent="0.2">
      <c r="E616"/>
      <c r="F616"/>
    </row>
    <row r="617" spans="5:6" x14ac:dyDescent="0.2">
      <c r="E617"/>
      <c r="F617"/>
    </row>
    <row r="618" spans="5:6" x14ac:dyDescent="0.2">
      <c r="E618"/>
      <c r="F618"/>
    </row>
    <row r="619" spans="5:6" x14ac:dyDescent="0.2">
      <c r="E619"/>
      <c r="F619"/>
    </row>
    <row r="620" spans="5:6" x14ac:dyDescent="0.2">
      <c r="E620"/>
      <c r="F620"/>
    </row>
    <row r="621" spans="5:6" x14ac:dyDescent="0.2">
      <c r="E621"/>
      <c r="F621"/>
    </row>
    <row r="622" spans="5:6" x14ac:dyDescent="0.2">
      <c r="E622"/>
      <c r="F622"/>
    </row>
    <row r="623" spans="5:6" x14ac:dyDescent="0.2">
      <c r="E623"/>
      <c r="F623"/>
    </row>
    <row r="624" spans="5:6" x14ac:dyDescent="0.2">
      <c r="E624"/>
      <c r="F624"/>
    </row>
    <row r="625" spans="5:6" x14ac:dyDescent="0.2">
      <c r="E625"/>
      <c r="F625"/>
    </row>
    <row r="626" spans="5:6" x14ac:dyDescent="0.2">
      <c r="E626"/>
      <c r="F626"/>
    </row>
    <row r="627" spans="5:6" x14ac:dyDescent="0.2">
      <c r="E627"/>
      <c r="F627"/>
    </row>
    <row r="628" spans="5:6" x14ac:dyDescent="0.2">
      <c r="E628"/>
      <c r="F628"/>
    </row>
    <row r="629" spans="5:6" x14ac:dyDescent="0.2">
      <c r="E629"/>
      <c r="F629"/>
    </row>
    <row r="630" spans="5:6" x14ac:dyDescent="0.2">
      <c r="E630"/>
      <c r="F630"/>
    </row>
    <row r="631" spans="5:6" x14ac:dyDescent="0.2">
      <c r="E631"/>
      <c r="F631"/>
    </row>
    <row r="632" spans="5:6" x14ac:dyDescent="0.2">
      <c r="E632"/>
      <c r="F632"/>
    </row>
    <row r="633" spans="5:6" x14ac:dyDescent="0.2">
      <c r="E633"/>
      <c r="F633"/>
    </row>
    <row r="634" spans="5:6" x14ac:dyDescent="0.2">
      <c r="E634"/>
      <c r="F634"/>
    </row>
    <row r="635" spans="5:6" x14ac:dyDescent="0.2">
      <c r="E635"/>
      <c r="F635"/>
    </row>
    <row r="636" spans="5:6" x14ac:dyDescent="0.2">
      <c r="E636"/>
      <c r="F636"/>
    </row>
    <row r="637" spans="5:6" x14ac:dyDescent="0.2">
      <c r="E637"/>
      <c r="F637"/>
    </row>
    <row r="638" spans="5:6" x14ac:dyDescent="0.2">
      <c r="E638"/>
      <c r="F638"/>
    </row>
    <row r="639" spans="5:6" x14ac:dyDescent="0.2">
      <c r="E639"/>
      <c r="F639"/>
    </row>
    <row r="640" spans="5:6" x14ac:dyDescent="0.2">
      <c r="E640"/>
      <c r="F640"/>
    </row>
    <row r="641" spans="5:6" x14ac:dyDescent="0.2">
      <c r="E641"/>
      <c r="F641"/>
    </row>
    <row r="642" spans="5:6" x14ac:dyDescent="0.2">
      <c r="E642"/>
      <c r="F642"/>
    </row>
    <row r="643" spans="5:6" x14ac:dyDescent="0.2">
      <c r="E643"/>
      <c r="F643"/>
    </row>
    <row r="644" spans="5:6" x14ac:dyDescent="0.2">
      <c r="E644"/>
      <c r="F644"/>
    </row>
    <row r="645" spans="5:6" x14ac:dyDescent="0.2">
      <c r="E645"/>
      <c r="F645"/>
    </row>
    <row r="646" spans="5:6" x14ac:dyDescent="0.2">
      <c r="E646"/>
      <c r="F646"/>
    </row>
    <row r="647" spans="5:6" x14ac:dyDescent="0.2">
      <c r="E647"/>
      <c r="F647"/>
    </row>
    <row r="648" spans="5:6" x14ac:dyDescent="0.2">
      <c r="E648"/>
      <c r="F648"/>
    </row>
    <row r="649" spans="5:6" x14ac:dyDescent="0.2">
      <c r="E649"/>
      <c r="F649"/>
    </row>
    <row r="650" spans="5:6" x14ac:dyDescent="0.2">
      <c r="E650"/>
      <c r="F650"/>
    </row>
    <row r="651" spans="5:6" x14ac:dyDescent="0.2">
      <c r="E651"/>
      <c r="F651"/>
    </row>
    <row r="652" spans="5:6" x14ac:dyDescent="0.2">
      <c r="E652"/>
      <c r="F652"/>
    </row>
    <row r="653" spans="5:6" x14ac:dyDescent="0.2">
      <c r="E653"/>
      <c r="F653"/>
    </row>
    <row r="654" spans="5:6" x14ac:dyDescent="0.2">
      <c r="E654"/>
      <c r="F654"/>
    </row>
    <row r="655" spans="5:6" x14ac:dyDescent="0.2">
      <c r="E655"/>
      <c r="F655"/>
    </row>
    <row r="656" spans="5:6" x14ac:dyDescent="0.2">
      <c r="E656"/>
      <c r="F656"/>
    </row>
    <row r="657" spans="5:6" x14ac:dyDescent="0.2">
      <c r="E657"/>
      <c r="F657"/>
    </row>
    <row r="658" spans="5:6" x14ac:dyDescent="0.2">
      <c r="E658"/>
      <c r="F658"/>
    </row>
    <row r="659" spans="5:6" x14ac:dyDescent="0.2">
      <c r="E659"/>
      <c r="F659"/>
    </row>
    <row r="660" spans="5:6" x14ac:dyDescent="0.2">
      <c r="E660"/>
      <c r="F660"/>
    </row>
    <row r="661" spans="5:6" x14ac:dyDescent="0.2">
      <c r="E661"/>
      <c r="F661"/>
    </row>
    <row r="662" spans="5:6" x14ac:dyDescent="0.2">
      <c r="E662"/>
      <c r="F662"/>
    </row>
    <row r="663" spans="5:6" x14ac:dyDescent="0.2">
      <c r="E663"/>
      <c r="F663"/>
    </row>
    <row r="664" spans="5:6" x14ac:dyDescent="0.2">
      <c r="E664"/>
      <c r="F664"/>
    </row>
    <row r="665" spans="5:6" x14ac:dyDescent="0.2">
      <c r="E665"/>
      <c r="F665"/>
    </row>
    <row r="666" spans="5:6" x14ac:dyDescent="0.2">
      <c r="E666"/>
      <c r="F666"/>
    </row>
    <row r="667" spans="5:6" x14ac:dyDescent="0.2">
      <c r="E667"/>
      <c r="F667"/>
    </row>
    <row r="668" spans="5:6" x14ac:dyDescent="0.2">
      <c r="E668"/>
      <c r="F668"/>
    </row>
    <row r="669" spans="5:6" x14ac:dyDescent="0.2">
      <c r="E669"/>
      <c r="F669"/>
    </row>
    <row r="670" spans="5:6" x14ac:dyDescent="0.2">
      <c r="E670"/>
      <c r="F670"/>
    </row>
    <row r="671" spans="5:6" x14ac:dyDescent="0.2">
      <c r="E671"/>
      <c r="F671"/>
    </row>
    <row r="672" spans="5:6" x14ac:dyDescent="0.2">
      <c r="E672"/>
      <c r="F672"/>
    </row>
    <row r="673" spans="5:6" x14ac:dyDescent="0.2">
      <c r="E673"/>
      <c r="F673"/>
    </row>
    <row r="674" spans="5:6" x14ac:dyDescent="0.2">
      <c r="E674"/>
      <c r="F674"/>
    </row>
    <row r="675" spans="5:6" x14ac:dyDescent="0.2">
      <c r="E675"/>
      <c r="F675"/>
    </row>
    <row r="676" spans="5:6" x14ac:dyDescent="0.2">
      <c r="E676"/>
      <c r="F676"/>
    </row>
    <row r="677" spans="5:6" x14ac:dyDescent="0.2">
      <c r="E677"/>
      <c r="F677"/>
    </row>
    <row r="678" spans="5:6" x14ac:dyDescent="0.2">
      <c r="E678"/>
      <c r="F678"/>
    </row>
    <row r="679" spans="5:6" x14ac:dyDescent="0.2">
      <c r="E679"/>
      <c r="F679"/>
    </row>
    <row r="680" spans="5:6" x14ac:dyDescent="0.2">
      <c r="E680"/>
      <c r="F680"/>
    </row>
    <row r="681" spans="5:6" x14ac:dyDescent="0.2">
      <c r="E681"/>
      <c r="F681"/>
    </row>
    <row r="682" spans="5:6" x14ac:dyDescent="0.2">
      <c r="E682"/>
      <c r="F682"/>
    </row>
    <row r="683" spans="5:6" x14ac:dyDescent="0.2">
      <c r="E683"/>
      <c r="F683"/>
    </row>
    <row r="684" spans="5:6" x14ac:dyDescent="0.2">
      <c r="E684"/>
      <c r="F684"/>
    </row>
    <row r="685" spans="5:6" x14ac:dyDescent="0.2">
      <c r="E685"/>
      <c r="F685"/>
    </row>
    <row r="686" spans="5:6" x14ac:dyDescent="0.2">
      <c r="E686"/>
      <c r="F686"/>
    </row>
    <row r="687" spans="5:6" x14ac:dyDescent="0.2">
      <c r="E687"/>
      <c r="F687"/>
    </row>
    <row r="688" spans="5:6" x14ac:dyDescent="0.2">
      <c r="E688"/>
      <c r="F688"/>
    </row>
    <row r="689" spans="5:6" x14ac:dyDescent="0.2">
      <c r="E689"/>
      <c r="F689"/>
    </row>
    <row r="690" spans="5:6" x14ac:dyDescent="0.2">
      <c r="E690"/>
      <c r="F690"/>
    </row>
    <row r="691" spans="5:6" x14ac:dyDescent="0.2">
      <c r="E691"/>
      <c r="F691"/>
    </row>
    <row r="692" spans="5:6" x14ac:dyDescent="0.2">
      <c r="E692"/>
      <c r="F692"/>
    </row>
    <row r="693" spans="5:6" x14ac:dyDescent="0.2">
      <c r="E693"/>
      <c r="F693"/>
    </row>
    <row r="694" spans="5:6" x14ac:dyDescent="0.2">
      <c r="E694"/>
      <c r="F694"/>
    </row>
    <row r="695" spans="5:6" x14ac:dyDescent="0.2">
      <c r="E695"/>
      <c r="F695"/>
    </row>
    <row r="696" spans="5:6" x14ac:dyDescent="0.2">
      <c r="E696"/>
      <c r="F696"/>
    </row>
    <row r="697" spans="5:6" x14ac:dyDescent="0.2">
      <c r="E697"/>
      <c r="F697"/>
    </row>
    <row r="698" spans="5:6" x14ac:dyDescent="0.2">
      <c r="E698"/>
      <c r="F698"/>
    </row>
    <row r="699" spans="5:6" x14ac:dyDescent="0.2">
      <c r="E699"/>
      <c r="F699"/>
    </row>
    <row r="700" spans="5:6" x14ac:dyDescent="0.2">
      <c r="E700"/>
      <c r="F700"/>
    </row>
    <row r="701" spans="5:6" x14ac:dyDescent="0.2">
      <c r="E701"/>
      <c r="F701"/>
    </row>
    <row r="702" spans="5:6" x14ac:dyDescent="0.2">
      <c r="E702"/>
      <c r="F702"/>
    </row>
    <row r="703" spans="5:6" x14ac:dyDescent="0.2">
      <c r="E703"/>
      <c r="F703"/>
    </row>
    <row r="704" spans="5:6" x14ac:dyDescent="0.2">
      <c r="E704"/>
      <c r="F704"/>
    </row>
    <row r="705" spans="5:6" x14ac:dyDescent="0.2">
      <c r="E705"/>
      <c r="F705"/>
    </row>
    <row r="706" spans="5:6" x14ac:dyDescent="0.2">
      <c r="E706"/>
      <c r="F706"/>
    </row>
    <row r="707" spans="5:6" x14ac:dyDescent="0.2">
      <c r="E707"/>
      <c r="F707"/>
    </row>
    <row r="708" spans="5:6" x14ac:dyDescent="0.2">
      <c r="E708"/>
      <c r="F708"/>
    </row>
    <row r="709" spans="5:6" x14ac:dyDescent="0.2">
      <c r="E709"/>
      <c r="F709"/>
    </row>
    <row r="710" spans="5:6" x14ac:dyDescent="0.2">
      <c r="E710"/>
      <c r="F710"/>
    </row>
    <row r="711" spans="5:6" x14ac:dyDescent="0.2">
      <c r="E711"/>
      <c r="F711"/>
    </row>
    <row r="712" spans="5:6" x14ac:dyDescent="0.2">
      <c r="E712"/>
      <c r="F712"/>
    </row>
    <row r="713" spans="5:6" x14ac:dyDescent="0.2">
      <c r="E713"/>
      <c r="F713"/>
    </row>
    <row r="714" spans="5:6" x14ac:dyDescent="0.2">
      <c r="E714"/>
      <c r="F714"/>
    </row>
    <row r="715" spans="5:6" x14ac:dyDescent="0.2">
      <c r="E715"/>
      <c r="F715"/>
    </row>
    <row r="716" spans="5:6" x14ac:dyDescent="0.2">
      <c r="E716"/>
      <c r="F716"/>
    </row>
    <row r="717" spans="5:6" x14ac:dyDescent="0.2">
      <c r="E717"/>
      <c r="F717"/>
    </row>
    <row r="718" spans="5:6" x14ac:dyDescent="0.2">
      <c r="E718"/>
      <c r="F718"/>
    </row>
    <row r="719" spans="5:6" x14ac:dyDescent="0.2">
      <c r="E719"/>
      <c r="F719"/>
    </row>
    <row r="720" spans="5:6" x14ac:dyDescent="0.2">
      <c r="E720"/>
      <c r="F720"/>
    </row>
    <row r="721" spans="5:6" x14ac:dyDescent="0.2">
      <c r="E721"/>
      <c r="F721"/>
    </row>
    <row r="722" spans="5:6" x14ac:dyDescent="0.2">
      <c r="E722"/>
      <c r="F722"/>
    </row>
    <row r="723" spans="5:6" x14ac:dyDescent="0.2">
      <c r="E723"/>
      <c r="F723"/>
    </row>
    <row r="724" spans="5:6" x14ac:dyDescent="0.2">
      <c r="E724"/>
      <c r="F724"/>
    </row>
    <row r="725" spans="5:6" x14ac:dyDescent="0.2">
      <c r="E725"/>
      <c r="F725"/>
    </row>
    <row r="726" spans="5:6" x14ac:dyDescent="0.2">
      <c r="E726"/>
      <c r="F726"/>
    </row>
    <row r="727" spans="5:6" x14ac:dyDescent="0.2">
      <c r="E727"/>
      <c r="F727"/>
    </row>
    <row r="728" spans="5:6" x14ac:dyDescent="0.2">
      <c r="E728"/>
      <c r="F728"/>
    </row>
    <row r="729" spans="5:6" x14ac:dyDescent="0.2">
      <c r="E729"/>
      <c r="F729"/>
    </row>
    <row r="730" spans="5:6" x14ac:dyDescent="0.2">
      <c r="E730"/>
      <c r="F730"/>
    </row>
    <row r="731" spans="5:6" x14ac:dyDescent="0.2">
      <c r="E731"/>
      <c r="F731"/>
    </row>
    <row r="732" spans="5:6" x14ac:dyDescent="0.2">
      <c r="E732"/>
      <c r="F732"/>
    </row>
    <row r="733" spans="5:6" x14ac:dyDescent="0.2">
      <c r="E733"/>
      <c r="F733"/>
    </row>
    <row r="734" spans="5:6" x14ac:dyDescent="0.2">
      <c r="E734"/>
      <c r="F734"/>
    </row>
    <row r="735" spans="5:6" x14ac:dyDescent="0.2">
      <c r="E735"/>
      <c r="F735"/>
    </row>
    <row r="736" spans="5:6" x14ac:dyDescent="0.2">
      <c r="E736"/>
      <c r="F736"/>
    </row>
    <row r="737" spans="5:6" x14ac:dyDescent="0.2">
      <c r="E737"/>
      <c r="F737"/>
    </row>
    <row r="738" spans="5:6" x14ac:dyDescent="0.2">
      <c r="E738"/>
      <c r="F738"/>
    </row>
    <row r="739" spans="5:6" x14ac:dyDescent="0.2">
      <c r="E739"/>
      <c r="F739"/>
    </row>
    <row r="740" spans="5:6" x14ac:dyDescent="0.2">
      <c r="E740"/>
      <c r="F740"/>
    </row>
    <row r="741" spans="5:6" x14ac:dyDescent="0.2">
      <c r="E741"/>
      <c r="F741"/>
    </row>
    <row r="742" spans="5:6" x14ac:dyDescent="0.2">
      <c r="E742"/>
      <c r="F742"/>
    </row>
    <row r="743" spans="5:6" x14ac:dyDescent="0.2">
      <c r="E743"/>
      <c r="F743"/>
    </row>
    <row r="744" spans="5:6" x14ac:dyDescent="0.2">
      <c r="E744"/>
      <c r="F744"/>
    </row>
    <row r="745" spans="5:6" x14ac:dyDescent="0.2">
      <c r="E745"/>
      <c r="F745"/>
    </row>
    <row r="746" spans="5:6" x14ac:dyDescent="0.2">
      <c r="E746"/>
      <c r="F746"/>
    </row>
    <row r="747" spans="5:6" x14ac:dyDescent="0.2">
      <c r="E747"/>
      <c r="F747"/>
    </row>
    <row r="748" spans="5:6" x14ac:dyDescent="0.2">
      <c r="E748"/>
      <c r="F748"/>
    </row>
    <row r="749" spans="5:6" x14ac:dyDescent="0.2">
      <c r="E749"/>
      <c r="F749"/>
    </row>
    <row r="750" spans="5:6" x14ac:dyDescent="0.2">
      <c r="E750"/>
      <c r="F750"/>
    </row>
    <row r="751" spans="5:6" x14ac:dyDescent="0.2">
      <c r="E751"/>
      <c r="F751"/>
    </row>
    <row r="752" spans="5:6" x14ac:dyDescent="0.2">
      <c r="E752"/>
      <c r="F752"/>
    </row>
    <row r="753" spans="5:6" x14ac:dyDescent="0.2">
      <c r="E753"/>
      <c r="F753"/>
    </row>
    <row r="754" spans="5:6" x14ac:dyDescent="0.2">
      <c r="E754"/>
      <c r="F754"/>
    </row>
    <row r="755" spans="5:6" x14ac:dyDescent="0.2">
      <c r="E755"/>
      <c r="F755"/>
    </row>
    <row r="756" spans="5:6" x14ac:dyDescent="0.2">
      <c r="E756"/>
      <c r="F756"/>
    </row>
    <row r="757" spans="5:6" x14ac:dyDescent="0.2">
      <c r="E757"/>
      <c r="F757"/>
    </row>
    <row r="758" spans="5:6" x14ac:dyDescent="0.2">
      <c r="E758"/>
      <c r="F758"/>
    </row>
    <row r="759" spans="5:6" x14ac:dyDescent="0.2">
      <c r="E759"/>
      <c r="F759"/>
    </row>
    <row r="760" spans="5:6" x14ac:dyDescent="0.2">
      <c r="E760"/>
      <c r="F760"/>
    </row>
    <row r="761" spans="5:6" x14ac:dyDescent="0.2">
      <c r="E761"/>
      <c r="F761"/>
    </row>
    <row r="762" spans="5:6" x14ac:dyDescent="0.2">
      <c r="E762"/>
      <c r="F762"/>
    </row>
    <row r="763" spans="5:6" x14ac:dyDescent="0.2">
      <c r="E763"/>
      <c r="F763"/>
    </row>
    <row r="764" spans="5:6" x14ac:dyDescent="0.2">
      <c r="E764"/>
      <c r="F764"/>
    </row>
    <row r="765" spans="5:6" x14ac:dyDescent="0.2">
      <c r="E765"/>
      <c r="F765"/>
    </row>
    <row r="766" spans="5:6" x14ac:dyDescent="0.2">
      <c r="E766"/>
      <c r="F766"/>
    </row>
    <row r="767" spans="5:6" x14ac:dyDescent="0.2">
      <c r="E767"/>
      <c r="F767"/>
    </row>
    <row r="768" spans="5:6" x14ac:dyDescent="0.2">
      <c r="E768"/>
      <c r="F768"/>
    </row>
    <row r="769" spans="5:6" x14ac:dyDescent="0.2">
      <c r="E769"/>
      <c r="F769"/>
    </row>
    <row r="770" spans="5:6" x14ac:dyDescent="0.2">
      <c r="E770"/>
      <c r="F770"/>
    </row>
    <row r="771" spans="5:6" x14ac:dyDescent="0.2">
      <c r="E771"/>
      <c r="F771"/>
    </row>
    <row r="772" spans="5:6" x14ac:dyDescent="0.2">
      <c r="E772"/>
      <c r="F772"/>
    </row>
    <row r="773" spans="5:6" x14ac:dyDescent="0.2">
      <c r="E773"/>
      <c r="F773"/>
    </row>
    <row r="774" spans="5:6" x14ac:dyDescent="0.2">
      <c r="E774"/>
      <c r="F774"/>
    </row>
    <row r="775" spans="5:6" x14ac:dyDescent="0.2">
      <c r="E775"/>
      <c r="F775"/>
    </row>
    <row r="776" spans="5:6" x14ac:dyDescent="0.2">
      <c r="E776"/>
      <c r="F776"/>
    </row>
    <row r="777" spans="5:6" x14ac:dyDescent="0.2">
      <c r="E777"/>
      <c r="F777"/>
    </row>
    <row r="778" spans="5:6" x14ac:dyDescent="0.2">
      <c r="E778"/>
      <c r="F778"/>
    </row>
    <row r="779" spans="5:6" x14ac:dyDescent="0.2">
      <c r="E779"/>
      <c r="F779"/>
    </row>
    <row r="780" spans="5:6" x14ac:dyDescent="0.2">
      <c r="E780"/>
      <c r="F780"/>
    </row>
    <row r="781" spans="5:6" x14ac:dyDescent="0.2">
      <c r="E781"/>
      <c r="F781"/>
    </row>
    <row r="782" spans="5:6" x14ac:dyDescent="0.2">
      <c r="E782"/>
      <c r="F782"/>
    </row>
    <row r="783" spans="5:6" x14ac:dyDescent="0.2">
      <c r="E783"/>
      <c r="F783"/>
    </row>
    <row r="784" spans="5:6" x14ac:dyDescent="0.2">
      <c r="E784"/>
      <c r="F784"/>
    </row>
    <row r="785" spans="5:6" x14ac:dyDescent="0.2">
      <c r="E785"/>
      <c r="F785"/>
    </row>
    <row r="786" spans="5:6" x14ac:dyDescent="0.2">
      <c r="E786"/>
      <c r="F786"/>
    </row>
    <row r="787" spans="5:6" x14ac:dyDescent="0.2">
      <c r="E787"/>
      <c r="F787"/>
    </row>
    <row r="788" spans="5:6" x14ac:dyDescent="0.2">
      <c r="E788"/>
      <c r="F788"/>
    </row>
    <row r="789" spans="5:6" x14ac:dyDescent="0.2">
      <c r="E789"/>
      <c r="F789"/>
    </row>
    <row r="790" spans="5:6" x14ac:dyDescent="0.2">
      <c r="E790"/>
      <c r="F790"/>
    </row>
    <row r="791" spans="5:6" x14ac:dyDescent="0.2">
      <c r="E791"/>
      <c r="F791"/>
    </row>
    <row r="792" spans="5:6" x14ac:dyDescent="0.2">
      <c r="E792"/>
      <c r="F792"/>
    </row>
    <row r="793" spans="5:6" x14ac:dyDescent="0.2">
      <c r="E793"/>
      <c r="F793"/>
    </row>
    <row r="794" spans="5:6" x14ac:dyDescent="0.2">
      <c r="E794"/>
      <c r="F794"/>
    </row>
    <row r="795" spans="5:6" x14ac:dyDescent="0.2">
      <c r="E795"/>
      <c r="F795"/>
    </row>
    <row r="796" spans="5:6" x14ac:dyDescent="0.2">
      <c r="E796"/>
      <c r="F796"/>
    </row>
    <row r="797" spans="5:6" x14ac:dyDescent="0.2">
      <c r="E797"/>
      <c r="F797"/>
    </row>
    <row r="798" spans="5:6" x14ac:dyDescent="0.2">
      <c r="E798"/>
      <c r="F798"/>
    </row>
    <row r="799" spans="5:6" x14ac:dyDescent="0.2">
      <c r="E799"/>
      <c r="F799"/>
    </row>
    <row r="800" spans="5:6" x14ac:dyDescent="0.2">
      <c r="E800"/>
      <c r="F800"/>
    </row>
    <row r="801" spans="5:6" x14ac:dyDescent="0.2">
      <c r="E801"/>
      <c r="F801"/>
    </row>
    <row r="802" spans="5:6" x14ac:dyDescent="0.2">
      <c r="E802"/>
      <c r="F802"/>
    </row>
    <row r="803" spans="5:6" x14ac:dyDescent="0.2">
      <c r="E803"/>
      <c r="F803"/>
    </row>
    <row r="804" spans="5:6" x14ac:dyDescent="0.2">
      <c r="E804"/>
      <c r="F804"/>
    </row>
    <row r="805" spans="5:6" x14ac:dyDescent="0.2">
      <c r="E805"/>
      <c r="F805"/>
    </row>
    <row r="806" spans="5:6" x14ac:dyDescent="0.2">
      <c r="E806"/>
      <c r="F806"/>
    </row>
    <row r="807" spans="5:6" x14ac:dyDescent="0.2">
      <c r="E807"/>
      <c r="F807"/>
    </row>
    <row r="808" spans="5:6" x14ac:dyDescent="0.2">
      <c r="E808"/>
      <c r="F808"/>
    </row>
    <row r="809" spans="5:6" x14ac:dyDescent="0.2">
      <c r="E809"/>
      <c r="F809"/>
    </row>
    <row r="810" spans="5:6" x14ac:dyDescent="0.2">
      <c r="E810"/>
      <c r="F810"/>
    </row>
    <row r="811" spans="5:6" x14ac:dyDescent="0.2">
      <c r="E811"/>
      <c r="F811"/>
    </row>
    <row r="812" spans="5:6" x14ac:dyDescent="0.2">
      <c r="E812"/>
      <c r="F812"/>
    </row>
    <row r="813" spans="5:6" x14ac:dyDescent="0.2">
      <c r="E813"/>
      <c r="F813"/>
    </row>
    <row r="814" spans="5:6" x14ac:dyDescent="0.2">
      <c r="E814"/>
      <c r="F814"/>
    </row>
    <row r="815" spans="5:6" x14ac:dyDescent="0.2">
      <c r="E815"/>
      <c r="F815"/>
    </row>
    <row r="816" spans="5:6" x14ac:dyDescent="0.2">
      <c r="E816"/>
      <c r="F816"/>
    </row>
    <row r="817" spans="5:6" x14ac:dyDescent="0.2">
      <c r="E817"/>
      <c r="F817"/>
    </row>
    <row r="818" spans="5:6" x14ac:dyDescent="0.2">
      <c r="E818"/>
      <c r="F818"/>
    </row>
    <row r="819" spans="5:6" x14ac:dyDescent="0.2">
      <c r="E819"/>
      <c r="F819"/>
    </row>
    <row r="820" spans="5:6" x14ac:dyDescent="0.2">
      <c r="E820"/>
      <c r="F820"/>
    </row>
    <row r="821" spans="5:6" x14ac:dyDescent="0.2">
      <c r="E821"/>
      <c r="F821"/>
    </row>
    <row r="822" spans="5:6" x14ac:dyDescent="0.2">
      <c r="E822"/>
      <c r="F822"/>
    </row>
    <row r="823" spans="5:6" x14ac:dyDescent="0.2">
      <c r="E823"/>
      <c r="F823"/>
    </row>
    <row r="824" spans="5:6" x14ac:dyDescent="0.2">
      <c r="E824"/>
      <c r="F824"/>
    </row>
    <row r="825" spans="5:6" x14ac:dyDescent="0.2">
      <c r="E825"/>
      <c r="F825"/>
    </row>
    <row r="826" spans="5:6" x14ac:dyDescent="0.2">
      <c r="E826"/>
      <c r="F826"/>
    </row>
    <row r="827" spans="5:6" x14ac:dyDescent="0.2">
      <c r="E827"/>
      <c r="F827"/>
    </row>
    <row r="828" spans="5:6" x14ac:dyDescent="0.2">
      <c r="E828"/>
      <c r="F828"/>
    </row>
    <row r="829" spans="5:6" x14ac:dyDescent="0.2">
      <c r="E829"/>
      <c r="F829"/>
    </row>
    <row r="830" spans="5:6" x14ac:dyDescent="0.2">
      <c r="E830"/>
      <c r="F830"/>
    </row>
    <row r="831" spans="5:6" x14ac:dyDescent="0.2">
      <c r="E831"/>
      <c r="F831"/>
    </row>
    <row r="832" spans="5:6" x14ac:dyDescent="0.2">
      <c r="E832"/>
      <c r="F832"/>
    </row>
    <row r="833" spans="5:6" x14ac:dyDescent="0.2">
      <c r="E833"/>
      <c r="F833"/>
    </row>
    <row r="834" spans="5:6" x14ac:dyDescent="0.2">
      <c r="E834"/>
      <c r="F834"/>
    </row>
    <row r="835" spans="5:6" x14ac:dyDescent="0.2">
      <c r="E835"/>
      <c r="F835"/>
    </row>
    <row r="836" spans="5:6" x14ac:dyDescent="0.2">
      <c r="E836"/>
      <c r="F836"/>
    </row>
    <row r="837" spans="5:6" x14ac:dyDescent="0.2">
      <c r="E837"/>
      <c r="F837"/>
    </row>
    <row r="838" spans="5:6" x14ac:dyDescent="0.2">
      <c r="E838"/>
      <c r="F838"/>
    </row>
    <row r="839" spans="5:6" x14ac:dyDescent="0.2">
      <c r="E839"/>
      <c r="F839"/>
    </row>
    <row r="840" spans="5:6" x14ac:dyDescent="0.2">
      <c r="E840"/>
      <c r="F840"/>
    </row>
    <row r="841" spans="5:6" x14ac:dyDescent="0.2">
      <c r="E841"/>
      <c r="F841"/>
    </row>
    <row r="842" spans="5:6" x14ac:dyDescent="0.2">
      <c r="E842"/>
      <c r="F842"/>
    </row>
    <row r="843" spans="5:6" x14ac:dyDescent="0.2">
      <c r="E843"/>
      <c r="F843"/>
    </row>
    <row r="844" spans="5:6" x14ac:dyDescent="0.2">
      <c r="E844"/>
      <c r="F844"/>
    </row>
    <row r="845" spans="5:6" x14ac:dyDescent="0.2">
      <c r="E845"/>
      <c r="F845"/>
    </row>
    <row r="846" spans="5:6" x14ac:dyDescent="0.2">
      <c r="E846"/>
      <c r="F846"/>
    </row>
    <row r="847" spans="5:6" x14ac:dyDescent="0.2">
      <c r="E847"/>
      <c r="F847"/>
    </row>
    <row r="848" spans="5:6" x14ac:dyDescent="0.2">
      <c r="E848"/>
      <c r="F848"/>
    </row>
    <row r="849" spans="5:6" x14ac:dyDescent="0.2">
      <c r="E849"/>
      <c r="F849"/>
    </row>
    <row r="850" spans="5:6" x14ac:dyDescent="0.2">
      <c r="E850"/>
      <c r="F850"/>
    </row>
    <row r="851" spans="5:6" x14ac:dyDescent="0.2">
      <c r="E851"/>
      <c r="F851"/>
    </row>
    <row r="852" spans="5:6" x14ac:dyDescent="0.2">
      <c r="E852"/>
      <c r="F852"/>
    </row>
    <row r="853" spans="5:6" x14ac:dyDescent="0.2">
      <c r="E853"/>
      <c r="F853"/>
    </row>
    <row r="854" spans="5:6" x14ac:dyDescent="0.2">
      <c r="E854"/>
      <c r="F854"/>
    </row>
    <row r="855" spans="5:6" x14ac:dyDescent="0.2">
      <c r="E855"/>
      <c r="F855"/>
    </row>
    <row r="856" spans="5:6" x14ac:dyDescent="0.2">
      <c r="E856"/>
      <c r="F856"/>
    </row>
    <row r="857" spans="5:6" x14ac:dyDescent="0.2">
      <c r="E857"/>
      <c r="F857"/>
    </row>
    <row r="858" spans="5:6" x14ac:dyDescent="0.2">
      <c r="E858"/>
      <c r="F858"/>
    </row>
    <row r="859" spans="5:6" x14ac:dyDescent="0.2">
      <c r="E859"/>
      <c r="F859"/>
    </row>
    <row r="860" spans="5:6" x14ac:dyDescent="0.2">
      <c r="E860"/>
      <c r="F860"/>
    </row>
    <row r="861" spans="5:6" x14ac:dyDescent="0.2">
      <c r="E861"/>
      <c r="F861"/>
    </row>
    <row r="862" spans="5:6" x14ac:dyDescent="0.2">
      <c r="E862"/>
      <c r="F862"/>
    </row>
    <row r="863" spans="5:6" x14ac:dyDescent="0.2">
      <c r="E863"/>
      <c r="F863"/>
    </row>
    <row r="864" spans="5:6" x14ac:dyDescent="0.2">
      <c r="E864"/>
      <c r="F864"/>
    </row>
    <row r="865" spans="5:6" x14ac:dyDescent="0.2">
      <c r="E865"/>
      <c r="F865"/>
    </row>
    <row r="866" spans="5:6" x14ac:dyDescent="0.2">
      <c r="E866"/>
      <c r="F866"/>
    </row>
    <row r="867" spans="5:6" x14ac:dyDescent="0.2">
      <c r="E867"/>
      <c r="F867"/>
    </row>
    <row r="868" spans="5:6" x14ac:dyDescent="0.2">
      <c r="E868"/>
      <c r="F868"/>
    </row>
    <row r="869" spans="5:6" x14ac:dyDescent="0.2">
      <c r="E869"/>
      <c r="F869"/>
    </row>
    <row r="870" spans="5:6" x14ac:dyDescent="0.2">
      <c r="E870"/>
      <c r="F870"/>
    </row>
    <row r="871" spans="5:6" x14ac:dyDescent="0.2">
      <c r="E871"/>
      <c r="F871"/>
    </row>
    <row r="872" spans="5:6" x14ac:dyDescent="0.2">
      <c r="E872"/>
      <c r="F872"/>
    </row>
    <row r="873" spans="5:6" x14ac:dyDescent="0.2">
      <c r="E873"/>
      <c r="F873"/>
    </row>
    <row r="874" spans="5:6" x14ac:dyDescent="0.2">
      <c r="E874"/>
      <c r="F874"/>
    </row>
    <row r="875" spans="5:6" x14ac:dyDescent="0.2">
      <c r="E875"/>
      <c r="F875"/>
    </row>
    <row r="876" spans="5:6" x14ac:dyDescent="0.2">
      <c r="E876"/>
      <c r="F876"/>
    </row>
    <row r="877" spans="5:6" x14ac:dyDescent="0.2">
      <c r="E877"/>
      <c r="F877"/>
    </row>
    <row r="878" spans="5:6" x14ac:dyDescent="0.2">
      <c r="E878"/>
      <c r="F878"/>
    </row>
    <row r="879" spans="5:6" x14ac:dyDescent="0.2">
      <c r="E879"/>
      <c r="F879"/>
    </row>
    <row r="880" spans="5:6" x14ac:dyDescent="0.2">
      <c r="E880"/>
      <c r="F880"/>
    </row>
    <row r="881" spans="5:6" x14ac:dyDescent="0.2">
      <c r="E881"/>
      <c r="F881"/>
    </row>
    <row r="882" spans="5:6" x14ac:dyDescent="0.2">
      <c r="E882"/>
      <c r="F882"/>
    </row>
    <row r="883" spans="5:6" x14ac:dyDescent="0.2">
      <c r="E883"/>
      <c r="F883"/>
    </row>
    <row r="884" spans="5:6" x14ac:dyDescent="0.2">
      <c r="E884"/>
      <c r="F884"/>
    </row>
    <row r="885" spans="5:6" x14ac:dyDescent="0.2">
      <c r="E885"/>
      <c r="F885"/>
    </row>
    <row r="886" spans="5:6" x14ac:dyDescent="0.2">
      <c r="E886"/>
      <c r="F886"/>
    </row>
    <row r="887" spans="5:6" x14ac:dyDescent="0.2">
      <c r="E887"/>
      <c r="F887"/>
    </row>
    <row r="888" spans="5:6" x14ac:dyDescent="0.2">
      <c r="E888"/>
      <c r="F888"/>
    </row>
    <row r="889" spans="5:6" x14ac:dyDescent="0.2">
      <c r="E889"/>
      <c r="F889"/>
    </row>
    <row r="890" spans="5:6" x14ac:dyDescent="0.2">
      <c r="E890"/>
      <c r="F890"/>
    </row>
    <row r="891" spans="5:6" x14ac:dyDescent="0.2">
      <c r="E891"/>
      <c r="F891"/>
    </row>
    <row r="892" spans="5:6" x14ac:dyDescent="0.2">
      <c r="E892"/>
      <c r="F892"/>
    </row>
    <row r="893" spans="5:6" x14ac:dyDescent="0.2">
      <c r="E893"/>
      <c r="F893"/>
    </row>
    <row r="894" spans="5:6" x14ac:dyDescent="0.2">
      <c r="E894"/>
      <c r="F894"/>
    </row>
    <row r="895" spans="5:6" x14ac:dyDescent="0.2">
      <c r="E895"/>
      <c r="F895"/>
    </row>
    <row r="896" spans="5:6" x14ac:dyDescent="0.2">
      <c r="E896"/>
      <c r="F896"/>
    </row>
    <row r="897" spans="5:6" x14ac:dyDescent="0.2">
      <c r="E897"/>
      <c r="F897"/>
    </row>
    <row r="898" spans="5:6" x14ac:dyDescent="0.2">
      <c r="E898"/>
      <c r="F898"/>
    </row>
    <row r="899" spans="5:6" x14ac:dyDescent="0.2">
      <c r="E899"/>
      <c r="F899"/>
    </row>
    <row r="900" spans="5:6" x14ac:dyDescent="0.2">
      <c r="E900"/>
      <c r="F900"/>
    </row>
    <row r="901" spans="5:6" x14ac:dyDescent="0.2">
      <c r="E901"/>
      <c r="F901"/>
    </row>
    <row r="902" spans="5:6" x14ac:dyDescent="0.2">
      <c r="E902"/>
      <c r="F902"/>
    </row>
    <row r="903" spans="5:6" x14ac:dyDescent="0.2">
      <c r="E903"/>
      <c r="F903"/>
    </row>
    <row r="904" spans="5:6" x14ac:dyDescent="0.2">
      <c r="E904"/>
      <c r="F904"/>
    </row>
    <row r="905" spans="5:6" x14ac:dyDescent="0.2">
      <c r="E905"/>
      <c r="F905"/>
    </row>
    <row r="906" spans="5:6" x14ac:dyDescent="0.2">
      <c r="E906"/>
      <c r="F906"/>
    </row>
    <row r="907" spans="5:6" x14ac:dyDescent="0.2">
      <c r="E907"/>
      <c r="F907"/>
    </row>
    <row r="908" spans="5:6" x14ac:dyDescent="0.2">
      <c r="E908"/>
      <c r="F908"/>
    </row>
    <row r="909" spans="5:6" x14ac:dyDescent="0.2">
      <c r="E909"/>
      <c r="F909"/>
    </row>
    <row r="910" spans="5:6" x14ac:dyDescent="0.2">
      <c r="E910"/>
      <c r="F910"/>
    </row>
    <row r="911" spans="5:6" x14ac:dyDescent="0.2">
      <c r="E911"/>
      <c r="F911"/>
    </row>
    <row r="912" spans="5:6" x14ac:dyDescent="0.2">
      <c r="E912"/>
      <c r="F912"/>
    </row>
    <row r="913" spans="5:6" x14ac:dyDescent="0.2">
      <c r="E913"/>
      <c r="F913"/>
    </row>
    <row r="914" spans="5:6" x14ac:dyDescent="0.2">
      <c r="E914"/>
      <c r="F914"/>
    </row>
    <row r="915" spans="5:6" x14ac:dyDescent="0.2">
      <c r="E915"/>
      <c r="F915"/>
    </row>
    <row r="916" spans="5:6" x14ac:dyDescent="0.2">
      <c r="E916"/>
      <c r="F916"/>
    </row>
    <row r="917" spans="5:6" x14ac:dyDescent="0.2">
      <c r="E917"/>
      <c r="F917"/>
    </row>
    <row r="918" spans="5:6" x14ac:dyDescent="0.2">
      <c r="E918"/>
      <c r="F918"/>
    </row>
    <row r="919" spans="5:6" x14ac:dyDescent="0.2">
      <c r="E919"/>
      <c r="F919"/>
    </row>
    <row r="920" spans="5:6" x14ac:dyDescent="0.2">
      <c r="E920"/>
      <c r="F920"/>
    </row>
    <row r="921" spans="5:6" x14ac:dyDescent="0.2">
      <c r="E921"/>
      <c r="F921"/>
    </row>
    <row r="922" spans="5:6" x14ac:dyDescent="0.2">
      <c r="E922"/>
      <c r="F922"/>
    </row>
    <row r="923" spans="5:6" x14ac:dyDescent="0.2">
      <c r="E923"/>
      <c r="F923"/>
    </row>
    <row r="924" spans="5:6" x14ac:dyDescent="0.2">
      <c r="E924"/>
      <c r="F924"/>
    </row>
    <row r="925" spans="5:6" x14ac:dyDescent="0.2">
      <c r="E925"/>
      <c r="F925"/>
    </row>
    <row r="926" spans="5:6" x14ac:dyDescent="0.2">
      <c r="E926"/>
      <c r="F926"/>
    </row>
    <row r="927" spans="5:6" x14ac:dyDescent="0.2">
      <c r="E927"/>
      <c r="F927"/>
    </row>
    <row r="928" spans="5:6" x14ac:dyDescent="0.2">
      <c r="E928"/>
      <c r="F928"/>
    </row>
    <row r="929" spans="5:6" x14ac:dyDescent="0.2">
      <c r="E929"/>
      <c r="F929"/>
    </row>
    <row r="930" spans="5:6" x14ac:dyDescent="0.2">
      <c r="E930"/>
      <c r="F930"/>
    </row>
    <row r="931" spans="5:6" x14ac:dyDescent="0.2">
      <c r="E931"/>
      <c r="F931"/>
    </row>
    <row r="932" spans="5:6" x14ac:dyDescent="0.2">
      <c r="E932"/>
      <c r="F932"/>
    </row>
    <row r="933" spans="5:6" x14ac:dyDescent="0.2">
      <c r="E933"/>
      <c r="F933"/>
    </row>
    <row r="934" spans="5:6" x14ac:dyDescent="0.2">
      <c r="E934"/>
      <c r="F934"/>
    </row>
    <row r="935" spans="5:6" x14ac:dyDescent="0.2">
      <c r="E935"/>
      <c r="F935"/>
    </row>
    <row r="936" spans="5:6" x14ac:dyDescent="0.2">
      <c r="E936"/>
      <c r="F936"/>
    </row>
    <row r="937" spans="5:6" x14ac:dyDescent="0.2">
      <c r="E937"/>
      <c r="F937"/>
    </row>
    <row r="938" spans="5:6" x14ac:dyDescent="0.2">
      <c r="E938"/>
      <c r="F938"/>
    </row>
    <row r="939" spans="5:6" x14ac:dyDescent="0.2">
      <c r="E939"/>
      <c r="F939"/>
    </row>
    <row r="940" spans="5:6" x14ac:dyDescent="0.2">
      <c r="E940"/>
      <c r="F940"/>
    </row>
    <row r="941" spans="5:6" x14ac:dyDescent="0.2">
      <c r="E941"/>
      <c r="F941"/>
    </row>
    <row r="942" spans="5:6" x14ac:dyDescent="0.2">
      <c r="E942"/>
      <c r="F942"/>
    </row>
    <row r="943" spans="5:6" x14ac:dyDescent="0.2">
      <c r="E943"/>
      <c r="F943"/>
    </row>
    <row r="944" spans="5:6" x14ac:dyDescent="0.2">
      <c r="E944"/>
      <c r="F944"/>
    </row>
    <row r="945" spans="5:6" x14ac:dyDescent="0.2">
      <c r="E945"/>
      <c r="F945"/>
    </row>
    <row r="946" spans="5:6" x14ac:dyDescent="0.2">
      <c r="E946"/>
      <c r="F946"/>
    </row>
    <row r="947" spans="5:6" x14ac:dyDescent="0.2">
      <c r="E947"/>
      <c r="F947"/>
    </row>
    <row r="948" spans="5:6" x14ac:dyDescent="0.2">
      <c r="E948"/>
      <c r="F948"/>
    </row>
    <row r="949" spans="5:6" x14ac:dyDescent="0.2">
      <c r="E949"/>
      <c r="F949"/>
    </row>
    <row r="950" spans="5:6" x14ac:dyDescent="0.2">
      <c r="E950"/>
      <c r="F950"/>
    </row>
    <row r="951" spans="5:6" x14ac:dyDescent="0.2">
      <c r="E951"/>
      <c r="F951"/>
    </row>
    <row r="952" spans="5:6" x14ac:dyDescent="0.2">
      <c r="E952"/>
      <c r="F952"/>
    </row>
    <row r="953" spans="5:6" x14ac:dyDescent="0.2">
      <c r="E953"/>
      <c r="F953"/>
    </row>
    <row r="954" spans="5:6" x14ac:dyDescent="0.2">
      <c r="E954"/>
      <c r="F954"/>
    </row>
    <row r="955" spans="5:6" x14ac:dyDescent="0.2">
      <c r="E955"/>
      <c r="F955"/>
    </row>
    <row r="956" spans="5:6" x14ac:dyDescent="0.2">
      <c r="E956"/>
      <c r="F956"/>
    </row>
    <row r="957" spans="5:6" x14ac:dyDescent="0.2">
      <c r="E957"/>
      <c r="F957"/>
    </row>
    <row r="958" spans="5:6" x14ac:dyDescent="0.2">
      <c r="E958"/>
      <c r="F958"/>
    </row>
    <row r="959" spans="5:6" x14ac:dyDescent="0.2">
      <c r="E959"/>
      <c r="F959"/>
    </row>
    <row r="960" spans="5:6" x14ac:dyDescent="0.2">
      <c r="E960"/>
      <c r="F960"/>
    </row>
    <row r="961" spans="5:6" x14ac:dyDescent="0.2">
      <c r="E961"/>
      <c r="F961"/>
    </row>
    <row r="962" spans="5:6" x14ac:dyDescent="0.2">
      <c r="E962"/>
      <c r="F962"/>
    </row>
    <row r="963" spans="5:6" x14ac:dyDescent="0.2">
      <c r="E963"/>
      <c r="F963"/>
    </row>
    <row r="964" spans="5:6" x14ac:dyDescent="0.2">
      <c r="E964"/>
      <c r="F964"/>
    </row>
    <row r="965" spans="5:6" x14ac:dyDescent="0.2">
      <c r="E965"/>
      <c r="F965"/>
    </row>
    <row r="966" spans="5:6" x14ac:dyDescent="0.2">
      <c r="E966"/>
      <c r="F966"/>
    </row>
    <row r="967" spans="5:6" x14ac:dyDescent="0.2">
      <c r="E967"/>
      <c r="F967"/>
    </row>
    <row r="968" spans="5:6" x14ac:dyDescent="0.2">
      <c r="E968"/>
      <c r="F968"/>
    </row>
    <row r="969" spans="5:6" x14ac:dyDescent="0.2">
      <c r="E969"/>
      <c r="F969"/>
    </row>
    <row r="970" spans="5:6" x14ac:dyDescent="0.2">
      <c r="E970"/>
      <c r="F970"/>
    </row>
    <row r="971" spans="5:6" x14ac:dyDescent="0.2">
      <c r="E971"/>
      <c r="F971"/>
    </row>
    <row r="972" spans="5:6" x14ac:dyDescent="0.2">
      <c r="E972"/>
      <c r="F972"/>
    </row>
    <row r="973" spans="5:6" x14ac:dyDescent="0.2">
      <c r="E973"/>
      <c r="F973"/>
    </row>
    <row r="974" spans="5:6" x14ac:dyDescent="0.2">
      <c r="E974"/>
      <c r="F974"/>
    </row>
    <row r="975" spans="5:6" x14ac:dyDescent="0.2">
      <c r="E975"/>
      <c r="F975"/>
    </row>
    <row r="976" spans="5:6" x14ac:dyDescent="0.2">
      <c r="E976"/>
      <c r="F976"/>
    </row>
    <row r="977" spans="5:6" x14ac:dyDescent="0.2">
      <c r="E977"/>
      <c r="F977"/>
    </row>
    <row r="978" spans="5:6" x14ac:dyDescent="0.2">
      <c r="E978"/>
      <c r="F978"/>
    </row>
    <row r="979" spans="5:6" x14ac:dyDescent="0.2">
      <c r="E979"/>
      <c r="F979"/>
    </row>
    <row r="980" spans="5:6" x14ac:dyDescent="0.2">
      <c r="E980"/>
      <c r="F980"/>
    </row>
    <row r="981" spans="5:6" x14ac:dyDescent="0.2">
      <c r="E981"/>
      <c r="F981"/>
    </row>
    <row r="982" spans="5:6" x14ac:dyDescent="0.2">
      <c r="E982"/>
      <c r="F982"/>
    </row>
    <row r="983" spans="5:6" x14ac:dyDescent="0.2">
      <c r="E983"/>
      <c r="F983"/>
    </row>
    <row r="984" spans="5:6" x14ac:dyDescent="0.2">
      <c r="E984"/>
      <c r="F984"/>
    </row>
    <row r="985" spans="5:6" x14ac:dyDescent="0.2">
      <c r="E985"/>
      <c r="F985"/>
    </row>
    <row r="986" spans="5:6" x14ac:dyDescent="0.2">
      <c r="E986"/>
      <c r="F986"/>
    </row>
    <row r="987" spans="5:6" x14ac:dyDescent="0.2">
      <c r="E987"/>
      <c r="F987"/>
    </row>
    <row r="988" spans="5:6" x14ac:dyDescent="0.2">
      <c r="E988"/>
      <c r="F988"/>
    </row>
    <row r="989" spans="5:6" x14ac:dyDescent="0.2">
      <c r="E989"/>
      <c r="F989"/>
    </row>
    <row r="990" spans="5:6" x14ac:dyDescent="0.2">
      <c r="E990"/>
      <c r="F990"/>
    </row>
    <row r="991" spans="5:6" x14ac:dyDescent="0.2">
      <c r="E991"/>
      <c r="F991"/>
    </row>
    <row r="992" spans="5:6" x14ac:dyDescent="0.2">
      <c r="E992"/>
      <c r="F992"/>
    </row>
    <row r="993" spans="5:6" x14ac:dyDescent="0.2">
      <c r="E993"/>
      <c r="F993"/>
    </row>
    <row r="994" spans="5:6" x14ac:dyDescent="0.2">
      <c r="E994"/>
      <c r="F994"/>
    </row>
    <row r="995" spans="5:6" x14ac:dyDescent="0.2">
      <c r="E995"/>
      <c r="F995"/>
    </row>
    <row r="996" spans="5:6" x14ac:dyDescent="0.2">
      <c r="E996"/>
      <c r="F996"/>
    </row>
    <row r="997" spans="5:6" x14ac:dyDescent="0.2">
      <c r="E997"/>
      <c r="F997"/>
    </row>
    <row r="998" spans="5:6" x14ac:dyDescent="0.2">
      <c r="E998"/>
      <c r="F998"/>
    </row>
    <row r="999" spans="5:6" x14ac:dyDescent="0.2">
      <c r="E999"/>
      <c r="F999"/>
    </row>
    <row r="1000" spans="5:6" x14ac:dyDescent="0.2">
      <c r="E1000"/>
      <c r="F1000"/>
    </row>
    <row r="1001" spans="5:6" x14ac:dyDescent="0.2">
      <c r="E1001"/>
      <c r="F1001"/>
    </row>
    <row r="1002" spans="5:6" x14ac:dyDescent="0.2">
      <c r="E1002"/>
      <c r="F1002"/>
    </row>
    <row r="1003" spans="5:6" x14ac:dyDescent="0.2">
      <c r="E1003"/>
      <c r="F1003"/>
    </row>
    <row r="1004" spans="5:6" x14ac:dyDescent="0.2">
      <c r="E1004"/>
      <c r="F1004"/>
    </row>
    <row r="1005" spans="5:6" x14ac:dyDescent="0.2">
      <c r="E1005"/>
      <c r="F1005"/>
    </row>
    <row r="1006" spans="5:6" x14ac:dyDescent="0.2">
      <c r="E1006"/>
      <c r="F1006"/>
    </row>
    <row r="1007" spans="5:6" x14ac:dyDescent="0.2">
      <c r="E1007"/>
      <c r="F1007"/>
    </row>
    <row r="1008" spans="5:6" x14ac:dyDescent="0.2">
      <c r="E1008"/>
      <c r="F1008"/>
    </row>
    <row r="1009" spans="5:6" x14ac:dyDescent="0.2">
      <c r="E1009"/>
      <c r="F1009"/>
    </row>
    <row r="1010" spans="5:6" x14ac:dyDescent="0.2">
      <c r="E1010"/>
      <c r="F1010"/>
    </row>
    <row r="1011" spans="5:6" x14ac:dyDescent="0.2">
      <c r="E1011"/>
      <c r="F1011"/>
    </row>
    <row r="1012" spans="5:6" x14ac:dyDescent="0.2">
      <c r="E1012"/>
      <c r="F1012"/>
    </row>
    <row r="1013" spans="5:6" x14ac:dyDescent="0.2">
      <c r="E1013"/>
      <c r="F1013"/>
    </row>
    <row r="1014" spans="5:6" x14ac:dyDescent="0.2">
      <c r="E1014"/>
      <c r="F1014"/>
    </row>
    <row r="1015" spans="5:6" x14ac:dyDescent="0.2">
      <c r="E1015"/>
      <c r="F1015"/>
    </row>
    <row r="1016" spans="5:6" x14ac:dyDescent="0.2">
      <c r="E1016"/>
      <c r="F1016"/>
    </row>
    <row r="1017" spans="5:6" x14ac:dyDescent="0.2">
      <c r="E1017"/>
      <c r="F1017"/>
    </row>
    <row r="1018" spans="5:6" x14ac:dyDescent="0.2">
      <c r="E1018"/>
      <c r="F1018"/>
    </row>
    <row r="1019" spans="5:6" x14ac:dyDescent="0.2">
      <c r="E1019"/>
      <c r="F1019"/>
    </row>
    <row r="1020" spans="5:6" x14ac:dyDescent="0.2">
      <c r="E1020"/>
      <c r="F1020"/>
    </row>
    <row r="1021" spans="5:6" x14ac:dyDescent="0.2">
      <c r="E1021"/>
      <c r="F1021"/>
    </row>
    <row r="1022" spans="5:6" x14ac:dyDescent="0.2">
      <c r="E1022"/>
      <c r="F1022"/>
    </row>
    <row r="1023" spans="5:6" x14ac:dyDescent="0.2">
      <c r="E1023"/>
      <c r="F1023"/>
    </row>
    <row r="1024" spans="5:6" x14ac:dyDescent="0.2">
      <c r="E1024"/>
      <c r="F1024"/>
    </row>
    <row r="1025" spans="5:6" x14ac:dyDescent="0.2">
      <c r="E1025"/>
      <c r="F1025"/>
    </row>
    <row r="1026" spans="5:6" x14ac:dyDescent="0.2">
      <c r="E1026"/>
      <c r="F1026"/>
    </row>
    <row r="1027" spans="5:6" x14ac:dyDescent="0.2">
      <c r="E1027"/>
      <c r="F1027"/>
    </row>
    <row r="1028" spans="5:6" x14ac:dyDescent="0.2">
      <c r="E1028"/>
      <c r="F1028"/>
    </row>
    <row r="1029" spans="5:6" x14ac:dyDescent="0.2">
      <c r="E1029"/>
      <c r="F1029"/>
    </row>
    <row r="1030" spans="5:6" x14ac:dyDescent="0.2">
      <c r="E1030"/>
      <c r="F1030"/>
    </row>
    <row r="1031" spans="5:6" x14ac:dyDescent="0.2">
      <c r="E1031"/>
      <c r="F1031"/>
    </row>
    <row r="1032" spans="5:6" x14ac:dyDescent="0.2">
      <c r="E1032"/>
      <c r="F1032"/>
    </row>
    <row r="1033" spans="5:6" x14ac:dyDescent="0.2">
      <c r="E1033"/>
      <c r="F1033"/>
    </row>
    <row r="1034" spans="5:6" x14ac:dyDescent="0.2">
      <c r="E1034"/>
      <c r="F1034"/>
    </row>
    <row r="1035" spans="5:6" x14ac:dyDescent="0.2">
      <c r="E1035"/>
      <c r="F1035"/>
    </row>
    <row r="1036" spans="5:6" x14ac:dyDescent="0.2">
      <c r="E1036"/>
      <c r="F1036"/>
    </row>
    <row r="1037" spans="5:6" x14ac:dyDescent="0.2">
      <c r="E1037"/>
      <c r="F1037"/>
    </row>
    <row r="1038" spans="5:6" x14ac:dyDescent="0.2">
      <c r="E1038"/>
      <c r="F1038"/>
    </row>
    <row r="1039" spans="5:6" x14ac:dyDescent="0.2">
      <c r="E1039"/>
      <c r="F1039"/>
    </row>
    <row r="1040" spans="5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E1116"/>
      <c r="F1116"/>
    </row>
    <row r="1117" spans="5:6" x14ac:dyDescent="0.2">
      <c r="E1117"/>
      <c r="F1117"/>
    </row>
    <row r="1118" spans="5:6" x14ac:dyDescent="0.2">
      <c r="E1118"/>
      <c r="F1118"/>
    </row>
    <row r="1119" spans="5:6" x14ac:dyDescent="0.2">
      <c r="E1119"/>
      <c r="F1119"/>
    </row>
    <row r="1120" spans="5:6" x14ac:dyDescent="0.2">
      <c r="E1120"/>
      <c r="F1120"/>
    </row>
    <row r="1121" spans="5:6" x14ac:dyDescent="0.2">
      <c r="E1121"/>
      <c r="F1121"/>
    </row>
    <row r="1122" spans="5:6" x14ac:dyDescent="0.2">
      <c r="E1122"/>
      <c r="F1122"/>
    </row>
    <row r="1123" spans="5:6" x14ac:dyDescent="0.2">
      <c r="E1123"/>
      <c r="F1123"/>
    </row>
    <row r="1124" spans="5:6" x14ac:dyDescent="0.2">
      <c r="E1124"/>
      <c r="F1124"/>
    </row>
    <row r="1125" spans="5:6" x14ac:dyDescent="0.2">
      <c r="E1125"/>
      <c r="F1125"/>
    </row>
    <row r="1126" spans="5:6" x14ac:dyDescent="0.2">
      <c r="E1126"/>
      <c r="F1126"/>
    </row>
    <row r="1127" spans="5:6" x14ac:dyDescent="0.2">
      <c r="E1127"/>
      <c r="F1127"/>
    </row>
    <row r="1128" spans="5:6" x14ac:dyDescent="0.2">
      <c r="E1128"/>
      <c r="F1128"/>
    </row>
    <row r="1129" spans="5:6" x14ac:dyDescent="0.2">
      <c r="E1129"/>
      <c r="F1129"/>
    </row>
    <row r="1130" spans="5:6" x14ac:dyDescent="0.2">
      <c r="E1130"/>
      <c r="F1130"/>
    </row>
    <row r="1131" spans="5:6" x14ac:dyDescent="0.2">
      <c r="E1131"/>
      <c r="F1131"/>
    </row>
    <row r="1132" spans="5:6" x14ac:dyDescent="0.2">
      <c r="E1132"/>
      <c r="F1132"/>
    </row>
    <row r="1133" spans="5:6" x14ac:dyDescent="0.2">
      <c r="E1133"/>
      <c r="F1133"/>
    </row>
    <row r="1134" spans="5:6" x14ac:dyDescent="0.2">
      <c r="E1134"/>
      <c r="F1134"/>
    </row>
    <row r="1135" spans="5:6" x14ac:dyDescent="0.2">
      <c r="E1135"/>
      <c r="F1135"/>
    </row>
    <row r="1136" spans="5:6" x14ac:dyDescent="0.2">
      <c r="E1136"/>
      <c r="F1136"/>
    </row>
    <row r="1137" spans="5:6" x14ac:dyDescent="0.2">
      <c r="E1137"/>
      <c r="F1137"/>
    </row>
    <row r="1138" spans="5:6" x14ac:dyDescent="0.2">
      <c r="E1138"/>
      <c r="F1138"/>
    </row>
    <row r="1139" spans="5:6" x14ac:dyDescent="0.2">
      <c r="E1139"/>
      <c r="F1139"/>
    </row>
    <row r="1140" spans="5:6" x14ac:dyDescent="0.2">
      <c r="E1140"/>
      <c r="F1140"/>
    </row>
    <row r="1141" spans="5:6" x14ac:dyDescent="0.2">
      <c r="E1141"/>
      <c r="F1141"/>
    </row>
    <row r="1142" spans="5:6" x14ac:dyDescent="0.2">
      <c r="E1142"/>
      <c r="F1142"/>
    </row>
    <row r="1143" spans="5:6" x14ac:dyDescent="0.2">
      <c r="E1143"/>
      <c r="F1143"/>
    </row>
    <row r="1144" spans="5:6" x14ac:dyDescent="0.2">
      <c r="E1144"/>
      <c r="F1144"/>
    </row>
    <row r="1145" spans="5:6" x14ac:dyDescent="0.2">
      <c r="E1145"/>
      <c r="F1145"/>
    </row>
    <row r="1146" spans="5:6" x14ac:dyDescent="0.2">
      <c r="E1146"/>
      <c r="F1146"/>
    </row>
    <row r="1147" spans="5:6" x14ac:dyDescent="0.2">
      <c r="E1147"/>
      <c r="F1147"/>
    </row>
    <row r="1148" spans="5:6" x14ac:dyDescent="0.2">
      <c r="E1148"/>
      <c r="F1148"/>
    </row>
    <row r="1149" spans="5:6" x14ac:dyDescent="0.2">
      <c r="E1149"/>
      <c r="F1149"/>
    </row>
    <row r="1150" spans="5:6" x14ac:dyDescent="0.2">
      <c r="E1150"/>
      <c r="F1150"/>
    </row>
    <row r="1151" spans="5:6" x14ac:dyDescent="0.2">
      <c r="E1151"/>
      <c r="F1151"/>
    </row>
    <row r="1152" spans="5:6" x14ac:dyDescent="0.2">
      <c r="E1152"/>
      <c r="F1152"/>
    </row>
    <row r="1153" spans="5:6" x14ac:dyDescent="0.2">
      <c r="E1153"/>
      <c r="F1153"/>
    </row>
    <row r="1154" spans="5:6" x14ac:dyDescent="0.2">
      <c r="E1154"/>
      <c r="F1154"/>
    </row>
    <row r="1155" spans="5:6" x14ac:dyDescent="0.2">
      <c r="E1155"/>
      <c r="F1155"/>
    </row>
    <row r="1156" spans="5:6" x14ac:dyDescent="0.2">
      <c r="E1156"/>
      <c r="F1156"/>
    </row>
    <row r="1157" spans="5:6" x14ac:dyDescent="0.2">
      <c r="E1157"/>
      <c r="F1157"/>
    </row>
    <row r="1158" spans="5:6" x14ac:dyDescent="0.2">
      <c r="E1158"/>
      <c r="F1158"/>
    </row>
    <row r="1159" spans="5:6" x14ac:dyDescent="0.2">
      <c r="E1159"/>
      <c r="F1159"/>
    </row>
    <row r="1160" spans="5:6" x14ac:dyDescent="0.2">
      <c r="E1160"/>
      <c r="F1160"/>
    </row>
    <row r="1161" spans="5:6" x14ac:dyDescent="0.2">
      <c r="E1161"/>
      <c r="F1161"/>
    </row>
    <row r="1162" spans="5:6" x14ac:dyDescent="0.2">
      <c r="E1162"/>
      <c r="F1162"/>
    </row>
    <row r="1163" spans="5:6" x14ac:dyDescent="0.2">
      <c r="E1163"/>
      <c r="F1163"/>
    </row>
    <row r="1164" spans="5:6" x14ac:dyDescent="0.2">
      <c r="E1164"/>
      <c r="F1164"/>
    </row>
    <row r="1165" spans="5:6" x14ac:dyDescent="0.2">
      <c r="E1165"/>
      <c r="F1165"/>
    </row>
    <row r="1166" spans="5:6" x14ac:dyDescent="0.2">
      <c r="E1166"/>
      <c r="F1166"/>
    </row>
    <row r="1167" spans="5:6" x14ac:dyDescent="0.2">
      <c r="E1167"/>
      <c r="F1167"/>
    </row>
    <row r="1168" spans="5:6" x14ac:dyDescent="0.2">
      <c r="E1168"/>
      <c r="F1168"/>
    </row>
    <row r="1169" spans="5:6" x14ac:dyDescent="0.2">
      <c r="E1169"/>
      <c r="F1169"/>
    </row>
    <row r="1170" spans="5:6" x14ac:dyDescent="0.2">
      <c r="E1170"/>
      <c r="F1170"/>
    </row>
    <row r="1171" spans="5:6" x14ac:dyDescent="0.2">
      <c r="E1171"/>
      <c r="F1171"/>
    </row>
    <row r="1172" spans="5:6" x14ac:dyDescent="0.2">
      <c r="E1172"/>
      <c r="F1172"/>
    </row>
    <row r="1173" spans="5:6" x14ac:dyDescent="0.2">
      <c r="E1173"/>
      <c r="F1173"/>
    </row>
    <row r="1174" spans="5:6" x14ac:dyDescent="0.2">
      <c r="E1174"/>
      <c r="F1174"/>
    </row>
    <row r="1175" spans="5:6" x14ac:dyDescent="0.2">
      <c r="E1175"/>
      <c r="F1175"/>
    </row>
    <row r="1176" spans="5:6" x14ac:dyDescent="0.2">
      <c r="E1176"/>
      <c r="F1176"/>
    </row>
    <row r="1177" spans="5:6" x14ac:dyDescent="0.2">
      <c r="E1177"/>
      <c r="F1177"/>
    </row>
    <row r="1178" spans="5:6" x14ac:dyDescent="0.2">
      <c r="E1178"/>
      <c r="F1178"/>
    </row>
    <row r="1179" spans="5:6" x14ac:dyDescent="0.2">
      <c r="E1179"/>
      <c r="F1179"/>
    </row>
    <row r="1180" spans="5:6" x14ac:dyDescent="0.2">
      <c r="E1180"/>
      <c r="F1180"/>
    </row>
    <row r="1181" spans="5:6" x14ac:dyDescent="0.2">
      <c r="E1181"/>
      <c r="F1181"/>
    </row>
    <row r="1182" spans="5:6" x14ac:dyDescent="0.2">
      <c r="E1182"/>
      <c r="F1182"/>
    </row>
    <row r="1183" spans="5:6" x14ac:dyDescent="0.2">
      <c r="E1183"/>
      <c r="F1183"/>
    </row>
    <row r="1184" spans="5:6" x14ac:dyDescent="0.2">
      <c r="E1184"/>
      <c r="F1184"/>
    </row>
    <row r="1185" spans="5:6" x14ac:dyDescent="0.2">
      <c r="E1185"/>
      <c r="F1185"/>
    </row>
    <row r="1186" spans="5:6" x14ac:dyDescent="0.2">
      <c r="E1186"/>
      <c r="F1186"/>
    </row>
    <row r="1187" spans="5:6" x14ac:dyDescent="0.2">
      <c r="E1187"/>
      <c r="F1187"/>
    </row>
    <row r="1188" spans="5:6" x14ac:dyDescent="0.2">
      <c r="E1188"/>
      <c r="F1188"/>
    </row>
    <row r="1189" spans="5:6" x14ac:dyDescent="0.2">
      <c r="E1189"/>
      <c r="F1189"/>
    </row>
    <row r="1190" spans="5:6" x14ac:dyDescent="0.2">
      <c r="E1190"/>
      <c r="F1190"/>
    </row>
    <row r="1191" spans="5:6" x14ac:dyDescent="0.2">
      <c r="E1191"/>
      <c r="F1191"/>
    </row>
    <row r="1192" spans="5:6" x14ac:dyDescent="0.2">
      <c r="E1192"/>
      <c r="F1192"/>
    </row>
    <row r="1193" spans="5:6" x14ac:dyDescent="0.2">
      <c r="E1193"/>
      <c r="F1193"/>
    </row>
    <row r="1194" spans="5:6" x14ac:dyDescent="0.2">
      <c r="E1194"/>
      <c r="F1194"/>
    </row>
    <row r="1195" spans="5:6" x14ac:dyDescent="0.2">
      <c r="E1195"/>
      <c r="F1195"/>
    </row>
    <row r="1196" spans="5:6" x14ac:dyDescent="0.2">
      <c r="E1196"/>
      <c r="F1196"/>
    </row>
    <row r="1197" spans="5:6" x14ac:dyDescent="0.2">
      <c r="E1197"/>
      <c r="F1197"/>
    </row>
    <row r="1198" spans="5:6" x14ac:dyDescent="0.2">
      <c r="E1198"/>
      <c r="F1198"/>
    </row>
    <row r="1199" spans="5:6" x14ac:dyDescent="0.2">
      <c r="E1199"/>
      <c r="F1199"/>
    </row>
    <row r="1200" spans="5:6" x14ac:dyDescent="0.2">
      <c r="E1200"/>
      <c r="F1200"/>
    </row>
    <row r="1201" spans="5:6" x14ac:dyDescent="0.2">
      <c r="E1201"/>
      <c r="F1201"/>
    </row>
    <row r="1202" spans="5:6" x14ac:dyDescent="0.2">
      <c r="E1202"/>
      <c r="F1202"/>
    </row>
    <row r="1203" spans="5:6" x14ac:dyDescent="0.2">
      <c r="E1203"/>
      <c r="F1203"/>
    </row>
    <row r="1204" spans="5:6" x14ac:dyDescent="0.2">
      <c r="E1204"/>
      <c r="F1204"/>
    </row>
    <row r="1205" spans="5:6" x14ac:dyDescent="0.2">
      <c r="E1205"/>
      <c r="F1205"/>
    </row>
    <row r="1206" spans="5:6" x14ac:dyDescent="0.2">
      <c r="E1206"/>
      <c r="F1206"/>
    </row>
    <row r="1207" spans="5:6" x14ac:dyDescent="0.2">
      <c r="E1207"/>
      <c r="F1207"/>
    </row>
    <row r="1208" spans="5:6" x14ac:dyDescent="0.2">
      <c r="E1208"/>
      <c r="F1208"/>
    </row>
    <row r="1209" spans="5:6" x14ac:dyDescent="0.2">
      <c r="E1209"/>
      <c r="F1209"/>
    </row>
    <row r="1210" spans="5:6" x14ac:dyDescent="0.2">
      <c r="E1210"/>
      <c r="F1210"/>
    </row>
    <row r="1211" spans="5:6" x14ac:dyDescent="0.2">
      <c r="E1211"/>
      <c r="F1211"/>
    </row>
    <row r="1212" spans="5:6" x14ac:dyDescent="0.2">
      <c r="E1212"/>
      <c r="F1212"/>
    </row>
    <row r="1213" spans="5:6" x14ac:dyDescent="0.2">
      <c r="E1213"/>
      <c r="F1213"/>
    </row>
    <row r="1214" spans="5:6" x14ac:dyDescent="0.2">
      <c r="E1214"/>
      <c r="F1214"/>
    </row>
    <row r="1215" spans="5:6" x14ac:dyDescent="0.2">
      <c r="E1215"/>
      <c r="F1215"/>
    </row>
    <row r="1216" spans="5:6" x14ac:dyDescent="0.2">
      <c r="E1216"/>
      <c r="F1216"/>
    </row>
    <row r="1217" spans="5:6" x14ac:dyDescent="0.2">
      <c r="E1217"/>
      <c r="F1217"/>
    </row>
    <row r="1218" spans="5:6" x14ac:dyDescent="0.2">
      <c r="E1218"/>
      <c r="F1218"/>
    </row>
    <row r="1219" spans="5:6" x14ac:dyDescent="0.2">
      <c r="E1219"/>
      <c r="F1219"/>
    </row>
    <row r="1220" spans="5:6" x14ac:dyDescent="0.2">
      <c r="E1220"/>
      <c r="F1220"/>
    </row>
    <row r="1221" spans="5:6" x14ac:dyDescent="0.2">
      <c r="E1221"/>
      <c r="F1221"/>
    </row>
    <row r="1222" spans="5:6" x14ac:dyDescent="0.2">
      <c r="E1222"/>
      <c r="F1222"/>
    </row>
    <row r="1223" spans="5:6" x14ac:dyDescent="0.2">
      <c r="E1223"/>
      <c r="F1223"/>
    </row>
    <row r="1224" spans="5:6" x14ac:dyDescent="0.2">
      <c r="E1224"/>
      <c r="F1224"/>
    </row>
    <row r="1225" spans="5:6" x14ac:dyDescent="0.2">
      <c r="E1225"/>
      <c r="F1225"/>
    </row>
    <row r="1226" spans="5:6" x14ac:dyDescent="0.2">
      <c r="E1226"/>
      <c r="F1226"/>
    </row>
    <row r="1227" spans="5:6" x14ac:dyDescent="0.2">
      <c r="E1227"/>
      <c r="F1227"/>
    </row>
    <row r="1228" spans="5:6" x14ac:dyDescent="0.2">
      <c r="E1228"/>
      <c r="F1228"/>
    </row>
    <row r="1229" spans="5:6" x14ac:dyDescent="0.2">
      <c r="E1229"/>
      <c r="F1229"/>
    </row>
    <row r="1230" spans="5:6" x14ac:dyDescent="0.2">
      <c r="E1230"/>
      <c r="F1230"/>
    </row>
    <row r="1231" spans="5:6" x14ac:dyDescent="0.2">
      <c r="E1231"/>
      <c r="F1231"/>
    </row>
    <row r="1232" spans="5:6" x14ac:dyDescent="0.2">
      <c r="E1232"/>
      <c r="F1232"/>
    </row>
    <row r="1233" spans="5:6" x14ac:dyDescent="0.2">
      <c r="E1233"/>
      <c r="F1233"/>
    </row>
    <row r="1234" spans="5:6" x14ac:dyDescent="0.2">
      <c r="E1234"/>
      <c r="F1234"/>
    </row>
    <row r="1235" spans="5:6" x14ac:dyDescent="0.2">
      <c r="E1235"/>
      <c r="F1235"/>
    </row>
    <row r="1236" spans="5:6" x14ac:dyDescent="0.2">
      <c r="E1236"/>
      <c r="F1236"/>
    </row>
    <row r="1237" spans="5:6" x14ac:dyDescent="0.2">
      <c r="E1237"/>
      <c r="F1237"/>
    </row>
    <row r="1238" spans="5:6" x14ac:dyDescent="0.2">
      <c r="E1238"/>
      <c r="F1238"/>
    </row>
    <row r="1239" spans="5:6" x14ac:dyDescent="0.2">
      <c r="E1239"/>
      <c r="F1239"/>
    </row>
    <row r="1240" spans="5:6" x14ac:dyDescent="0.2">
      <c r="E1240"/>
      <c r="F1240"/>
    </row>
    <row r="1241" spans="5:6" x14ac:dyDescent="0.2">
      <c r="E1241"/>
      <c r="F1241"/>
    </row>
    <row r="1242" spans="5:6" x14ac:dyDescent="0.2">
      <c r="E1242"/>
      <c r="F1242"/>
    </row>
    <row r="1243" spans="5:6" x14ac:dyDescent="0.2">
      <c r="E1243"/>
      <c r="F1243"/>
    </row>
    <row r="1244" spans="5:6" x14ac:dyDescent="0.2">
      <c r="E1244"/>
      <c r="F1244"/>
    </row>
    <row r="1245" spans="5:6" x14ac:dyDescent="0.2">
      <c r="E1245"/>
      <c r="F1245"/>
    </row>
    <row r="1246" spans="5:6" x14ac:dyDescent="0.2">
      <c r="E1246"/>
      <c r="F1246"/>
    </row>
    <row r="1247" spans="5:6" x14ac:dyDescent="0.2">
      <c r="E1247"/>
      <c r="F1247"/>
    </row>
    <row r="1248" spans="5:6" x14ac:dyDescent="0.2">
      <c r="E1248"/>
      <c r="F1248"/>
    </row>
    <row r="1249" spans="5:6" x14ac:dyDescent="0.2">
      <c r="E1249"/>
      <c r="F1249"/>
    </row>
    <row r="1250" spans="5:6" x14ac:dyDescent="0.2">
      <c r="E1250"/>
      <c r="F1250"/>
    </row>
    <row r="1251" spans="5:6" x14ac:dyDescent="0.2">
      <c r="E1251"/>
      <c r="F1251"/>
    </row>
    <row r="1252" spans="5:6" x14ac:dyDescent="0.2">
      <c r="E1252"/>
      <c r="F1252"/>
    </row>
    <row r="1253" spans="5:6" x14ac:dyDescent="0.2">
      <c r="E1253"/>
      <c r="F1253"/>
    </row>
    <row r="1254" spans="5:6" x14ac:dyDescent="0.2">
      <c r="E1254"/>
      <c r="F1254"/>
    </row>
    <row r="1255" spans="5:6" x14ac:dyDescent="0.2">
      <c r="E1255"/>
      <c r="F1255"/>
    </row>
    <row r="1256" spans="5:6" x14ac:dyDescent="0.2">
      <c r="E1256"/>
      <c r="F1256"/>
    </row>
    <row r="1257" spans="5:6" x14ac:dyDescent="0.2">
      <c r="E1257"/>
      <c r="F1257"/>
    </row>
    <row r="1258" spans="5:6" x14ac:dyDescent="0.2">
      <c r="E1258"/>
      <c r="F1258"/>
    </row>
    <row r="1259" spans="5:6" x14ac:dyDescent="0.2">
      <c r="E1259"/>
      <c r="F1259"/>
    </row>
    <row r="1260" spans="5:6" x14ac:dyDescent="0.2">
      <c r="E1260"/>
      <c r="F1260"/>
    </row>
    <row r="1261" spans="5:6" x14ac:dyDescent="0.2">
      <c r="E1261"/>
      <c r="F1261"/>
    </row>
    <row r="1262" spans="5:6" x14ac:dyDescent="0.2">
      <c r="E1262"/>
      <c r="F1262"/>
    </row>
    <row r="1263" spans="5:6" x14ac:dyDescent="0.2">
      <c r="E1263"/>
      <c r="F1263"/>
    </row>
    <row r="1264" spans="5:6" x14ac:dyDescent="0.2">
      <c r="E1264"/>
      <c r="F1264"/>
    </row>
    <row r="1265" spans="5:6" x14ac:dyDescent="0.2">
      <c r="E1265"/>
      <c r="F1265"/>
    </row>
    <row r="1266" spans="5:6" x14ac:dyDescent="0.2">
      <c r="E1266"/>
      <c r="F1266"/>
    </row>
    <row r="1267" spans="5:6" x14ac:dyDescent="0.2">
      <c r="E1267"/>
      <c r="F1267"/>
    </row>
    <row r="1268" spans="5:6" x14ac:dyDescent="0.2">
      <c r="E1268"/>
      <c r="F1268"/>
    </row>
    <row r="1269" spans="5:6" x14ac:dyDescent="0.2">
      <c r="E1269"/>
      <c r="F1269"/>
    </row>
    <row r="1270" spans="5:6" x14ac:dyDescent="0.2">
      <c r="E1270"/>
      <c r="F1270"/>
    </row>
    <row r="1271" spans="5:6" x14ac:dyDescent="0.2">
      <c r="E1271"/>
      <c r="F1271"/>
    </row>
    <row r="1272" spans="5:6" x14ac:dyDescent="0.2">
      <c r="E1272"/>
      <c r="F1272"/>
    </row>
    <row r="1273" spans="5:6" x14ac:dyDescent="0.2">
      <c r="E1273"/>
      <c r="F1273"/>
    </row>
    <row r="1274" spans="5:6" x14ac:dyDescent="0.2">
      <c r="E1274"/>
      <c r="F1274"/>
    </row>
    <row r="1275" spans="5:6" x14ac:dyDescent="0.2">
      <c r="E1275"/>
      <c r="F1275"/>
    </row>
    <row r="1276" spans="5:6" x14ac:dyDescent="0.2">
      <c r="E1276"/>
      <c r="F1276"/>
    </row>
    <row r="1277" spans="5:6" x14ac:dyDescent="0.2">
      <c r="E1277"/>
      <c r="F1277"/>
    </row>
    <row r="1278" spans="5:6" x14ac:dyDescent="0.2">
      <c r="E1278"/>
      <c r="F1278"/>
    </row>
    <row r="1279" spans="5:6" x14ac:dyDescent="0.2">
      <c r="E1279"/>
      <c r="F1279"/>
    </row>
    <row r="1280" spans="5:6" x14ac:dyDescent="0.2">
      <c r="E1280"/>
      <c r="F1280"/>
    </row>
    <row r="1281" spans="5:6" x14ac:dyDescent="0.2">
      <c r="E1281"/>
      <c r="F1281"/>
    </row>
    <row r="1282" spans="5:6" x14ac:dyDescent="0.2">
      <c r="E1282"/>
      <c r="F1282"/>
    </row>
    <row r="1283" spans="5:6" x14ac:dyDescent="0.2">
      <c r="E1283"/>
      <c r="F1283"/>
    </row>
    <row r="1284" spans="5:6" x14ac:dyDescent="0.2">
      <c r="E1284"/>
      <c r="F1284"/>
    </row>
    <row r="1285" spans="5:6" x14ac:dyDescent="0.2">
      <c r="E1285"/>
      <c r="F1285"/>
    </row>
    <row r="1286" spans="5:6" x14ac:dyDescent="0.2">
      <c r="E1286"/>
      <c r="F1286"/>
    </row>
    <row r="1287" spans="5:6" x14ac:dyDescent="0.2">
      <c r="E1287"/>
      <c r="F1287"/>
    </row>
    <row r="1288" spans="5:6" x14ac:dyDescent="0.2">
      <c r="E1288"/>
      <c r="F1288"/>
    </row>
    <row r="1289" spans="5:6" x14ac:dyDescent="0.2">
      <c r="E1289"/>
      <c r="F1289"/>
    </row>
    <row r="1290" spans="5:6" x14ac:dyDescent="0.2">
      <c r="E1290"/>
      <c r="F1290"/>
    </row>
    <row r="1291" spans="5:6" x14ac:dyDescent="0.2">
      <c r="E1291"/>
      <c r="F1291"/>
    </row>
    <row r="1292" spans="5:6" x14ac:dyDescent="0.2">
      <c r="E1292"/>
      <c r="F1292"/>
    </row>
    <row r="1293" spans="5:6" x14ac:dyDescent="0.2">
      <c r="E1293"/>
      <c r="F1293"/>
    </row>
    <row r="1294" spans="5:6" x14ac:dyDescent="0.2">
      <c r="E1294"/>
      <c r="F1294"/>
    </row>
    <row r="1295" spans="5:6" x14ac:dyDescent="0.2">
      <c r="E1295"/>
      <c r="F1295"/>
    </row>
    <row r="1296" spans="5:6" x14ac:dyDescent="0.2">
      <c r="E1296"/>
      <c r="F1296"/>
    </row>
    <row r="1297" spans="5:6" x14ac:dyDescent="0.2">
      <c r="E1297"/>
      <c r="F1297"/>
    </row>
    <row r="1298" spans="5:6" x14ac:dyDescent="0.2">
      <c r="E1298"/>
      <c r="F1298"/>
    </row>
    <row r="1299" spans="5:6" x14ac:dyDescent="0.2">
      <c r="E1299"/>
      <c r="F1299"/>
    </row>
    <row r="1300" spans="5:6" x14ac:dyDescent="0.2">
      <c r="E1300"/>
      <c r="F1300"/>
    </row>
    <row r="1301" spans="5:6" x14ac:dyDescent="0.2">
      <c r="E1301"/>
      <c r="F1301"/>
    </row>
    <row r="1302" spans="5:6" x14ac:dyDescent="0.2">
      <c r="E1302"/>
      <c r="F1302"/>
    </row>
    <row r="1303" spans="5:6" x14ac:dyDescent="0.2">
      <c r="E1303"/>
      <c r="F1303"/>
    </row>
    <row r="1304" spans="5:6" x14ac:dyDescent="0.2">
      <c r="E1304"/>
      <c r="F1304"/>
    </row>
    <row r="1305" spans="5:6" x14ac:dyDescent="0.2">
      <c r="E1305"/>
      <c r="F1305"/>
    </row>
    <row r="1306" spans="5:6" x14ac:dyDescent="0.2">
      <c r="E1306"/>
      <c r="F1306"/>
    </row>
    <row r="1307" spans="5:6" x14ac:dyDescent="0.2">
      <c r="E1307"/>
      <c r="F1307"/>
    </row>
    <row r="1308" spans="5:6" x14ac:dyDescent="0.2">
      <c r="E1308"/>
      <c r="F1308"/>
    </row>
    <row r="1309" spans="5:6" x14ac:dyDescent="0.2">
      <c r="E1309"/>
      <c r="F1309"/>
    </row>
    <row r="1310" spans="5:6" x14ac:dyDescent="0.2">
      <c r="E1310"/>
      <c r="F1310"/>
    </row>
    <row r="1311" spans="5:6" x14ac:dyDescent="0.2">
      <c r="E1311"/>
      <c r="F1311"/>
    </row>
    <row r="1312" spans="5:6" x14ac:dyDescent="0.2">
      <c r="E1312"/>
      <c r="F1312"/>
    </row>
    <row r="1313" spans="5:6" x14ac:dyDescent="0.2">
      <c r="E1313"/>
      <c r="F1313"/>
    </row>
    <row r="1314" spans="5:6" x14ac:dyDescent="0.2">
      <c r="E1314"/>
      <c r="F1314"/>
    </row>
    <row r="1315" spans="5:6" x14ac:dyDescent="0.2">
      <c r="E1315"/>
      <c r="F1315"/>
    </row>
    <row r="1316" spans="5:6" x14ac:dyDescent="0.2">
      <c r="E1316"/>
      <c r="F1316"/>
    </row>
    <row r="1317" spans="5:6" x14ac:dyDescent="0.2">
      <c r="E1317"/>
      <c r="F1317"/>
    </row>
    <row r="1318" spans="5:6" x14ac:dyDescent="0.2">
      <c r="E1318"/>
      <c r="F1318"/>
    </row>
    <row r="1319" spans="5:6" x14ac:dyDescent="0.2">
      <c r="E1319"/>
      <c r="F1319"/>
    </row>
    <row r="1320" spans="5:6" x14ac:dyDescent="0.2">
      <c r="E1320"/>
      <c r="F1320"/>
    </row>
    <row r="1321" spans="5:6" x14ac:dyDescent="0.2">
      <c r="E1321"/>
      <c r="F1321"/>
    </row>
    <row r="1322" spans="5:6" x14ac:dyDescent="0.2">
      <c r="E1322"/>
      <c r="F1322"/>
    </row>
    <row r="1323" spans="5:6" x14ac:dyDescent="0.2">
      <c r="E1323"/>
      <c r="F1323"/>
    </row>
    <row r="1324" spans="5:6" x14ac:dyDescent="0.2">
      <c r="E1324"/>
      <c r="F1324"/>
    </row>
    <row r="1325" spans="5:6" x14ac:dyDescent="0.2">
      <c r="E1325"/>
      <c r="F1325"/>
    </row>
    <row r="1326" spans="5:6" x14ac:dyDescent="0.2">
      <c r="E1326"/>
      <c r="F1326"/>
    </row>
    <row r="1327" spans="5:6" x14ac:dyDescent="0.2">
      <c r="E1327"/>
      <c r="F1327"/>
    </row>
    <row r="1328" spans="5:6" x14ac:dyDescent="0.2">
      <c r="E1328"/>
      <c r="F1328"/>
    </row>
    <row r="1329" spans="5:6" x14ac:dyDescent="0.2">
      <c r="E1329"/>
      <c r="F1329"/>
    </row>
    <row r="1330" spans="5:6" x14ac:dyDescent="0.2">
      <c r="E1330"/>
      <c r="F1330"/>
    </row>
    <row r="1331" spans="5:6" x14ac:dyDescent="0.2">
      <c r="E1331"/>
      <c r="F1331"/>
    </row>
    <row r="1332" spans="5:6" x14ac:dyDescent="0.2">
      <c r="E1332"/>
      <c r="F1332"/>
    </row>
    <row r="1333" spans="5:6" x14ac:dyDescent="0.2">
      <c r="E1333"/>
      <c r="F1333"/>
    </row>
    <row r="1334" spans="5:6" x14ac:dyDescent="0.2">
      <c r="E1334"/>
      <c r="F1334"/>
    </row>
    <row r="1335" spans="5:6" x14ac:dyDescent="0.2">
      <c r="E1335"/>
      <c r="F1335"/>
    </row>
    <row r="1336" spans="5:6" x14ac:dyDescent="0.2">
      <c r="E1336"/>
      <c r="F1336"/>
    </row>
    <row r="1337" spans="5:6" x14ac:dyDescent="0.2">
      <c r="E1337"/>
      <c r="F1337"/>
    </row>
    <row r="1338" spans="5:6" x14ac:dyDescent="0.2">
      <c r="E1338"/>
      <c r="F1338"/>
    </row>
    <row r="1339" spans="5:6" x14ac:dyDescent="0.2">
      <c r="E1339"/>
      <c r="F1339"/>
    </row>
    <row r="1340" spans="5:6" x14ac:dyDescent="0.2">
      <c r="E1340"/>
      <c r="F1340"/>
    </row>
    <row r="1341" spans="5:6" x14ac:dyDescent="0.2">
      <c r="E1341"/>
      <c r="F1341"/>
    </row>
    <row r="1342" spans="5:6" x14ac:dyDescent="0.2">
      <c r="E1342"/>
      <c r="F1342"/>
    </row>
    <row r="1343" spans="5:6" x14ac:dyDescent="0.2">
      <c r="E1343"/>
      <c r="F1343"/>
    </row>
    <row r="1344" spans="5:6" x14ac:dyDescent="0.2">
      <c r="E1344"/>
      <c r="F1344"/>
    </row>
    <row r="1345" spans="5:6" x14ac:dyDescent="0.2">
      <c r="E1345"/>
      <c r="F1345"/>
    </row>
    <row r="1346" spans="5:6" x14ac:dyDescent="0.2">
      <c r="E1346"/>
      <c r="F1346"/>
    </row>
    <row r="1347" spans="5:6" x14ac:dyDescent="0.2">
      <c r="E1347"/>
      <c r="F1347"/>
    </row>
    <row r="1348" spans="5:6" x14ac:dyDescent="0.2">
      <c r="E1348"/>
      <c r="F1348"/>
    </row>
    <row r="1349" spans="5:6" x14ac:dyDescent="0.2">
      <c r="E1349"/>
      <c r="F1349"/>
    </row>
    <row r="1350" spans="5:6" x14ac:dyDescent="0.2">
      <c r="E1350"/>
      <c r="F1350"/>
    </row>
    <row r="1351" spans="5:6" x14ac:dyDescent="0.2">
      <c r="E1351"/>
      <c r="F1351"/>
    </row>
    <row r="1352" spans="5:6" x14ac:dyDescent="0.2">
      <c r="E1352"/>
      <c r="F1352"/>
    </row>
    <row r="1353" spans="5:6" x14ac:dyDescent="0.2">
      <c r="E1353"/>
      <c r="F1353"/>
    </row>
    <row r="1354" spans="5:6" x14ac:dyDescent="0.2">
      <c r="E1354"/>
      <c r="F1354"/>
    </row>
    <row r="1355" spans="5:6" x14ac:dyDescent="0.2">
      <c r="E1355"/>
      <c r="F1355"/>
    </row>
    <row r="1356" spans="5:6" x14ac:dyDescent="0.2">
      <c r="E1356"/>
      <c r="F1356"/>
    </row>
    <row r="1357" spans="5:6" x14ac:dyDescent="0.2">
      <c r="E1357"/>
      <c r="F1357"/>
    </row>
    <row r="1358" spans="5:6" x14ac:dyDescent="0.2">
      <c r="E1358"/>
      <c r="F1358"/>
    </row>
    <row r="1359" spans="5:6" x14ac:dyDescent="0.2">
      <c r="E1359"/>
      <c r="F1359"/>
    </row>
    <row r="1360" spans="5:6" x14ac:dyDescent="0.2">
      <c r="E1360"/>
      <c r="F1360"/>
    </row>
    <row r="1361" spans="5:6" x14ac:dyDescent="0.2">
      <c r="E1361"/>
      <c r="F1361"/>
    </row>
    <row r="1362" spans="5:6" x14ac:dyDescent="0.2">
      <c r="E1362"/>
      <c r="F1362"/>
    </row>
    <row r="1363" spans="5:6" x14ac:dyDescent="0.2">
      <c r="E1363"/>
      <c r="F1363"/>
    </row>
    <row r="1364" spans="5:6" x14ac:dyDescent="0.2">
      <c r="E1364"/>
      <c r="F1364"/>
    </row>
    <row r="1365" spans="5:6" x14ac:dyDescent="0.2">
      <c r="E1365"/>
      <c r="F1365"/>
    </row>
    <row r="1366" spans="5:6" x14ac:dyDescent="0.2">
      <c r="E1366"/>
      <c r="F1366"/>
    </row>
    <row r="1367" spans="5:6" x14ac:dyDescent="0.2">
      <c r="E1367"/>
      <c r="F1367"/>
    </row>
    <row r="1368" spans="5:6" x14ac:dyDescent="0.2">
      <c r="E1368"/>
      <c r="F1368"/>
    </row>
    <row r="1369" spans="5:6" x14ac:dyDescent="0.2">
      <c r="E1369"/>
      <c r="F1369"/>
    </row>
    <row r="1370" spans="5:6" x14ac:dyDescent="0.2">
      <c r="E1370"/>
      <c r="F1370"/>
    </row>
    <row r="1371" spans="5:6" x14ac:dyDescent="0.2">
      <c r="E1371"/>
      <c r="F1371"/>
    </row>
    <row r="1372" spans="5:6" x14ac:dyDescent="0.2">
      <c r="E1372"/>
      <c r="F1372"/>
    </row>
    <row r="1373" spans="5:6" x14ac:dyDescent="0.2">
      <c r="E1373"/>
      <c r="F1373"/>
    </row>
    <row r="1374" spans="5:6" x14ac:dyDescent="0.2">
      <c r="E1374"/>
      <c r="F1374"/>
    </row>
    <row r="1375" spans="5:6" x14ac:dyDescent="0.2">
      <c r="E1375"/>
      <c r="F1375"/>
    </row>
    <row r="1376" spans="5:6" x14ac:dyDescent="0.2">
      <c r="E1376"/>
      <c r="F1376"/>
    </row>
    <row r="1377" spans="5:6" x14ac:dyDescent="0.2">
      <c r="E1377"/>
      <c r="F1377"/>
    </row>
    <row r="1378" spans="5:6" x14ac:dyDescent="0.2">
      <c r="E1378"/>
      <c r="F1378"/>
    </row>
    <row r="1379" spans="5:6" x14ac:dyDescent="0.2">
      <c r="E1379"/>
      <c r="F1379"/>
    </row>
    <row r="1380" spans="5:6" x14ac:dyDescent="0.2">
      <c r="E1380"/>
      <c r="F1380"/>
    </row>
    <row r="1381" spans="5:6" x14ac:dyDescent="0.2">
      <c r="E1381"/>
      <c r="F1381"/>
    </row>
    <row r="1382" spans="5:6" x14ac:dyDescent="0.2">
      <c r="E1382"/>
      <c r="F1382"/>
    </row>
    <row r="1383" spans="5:6" x14ac:dyDescent="0.2">
      <c r="E1383"/>
      <c r="F1383"/>
    </row>
    <row r="1384" spans="5:6" x14ac:dyDescent="0.2">
      <c r="E1384"/>
      <c r="F1384"/>
    </row>
    <row r="1385" spans="5:6" x14ac:dyDescent="0.2">
      <c r="E1385"/>
      <c r="F1385"/>
    </row>
    <row r="1386" spans="5:6" x14ac:dyDescent="0.2">
      <c r="E1386"/>
      <c r="F1386"/>
    </row>
    <row r="1387" spans="5:6" x14ac:dyDescent="0.2">
      <c r="E1387"/>
      <c r="F1387"/>
    </row>
    <row r="1388" spans="5:6" x14ac:dyDescent="0.2">
      <c r="E1388"/>
      <c r="F1388"/>
    </row>
    <row r="1389" spans="5:6" x14ac:dyDescent="0.2">
      <c r="E1389"/>
      <c r="F1389"/>
    </row>
    <row r="1390" spans="5:6" x14ac:dyDescent="0.2">
      <c r="E1390"/>
      <c r="F1390"/>
    </row>
    <row r="1391" spans="5:6" x14ac:dyDescent="0.2">
      <c r="E1391"/>
      <c r="F1391"/>
    </row>
    <row r="1392" spans="5:6" x14ac:dyDescent="0.2">
      <c r="E1392"/>
      <c r="F1392"/>
    </row>
    <row r="1393" spans="5:6" x14ac:dyDescent="0.2">
      <c r="E1393"/>
      <c r="F1393"/>
    </row>
    <row r="1394" spans="5:6" x14ac:dyDescent="0.2">
      <c r="E1394"/>
      <c r="F1394"/>
    </row>
    <row r="1395" spans="5:6" x14ac:dyDescent="0.2">
      <c r="E1395"/>
      <c r="F1395"/>
    </row>
    <row r="1396" spans="5:6" x14ac:dyDescent="0.2">
      <c r="E1396"/>
      <c r="F1396"/>
    </row>
    <row r="1397" spans="5:6" x14ac:dyDescent="0.2">
      <c r="E1397"/>
      <c r="F1397"/>
    </row>
    <row r="1398" spans="5:6" x14ac:dyDescent="0.2">
      <c r="E1398"/>
      <c r="F1398"/>
    </row>
    <row r="1399" spans="5:6" x14ac:dyDescent="0.2">
      <c r="E1399"/>
      <c r="F1399"/>
    </row>
    <row r="1400" spans="5:6" x14ac:dyDescent="0.2">
      <c r="E1400"/>
      <c r="F1400"/>
    </row>
    <row r="1401" spans="5:6" x14ac:dyDescent="0.2">
      <c r="E1401"/>
      <c r="F1401"/>
    </row>
    <row r="1402" spans="5:6" x14ac:dyDescent="0.2">
      <c r="E1402"/>
      <c r="F1402"/>
    </row>
    <row r="1403" spans="5:6" x14ac:dyDescent="0.2">
      <c r="E1403"/>
      <c r="F1403"/>
    </row>
    <row r="1404" spans="5:6" x14ac:dyDescent="0.2">
      <c r="E1404"/>
      <c r="F1404"/>
    </row>
    <row r="1405" spans="5:6" x14ac:dyDescent="0.2">
      <c r="E1405"/>
      <c r="F1405"/>
    </row>
    <row r="1406" spans="5:6" x14ac:dyDescent="0.2">
      <c r="E1406"/>
      <c r="F1406"/>
    </row>
    <row r="1407" spans="5:6" x14ac:dyDescent="0.2">
      <c r="E1407"/>
      <c r="F1407"/>
    </row>
    <row r="1408" spans="5:6" x14ac:dyDescent="0.2">
      <c r="E1408"/>
      <c r="F1408"/>
    </row>
    <row r="1409" spans="5:6" x14ac:dyDescent="0.2">
      <c r="E1409"/>
      <c r="F1409"/>
    </row>
    <row r="1410" spans="5:6" x14ac:dyDescent="0.2">
      <c r="E1410"/>
      <c r="F1410"/>
    </row>
    <row r="1411" spans="5:6" x14ac:dyDescent="0.2">
      <c r="E1411"/>
      <c r="F1411"/>
    </row>
    <row r="1412" spans="5:6" x14ac:dyDescent="0.2">
      <c r="E1412"/>
      <c r="F1412"/>
    </row>
    <row r="1413" spans="5:6" x14ac:dyDescent="0.2">
      <c r="E1413"/>
      <c r="F1413"/>
    </row>
    <row r="1414" spans="5:6" x14ac:dyDescent="0.2">
      <c r="E1414"/>
      <c r="F1414"/>
    </row>
    <row r="1415" spans="5:6" x14ac:dyDescent="0.2">
      <c r="E1415"/>
      <c r="F1415"/>
    </row>
    <row r="1416" spans="5:6" x14ac:dyDescent="0.2">
      <c r="E1416"/>
      <c r="F1416"/>
    </row>
    <row r="1417" spans="5:6" x14ac:dyDescent="0.2">
      <c r="E1417"/>
      <c r="F1417"/>
    </row>
    <row r="1418" spans="5:6" x14ac:dyDescent="0.2">
      <c r="E1418"/>
      <c r="F1418"/>
    </row>
    <row r="1419" spans="5:6" x14ac:dyDescent="0.2">
      <c r="E1419"/>
      <c r="F1419"/>
    </row>
    <row r="1420" spans="5:6" x14ac:dyDescent="0.2">
      <c r="E1420"/>
      <c r="F1420"/>
    </row>
    <row r="1421" spans="5:6" x14ac:dyDescent="0.2">
      <c r="E1421"/>
      <c r="F1421"/>
    </row>
    <row r="1422" spans="5:6" x14ac:dyDescent="0.2">
      <c r="E1422"/>
      <c r="F1422"/>
    </row>
    <row r="1423" spans="5:6" x14ac:dyDescent="0.2">
      <c r="E1423"/>
      <c r="F1423"/>
    </row>
    <row r="1424" spans="5:6" x14ac:dyDescent="0.2">
      <c r="E1424"/>
      <c r="F1424"/>
    </row>
    <row r="1425" spans="5:6" x14ac:dyDescent="0.2">
      <c r="E1425"/>
      <c r="F1425"/>
    </row>
    <row r="1426" spans="5:6" x14ac:dyDescent="0.2">
      <c r="E1426"/>
      <c r="F1426"/>
    </row>
    <row r="1427" spans="5:6" x14ac:dyDescent="0.2">
      <c r="E1427"/>
      <c r="F1427"/>
    </row>
    <row r="1428" spans="5:6" x14ac:dyDescent="0.2">
      <c r="E1428"/>
      <c r="F1428"/>
    </row>
    <row r="1429" spans="5:6" x14ac:dyDescent="0.2">
      <c r="E1429"/>
      <c r="F1429"/>
    </row>
    <row r="1430" spans="5:6" x14ac:dyDescent="0.2">
      <c r="E1430"/>
      <c r="F1430"/>
    </row>
    <row r="1431" spans="5:6" x14ac:dyDescent="0.2">
      <c r="E1431"/>
      <c r="F1431"/>
    </row>
    <row r="1432" spans="5:6" x14ac:dyDescent="0.2">
      <c r="E1432"/>
      <c r="F1432"/>
    </row>
    <row r="1433" spans="5:6" x14ac:dyDescent="0.2">
      <c r="E1433"/>
      <c r="F1433"/>
    </row>
    <row r="1434" spans="5:6" x14ac:dyDescent="0.2">
      <c r="E1434"/>
      <c r="F1434"/>
    </row>
    <row r="1435" spans="5:6" x14ac:dyDescent="0.2">
      <c r="E1435"/>
      <c r="F1435"/>
    </row>
    <row r="1436" spans="5:6" x14ac:dyDescent="0.2">
      <c r="E1436"/>
      <c r="F1436"/>
    </row>
    <row r="1437" spans="5:6" x14ac:dyDescent="0.2">
      <c r="E1437"/>
      <c r="F1437"/>
    </row>
    <row r="1438" spans="5:6" x14ac:dyDescent="0.2">
      <c r="E1438"/>
      <c r="F1438"/>
    </row>
    <row r="1439" spans="5:6" x14ac:dyDescent="0.2">
      <c r="E1439"/>
      <c r="F1439"/>
    </row>
    <row r="1440" spans="5:6" x14ac:dyDescent="0.2">
      <c r="E1440"/>
      <c r="F1440"/>
    </row>
    <row r="1441" spans="5:6" x14ac:dyDescent="0.2">
      <c r="E1441"/>
      <c r="F1441"/>
    </row>
    <row r="1442" spans="5:6" x14ac:dyDescent="0.2">
      <c r="E1442"/>
      <c r="F1442"/>
    </row>
    <row r="1443" spans="5:6" x14ac:dyDescent="0.2">
      <c r="E1443"/>
      <c r="F1443"/>
    </row>
    <row r="1444" spans="5:6" x14ac:dyDescent="0.2">
      <c r="E1444"/>
      <c r="F1444"/>
    </row>
    <row r="1445" spans="5:6" x14ac:dyDescent="0.2">
      <c r="E1445"/>
      <c r="F1445"/>
    </row>
    <row r="1446" spans="5:6" x14ac:dyDescent="0.2">
      <c r="E1446"/>
      <c r="F1446"/>
    </row>
    <row r="1447" spans="5:6" x14ac:dyDescent="0.2">
      <c r="E1447"/>
      <c r="F1447"/>
    </row>
    <row r="1448" spans="5:6" x14ac:dyDescent="0.2">
      <c r="E1448"/>
      <c r="F1448"/>
    </row>
    <row r="1449" spans="5:6" x14ac:dyDescent="0.2">
      <c r="E1449"/>
      <c r="F1449"/>
    </row>
    <row r="1450" spans="5:6" x14ac:dyDescent="0.2">
      <c r="E1450"/>
      <c r="F1450"/>
    </row>
    <row r="1451" spans="5:6" x14ac:dyDescent="0.2">
      <c r="E1451"/>
      <c r="F1451"/>
    </row>
    <row r="1452" spans="5:6" x14ac:dyDescent="0.2">
      <c r="E1452"/>
      <c r="F1452"/>
    </row>
    <row r="1453" spans="5:6" x14ac:dyDescent="0.2">
      <c r="E1453"/>
      <c r="F1453"/>
    </row>
    <row r="1454" spans="5:6" x14ac:dyDescent="0.2">
      <c r="E1454"/>
      <c r="F1454"/>
    </row>
    <row r="1455" spans="5:6" x14ac:dyDescent="0.2">
      <c r="E1455"/>
      <c r="F1455"/>
    </row>
    <row r="1456" spans="5:6" x14ac:dyDescent="0.2">
      <c r="E1456"/>
      <c r="F1456"/>
    </row>
    <row r="1457" spans="5:6" x14ac:dyDescent="0.2">
      <c r="E1457"/>
      <c r="F1457"/>
    </row>
    <row r="1458" spans="5:6" x14ac:dyDescent="0.2">
      <c r="E1458"/>
      <c r="F1458"/>
    </row>
    <row r="1459" spans="5:6" x14ac:dyDescent="0.2">
      <c r="E1459"/>
      <c r="F1459"/>
    </row>
    <row r="1460" spans="5:6" x14ac:dyDescent="0.2">
      <c r="E1460"/>
      <c r="F1460"/>
    </row>
    <row r="1461" spans="5:6" x14ac:dyDescent="0.2">
      <c r="E1461"/>
      <c r="F1461"/>
    </row>
    <row r="1462" spans="5:6" x14ac:dyDescent="0.2">
      <c r="E1462"/>
      <c r="F1462"/>
    </row>
    <row r="1463" spans="5:6" x14ac:dyDescent="0.2">
      <c r="E1463"/>
      <c r="F1463"/>
    </row>
    <row r="1464" spans="5:6" x14ac:dyDescent="0.2">
      <c r="E1464"/>
      <c r="F1464"/>
    </row>
    <row r="1465" spans="5:6" x14ac:dyDescent="0.2">
      <c r="E1465"/>
      <c r="F1465"/>
    </row>
    <row r="1466" spans="5:6" x14ac:dyDescent="0.2">
      <c r="E1466"/>
      <c r="F1466"/>
    </row>
    <row r="1467" spans="5:6" x14ac:dyDescent="0.2">
      <c r="E1467"/>
      <c r="F1467"/>
    </row>
    <row r="1468" spans="5:6" x14ac:dyDescent="0.2">
      <c r="E1468"/>
      <c r="F1468"/>
    </row>
    <row r="1469" spans="5:6" x14ac:dyDescent="0.2">
      <c r="E1469"/>
      <c r="F1469"/>
    </row>
    <row r="1470" spans="5:6" x14ac:dyDescent="0.2">
      <c r="E1470"/>
      <c r="F1470"/>
    </row>
    <row r="1471" spans="5:6" x14ac:dyDescent="0.2">
      <c r="E1471"/>
      <c r="F1471"/>
    </row>
    <row r="1472" spans="5:6" x14ac:dyDescent="0.2">
      <c r="E1472"/>
      <c r="F1472"/>
    </row>
    <row r="1473" spans="5:6" x14ac:dyDescent="0.2">
      <c r="E1473"/>
      <c r="F1473"/>
    </row>
    <row r="1474" spans="5:6" x14ac:dyDescent="0.2">
      <c r="E1474"/>
      <c r="F1474"/>
    </row>
    <row r="1475" spans="5:6" x14ac:dyDescent="0.2">
      <c r="E1475"/>
      <c r="F1475"/>
    </row>
    <row r="1476" spans="5:6" x14ac:dyDescent="0.2">
      <c r="E1476"/>
      <c r="F1476"/>
    </row>
    <row r="1477" spans="5:6" x14ac:dyDescent="0.2">
      <c r="E1477"/>
      <c r="F1477"/>
    </row>
    <row r="1478" spans="5:6" x14ac:dyDescent="0.2">
      <c r="E1478"/>
      <c r="F1478"/>
    </row>
    <row r="1479" spans="5:6" x14ac:dyDescent="0.2">
      <c r="E1479"/>
      <c r="F1479"/>
    </row>
    <row r="1480" spans="5:6" x14ac:dyDescent="0.2">
      <c r="E1480"/>
      <c r="F1480"/>
    </row>
    <row r="1481" spans="5:6" x14ac:dyDescent="0.2">
      <c r="E1481"/>
      <c r="F1481"/>
    </row>
    <row r="1482" spans="5:6" x14ac:dyDescent="0.2">
      <c r="E1482"/>
      <c r="F1482"/>
    </row>
    <row r="1483" spans="5:6" x14ac:dyDescent="0.2">
      <c r="E1483"/>
      <c r="F1483"/>
    </row>
    <row r="1484" spans="5:6" x14ac:dyDescent="0.2">
      <c r="E1484"/>
      <c r="F1484"/>
    </row>
    <row r="1485" spans="5:6" x14ac:dyDescent="0.2">
      <c r="E1485"/>
      <c r="F1485"/>
    </row>
    <row r="1486" spans="5:6" x14ac:dyDescent="0.2">
      <c r="E1486"/>
      <c r="F1486"/>
    </row>
    <row r="1487" spans="5:6" x14ac:dyDescent="0.2">
      <c r="E1487"/>
      <c r="F1487"/>
    </row>
    <row r="1488" spans="5:6" x14ac:dyDescent="0.2">
      <c r="E1488"/>
      <c r="F1488"/>
    </row>
    <row r="1489" spans="5:6" x14ac:dyDescent="0.2">
      <c r="E1489"/>
      <c r="F1489"/>
    </row>
    <row r="1490" spans="5:6" x14ac:dyDescent="0.2">
      <c r="E1490"/>
      <c r="F1490"/>
    </row>
    <row r="1491" spans="5:6" x14ac:dyDescent="0.2">
      <c r="E1491"/>
      <c r="F1491"/>
    </row>
    <row r="1492" spans="5:6" x14ac:dyDescent="0.2">
      <c r="E1492"/>
      <c r="F1492"/>
    </row>
    <row r="1493" spans="5:6" x14ac:dyDescent="0.2">
      <c r="E1493"/>
      <c r="F1493"/>
    </row>
    <row r="1494" spans="5:6" x14ac:dyDescent="0.2">
      <c r="E1494"/>
      <c r="F1494"/>
    </row>
    <row r="1495" spans="5:6" x14ac:dyDescent="0.2">
      <c r="E1495"/>
      <c r="F1495"/>
    </row>
    <row r="1496" spans="5:6" x14ac:dyDescent="0.2">
      <c r="E1496"/>
      <c r="F1496"/>
    </row>
    <row r="1497" spans="5:6" x14ac:dyDescent="0.2">
      <c r="E1497"/>
      <c r="F1497"/>
    </row>
    <row r="1498" spans="5:6" x14ac:dyDescent="0.2">
      <c r="E1498"/>
      <c r="F1498"/>
    </row>
    <row r="1499" spans="5:6" x14ac:dyDescent="0.2">
      <c r="E1499"/>
      <c r="F1499"/>
    </row>
    <row r="1500" spans="5:6" x14ac:dyDescent="0.2">
      <c r="E1500"/>
      <c r="F1500"/>
    </row>
    <row r="1501" spans="5:6" x14ac:dyDescent="0.2">
      <c r="E1501"/>
      <c r="F1501"/>
    </row>
    <row r="1502" spans="5:6" x14ac:dyDescent="0.2">
      <c r="E1502"/>
      <c r="F1502"/>
    </row>
    <row r="1503" spans="5:6" x14ac:dyDescent="0.2">
      <c r="E1503"/>
      <c r="F1503"/>
    </row>
    <row r="1504" spans="5:6" x14ac:dyDescent="0.2">
      <c r="E1504"/>
      <c r="F1504"/>
    </row>
    <row r="1505" spans="5:6" x14ac:dyDescent="0.2">
      <c r="E1505"/>
      <c r="F1505"/>
    </row>
    <row r="1506" spans="5:6" x14ac:dyDescent="0.2">
      <c r="E1506"/>
      <c r="F1506"/>
    </row>
    <row r="1507" spans="5:6" x14ac:dyDescent="0.2">
      <c r="E1507"/>
      <c r="F1507"/>
    </row>
    <row r="1508" spans="5:6" x14ac:dyDescent="0.2">
      <c r="E1508"/>
      <c r="F1508"/>
    </row>
    <row r="1509" spans="5:6" x14ac:dyDescent="0.2">
      <c r="E1509"/>
      <c r="F1509"/>
    </row>
    <row r="1510" spans="5:6" x14ac:dyDescent="0.2">
      <c r="E1510"/>
      <c r="F1510"/>
    </row>
    <row r="1511" spans="5:6" x14ac:dyDescent="0.2">
      <c r="E1511"/>
      <c r="F1511"/>
    </row>
    <row r="1512" spans="5:6" x14ac:dyDescent="0.2">
      <c r="E1512"/>
      <c r="F1512"/>
    </row>
    <row r="1513" spans="5:6" x14ac:dyDescent="0.2">
      <c r="E1513"/>
      <c r="F1513"/>
    </row>
    <row r="1514" spans="5:6" x14ac:dyDescent="0.2">
      <c r="E1514"/>
      <c r="F1514"/>
    </row>
    <row r="1515" spans="5:6" x14ac:dyDescent="0.2">
      <c r="E1515"/>
      <c r="F1515"/>
    </row>
    <row r="1516" spans="5:6" x14ac:dyDescent="0.2">
      <c r="E1516"/>
      <c r="F1516"/>
    </row>
    <row r="1517" spans="5:6" x14ac:dyDescent="0.2">
      <c r="E1517"/>
      <c r="F151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 Table 1</vt:lpstr>
      <vt:lpstr>Pivot table 2</vt:lpstr>
      <vt:lpstr>pivot table 3</vt:lpstr>
      <vt:lpstr>Count Sheet </vt:lpstr>
      <vt:lpstr>Statistical Analysis</vt:lpstr>
      <vt:lpstr>Statistical Anaysis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Saidy Estudillo</cp:lastModifiedBy>
  <dcterms:created xsi:type="dcterms:W3CDTF">2021-09-29T18:52:28Z</dcterms:created>
  <dcterms:modified xsi:type="dcterms:W3CDTF">2023-05-18T06:21:11Z</dcterms:modified>
</cp:coreProperties>
</file>