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ksbl-my.sharepoint.com/personal/m040192sr_ksbl_edu_pk/Documents/Courses/Sem2/Marketing Analytics/Session7/"/>
    </mc:Choice>
  </mc:AlternateContent>
  <xr:revisionPtr revIDLastSave="37" documentId="11_8029861A663EFA2DC28D9984A22611689908E456" xr6:coauthVersionLast="47" xr6:coauthVersionMax="47" xr10:uidLastSave="{FFD07E45-A08C-4126-BE02-B13A7B05E0C3}"/>
  <bookViews>
    <workbookView xWindow="-120" yWindow="-120" windowWidth="20730" windowHeight="11160" xr2:uid="{00000000-000D-0000-FFFF-FFFF00000000}"/>
  </bookViews>
  <sheets>
    <sheet name="Regression Output" sheetId="3" r:id="rId1"/>
    <sheet name="Sheet2" sheetId="8" r:id="rId2"/>
    <sheet name="Sheet1" sheetId="1" r:id="rId3"/>
    <sheet name="Data Sheet 1" sheetId="4" r:id="rId4"/>
    <sheet name="Data Sheet 1 (2)" sheetId="5" r:id="rId5"/>
    <sheet name="Data Sheet 1 (3)" sheetId="6" r:id="rId6"/>
    <sheet name="Data Sheet 1 (4)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B4" i="8"/>
  <c r="B3" i="8"/>
  <c r="B2" i="8"/>
  <c r="H11" i="7"/>
  <c r="E21" i="7"/>
  <c r="F21" i="7"/>
  <c r="E20" i="7"/>
  <c r="F20" i="7"/>
  <c r="E19" i="7"/>
  <c r="F19" i="7"/>
  <c r="E18" i="7"/>
  <c r="F18" i="7"/>
  <c r="E17" i="7"/>
  <c r="F17" i="7"/>
  <c r="E16" i="7"/>
  <c r="F16" i="7"/>
  <c r="E15" i="7"/>
  <c r="F15" i="7"/>
  <c r="E14" i="7"/>
  <c r="F14" i="7"/>
  <c r="E13" i="7"/>
  <c r="F13" i="7"/>
  <c r="E12" i="7"/>
  <c r="F12" i="7"/>
  <c r="E11" i="7"/>
  <c r="F11" i="7"/>
  <c r="E10" i="7"/>
  <c r="F10" i="7"/>
  <c r="E9" i="7"/>
  <c r="F9" i="7"/>
  <c r="E8" i="7"/>
  <c r="F8" i="7"/>
  <c r="E7" i="7"/>
  <c r="F7" i="7"/>
  <c r="E6" i="7"/>
  <c r="F6" i="7"/>
  <c r="E5" i="7"/>
  <c r="F5" i="7"/>
  <c r="E4" i="7"/>
  <c r="F4" i="7"/>
  <c r="E3" i="7"/>
  <c r="F3" i="7"/>
  <c r="E2" i="7"/>
  <c r="F2" i="7"/>
  <c r="H11" i="6"/>
  <c r="E21" i="6"/>
  <c r="F21" i="6"/>
  <c r="E20" i="6"/>
  <c r="F20" i="6"/>
  <c r="E19" i="6"/>
  <c r="F19" i="6"/>
  <c r="E18" i="6"/>
  <c r="F18" i="6"/>
  <c r="E17" i="6"/>
  <c r="F17" i="6"/>
  <c r="E16" i="6"/>
  <c r="F16" i="6"/>
  <c r="E15" i="6"/>
  <c r="F15" i="6"/>
  <c r="E14" i="6"/>
  <c r="F14" i="6"/>
  <c r="E13" i="6"/>
  <c r="F13" i="6"/>
  <c r="E12" i="6"/>
  <c r="F12" i="6"/>
  <c r="E11" i="6"/>
  <c r="F11" i="6"/>
  <c r="E10" i="6"/>
  <c r="F10" i="6"/>
  <c r="E9" i="6"/>
  <c r="F9" i="6"/>
  <c r="E8" i="6"/>
  <c r="F8" i="6"/>
  <c r="E7" i="6"/>
  <c r="F7" i="6"/>
  <c r="E6" i="6"/>
  <c r="F6" i="6"/>
  <c r="E5" i="6"/>
  <c r="F5" i="6"/>
  <c r="E4" i="6"/>
  <c r="F4" i="6"/>
  <c r="E3" i="6"/>
  <c r="F3" i="6"/>
  <c r="E2" i="6"/>
  <c r="F2" i="6"/>
  <c r="L14" i="5"/>
  <c r="E21" i="5"/>
  <c r="F21" i="5"/>
  <c r="E20" i="5"/>
  <c r="F20" i="5"/>
  <c r="E19" i="5"/>
  <c r="F19" i="5"/>
  <c r="E18" i="5"/>
  <c r="F18" i="5"/>
  <c r="E17" i="5"/>
  <c r="F17" i="5"/>
  <c r="E16" i="5"/>
  <c r="F16" i="5"/>
  <c r="E15" i="5"/>
  <c r="F15" i="5"/>
  <c r="E14" i="5"/>
  <c r="F14" i="5"/>
  <c r="E13" i="5"/>
  <c r="F13" i="5"/>
  <c r="E12" i="5"/>
  <c r="F12" i="5"/>
  <c r="E11" i="5"/>
  <c r="F11" i="5"/>
  <c r="E10" i="5"/>
  <c r="F10" i="5"/>
  <c r="E9" i="5"/>
  <c r="F9" i="5"/>
  <c r="E8" i="5"/>
  <c r="F8" i="5"/>
  <c r="E7" i="5"/>
  <c r="F7" i="5"/>
  <c r="E6" i="5"/>
  <c r="F6" i="5"/>
  <c r="E5" i="5"/>
  <c r="F5" i="5"/>
  <c r="E4" i="5"/>
  <c r="F4" i="5"/>
  <c r="E3" i="5"/>
  <c r="F3" i="5"/>
  <c r="E2" i="5"/>
  <c r="F2" i="5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</calcChain>
</file>

<file path=xl/sharedStrings.xml><?xml version="1.0" encoding="utf-8"?>
<sst xmlns="http://schemas.openxmlformats.org/spreadsheetml/2006/main" count="123" uniqueCount="54">
  <si>
    <t>Date</t>
  </si>
  <si>
    <t>demand_Maa</t>
  </si>
  <si>
    <t>own_price</t>
  </si>
  <si>
    <t>compe_price</t>
  </si>
  <si>
    <t>inc_per_capita</t>
  </si>
  <si>
    <t>pro_exp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</si>
  <si>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</si>
  <si>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</si>
  <si>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</si>
  <si>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</si>
  <si>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</si>
  <si>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</si>
  <si>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</si>
  <si>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</si>
  <si>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</si>
  <si>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</si>
  <si>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</si>
  <si>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</si>
  <si>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</si>
  <si>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</si>
  <si>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</si>
  <si>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</si>
  <si>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</si>
  <si>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</si>
  <si>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</si>
  <si>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</si>
  <si>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</si>
  <si>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</si>
  <si>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</si>
  <si>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</si>
  <si>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</si>
  <si>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</si>
  <si>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</si>
  <si>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</si>
  <si>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</si>
  <si>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</si>
  <si>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</si>
  <si>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</si>
  <si>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</si>
  <si>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</si>
  <si>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</si>
  <si>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&lt;-should be less or equals to than 5%</t>
  </si>
  <si>
    <t>&lt;-Corelation of demand and all other factors</t>
  </si>
  <si>
    <t>Coefficient of determination</t>
  </si>
  <si>
    <t>Demand Forecast</t>
  </si>
  <si>
    <t>Revenue</t>
  </si>
  <si>
    <t>Per capita increase by 10%</t>
  </si>
  <si>
    <t>Compet price incr by 6%</t>
  </si>
  <si>
    <t>Prom Exp incr by 10%</t>
  </si>
  <si>
    <t>PED</t>
  </si>
  <si>
    <t>CPED</t>
  </si>
  <si>
    <t>IED</t>
  </si>
  <si>
    <t>Type of Elasticity Value</t>
  </si>
  <si>
    <t>PED  is read as 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</si>
</sst>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" fontId="1" fillId="0" borderId="0" xfId="0" applyNumberFormat="1" applyFont="1"/>
    <xf numFmtId="17" fontId="0" fillId="0" borderId="0" xfId="0" applyNumberFormat="1"/>
    <xf numFmtId="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9" fontId="0" fillId="2" borderId="0" xfId="1" applyFont="1" applyFill="1" applyBorder="1" applyAlignment="1"/>
    <xf numFmtId="0" fontId="0" fillId="3" borderId="0" xfId="0" applyFill="1"/>
    <xf numFmtId="0" fontId="0" fillId="2" borderId="0" xfId="0" applyFill="1"/>
    <xf numFmtId="2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5" workbookViewId="0">
      <selection activeCell="B24" sqref="A1:XFD104857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17</v>
      </c>
    </row>
    <row r="2" spans="1:9" ht="15.75" thickBot="1" x14ac:dyDescent="0.3"/>
    <row r="3" spans="1:9" x14ac:dyDescent="0.25">
      <c r="A3" s="11" t="s">
        <v>18</v>
      </c>
      <c r="B3" s="11"/>
    </row>
    <row r="4" spans="1:9" x14ac:dyDescent="0.25">
      <c r="A4" t="s">
        <v>19</v>
      </c>
      <c r="B4" s="15">
        <v>0.91095849025381825</v>
      </c>
      <c r="C4" t="s">
        <v>42</v>
      </c>
    </row>
    <row r="5" spans="1:9" x14ac:dyDescent="0.25">
      <c r="A5" t="s">
        <v>20</v>
      </c>
      <c r="B5">
        <v>0.82984537096551581</v>
      </c>
    </row>
    <row r="6" spans="1:9" x14ac:dyDescent="0.25">
      <c r="A6" t="s">
        <v>21</v>
      </c>
      <c r="B6" s="14">
        <v>0.76267907003085111</v>
      </c>
      <c r="C6" t="s">
        <v>43</v>
      </c>
    </row>
    <row r="7" spans="1:9" x14ac:dyDescent="0.25">
      <c r="A7" t="s">
        <v>22</v>
      </c>
      <c r="B7">
        <v>614.02840607795656</v>
      </c>
    </row>
    <row r="8" spans="1:9" ht="15.75" thickBot="1" x14ac:dyDescent="0.3">
      <c r="A8" s="9" t="s">
        <v>23</v>
      </c>
      <c r="B8" s="9">
        <v>54</v>
      </c>
    </row>
    <row r="10" spans="1:9" ht="15.75" thickBot="1" x14ac:dyDescent="0.3">
      <c r="A10" t="s">
        <v>24</v>
      </c>
    </row>
    <row r="11" spans="1:9" x14ac:dyDescent="0.25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5">
      <c r="A12" t="s">
        <v>25</v>
      </c>
      <c r="B12">
        <v>15</v>
      </c>
      <c r="C12">
        <v>69873730.354041666</v>
      </c>
      <c r="D12">
        <v>4658248.6902694441</v>
      </c>
      <c r="E12">
        <v>12.355085205194445</v>
      </c>
      <c r="F12" s="14">
        <v>2.6783380150593857E-10</v>
      </c>
      <c r="G12" t="s">
        <v>41</v>
      </c>
    </row>
    <row r="13" spans="1:9" x14ac:dyDescent="0.25">
      <c r="A13" t="s">
        <v>26</v>
      </c>
      <c r="B13">
        <v>38</v>
      </c>
      <c r="C13">
        <v>14327173.571884163</v>
      </c>
      <c r="D13">
        <v>377030.88347063586</v>
      </c>
    </row>
    <row r="14" spans="1:9" ht="15.75" thickBot="1" x14ac:dyDescent="0.3">
      <c r="A14" s="9" t="s">
        <v>27</v>
      </c>
      <c r="B14" s="9">
        <v>53</v>
      </c>
      <c r="C14" s="9">
        <v>84200903.925925821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5">
      <c r="A17" t="s">
        <v>28</v>
      </c>
      <c r="B17">
        <v>3934.2547920660886</v>
      </c>
      <c r="C17">
        <v>1893.3614280280383</v>
      </c>
      <c r="D17">
        <v>2.0779206409436939</v>
      </c>
      <c r="E17" s="14">
        <v>4.4523124206834297E-2</v>
      </c>
      <c r="F17">
        <v>101.34496699009424</v>
      </c>
      <c r="G17">
        <v>7767.1646171420834</v>
      </c>
      <c r="H17">
        <v>101.34496699009424</v>
      </c>
      <c r="I17">
        <v>7767.1646171420834</v>
      </c>
    </row>
    <row r="18" spans="1:9" x14ac:dyDescent="0.25">
      <c r="A18" t="s">
        <v>2</v>
      </c>
      <c r="B18">
        <v>-121.15404921275108</v>
      </c>
      <c r="C18">
        <v>41.648900014340356</v>
      </c>
      <c r="D18">
        <v>-2.9089375510766402</v>
      </c>
      <c r="E18" s="14">
        <v>6.0290178393482526E-3</v>
      </c>
      <c r="F18">
        <v>-205.46783933513487</v>
      </c>
      <c r="G18">
        <v>-36.840259090367283</v>
      </c>
      <c r="H18">
        <v>-205.46783933513487</v>
      </c>
      <c r="I18">
        <v>-36.840259090367283</v>
      </c>
    </row>
    <row r="19" spans="1:9" x14ac:dyDescent="0.25">
      <c r="A19" t="s">
        <v>3</v>
      </c>
      <c r="B19">
        <v>113.48791882182799</v>
      </c>
      <c r="C19">
        <v>36.81224410134547</v>
      </c>
      <c r="D19">
        <v>3.0828850995715325</v>
      </c>
      <c r="E19" s="14">
        <v>3.8062664618048708E-3</v>
      </c>
      <c r="F19">
        <v>38.965426702561373</v>
      </c>
      <c r="G19">
        <v>188.01041094109462</v>
      </c>
      <c r="H19">
        <v>38.965426702561373</v>
      </c>
      <c r="I19">
        <v>188.01041094109462</v>
      </c>
    </row>
    <row r="20" spans="1:9" x14ac:dyDescent="0.25">
      <c r="A20" t="s">
        <v>4</v>
      </c>
      <c r="B20">
        <v>-0.31301131067227045</v>
      </c>
      <c r="C20">
        <v>0.13841530403519867</v>
      </c>
      <c r="D20">
        <v>-2.2613923572546026</v>
      </c>
      <c r="E20" s="14">
        <v>2.9541039311738723E-2</v>
      </c>
      <c r="F20">
        <v>-0.59321844435722759</v>
      </c>
      <c r="G20">
        <v>-3.2804176987313305E-2</v>
      </c>
      <c r="H20">
        <v>-0.59321844435722759</v>
      </c>
      <c r="I20">
        <v>-3.2804176987313305E-2</v>
      </c>
    </row>
    <row r="21" spans="1:9" x14ac:dyDescent="0.25">
      <c r="A21" t="s">
        <v>5</v>
      </c>
      <c r="B21">
        <v>7.9863992423809682</v>
      </c>
      <c r="C21">
        <v>1.1580079791624855</v>
      </c>
      <c r="D21">
        <v>6.8966703046010354</v>
      </c>
      <c r="E21" s="14">
        <v>3.3943092380497303E-8</v>
      </c>
      <c r="F21">
        <v>5.6421346476009386</v>
      </c>
      <c r="G21">
        <v>10.330663837160998</v>
      </c>
      <c r="H21">
        <v>5.6421346476009386</v>
      </c>
      <c r="I21">
        <v>10.330663837160998</v>
      </c>
    </row>
    <row r="22" spans="1:9" x14ac:dyDescent="0.25">
      <c r="A22" t="s">
        <v>6</v>
      </c>
      <c r="B22">
        <v>655.01453589276741</v>
      </c>
      <c r="C22">
        <v>419.70256935771783</v>
      </c>
      <c r="D22">
        <v>1.5606636311403903</v>
      </c>
      <c r="E22" s="12">
        <v>0.12689376432869676</v>
      </c>
      <c r="F22">
        <v>-194.62889609385547</v>
      </c>
      <c r="G22">
        <v>1504.6579678793903</v>
      </c>
      <c r="H22">
        <v>-194.62889609385547</v>
      </c>
      <c r="I22">
        <v>1504.6579678793903</v>
      </c>
    </row>
    <row r="23" spans="1:9" x14ac:dyDescent="0.25">
      <c r="A23" t="s">
        <v>7</v>
      </c>
      <c r="B23">
        <v>459.80601499630927</v>
      </c>
      <c r="C23">
        <v>423.61763367052265</v>
      </c>
      <c r="D23">
        <v>1.0854269946513437</v>
      </c>
      <c r="E23" s="12">
        <v>0.28457072291536273</v>
      </c>
      <c r="F23">
        <v>-397.76305033649567</v>
      </c>
      <c r="G23">
        <v>1317.3750803291141</v>
      </c>
      <c r="H23">
        <v>-397.76305033649567</v>
      </c>
      <c r="I23">
        <v>1317.3750803291141</v>
      </c>
    </row>
    <row r="24" spans="1:9" x14ac:dyDescent="0.25">
      <c r="A24" t="s">
        <v>8</v>
      </c>
      <c r="B24">
        <v>793.6218560931311</v>
      </c>
      <c r="C24">
        <v>420.13834362932892</v>
      </c>
      <c r="D24">
        <v>1.8889536461668721</v>
      </c>
      <c r="E24" s="12">
        <v>6.6547727466310658E-2</v>
      </c>
      <c r="F24">
        <v>-56.903754785724232</v>
      </c>
      <c r="G24">
        <v>1644.1474669719864</v>
      </c>
      <c r="H24">
        <v>-56.903754785724232</v>
      </c>
      <c r="I24">
        <v>1644.1474669719864</v>
      </c>
    </row>
    <row r="25" spans="1:9" x14ac:dyDescent="0.25">
      <c r="A25" t="s">
        <v>9</v>
      </c>
      <c r="B25">
        <v>577.62617417392687</v>
      </c>
      <c r="C25">
        <v>436.75205973561992</v>
      </c>
      <c r="D25">
        <v>1.3225493991341051</v>
      </c>
      <c r="E25" s="12">
        <v>0.19389016130527428</v>
      </c>
      <c r="F25">
        <v>-306.53214663139431</v>
      </c>
      <c r="G25">
        <v>1461.7844949792479</v>
      </c>
      <c r="H25">
        <v>-306.53214663139431</v>
      </c>
      <c r="I25">
        <v>1461.7844949792479</v>
      </c>
    </row>
    <row r="26" spans="1:9" x14ac:dyDescent="0.25">
      <c r="A26" t="s">
        <v>10</v>
      </c>
      <c r="B26">
        <v>648.42500323618208</v>
      </c>
      <c r="C26">
        <v>450.547162348553</v>
      </c>
      <c r="D26">
        <v>1.4391945115271785</v>
      </c>
      <c r="E26" s="12">
        <v>0.15828244143451575</v>
      </c>
      <c r="F26">
        <v>-263.66004278932758</v>
      </c>
      <c r="G26">
        <v>1560.5100492616916</v>
      </c>
      <c r="H26">
        <v>-263.66004278932758</v>
      </c>
      <c r="I26">
        <v>1560.5100492616916</v>
      </c>
    </row>
    <row r="27" spans="1:9" x14ac:dyDescent="0.25">
      <c r="A27" t="s">
        <v>11</v>
      </c>
      <c r="B27">
        <v>53.657632932164923</v>
      </c>
      <c r="C27">
        <v>462.74372906478902</v>
      </c>
      <c r="D27">
        <v>0.11595539725758723</v>
      </c>
      <c r="E27" s="12">
        <v>0.9082985204961368</v>
      </c>
      <c r="F27">
        <v>-883.11807157345595</v>
      </c>
      <c r="G27">
        <v>990.43333743778578</v>
      </c>
      <c r="H27">
        <v>-883.11807157345595</v>
      </c>
      <c r="I27">
        <v>990.43333743778578</v>
      </c>
    </row>
    <row r="28" spans="1:9" x14ac:dyDescent="0.25">
      <c r="A28" t="s">
        <v>12</v>
      </c>
      <c r="B28">
        <v>283.71817198291899</v>
      </c>
      <c r="C28">
        <v>458.39384278011647</v>
      </c>
      <c r="D28">
        <v>0.61893975334004048</v>
      </c>
      <c r="E28" s="12">
        <v>0.53964907390119088</v>
      </c>
      <c r="F28">
        <v>-644.25164811433046</v>
      </c>
      <c r="G28">
        <v>1211.6879920801675</v>
      </c>
      <c r="H28">
        <v>-644.25164811433046</v>
      </c>
      <c r="I28">
        <v>1211.6879920801675</v>
      </c>
    </row>
    <row r="29" spans="1:9" x14ac:dyDescent="0.25">
      <c r="A29" t="s">
        <v>13</v>
      </c>
      <c r="B29">
        <v>-565.54508428498787</v>
      </c>
      <c r="C29">
        <v>455.83485466357348</v>
      </c>
      <c r="D29">
        <v>-1.2406797736043802</v>
      </c>
      <c r="E29" s="12">
        <v>0.22232963769045638</v>
      </c>
      <c r="F29">
        <v>-1488.3345037735871</v>
      </c>
      <c r="G29">
        <v>357.2443352036114</v>
      </c>
      <c r="H29">
        <v>-1488.3345037735871</v>
      </c>
      <c r="I29">
        <v>357.2443352036114</v>
      </c>
    </row>
    <row r="30" spans="1:9" x14ac:dyDescent="0.25">
      <c r="A30" t="s">
        <v>14</v>
      </c>
      <c r="B30">
        <v>-794.68159798196746</v>
      </c>
      <c r="C30">
        <v>437.51052437504171</v>
      </c>
      <c r="D30">
        <v>-1.8163713869903446</v>
      </c>
      <c r="E30" s="12">
        <v>7.7208422189504022E-2</v>
      </c>
      <c r="F30">
        <v>-1680.3753501768679</v>
      </c>
      <c r="G30">
        <v>91.012154212932842</v>
      </c>
      <c r="H30">
        <v>-1680.3753501768679</v>
      </c>
      <c r="I30">
        <v>91.012154212932842</v>
      </c>
    </row>
    <row r="31" spans="1:9" x14ac:dyDescent="0.25">
      <c r="A31" t="s">
        <v>15</v>
      </c>
      <c r="B31">
        <v>392.61141037844641</v>
      </c>
      <c r="C31">
        <v>440.69224623262005</v>
      </c>
      <c r="D31">
        <v>0.89089702334178555</v>
      </c>
      <c r="E31" s="12">
        <v>0.37859069975541926</v>
      </c>
      <c r="F31">
        <v>-499.5234009761266</v>
      </c>
      <c r="G31">
        <v>1284.7462217330194</v>
      </c>
      <c r="H31">
        <v>-499.5234009761266</v>
      </c>
      <c r="I31">
        <v>1284.7462217330194</v>
      </c>
    </row>
    <row r="32" spans="1:9" ht="15.75" thickBot="1" x14ac:dyDescent="0.3">
      <c r="A32" s="9" t="s">
        <v>16</v>
      </c>
      <c r="B32" s="9">
        <v>-16.894027826829912</v>
      </c>
      <c r="C32" s="9">
        <v>434.26287746095835</v>
      </c>
      <c r="D32" s="9">
        <v>-3.8902767663691773E-2</v>
      </c>
      <c r="E32" s="13">
        <v>0.96917157945523202</v>
      </c>
      <c r="F32" s="9">
        <v>-896.01326256241305</v>
      </c>
      <c r="G32" s="9">
        <v>862.22520690875331</v>
      </c>
      <c r="H32" s="9">
        <v>-896.01326256241305</v>
      </c>
      <c r="I32" s="9">
        <v>862.22520690875331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sqref="A1:C1"/>
    </sheetView>
  </sheetViews>
  <sheetFormatPr defaultRowHeight="15" x14ac:dyDescent="0.25"/>
  <sheetData>
    <row r="1" spans="1:3" x14ac:dyDescent="0.25">
      <c r="A1" s="18" t="s">
        <v>52</v>
      </c>
      <c r="B1" s="18"/>
      <c r="C1" s="18"/>
    </row>
    <row r="2" spans="1:3" x14ac:dyDescent="0.25">
      <c r="A2" t="s">
        <v>49</v>
      </c>
      <c r="B2" s="17">
        <f>'Regression Output'!B18*(Sheet1!C55/Sheet1!B55)</f>
        <v>-0.83517328131119473</v>
      </c>
    </row>
    <row r="3" spans="1:3" x14ac:dyDescent="0.25">
      <c r="A3" t="s">
        <v>50</v>
      </c>
      <c r="B3" s="17">
        <f>'Regression Output'!B19*(Sheet1!D55/Sheet1!B55)</f>
        <v>0.93437473296728313</v>
      </c>
    </row>
    <row r="4" spans="1:3" x14ac:dyDescent="0.25">
      <c r="A4" t="s">
        <v>51</v>
      </c>
      <c r="B4" s="17">
        <f>'Regression Output'!B20*(Sheet1!E55/Sheet1!B55)</f>
        <v>-0.17816213719967414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2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7.42578125" bestFit="1" customWidth="1"/>
    <col min="2" max="2" width="14.140625" bestFit="1" customWidth="1"/>
    <col min="3" max="3" width="10.7109375" bestFit="1" customWidth="1"/>
    <col min="4" max="4" width="12.7109375" bestFit="1" customWidth="1"/>
    <col min="5" max="5" width="14.7109375" bestFit="1" customWidth="1"/>
    <col min="6" max="6" width="8.7109375" bestFit="1" customWidth="1"/>
    <col min="7" max="7" width="5.28515625" bestFit="1" customWidth="1"/>
    <col min="8" max="8" width="4.85546875" bestFit="1" customWidth="1"/>
    <col min="9" max="9" width="5.140625" bestFit="1" customWidth="1"/>
    <col min="10" max="10" width="4.42578125" bestFit="1" customWidth="1"/>
    <col min="11" max="11" width="7.140625" bestFit="1" customWidth="1"/>
    <col min="12" max="12" width="10.85546875" bestFit="1" customWidth="1"/>
    <col min="13" max="13" width="8.140625" bestFit="1" customWidth="1"/>
    <col min="14" max="14" width="10.42578125" bestFit="1" customWidth="1"/>
    <col min="15" max="15" width="10.140625" bestFit="1" customWidth="1"/>
    <col min="16" max="16" width="7.7109375" bestFit="1" customWidth="1"/>
    <col min="17" max="17" width="8.8554687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5">
        <v>40634</v>
      </c>
      <c r="B2" s="6">
        <v>12889.999999999953</v>
      </c>
      <c r="C2" s="6">
        <v>64.999999999999986</v>
      </c>
      <c r="D2" s="6">
        <v>69.220000000000013</v>
      </c>
      <c r="E2" s="6">
        <v>4343.1699999999983</v>
      </c>
      <c r="F2" s="7">
        <v>1170</v>
      </c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</row>
    <row r="3" spans="1:17" x14ac:dyDescent="0.25">
      <c r="A3" s="5">
        <v>40664</v>
      </c>
      <c r="B3" s="6">
        <v>12849.999999999996</v>
      </c>
      <c r="C3" s="6">
        <v>65.899999999999977</v>
      </c>
      <c r="D3" s="6">
        <v>70.67</v>
      </c>
      <c r="E3" s="6">
        <v>4347.5900000000011</v>
      </c>
      <c r="F3" s="7">
        <v>1162.2599999999957</v>
      </c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pans="1:17" x14ac:dyDescent="0.25">
      <c r="A4" s="5">
        <v>40695</v>
      </c>
      <c r="B4" s="6">
        <v>13179.999999999991</v>
      </c>
      <c r="C4" s="6">
        <v>65.399999999999991</v>
      </c>
      <c r="D4" s="6">
        <v>74.77000000000001</v>
      </c>
      <c r="E4" s="6">
        <v>4356.4400000000005</v>
      </c>
      <c r="F4" s="7">
        <v>1164.0599999999997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</row>
    <row r="5" spans="1:17" x14ac:dyDescent="0.25">
      <c r="A5" s="5">
        <v>40725</v>
      </c>
      <c r="B5" s="6">
        <v>13784.999999999991</v>
      </c>
      <c r="C5" s="6">
        <v>65.34</v>
      </c>
      <c r="D5" s="6">
        <v>74.999999999999972</v>
      </c>
      <c r="E5" s="6">
        <v>4369.7099999999991</v>
      </c>
      <c r="F5" s="7">
        <v>1193.1299999999992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</row>
    <row r="6" spans="1:17" x14ac:dyDescent="0.25">
      <c r="A6" s="5">
        <v>40756</v>
      </c>
      <c r="B6" s="6">
        <v>13880.000000000007</v>
      </c>
      <c r="C6" s="6">
        <v>65.999999999999972</v>
      </c>
      <c r="D6" s="6">
        <v>74.999999999999972</v>
      </c>
      <c r="E6" s="6">
        <v>4387.3999999999987</v>
      </c>
      <c r="F6" s="7">
        <v>1241.549999999999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</row>
    <row r="7" spans="1:17" x14ac:dyDescent="0.25">
      <c r="A7" s="5">
        <v>40787</v>
      </c>
      <c r="B7" s="6">
        <v>12679.999999999989</v>
      </c>
      <c r="C7" s="6">
        <v>69.000000000000014</v>
      </c>
      <c r="D7" s="6">
        <v>77.29000000000002</v>
      </c>
      <c r="E7" s="6">
        <v>4409.5099999999993</v>
      </c>
      <c r="F7" s="7">
        <v>1254.1500000000005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</row>
    <row r="8" spans="1:17" x14ac:dyDescent="0.25">
      <c r="A8" s="5">
        <v>40817</v>
      </c>
      <c r="B8" s="6">
        <v>13290.000000000007</v>
      </c>
      <c r="C8" s="6">
        <v>69.000000000000014</v>
      </c>
      <c r="D8" s="6">
        <v>79.060000000000031</v>
      </c>
      <c r="E8" s="6">
        <v>4436.0499999999993</v>
      </c>
      <c r="F8" s="7">
        <v>1149.569999999999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</row>
    <row r="9" spans="1:17" x14ac:dyDescent="0.25">
      <c r="A9" s="5">
        <v>40848</v>
      </c>
      <c r="B9" s="6">
        <v>13497.999999999995</v>
      </c>
      <c r="C9" s="6">
        <v>69.249999999999986</v>
      </c>
      <c r="D9" s="6">
        <v>81.369999999999976</v>
      </c>
      <c r="E9" s="6">
        <v>4467.0099999999975</v>
      </c>
      <c r="F9" s="7">
        <v>1200.0600000000006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1</v>
      </c>
      <c r="O9" s="8">
        <v>0</v>
      </c>
      <c r="P9" s="8">
        <v>0</v>
      </c>
      <c r="Q9" s="8">
        <v>0</v>
      </c>
    </row>
    <row r="10" spans="1:17" x14ac:dyDescent="0.25">
      <c r="A10" s="5">
        <v>40878</v>
      </c>
      <c r="B10" s="6">
        <v>11980.000000000002</v>
      </c>
      <c r="C10" s="6">
        <v>74.559999999999974</v>
      </c>
      <c r="D10" s="6">
        <v>83.999999999999986</v>
      </c>
      <c r="E10" s="6">
        <v>4502.3999999999978</v>
      </c>
      <c r="F10" s="7">
        <v>1220.3999999999994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</row>
    <row r="11" spans="1:17" x14ac:dyDescent="0.25">
      <c r="A11" s="5">
        <v>40909</v>
      </c>
      <c r="B11" s="6">
        <v>12085.000000000005</v>
      </c>
      <c r="C11" s="6">
        <v>78</v>
      </c>
      <c r="D11" s="6">
        <v>91.609999999999971</v>
      </c>
      <c r="E11" s="6">
        <v>4542.2000000000035</v>
      </c>
      <c r="F11" s="7">
        <v>1082.7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</row>
    <row r="12" spans="1:17" x14ac:dyDescent="0.25">
      <c r="A12" s="5">
        <v>40940</v>
      </c>
      <c r="B12" s="6">
        <v>10979.999999999993</v>
      </c>
      <c r="C12" s="6">
        <v>83.999999999999986</v>
      </c>
      <c r="D12" s="6">
        <v>91.109999999999985</v>
      </c>
      <c r="E12" s="6">
        <v>4586.4300000000039</v>
      </c>
      <c r="F12" s="7">
        <v>1092.0600000000004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</row>
    <row r="13" spans="1:17" x14ac:dyDescent="0.25">
      <c r="A13" s="5">
        <v>40969</v>
      </c>
      <c r="B13" s="6">
        <v>10819.999999999998</v>
      </c>
      <c r="C13" s="6">
        <v>87</v>
      </c>
      <c r="D13" s="6">
        <v>95.79</v>
      </c>
      <c r="E13" s="6">
        <v>4635.079999999999</v>
      </c>
      <c r="F13" s="7">
        <v>989.36999999999932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</row>
    <row r="14" spans="1:17" x14ac:dyDescent="0.25">
      <c r="A14" s="5">
        <v>41000</v>
      </c>
      <c r="B14" s="6">
        <v>10767.999999999995</v>
      </c>
      <c r="C14" s="6">
        <v>90</v>
      </c>
      <c r="D14" s="6">
        <v>99.13000000000001</v>
      </c>
      <c r="E14" s="6">
        <v>4688.1600000000008</v>
      </c>
      <c r="F14" s="7">
        <v>978.02999999999975</v>
      </c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</row>
    <row r="15" spans="1:17" x14ac:dyDescent="0.25">
      <c r="A15" s="5">
        <v>41030</v>
      </c>
      <c r="B15" s="6">
        <v>11124.999999999993</v>
      </c>
      <c r="C15" s="6">
        <v>90</v>
      </c>
      <c r="D15" s="6">
        <v>99.699999999999974</v>
      </c>
      <c r="E15" s="6">
        <v>4743.1800000000021</v>
      </c>
      <c r="F15" s="7">
        <v>972.08999999999946</v>
      </c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</row>
    <row r="16" spans="1:17" x14ac:dyDescent="0.25">
      <c r="A16" s="5">
        <v>41061</v>
      </c>
      <c r="B16" s="6">
        <v>11985.000000000004</v>
      </c>
      <c r="C16" s="6">
        <v>88.000000000000028</v>
      </c>
      <c r="D16" s="6">
        <v>98.440000000000026</v>
      </c>
      <c r="E16" s="6">
        <v>4800.1499999999987</v>
      </c>
      <c r="F16" s="7">
        <v>1004.9399999999993</v>
      </c>
      <c r="G16" s="8">
        <v>0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</row>
    <row r="17" spans="1:17" x14ac:dyDescent="0.25">
      <c r="A17" s="5">
        <v>41091</v>
      </c>
      <c r="B17" s="6">
        <v>12247.999999999996</v>
      </c>
      <c r="C17" s="6">
        <v>88.999999999999986</v>
      </c>
      <c r="D17" s="6">
        <v>104.62000000000003</v>
      </c>
      <c r="E17" s="6">
        <v>4859.069999999997</v>
      </c>
      <c r="F17" s="7">
        <v>1081.7100000000003</v>
      </c>
      <c r="G17" s="8">
        <v>0</v>
      </c>
      <c r="H17" s="8">
        <v>0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x14ac:dyDescent="0.25">
      <c r="A18" s="5">
        <v>41122</v>
      </c>
      <c r="B18" s="6">
        <v>13985.000000000009</v>
      </c>
      <c r="C18" s="6">
        <v>88.999999999999986</v>
      </c>
      <c r="D18" s="6">
        <v>105.41999999999997</v>
      </c>
      <c r="E18" s="6">
        <v>4919.9399999999996</v>
      </c>
      <c r="F18" s="7">
        <v>1110.1499999999996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 x14ac:dyDescent="0.25">
      <c r="A19" s="5">
        <v>41153</v>
      </c>
      <c r="B19" s="6">
        <v>13579.999999999995</v>
      </c>
      <c r="C19" s="6">
        <v>92.000000000000014</v>
      </c>
      <c r="D19" s="6">
        <v>104.44999999999996</v>
      </c>
      <c r="E19" s="6">
        <v>4982.76</v>
      </c>
      <c r="F19" s="7">
        <v>1262.2500000000007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1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 x14ac:dyDescent="0.25">
      <c r="A20" s="5">
        <v>41183</v>
      </c>
      <c r="B20" s="6">
        <v>13894.999999999996</v>
      </c>
      <c r="C20" s="6">
        <v>90.999999999999972</v>
      </c>
      <c r="D20" s="6">
        <v>104.94000000000001</v>
      </c>
      <c r="E20" s="6">
        <v>5047.5200000000004</v>
      </c>
      <c r="F20" s="7">
        <v>1229.2199999999996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1</v>
      </c>
      <c r="N20" s="8">
        <v>0</v>
      </c>
      <c r="O20" s="8">
        <v>0</v>
      </c>
      <c r="P20" s="8">
        <v>0</v>
      </c>
      <c r="Q20" s="8">
        <v>0</v>
      </c>
    </row>
    <row r="21" spans="1:17" x14ac:dyDescent="0.25">
      <c r="A21" s="5">
        <v>41214</v>
      </c>
      <c r="B21" s="6">
        <v>11269.999999999996</v>
      </c>
      <c r="C21" s="6">
        <v>94</v>
      </c>
      <c r="D21" s="6">
        <v>105.95000000000002</v>
      </c>
      <c r="E21" s="6">
        <v>5114.2300000000005</v>
      </c>
      <c r="F21" s="7">
        <v>1257.7499999999995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1</v>
      </c>
      <c r="O21" s="8">
        <v>0</v>
      </c>
      <c r="P21" s="8">
        <v>0</v>
      </c>
      <c r="Q21" s="8">
        <v>0</v>
      </c>
    </row>
    <row r="22" spans="1:17" x14ac:dyDescent="0.25">
      <c r="A22" s="5">
        <v>41244</v>
      </c>
      <c r="B22" s="6">
        <v>10485.000000000004</v>
      </c>
      <c r="C22" s="6">
        <v>95</v>
      </c>
      <c r="D22" s="6">
        <v>105.99999999999997</v>
      </c>
      <c r="E22" s="6">
        <v>5182.8900000000021</v>
      </c>
      <c r="F22" s="7">
        <v>1021.4999999999997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>
        <v>0</v>
      </c>
    </row>
    <row r="23" spans="1:17" x14ac:dyDescent="0.25">
      <c r="A23" s="5">
        <v>41275</v>
      </c>
      <c r="B23" s="6">
        <v>11545.000000000005</v>
      </c>
      <c r="C23" s="6">
        <v>90.999999999999972</v>
      </c>
      <c r="D23" s="6">
        <v>105.99999999999997</v>
      </c>
      <c r="E23" s="6">
        <v>5253.5000000000036</v>
      </c>
      <c r="F23" s="7">
        <v>943.9200000000003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0</v>
      </c>
    </row>
    <row r="24" spans="1:17" x14ac:dyDescent="0.25">
      <c r="A24" s="5">
        <v>41306</v>
      </c>
      <c r="B24" s="6">
        <v>12465.000000000009</v>
      </c>
      <c r="C24" s="6">
        <v>85.999999999999972</v>
      </c>
      <c r="D24" s="6">
        <v>105.58</v>
      </c>
      <c r="E24" s="6">
        <v>5326.0499999999993</v>
      </c>
      <c r="F24" s="7">
        <v>1043.4600000000005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</row>
    <row r="25" spans="1:17" x14ac:dyDescent="0.25">
      <c r="A25" s="5">
        <v>41334</v>
      </c>
      <c r="B25" s="6">
        <v>12024.999999999991</v>
      </c>
      <c r="C25" s="6">
        <v>85.999999999999972</v>
      </c>
      <c r="D25" s="6">
        <v>102.84000000000003</v>
      </c>
      <c r="E25" s="6">
        <v>5400.550000000002</v>
      </c>
      <c r="F25" s="7">
        <v>1125.9000000000008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 x14ac:dyDescent="0.25">
      <c r="A26" s="5">
        <v>41365</v>
      </c>
      <c r="B26" s="6">
        <v>11985.000000000004</v>
      </c>
      <c r="C26" s="6">
        <v>85.000000000000014</v>
      </c>
      <c r="D26" s="6">
        <v>96.840000000000032</v>
      </c>
      <c r="E26" s="6">
        <v>5477.0000000000045</v>
      </c>
      <c r="F26" s="7">
        <v>1090.0799999999992</v>
      </c>
      <c r="G26" s="8">
        <v>1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17" x14ac:dyDescent="0.25">
      <c r="A27" s="5">
        <v>41395</v>
      </c>
      <c r="B27" s="6">
        <v>12244.999999999991</v>
      </c>
      <c r="C27" s="6">
        <v>79.999999999999972</v>
      </c>
      <c r="D27" s="6">
        <v>94.26</v>
      </c>
      <c r="E27" s="6">
        <v>5550.970000000003</v>
      </c>
      <c r="F27" s="7">
        <v>1087.2000000000003</v>
      </c>
      <c r="G27" s="8">
        <v>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</row>
    <row r="28" spans="1:17" x14ac:dyDescent="0.25">
      <c r="A28" s="5">
        <v>41426</v>
      </c>
      <c r="B28" s="6">
        <v>11976.000000000009</v>
      </c>
      <c r="C28" s="6">
        <v>80.010000000000019</v>
      </c>
      <c r="D28" s="6">
        <v>94</v>
      </c>
      <c r="E28" s="6">
        <v>5622.4499999999953</v>
      </c>
      <c r="F28" s="7">
        <v>1105.9199999999992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</row>
    <row r="29" spans="1:17" x14ac:dyDescent="0.25">
      <c r="A29" s="5">
        <v>41456</v>
      </c>
      <c r="B29" s="6">
        <v>12094.999999999996</v>
      </c>
      <c r="C29" s="6">
        <v>79.640000000000015</v>
      </c>
      <c r="D29" s="6">
        <v>95</v>
      </c>
      <c r="E29" s="6">
        <v>5691.4400000000032</v>
      </c>
      <c r="F29" s="7">
        <v>1084.5000000000007</v>
      </c>
      <c r="G29" s="8">
        <v>0</v>
      </c>
      <c r="H29" s="8">
        <v>0</v>
      </c>
      <c r="I29" s="8">
        <v>0</v>
      </c>
      <c r="J29" s="8">
        <v>1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</row>
    <row r="30" spans="1:17" x14ac:dyDescent="0.25">
      <c r="A30" s="5">
        <v>41487</v>
      </c>
      <c r="B30" s="6">
        <v>11957.999999999995</v>
      </c>
      <c r="C30" s="6">
        <v>78</v>
      </c>
      <c r="D30" s="6">
        <v>92.71999999999997</v>
      </c>
      <c r="E30" s="6">
        <v>5757.9499999999944</v>
      </c>
      <c r="F30" s="7">
        <v>1096.9199999999996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</row>
    <row r="31" spans="1:17" x14ac:dyDescent="0.25">
      <c r="A31" s="5">
        <v>41518</v>
      </c>
      <c r="B31" s="6">
        <v>11873.999999999991</v>
      </c>
      <c r="C31" s="6">
        <v>78.089999999999989</v>
      </c>
      <c r="D31" s="6">
        <v>95</v>
      </c>
      <c r="E31" s="6">
        <v>5821.9799999999959</v>
      </c>
      <c r="F31" s="7">
        <v>1080.6299999999994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1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 x14ac:dyDescent="0.25">
      <c r="A32" s="5">
        <v>41548</v>
      </c>
      <c r="B32" s="6">
        <v>11850.000000000007</v>
      </c>
      <c r="C32" s="6">
        <v>78.139999999999972</v>
      </c>
      <c r="D32" s="6">
        <v>95.25</v>
      </c>
      <c r="E32" s="6">
        <v>5883.5200000000023</v>
      </c>
      <c r="F32" s="7">
        <v>1069.3799999999992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1</v>
      </c>
      <c r="N32" s="8">
        <v>0</v>
      </c>
      <c r="O32" s="8">
        <v>0</v>
      </c>
      <c r="P32" s="8">
        <v>0</v>
      </c>
      <c r="Q32" s="8">
        <v>0</v>
      </c>
    </row>
    <row r="33" spans="1:17" x14ac:dyDescent="0.25">
      <c r="A33" s="5">
        <v>41579</v>
      </c>
      <c r="B33" s="6">
        <v>11535</v>
      </c>
      <c r="C33" s="6">
        <v>81.539999999999978</v>
      </c>
      <c r="D33" s="6">
        <v>96.529999999999987</v>
      </c>
      <c r="E33" s="6">
        <v>5942.57</v>
      </c>
      <c r="F33" s="7">
        <v>1069.4700000000007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</row>
    <row r="34" spans="1:17" x14ac:dyDescent="0.25">
      <c r="A34" s="5">
        <v>41609</v>
      </c>
      <c r="B34" s="6">
        <v>10258.000000000002</v>
      </c>
      <c r="C34" s="6">
        <v>81.27000000000001</v>
      </c>
      <c r="D34" s="6">
        <v>98.000000000000043</v>
      </c>
      <c r="E34" s="6">
        <v>5999.1399999999994</v>
      </c>
      <c r="F34" s="7">
        <v>1039.1399999999999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1</v>
      </c>
      <c r="P34" s="8">
        <v>0</v>
      </c>
      <c r="Q34" s="8">
        <v>0</v>
      </c>
    </row>
    <row r="35" spans="1:17" x14ac:dyDescent="0.25">
      <c r="A35" s="5">
        <v>41640</v>
      </c>
      <c r="B35" s="6">
        <v>11679.999999999995</v>
      </c>
      <c r="C35" s="6">
        <v>80.010000000000019</v>
      </c>
      <c r="D35" s="6">
        <v>97.889999999999986</v>
      </c>
      <c r="E35" s="6">
        <v>6053.2199999999984</v>
      </c>
      <c r="F35" s="7">
        <v>932.04000000000008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0</v>
      </c>
    </row>
    <row r="36" spans="1:17" x14ac:dyDescent="0.25">
      <c r="A36" s="5">
        <v>41671</v>
      </c>
      <c r="B36" s="6">
        <v>10767.999999999995</v>
      </c>
      <c r="C36" s="6">
        <v>79.999999999999972</v>
      </c>
      <c r="D36" s="6">
        <v>93.470000000000027</v>
      </c>
      <c r="E36" s="6">
        <v>6104.82</v>
      </c>
      <c r="F36" s="7">
        <v>1052.3699999999994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</row>
    <row r="37" spans="1:17" x14ac:dyDescent="0.25">
      <c r="A37" s="5">
        <v>41699</v>
      </c>
      <c r="B37" s="6">
        <v>10457.000000000007</v>
      </c>
      <c r="C37" s="6">
        <v>80.809999999999974</v>
      </c>
      <c r="D37" s="6">
        <v>95.30000000000004</v>
      </c>
      <c r="E37" s="6">
        <v>6153.930000000003</v>
      </c>
      <c r="F37" s="7">
        <v>970.10999999999945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 x14ac:dyDescent="0.25">
      <c r="A38" s="5">
        <v>41730</v>
      </c>
      <c r="B38" s="6">
        <v>11526.999999999998</v>
      </c>
      <c r="C38" s="6">
        <v>78.980000000000032</v>
      </c>
      <c r="D38" s="6">
        <v>93.760000000000034</v>
      </c>
      <c r="E38" s="6">
        <v>6200.5599999999977</v>
      </c>
      <c r="F38" s="7">
        <v>943.4700000000006</v>
      </c>
      <c r="G38" s="8">
        <v>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x14ac:dyDescent="0.25">
      <c r="A39" s="5">
        <v>41760</v>
      </c>
      <c r="B39" s="6">
        <v>11615.000000000004</v>
      </c>
      <c r="C39" s="6">
        <v>78.759999999999991</v>
      </c>
      <c r="D39" s="6">
        <v>92.060000000000016</v>
      </c>
      <c r="E39" s="6">
        <v>6252.1500000000005</v>
      </c>
      <c r="F39" s="7">
        <v>1043.3699999999999</v>
      </c>
      <c r="G39" s="8">
        <v>0</v>
      </c>
      <c r="H39" s="8">
        <v>1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x14ac:dyDescent="0.25">
      <c r="A40" s="5">
        <v>41791</v>
      </c>
      <c r="B40" s="6">
        <v>11675.000000000005</v>
      </c>
      <c r="C40" s="6">
        <v>78.229999999999976</v>
      </c>
      <c r="D40" s="6">
        <v>92.000000000000014</v>
      </c>
      <c r="E40" s="6">
        <v>6308.7000000000044</v>
      </c>
      <c r="F40" s="7">
        <v>1050.0300000000002</v>
      </c>
      <c r="G40" s="8">
        <v>0</v>
      </c>
      <c r="H40" s="8">
        <v>0</v>
      </c>
      <c r="I40" s="8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x14ac:dyDescent="0.25">
      <c r="A41" s="5">
        <v>41821</v>
      </c>
      <c r="B41" s="6">
        <v>11599.999999999993</v>
      </c>
      <c r="C41" s="6">
        <v>78.250000000000028</v>
      </c>
      <c r="D41" s="6">
        <v>92.000000000000014</v>
      </c>
      <c r="E41" s="6">
        <v>6370.2099999999964</v>
      </c>
      <c r="F41" s="7">
        <v>1056.5100000000004</v>
      </c>
      <c r="G41" s="8">
        <v>0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 x14ac:dyDescent="0.25">
      <c r="A42" s="5">
        <v>41852</v>
      </c>
      <c r="B42" s="6">
        <v>10979.999999999993</v>
      </c>
      <c r="C42" s="6">
        <v>77.879999999999967</v>
      </c>
      <c r="D42" s="6">
        <v>92.000000000000014</v>
      </c>
      <c r="E42" s="6">
        <v>6436.6799999999967</v>
      </c>
      <c r="F42" s="7">
        <v>1048.1399999999994</v>
      </c>
      <c r="G42" s="8">
        <v>0</v>
      </c>
      <c r="H42" s="8">
        <v>0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x14ac:dyDescent="0.25">
      <c r="A43" s="5">
        <v>41883</v>
      </c>
      <c r="B43" s="6">
        <v>11098.999999999996</v>
      </c>
      <c r="C43" s="6">
        <v>77.339999999999975</v>
      </c>
      <c r="D43" s="6">
        <v>94.29000000000002</v>
      </c>
      <c r="E43" s="6">
        <v>6508.1100000000006</v>
      </c>
      <c r="F43" s="7">
        <v>993.68999999999926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1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</row>
    <row r="44" spans="1:17" x14ac:dyDescent="0.25">
      <c r="A44" s="5">
        <v>41913</v>
      </c>
      <c r="B44" s="6">
        <v>10656.999999999996</v>
      </c>
      <c r="C44" s="6">
        <v>78.590000000000018</v>
      </c>
      <c r="D44" s="6">
        <v>95.289999999999978</v>
      </c>
      <c r="E44" s="6">
        <v>6584.5100000000048</v>
      </c>
      <c r="F44" s="7">
        <v>1004.2199999999997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1</v>
      </c>
      <c r="N44" s="8">
        <v>0</v>
      </c>
      <c r="O44" s="8">
        <v>0</v>
      </c>
      <c r="P44" s="8">
        <v>0</v>
      </c>
      <c r="Q44" s="8">
        <v>0</v>
      </c>
    </row>
    <row r="45" spans="1:17" x14ac:dyDescent="0.25">
      <c r="A45" s="5">
        <v>41944</v>
      </c>
      <c r="B45" s="6">
        <v>9645.0000000000018</v>
      </c>
      <c r="C45" s="6">
        <v>83.53000000000003</v>
      </c>
      <c r="D45" s="6">
        <v>98.110000000000042</v>
      </c>
      <c r="E45" s="6">
        <v>6665.8600000000051</v>
      </c>
      <c r="F45" s="7">
        <v>961.37999999999965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1</v>
      </c>
      <c r="O45" s="8">
        <v>0</v>
      </c>
      <c r="P45" s="8">
        <v>0</v>
      </c>
      <c r="Q45" s="8">
        <v>0</v>
      </c>
    </row>
    <row r="46" spans="1:17" x14ac:dyDescent="0.25">
      <c r="A46" s="5">
        <v>41974</v>
      </c>
      <c r="B46" s="6">
        <v>9026.0000000000018</v>
      </c>
      <c r="C46" s="6">
        <v>87.289999999999978</v>
      </c>
      <c r="D46" s="6">
        <v>100.00000000000004</v>
      </c>
      <c r="E46" s="6">
        <v>6752.1799999999985</v>
      </c>
      <c r="F46" s="7">
        <v>869.13000000000011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1</v>
      </c>
      <c r="P46" s="8">
        <v>0</v>
      </c>
      <c r="Q46" s="8">
        <v>0</v>
      </c>
    </row>
    <row r="47" spans="1:17" x14ac:dyDescent="0.25">
      <c r="A47" s="5">
        <v>42005</v>
      </c>
      <c r="B47" s="6">
        <v>8875.0000000000036</v>
      </c>
      <c r="C47" s="6">
        <v>90.720000000000041</v>
      </c>
      <c r="D47" s="6">
        <v>101.05999999999997</v>
      </c>
      <c r="E47" s="6">
        <v>6843.4499999999953</v>
      </c>
      <c r="F47" s="7">
        <v>814.68000000000018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1</v>
      </c>
      <c r="Q47" s="8">
        <v>0</v>
      </c>
    </row>
    <row r="48" spans="1:17" x14ac:dyDescent="0.25">
      <c r="A48" s="5">
        <v>42036</v>
      </c>
      <c r="B48" s="6">
        <v>9585.0000000000018</v>
      </c>
      <c r="C48" s="6">
        <v>88.029999999999987</v>
      </c>
      <c r="D48" s="6">
        <v>101.1</v>
      </c>
      <c r="E48" s="6">
        <v>6939.689999999996</v>
      </c>
      <c r="F48" s="7">
        <v>801.99000000000035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1</v>
      </c>
    </row>
    <row r="49" spans="1:17" x14ac:dyDescent="0.25">
      <c r="A49" s="5">
        <v>42064</v>
      </c>
      <c r="B49" s="6">
        <v>10255.999999999993</v>
      </c>
      <c r="C49" s="6">
        <v>85.630000000000024</v>
      </c>
      <c r="D49" s="6">
        <v>99.4</v>
      </c>
      <c r="E49" s="6">
        <v>7040.8900000000012</v>
      </c>
      <c r="F49" s="7">
        <v>868.68000000000018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</row>
    <row r="50" spans="1:17" x14ac:dyDescent="0.25">
      <c r="A50" s="5">
        <v>42095</v>
      </c>
      <c r="B50" s="6">
        <v>10984.999999999996</v>
      </c>
      <c r="C50" s="6">
        <v>84.249999999999972</v>
      </c>
      <c r="D50" s="6">
        <v>99.22</v>
      </c>
      <c r="E50" s="6">
        <v>7147.050000000002</v>
      </c>
      <c r="F50" s="7">
        <v>925.10999999999933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</row>
    <row r="51" spans="1:17" x14ac:dyDescent="0.25">
      <c r="A51" s="5">
        <v>42125</v>
      </c>
      <c r="B51" s="6">
        <v>10541.999999999993</v>
      </c>
      <c r="C51" s="6">
        <v>87.900000000000034</v>
      </c>
      <c r="D51" s="6">
        <v>101.58000000000001</v>
      </c>
      <c r="E51" s="6">
        <v>7244.3599999999951</v>
      </c>
      <c r="F51" s="7">
        <v>991.25999999999965</v>
      </c>
      <c r="G51" s="8">
        <v>0</v>
      </c>
      <c r="H51" s="8">
        <v>1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</row>
    <row r="52" spans="1:17" x14ac:dyDescent="0.25">
      <c r="A52" s="5">
        <v>42156</v>
      </c>
      <c r="B52" s="6">
        <v>12465.000000000009</v>
      </c>
      <c r="C52" s="6">
        <v>90.010000000000034</v>
      </c>
      <c r="D52" s="6">
        <v>107.94999999999997</v>
      </c>
      <c r="E52" s="6">
        <v>7332.8299999999963</v>
      </c>
      <c r="F52" s="7">
        <v>956.78999999999928</v>
      </c>
      <c r="G52" s="8">
        <v>0</v>
      </c>
      <c r="H52" s="8">
        <v>0</v>
      </c>
      <c r="I52" s="8">
        <v>1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</row>
    <row r="53" spans="1:17" x14ac:dyDescent="0.25">
      <c r="A53" s="5">
        <v>42186</v>
      </c>
      <c r="B53" s="6">
        <v>13275.000000000004</v>
      </c>
      <c r="C53" s="6">
        <v>90</v>
      </c>
      <c r="D53" s="6">
        <v>108.52000000000004</v>
      </c>
      <c r="E53" s="6">
        <v>7412.4500000000025</v>
      </c>
      <c r="F53" s="7">
        <v>1123.2000000000007</v>
      </c>
      <c r="G53" s="8">
        <v>0</v>
      </c>
      <c r="H53" s="8">
        <v>0</v>
      </c>
      <c r="I53" s="8">
        <v>0</v>
      </c>
      <c r="J53" s="8">
        <v>1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</row>
    <row r="54" spans="1:17" x14ac:dyDescent="0.25">
      <c r="A54" s="5">
        <v>42217</v>
      </c>
      <c r="B54" s="6">
        <v>13785.999999999995</v>
      </c>
      <c r="C54" s="6">
        <v>88.889999999999986</v>
      </c>
      <c r="D54" s="6">
        <v>107.76000000000005</v>
      </c>
      <c r="E54" s="6">
        <v>7483.22</v>
      </c>
      <c r="F54" s="7">
        <v>1202.1300000000003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1:17" x14ac:dyDescent="0.25">
      <c r="A55" s="5">
        <v>42248</v>
      </c>
      <c r="B55" s="6">
        <v>13255.999999999998</v>
      </c>
      <c r="C55" s="6">
        <v>91.380000000000024</v>
      </c>
      <c r="D55" s="6">
        <v>109.13999999999996</v>
      </c>
      <c r="E55" s="6">
        <v>7545.149999999996</v>
      </c>
      <c r="F55" s="7">
        <v>1247.3099999999995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</row>
    <row r="62" spans="1:17" x14ac:dyDescent="0.25">
      <c r="B6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E11" sqref="A1:M21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7109375" bestFit="1" customWidth="1"/>
    <col min="5" max="5" width="17" bestFit="1" customWidth="1"/>
    <col min="11" max="11" width="14" bestFit="1" customWidth="1"/>
    <col min="12" max="12" width="12.7109375" bestFit="1" customWidth="1"/>
  </cols>
  <sheetData>
    <row r="1" spans="1:12" x14ac:dyDescent="0.25">
      <c r="A1" s="2" t="s">
        <v>2</v>
      </c>
      <c r="B1" s="2" t="s">
        <v>3</v>
      </c>
      <c r="C1" s="2" t="s">
        <v>4</v>
      </c>
      <c r="D1" s="3" t="s">
        <v>5</v>
      </c>
      <c r="E1" s="2" t="s">
        <v>44</v>
      </c>
      <c r="F1" s="2" t="s">
        <v>45</v>
      </c>
      <c r="G1" s="2" t="s">
        <v>49</v>
      </c>
      <c r="H1" s="2" t="s">
        <v>50</v>
      </c>
      <c r="I1" s="2" t="s">
        <v>51</v>
      </c>
    </row>
    <row r="2" spans="1:12" x14ac:dyDescent="0.25">
      <c r="A2">
        <v>91.38</v>
      </c>
      <c r="B2">
        <v>109.14</v>
      </c>
      <c r="C2">
        <v>7545.15</v>
      </c>
      <c r="D2">
        <v>1247.31</v>
      </c>
      <c r="E2">
        <f>$L$5+($L$6*A2)+($L$7*B2)+($L$8*C2)+($L$9*D2)+ 283.718171982919</f>
        <v>13132.785755497445</v>
      </c>
      <c r="F2">
        <f>E2*A2</f>
        <v>1200073.9623373565</v>
      </c>
      <c r="G2">
        <f>$L$6*('Data Sheet 1'!A2/'Data Sheet 1'!E2)</f>
        <v>-0.84300903275048078</v>
      </c>
      <c r="H2">
        <f>$L$7*('Data Sheet 1'!B2/'Data Sheet 1'!E2)</f>
        <v>0.94314121092163861</v>
      </c>
      <c r="I2">
        <f>$L$8*('Data Sheet 1'!C2/'Data Sheet 1'!E2)</f>
        <v>-0.17983368758835158</v>
      </c>
    </row>
    <row r="3" spans="1:12" x14ac:dyDescent="0.25">
      <c r="A3">
        <v>92</v>
      </c>
      <c r="B3">
        <v>109.14</v>
      </c>
      <c r="C3">
        <v>7545.15</v>
      </c>
      <c r="D3">
        <v>1247.31</v>
      </c>
      <c r="E3">
        <f t="shared" ref="E3:E21" si="0">$L$5+($L$6*A3)+($L$7*B3)+($L$8*C3)+($L$9*D3)+ 283.718171982919</f>
        <v>13057.67024498554</v>
      </c>
      <c r="F3">
        <f t="shared" ref="F3:F21" si="1">E3*A3</f>
        <v>1201305.6625386698</v>
      </c>
      <c r="G3">
        <f>$L$6*('Data Sheet 1'!A3/'Data Sheet 1'!E3)</f>
        <v>-0.85361112039519438</v>
      </c>
      <c r="H3">
        <f>$L$7*('Data Sheet 1'!B3/'Data Sheet 1'!E3)</f>
        <v>0.94856672192122915</v>
      </c>
      <c r="I3">
        <f>$L$8*('Data Sheet 1'!C3/'Data Sheet 1'!E3)</f>
        <v>-0.18086819826269068</v>
      </c>
    </row>
    <row r="4" spans="1:12" x14ac:dyDescent="0.25">
      <c r="A4">
        <v>93</v>
      </c>
      <c r="B4">
        <v>109.14</v>
      </c>
      <c r="C4">
        <v>7545.15</v>
      </c>
      <c r="D4">
        <v>1247.31</v>
      </c>
      <c r="E4">
        <f t="shared" si="0"/>
        <v>12936.516195772789</v>
      </c>
      <c r="F4">
        <f t="shared" si="1"/>
        <v>1203096.0062068694</v>
      </c>
      <c r="G4">
        <f>$L$6*('Data Sheet 1'!A4/'Data Sheet 1'!E4)</f>
        <v>-0.87097070078786953</v>
      </c>
      <c r="H4">
        <f>$L$7*('Data Sheet 1'!B4/'Data Sheet 1'!E4)</f>
        <v>0.95745031141086123</v>
      </c>
      <c r="I4">
        <f>$L$8*('Data Sheet 1'!C4/'Data Sheet 1'!E4)</f>
        <v>-0.18256207892280996</v>
      </c>
    </row>
    <row r="5" spans="1:12" x14ac:dyDescent="0.25">
      <c r="A5">
        <v>94</v>
      </c>
      <c r="B5">
        <v>109.14</v>
      </c>
      <c r="C5">
        <v>7545.15</v>
      </c>
      <c r="D5">
        <v>1247.31</v>
      </c>
      <c r="E5">
        <f t="shared" si="0"/>
        <v>12815.362146560037</v>
      </c>
      <c r="F5">
        <f t="shared" si="1"/>
        <v>1204644.0417766436</v>
      </c>
      <c r="G5">
        <f>$L$6*('Data Sheet 1'!A5/'Data Sheet 1'!E5)</f>
        <v>-0.88865850966650628</v>
      </c>
      <c r="H5">
        <f>$L$7*('Data Sheet 1'!B5/'Data Sheet 1'!E5)</f>
        <v>0.9665018685046709</v>
      </c>
      <c r="I5">
        <f>$L$8*('Data Sheet 1'!C5/'Data Sheet 1'!E5)</f>
        <v>-0.18428798684809897</v>
      </c>
      <c r="K5" t="s">
        <v>28</v>
      </c>
      <c r="L5">
        <v>3934.2547920660886</v>
      </c>
    </row>
    <row r="6" spans="1:12" x14ac:dyDescent="0.25">
      <c r="A6">
        <v>95</v>
      </c>
      <c r="B6">
        <v>109.14</v>
      </c>
      <c r="C6">
        <v>7545.15</v>
      </c>
      <c r="D6">
        <v>1247.31</v>
      </c>
      <c r="E6">
        <f t="shared" si="0"/>
        <v>12694.208097347288</v>
      </c>
      <c r="F6">
        <f t="shared" si="1"/>
        <v>1205949.7692479924</v>
      </c>
      <c r="G6">
        <f>$L$6*('Data Sheet 1'!A6/'Data Sheet 1'!E6)</f>
        <v>-0.90668394491000381</v>
      </c>
      <c r="H6">
        <f>$L$7*('Data Sheet 1'!B6/'Data Sheet 1'!E6)</f>
        <v>0.97572620247202568</v>
      </c>
      <c r="I6">
        <f>$L$8*('Data Sheet 1'!C6/'Data Sheet 1'!E6)</f>
        <v>-0.18604683904720373</v>
      </c>
      <c r="K6" t="s">
        <v>2</v>
      </c>
      <c r="L6">
        <v>-121.15404921275108</v>
      </c>
    </row>
    <row r="7" spans="1:12" x14ac:dyDescent="0.25">
      <c r="A7">
        <v>96</v>
      </c>
      <c r="B7">
        <v>109.14</v>
      </c>
      <c r="C7">
        <v>7545.15</v>
      </c>
      <c r="D7">
        <v>1247.31</v>
      </c>
      <c r="E7">
        <f t="shared" si="0"/>
        <v>12573.054048134536</v>
      </c>
      <c r="F7">
        <f t="shared" si="1"/>
        <v>1207013.1886209154</v>
      </c>
      <c r="G7">
        <f>$L$6*('Data Sheet 1'!A7/'Data Sheet 1'!E7)</f>
        <v>-0.92505676662940639</v>
      </c>
      <c r="H7">
        <f>$L$7*('Data Sheet 1'!B7/'Data Sheet 1'!E7)</f>
        <v>0.98512830795092521</v>
      </c>
      <c r="I7">
        <f>$L$8*('Data Sheet 1'!C7/'Data Sheet 1'!E7)</f>
        <v>-0.18783958787398111</v>
      </c>
      <c r="K7" t="s">
        <v>3</v>
      </c>
      <c r="L7">
        <v>113.48791882182799</v>
      </c>
    </row>
    <row r="8" spans="1:12" x14ac:dyDescent="0.25">
      <c r="A8">
        <v>97</v>
      </c>
      <c r="B8">
        <v>109.14</v>
      </c>
      <c r="C8">
        <v>7545.15</v>
      </c>
      <c r="D8">
        <v>1247.31</v>
      </c>
      <c r="E8">
        <f t="shared" si="0"/>
        <v>12451.899998921785</v>
      </c>
      <c r="F8">
        <f t="shared" si="1"/>
        <v>1207834.2998954132</v>
      </c>
      <c r="G8">
        <f>$L$6*('Data Sheet 1'!A8/'Data Sheet 1'!E8)</f>
        <v>-0.94378711479006905</v>
      </c>
      <c r="H8">
        <f>$L$7*('Data Sheet 1'!B8/'Data Sheet 1'!E8)</f>
        <v>0.99471337396596682</v>
      </c>
      <c r="I8">
        <f>$L$8*('Data Sheet 1'!C8/'Data Sheet 1'!E8)</f>
        <v>-0.18966722274700112</v>
      </c>
      <c r="K8" t="s">
        <v>4</v>
      </c>
      <c r="L8">
        <v>-0.31301131067227045</v>
      </c>
    </row>
    <row r="9" spans="1:12" x14ac:dyDescent="0.25">
      <c r="A9">
        <v>98</v>
      </c>
      <c r="B9">
        <v>109.14</v>
      </c>
      <c r="C9">
        <v>7545.15</v>
      </c>
      <c r="D9">
        <v>1247.31</v>
      </c>
      <c r="E9">
        <f t="shared" si="0"/>
        <v>12330.745949709033</v>
      </c>
      <c r="F9">
        <f t="shared" si="1"/>
        <v>1208413.1030714852</v>
      </c>
      <c r="G9">
        <f>$L$6*('Data Sheet 1'!A9/'Data Sheet 1'!E9)</f>
        <v>-0.96288552787268911</v>
      </c>
      <c r="H9">
        <f>$L$7*('Data Sheet 1'!B9/'Data Sheet 1'!E9)</f>
        <v>1.0044867934779387</v>
      </c>
      <c r="I9">
        <f>$L$8*('Data Sheet 1'!C9/'Data Sheet 1'!E9)</f>
        <v>-0.1915307719704184</v>
      </c>
      <c r="K9" t="s">
        <v>5</v>
      </c>
      <c r="L9">
        <v>7.9863992423809682</v>
      </c>
    </row>
    <row r="10" spans="1:12" x14ac:dyDescent="0.25">
      <c r="A10">
        <v>99</v>
      </c>
      <c r="B10">
        <v>109.14</v>
      </c>
      <c r="C10">
        <v>7545.15</v>
      </c>
      <c r="D10">
        <v>1247.31</v>
      </c>
      <c r="E10">
        <f t="shared" si="0"/>
        <v>12209.591900496282</v>
      </c>
      <c r="F10">
        <f t="shared" si="1"/>
        <v>1208749.598149132</v>
      </c>
      <c r="G10">
        <f>$L$6*('Data Sheet 1'!A10/'Data Sheet 1'!E10)</f>
        <v>-0.98236296264536305</v>
      </c>
      <c r="H10">
        <f>$L$7*('Data Sheet 1'!B10/'Data Sheet 1'!E10)</f>
        <v>1.0144541735019705</v>
      </c>
      <c r="I10">
        <f>$L$8*('Data Sheet 1'!C10/'Data Sheet 1'!E10)</f>
        <v>-0.19343130466325292</v>
      </c>
    </row>
    <row r="11" spans="1:12" x14ac:dyDescent="0.25">
      <c r="A11" s="16">
        <v>100</v>
      </c>
      <c r="B11" s="16">
        <v>109.14</v>
      </c>
      <c r="C11" s="16">
        <v>7545.15</v>
      </c>
      <c r="D11" s="16">
        <v>1247.31</v>
      </c>
      <c r="E11" s="16">
        <f t="shared" si="0"/>
        <v>12088.437851283532</v>
      </c>
      <c r="F11" s="16">
        <f t="shared" si="1"/>
        <v>1208843.7851283532</v>
      </c>
      <c r="G11">
        <f>$L$6*('Data Sheet 1'!A11/'Data Sheet 1'!E11)</f>
        <v>-1.002230815124612</v>
      </c>
      <c r="H11">
        <f>$L$7*('Data Sheet 1'!B11/'Data Sheet 1'!E11)</f>
        <v>1.0246213458341247</v>
      </c>
      <c r="I11">
        <f>$L$8*('Data Sheet 1'!C11/'Data Sheet 1'!E11)</f>
        <v>-0.19536993280468556</v>
      </c>
      <c r="K11" t="s">
        <v>12</v>
      </c>
      <c r="L11">
        <v>283.71817198291899</v>
      </c>
    </row>
    <row r="12" spans="1:12" x14ac:dyDescent="0.25">
      <c r="A12">
        <v>101</v>
      </c>
      <c r="B12">
        <v>109.14</v>
      </c>
      <c r="C12">
        <v>7545.15</v>
      </c>
      <c r="D12">
        <v>1247.31</v>
      </c>
      <c r="E12">
        <f t="shared" si="0"/>
        <v>11967.28380207078</v>
      </c>
      <c r="F12">
        <f t="shared" si="1"/>
        <v>1208695.6640091487</v>
      </c>
      <c r="G12">
        <f>$L$6*('Data Sheet 1'!A12/'Data Sheet 1'!E12)</f>
        <v>-1.0225009428096359</v>
      </c>
      <c r="H12">
        <f>$L$7*('Data Sheet 1'!B12/'Data Sheet 1'!E12)</f>
        <v>1.034994378429553</v>
      </c>
      <c r="I12">
        <f>$L$8*('Data Sheet 1'!C12/'Data Sheet 1'!E12)</f>
        <v>-0.19734781340359098</v>
      </c>
    </row>
    <row r="13" spans="1:12" x14ac:dyDescent="0.25">
      <c r="A13">
        <v>102</v>
      </c>
      <c r="B13">
        <v>109.14</v>
      </c>
      <c r="C13">
        <v>7545.15</v>
      </c>
      <c r="D13">
        <v>1247.31</v>
      </c>
      <c r="E13">
        <f t="shared" si="0"/>
        <v>11846.129752858029</v>
      </c>
      <c r="F13">
        <f t="shared" si="1"/>
        <v>1208305.2347915189</v>
      </c>
      <c r="G13">
        <f>$L$6*('Data Sheet 1'!A13/'Data Sheet 1'!E13)</f>
        <v>-1.0431856882809472</v>
      </c>
      <c r="H13">
        <f>$L$7*('Data Sheet 1'!B13/'Data Sheet 1'!E13)</f>
        <v>1.0455795874788565</v>
      </c>
      <c r="I13">
        <f>$L$8*('Data Sheet 1'!C13/'Data Sheet 1'!E13)</f>
        <v>-0.19936615080120043</v>
      </c>
    </row>
    <row r="14" spans="1:12" x14ac:dyDescent="0.25">
      <c r="A14">
        <v>103</v>
      </c>
      <c r="B14">
        <v>109.14</v>
      </c>
      <c r="C14">
        <v>7545.15</v>
      </c>
      <c r="D14">
        <v>1247.31</v>
      </c>
      <c r="E14">
        <f t="shared" si="0"/>
        <v>11724.975703645277</v>
      </c>
      <c r="F14">
        <f t="shared" si="1"/>
        <v>1207672.4974754637</v>
      </c>
      <c r="G14">
        <f>$L$6*('Data Sheet 1'!A14/'Data Sheet 1'!E14)</f>
        <v>-1.0642979042620702</v>
      </c>
      <c r="H14">
        <f>$L$7*('Data Sheet 1'!B14/'Data Sheet 1'!E14)</f>
        <v>1.0563835502331571</v>
      </c>
      <c r="I14">
        <f>$L$8*('Data Sheet 1'!C14/'Data Sheet 1'!E14)</f>
        <v>-0.20142619911652584</v>
      </c>
      <c r="K14" t="s">
        <v>53</v>
      </c>
    </row>
    <row r="15" spans="1:12" x14ac:dyDescent="0.25">
      <c r="A15">
        <v>104</v>
      </c>
      <c r="B15">
        <v>109.14</v>
      </c>
      <c r="C15">
        <v>7545.15</v>
      </c>
      <c r="D15">
        <v>1247.31</v>
      </c>
      <c r="E15">
        <f t="shared" si="0"/>
        <v>11603.821654432528</v>
      </c>
      <c r="F15">
        <f t="shared" si="1"/>
        <v>1206797.4520609828</v>
      </c>
      <c r="G15">
        <f>$L$6*('Data Sheet 1'!A15/'Data Sheet 1'!E15)</f>
        <v>-1.0858509802512388</v>
      </c>
      <c r="H15">
        <f>$L$7*('Data Sheet 1'!B15/'Data Sheet 1'!E15)</f>
        <v>1.0674131186325988</v>
      </c>
      <c r="I15">
        <f>$L$8*('Data Sheet 1'!C15/'Data Sheet 1'!E15)</f>
        <v>-0.20352926484497735</v>
      </c>
    </row>
    <row r="16" spans="1:12" x14ac:dyDescent="0.25">
      <c r="A16">
        <v>105</v>
      </c>
      <c r="B16">
        <v>109.14</v>
      </c>
      <c r="C16">
        <v>7545.15</v>
      </c>
      <c r="D16">
        <v>1247.31</v>
      </c>
      <c r="E16">
        <f t="shared" si="0"/>
        <v>11482.667605219776</v>
      </c>
      <c r="F16">
        <f t="shared" si="1"/>
        <v>1205680.0985480766</v>
      </c>
      <c r="G16">
        <f>$L$6*('Data Sheet 1'!A16/'Data Sheet 1'!E16)</f>
        <v>-1.1078588708390451</v>
      </c>
      <c r="H16">
        <f>$L$7*('Data Sheet 1'!B16/'Data Sheet 1'!E16)</f>
        <v>1.0786754337976188</v>
      </c>
      <c r="I16">
        <f>$L$8*('Data Sheet 1'!C16/'Data Sheet 1'!E16)</f>
        <v>-0.20567670962149029</v>
      </c>
    </row>
    <row r="17" spans="1:9" x14ac:dyDescent="0.25">
      <c r="A17">
        <v>106</v>
      </c>
      <c r="B17">
        <v>109.14</v>
      </c>
      <c r="C17">
        <v>7545.15</v>
      </c>
      <c r="D17">
        <v>1247.31</v>
      </c>
      <c r="E17">
        <f t="shared" si="0"/>
        <v>11361.513556007025</v>
      </c>
      <c r="F17">
        <f t="shared" si="1"/>
        <v>1204320.4369367447</v>
      </c>
      <c r="G17">
        <f>$L$6*('Data Sheet 1'!A17/'Data Sheet 1'!E17)</f>
        <v>-1.1303361258378868</v>
      </c>
      <c r="H17">
        <f>$L$7*('Data Sheet 1'!B17/'Data Sheet 1'!E17)</f>
        <v>1.0901779414473858</v>
      </c>
      <c r="I17">
        <f>$L$8*('Data Sheet 1'!C17/'Data Sheet 1'!E17)</f>
        <v>-0.20786995316043971</v>
      </c>
    </row>
    <row r="18" spans="1:9" x14ac:dyDescent="0.25">
      <c r="A18">
        <v>107</v>
      </c>
      <c r="B18">
        <v>109.14</v>
      </c>
      <c r="C18">
        <v>7545.15</v>
      </c>
      <c r="D18">
        <v>1247.31</v>
      </c>
      <c r="E18">
        <f t="shared" si="0"/>
        <v>11240.359506794273</v>
      </c>
      <c r="F18">
        <f t="shared" si="1"/>
        <v>1202718.4672269872</v>
      </c>
      <c r="G18">
        <f>$L$6*('Data Sheet 1'!A18/'Data Sheet 1'!E18)</f>
        <v>-1.153297922359916</v>
      </c>
      <c r="H18">
        <f>$L$7*('Data Sheet 1'!B18/'Data Sheet 1'!E18)</f>
        <v>1.1019284083153662</v>
      </c>
      <c r="I18">
        <f>$L$8*('Data Sheet 1'!C18/'Data Sheet 1'!E18)</f>
        <v>-0.21011047638568262</v>
      </c>
    </row>
    <row r="19" spans="1:9" x14ac:dyDescent="0.25">
      <c r="A19">
        <v>108</v>
      </c>
      <c r="B19">
        <v>109.14</v>
      </c>
      <c r="C19">
        <v>7545.15</v>
      </c>
      <c r="D19">
        <v>1247.31</v>
      </c>
      <c r="E19">
        <f t="shared" si="0"/>
        <v>11119.205457581522</v>
      </c>
      <c r="F19">
        <f t="shared" si="1"/>
        <v>1200874.1894188044</v>
      </c>
      <c r="G19">
        <f>$L$6*('Data Sheet 1'!A19/'Data Sheet 1'!E19)</f>
        <v>-1.1767600989920988</v>
      </c>
      <c r="H19">
        <f>$L$7*('Data Sheet 1'!B19/'Data Sheet 1'!E19)</f>
        <v>1.1139349396380642</v>
      </c>
      <c r="I19">
        <f>$L$8*('Data Sheet 1'!C19/'Data Sheet 1'!E19)</f>
        <v>-0.21239982476522792</v>
      </c>
    </row>
    <row r="20" spans="1:9" x14ac:dyDescent="0.25">
      <c r="A20">
        <v>109</v>
      </c>
      <c r="B20">
        <v>109.14</v>
      </c>
      <c r="C20">
        <v>7545.15</v>
      </c>
      <c r="D20">
        <v>1247.31</v>
      </c>
      <c r="E20">
        <f t="shared" si="0"/>
        <v>10998.051408368772</v>
      </c>
      <c r="F20">
        <f t="shared" si="1"/>
        <v>1198787.6035121961</v>
      </c>
      <c r="G20">
        <f>$L$6*('Data Sheet 1'!A20/'Data Sheet 1'!E20)</f>
        <v>-1.2007391922301032</v>
      </c>
      <c r="H20">
        <f>$L$7*('Data Sheet 1'!B20/'Data Sheet 1'!E20)</f>
        <v>1.1262059977996961</v>
      </c>
      <c r="I20">
        <f>$L$8*('Data Sheet 1'!C20/'Data Sheet 1'!E20)</f>
        <v>-0.21473961186631429</v>
      </c>
    </row>
    <row r="21" spans="1:9" x14ac:dyDescent="0.25">
      <c r="A21">
        <v>110</v>
      </c>
      <c r="B21">
        <v>109.14</v>
      </c>
      <c r="C21">
        <v>7545.15</v>
      </c>
      <c r="D21">
        <v>1247.31</v>
      </c>
      <c r="E21">
        <f t="shared" si="0"/>
        <v>10876.897359156021</v>
      </c>
      <c r="F21">
        <f t="shared" si="1"/>
        <v>1196458.7095071622</v>
      </c>
      <c r="G21">
        <f>$L$6*('Data Sheet 1'!A21/'Data Sheet 1'!E21)</f>
        <v>-1.2252524753471339</v>
      </c>
      <c r="H21">
        <f>$L$7*('Data Sheet 1'!B21/'Data Sheet 1'!E21)</f>
        <v>1.1387504222229221</v>
      </c>
      <c r="I21">
        <f>$L$8*('Data Sheet 1'!C21/'Data Sheet 1'!E21)</f>
        <v>-0.21713152314808051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I21" sqref="I2:I21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7109375" bestFit="1" customWidth="1"/>
    <col min="5" max="5" width="17" bestFit="1" customWidth="1"/>
    <col min="11" max="11" width="14" bestFit="1" customWidth="1"/>
    <col min="12" max="12" width="12.7109375" bestFit="1" customWidth="1"/>
  </cols>
  <sheetData>
    <row r="1" spans="1:12" x14ac:dyDescent="0.25">
      <c r="A1" s="2" t="s">
        <v>2</v>
      </c>
      <c r="B1" s="2" t="s">
        <v>3</v>
      </c>
      <c r="C1" s="2" t="s">
        <v>4</v>
      </c>
      <c r="D1" s="3" t="s">
        <v>5</v>
      </c>
      <c r="E1" s="2" t="s">
        <v>44</v>
      </c>
      <c r="F1" s="2" t="s">
        <v>45</v>
      </c>
      <c r="G1" s="2" t="s">
        <v>49</v>
      </c>
      <c r="H1" s="2" t="s">
        <v>50</v>
      </c>
      <c r="I1" s="2" t="s">
        <v>51</v>
      </c>
    </row>
    <row r="2" spans="1:12" x14ac:dyDescent="0.25">
      <c r="A2">
        <v>91.38</v>
      </c>
      <c r="B2">
        <v>115.69</v>
      </c>
      <c r="C2">
        <v>7545.15</v>
      </c>
      <c r="D2">
        <v>1247.31</v>
      </c>
      <c r="E2">
        <f>$L$5+($L$6*A2)+($L$7*B2)+($L$8*C2)+($L$9*D2)+ 283.718171982919</f>
        <v>13876.131623780419</v>
      </c>
      <c r="F2">
        <f>E2*A2</f>
        <v>1268000.9077810545</v>
      </c>
      <c r="G2">
        <f>$L$6*A2/E2</f>
        <v>-0.79784894790764394</v>
      </c>
      <c r="H2">
        <f>$L$7*B2/E2</f>
        <v>0.94618714238747592</v>
      </c>
      <c r="I2">
        <f>$L$8*C2/E2</f>
        <v>-0.17019997754067528</v>
      </c>
    </row>
    <row r="3" spans="1:12" x14ac:dyDescent="0.25">
      <c r="A3">
        <v>92</v>
      </c>
      <c r="B3">
        <v>115.69</v>
      </c>
      <c r="C3">
        <v>7545.15</v>
      </c>
      <c r="D3">
        <v>1247.31</v>
      </c>
      <c r="E3">
        <f t="shared" ref="E3:E21" si="0">$L$5+($L$6*A3)+($L$7*B3)+($L$8*C3)+($L$9*D3)+ 283.718171982919</f>
        <v>13801.016113268513</v>
      </c>
      <c r="F3">
        <f t="shared" ref="F3:F21" si="1">E3*A3</f>
        <v>1269693.4824207032</v>
      </c>
      <c r="G3">
        <f t="shared" ref="G3:G21" si="2">$L$6*A3/E3</f>
        <v>-0.80763419418494797</v>
      </c>
      <c r="H3">
        <f t="shared" ref="H3:H21" si="3">$L$7*B3/E3</f>
        <v>0.95133700451769287</v>
      </c>
      <c r="I3">
        <f t="shared" ref="I3:I21" si="4">$L$8*C3/E3</f>
        <v>-0.1711263338391649</v>
      </c>
    </row>
    <row r="4" spans="1:12" x14ac:dyDescent="0.25">
      <c r="A4">
        <v>93</v>
      </c>
      <c r="B4">
        <v>115.69</v>
      </c>
      <c r="C4">
        <v>7545.15</v>
      </c>
      <c r="D4">
        <v>1247.31</v>
      </c>
      <c r="E4">
        <f t="shared" si="0"/>
        <v>13679.862064055762</v>
      </c>
      <c r="F4">
        <f t="shared" si="1"/>
        <v>1272227.171957186</v>
      </c>
      <c r="G4">
        <f t="shared" si="2"/>
        <v>-0.8236432885088133</v>
      </c>
      <c r="H4">
        <f t="shared" si="3"/>
        <v>0.95976240601103779</v>
      </c>
      <c r="I4">
        <f t="shared" si="4"/>
        <v>-0.17264189358490412</v>
      </c>
    </row>
    <row r="5" spans="1:12" x14ac:dyDescent="0.25">
      <c r="A5">
        <v>94</v>
      </c>
      <c r="B5">
        <v>115.69</v>
      </c>
      <c r="C5">
        <v>7545.15</v>
      </c>
      <c r="D5">
        <v>1247.31</v>
      </c>
      <c r="E5">
        <f t="shared" si="0"/>
        <v>13558.70801484301</v>
      </c>
      <c r="F5">
        <f t="shared" si="1"/>
        <v>1274518.5533952429</v>
      </c>
      <c r="G5">
        <f t="shared" si="2"/>
        <v>-0.83993848186209086</v>
      </c>
      <c r="H5">
        <f t="shared" si="3"/>
        <v>0.9683383781201147</v>
      </c>
      <c r="I5">
        <f t="shared" si="4"/>
        <v>-0.17418453794664349</v>
      </c>
      <c r="K5" t="s">
        <v>28</v>
      </c>
      <c r="L5">
        <v>3934.2547920660886</v>
      </c>
    </row>
    <row r="6" spans="1:12" x14ac:dyDescent="0.25">
      <c r="A6">
        <v>95</v>
      </c>
      <c r="B6">
        <v>115.69</v>
      </c>
      <c r="C6">
        <v>7545.15</v>
      </c>
      <c r="D6">
        <v>1247.31</v>
      </c>
      <c r="E6">
        <f t="shared" si="0"/>
        <v>13437.553965630261</v>
      </c>
      <c r="F6">
        <f t="shared" si="1"/>
        <v>1276567.6267348747</v>
      </c>
      <c r="G6">
        <f t="shared" si="2"/>
        <v>-0.85652751271920313</v>
      </c>
      <c r="H6">
        <f t="shared" si="3"/>
        <v>0.97706899351465948</v>
      </c>
      <c r="I6">
        <f t="shared" si="4"/>
        <v>-0.17575499951550222</v>
      </c>
      <c r="K6" t="s">
        <v>2</v>
      </c>
      <c r="L6">
        <v>-121.15404921275108</v>
      </c>
    </row>
    <row r="7" spans="1:12" x14ac:dyDescent="0.25">
      <c r="A7">
        <v>96</v>
      </c>
      <c r="B7">
        <v>115.69</v>
      </c>
      <c r="C7">
        <v>7545.15</v>
      </c>
      <c r="D7">
        <v>1247.31</v>
      </c>
      <c r="E7">
        <f t="shared" si="0"/>
        <v>13316.399916417509</v>
      </c>
      <c r="F7">
        <f t="shared" si="1"/>
        <v>1278374.3919760808</v>
      </c>
      <c r="G7">
        <f t="shared" si="2"/>
        <v>-0.87341840117648828</v>
      </c>
      <c r="H7">
        <f t="shared" si="3"/>
        <v>0.98595847307877094</v>
      </c>
      <c r="I7">
        <f t="shared" si="4"/>
        <v>-0.17735403754337312</v>
      </c>
      <c r="K7" t="s">
        <v>3</v>
      </c>
      <c r="L7">
        <v>113.48791882182799</v>
      </c>
    </row>
    <row r="8" spans="1:12" x14ac:dyDescent="0.25">
      <c r="A8">
        <v>97</v>
      </c>
      <c r="B8">
        <v>115.69</v>
      </c>
      <c r="C8">
        <v>7545.15</v>
      </c>
      <c r="D8">
        <v>1247.31</v>
      </c>
      <c r="E8">
        <f t="shared" si="0"/>
        <v>13195.245867204758</v>
      </c>
      <c r="F8">
        <f t="shared" si="1"/>
        <v>1279938.8491188616</v>
      </c>
      <c r="G8">
        <f t="shared" si="2"/>
        <v>-0.89061946188095931</v>
      </c>
      <c r="H8">
        <f t="shared" si="3"/>
        <v>0.99501119271516669</v>
      </c>
      <c r="I8">
        <f t="shared" si="4"/>
        <v>-0.17898243916687098</v>
      </c>
      <c r="K8" t="s">
        <v>4</v>
      </c>
      <c r="L8">
        <v>-0.31301131067227045</v>
      </c>
    </row>
    <row r="9" spans="1:12" x14ac:dyDescent="0.25">
      <c r="A9">
        <v>98</v>
      </c>
      <c r="B9">
        <v>115.69</v>
      </c>
      <c r="C9">
        <v>7545.15</v>
      </c>
      <c r="D9">
        <v>1247.31</v>
      </c>
      <c r="E9">
        <f t="shared" si="0"/>
        <v>13074.091817992006</v>
      </c>
      <c r="F9">
        <f t="shared" si="1"/>
        <v>1281260.9981632165</v>
      </c>
      <c r="G9">
        <f t="shared" si="2"/>
        <v>-0.9081393176779099</v>
      </c>
      <c r="H9">
        <f t="shared" si="3"/>
        <v>1.0042316905277611</v>
      </c>
      <c r="I9">
        <f t="shared" si="4"/>
        <v>-0.18064102069933355</v>
      </c>
      <c r="K9" t="s">
        <v>5</v>
      </c>
      <c r="L9">
        <v>7.9863992423809682</v>
      </c>
    </row>
    <row r="10" spans="1:12" x14ac:dyDescent="0.25">
      <c r="A10">
        <v>99</v>
      </c>
      <c r="B10">
        <v>115.69</v>
      </c>
      <c r="C10">
        <v>7545.15</v>
      </c>
      <c r="D10">
        <v>1247.31</v>
      </c>
      <c r="E10">
        <f t="shared" si="0"/>
        <v>12952.937768779255</v>
      </c>
      <c r="F10">
        <f t="shared" si="1"/>
        <v>1282340.8391091463</v>
      </c>
      <c r="G10">
        <f t="shared" si="2"/>
        <v>-0.92598691402442768</v>
      </c>
      <c r="H10">
        <f t="shared" si="3"/>
        <v>1.0136246744073301</v>
      </c>
      <c r="I10">
        <f t="shared" si="4"/>
        <v>-0.18233062899532951</v>
      </c>
    </row>
    <row r="11" spans="1:12" x14ac:dyDescent="0.25">
      <c r="A11">
        <v>100</v>
      </c>
      <c r="B11">
        <v>115.69</v>
      </c>
      <c r="C11">
        <v>7545.15</v>
      </c>
      <c r="D11">
        <v>1247.31</v>
      </c>
      <c r="E11">
        <f t="shared" si="0"/>
        <v>12831.783719566505</v>
      </c>
      <c r="F11">
        <f t="shared" si="1"/>
        <v>1283178.3719566506</v>
      </c>
      <c r="G11">
        <f t="shared" si="2"/>
        <v>-0.94417153421943745</v>
      </c>
      <c r="H11">
        <f t="shared" si="3"/>
        <v>1.0231950300469084</v>
      </c>
      <c r="I11">
        <f t="shared" si="4"/>
        <v>-0.18405214289246663</v>
      </c>
      <c r="K11" t="s">
        <v>12</v>
      </c>
      <c r="L11">
        <v>283.71817198291899</v>
      </c>
    </row>
    <row r="12" spans="1:12" x14ac:dyDescent="0.25">
      <c r="A12">
        <v>101</v>
      </c>
      <c r="B12">
        <v>115.69</v>
      </c>
      <c r="C12">
        <v>7545.15</v>
      </c>
      <c r="D12">
        <v>1247.31</v>
      </c>
      <c r="E12">
        <f t="shared" si="0"/>
        <v>12710.629670353754</v>
      </c>
      <c r="F12">
        <f t="shared" si="1"/>
        <v>1283773.5967057291</v>
      </c>
      <c r="G12">
        <f t="shared" si="2"/>
        <v>-0.96270281550475689</v>
      </c>
      <c r="H12">
        <f t="shared" si="3"/>
        <v>1.032947829415588</v>
      </c>
      <c r="I12">
        <f t="shared" si="4"/>
        <v>-0.18580647473565734</v>
      </c>
    </row>
    <row r="13" spans="1:12" x14ac:dyDescent="0.25">
      <c r="A13">
        <v>102</v>
      </c>
      <c r="B13">
        <v>115.69</v>
      </c>
      <c r="C13">
        <v>7545.15</v>
      </c>
      <c r="D13">
        <v>1247.31</v>
      </c>
      <c r="E13">
        <f t="shared" si="0"/>
        <v>12589.475621141002</v>
      </c>
      <c r="F13">
        <f t="shared" si="1"/>
        <v>1284126.5133563823</v>
      </c>
      <c r="G13">
        <f t="shared" si="2"/>
        <v>-0.98159076609583307</v>
      </c>
      <c r="H13">
        <f t="shared" si="3"/>
        <v>1.0428883397215984</v>
      </c>
      <c r="I13">
        <f t="shared" si="4"/>
        <v>-0.187594571989396</v>
      </c>
      <c r="L13" t="s">
        <v>47</v>
      </c>
    </row>
    <row r="14" spans="1:12" x14ac:dyDescent="0.25">
      <c r="A14" s="16">
        <v>103</v>
      </c>
      <c r="B14" s="16">
        <v>115.69</v>
      </c>
      <c r="C14" s="16">
        <v>7545.15</v>
      </c>
      <c r="D14" s="16">
        <v>1247.31</v>
      </c>
      <c r="E14" s="16">
        <f t="shared" si="0"/>
        <v>12468.321571928251</v>
      </c>
      <c r="F14" s="16">
        <f t="shared" si="1"/>
        <v>1284237.1219086098</v>
      </c>
      <c r="G14">
        <f t="shared" si="2"/>
        <v>-1.0008457832054038</v>
      </c>
      <c r="H14">
        <f t="shared" si="3"/>
        <v>1.0530220328979525</v>
      </c>
      <c r="I14">
        <f t="shared" si="4"/>
        <v>-0.18941741894403491</v>
      </c>
      <c r="L14">
        <f>109.14+109.14*6%</f>
        <v>115.6884</v>
      </c>
    </row>
    <row r="15" spans="1:12" x14ac:dyDescent="0.25">
      <c r="A15">
        <v>104</v>
      </c>
      <c r="B15">
        <v>115.69</v>
      </c>
      <c r="C15">
        <v>7545.15</v>
      </c>
      <c r="D15">
        <v>1247.31</v>
      </c>
      <c r="E15">
        <f t="shared" si="0"/>
        <v>12347.167522715501</v>
      </c>
      <c r="F15">
        <f t="shared" si="1"/>
        <v>1284105.4223624121</v>
      </c>
      <c r="G15">
        <f t="shared" si="2"/>
        <v>-1.0204786721282777</v>
      </c>
      <c r="H15">
        <f t="shared" si="3"/>
        <v>1.0633545956465438</v>
      </c>
      <c r="I15">
        <f t="shared" si="4"/>
        <v>-0.19127603852251543</v>
      </c>
    </row>
    <row r="16" spans="1:12" x14ac:dyDescent="0.25">
      <c r="A16">
        <v>105</v>
      </c>
      <c r="B16">
        <v>115.69</v>
      </c>
      <c r="C16">
        <v>7545.15</v>
      </c>
      <c r="D16">
        <v>1247.31</v>
      </c>
      <c r="E16">
        <f t="shared" si="0"/>
        <v>12226.01347350275</v>
      </c>
      <c r="F16">
        <f t="shared" si="1"/>
        <v>1283731.4147177888</v>
      </c>
      <c r="G16">
        <f t="shared" si="2"/>
        <v>-1.0405006664608434</v>
      </c>
      <c r="H16">
        <f t="shared" si="3"/>
        <v>1.0738919400794433</v>
      </c>
      <c r="I16">
        <f t="shared" si="4"/>
        <v>-0.19317149419452179</v>
      </c>
    </row>
    <row r="17" spans="1:9" x14ac:dyDescent="0.25">
      <c r="A17">
        <v>106</v>
      </c>
      <c r="B17">
        <v>115.69</v>
      </c>
      <c r="C17">
        <v>7545.15</v>
      </c>
      <c r="D17">
        <v>1247.31</v>
      </c>
      <c r="E17">
        <f t="shared" si="0"/>
        <v>12104.859424289998</v>
      </c>
      <c r="F17">
        <f t="shared" si="1"/>
        <v>1283115.0989747399</v>
      </c>
      <c r="G17">
        <f t="shared" si="2"/>
        <v>-1.060923449534803</v>
      </c>
      <c r="H17">
        <f t="shared" si="3"/>
        <v>1.0846402149992236</v>
      </c>
      <c r="I17">
        <f t="shared" si="4"/>
        <v>-0.19510489200558448</v>
      </c>
    </row>
    <row r="18" spans="1:9" x14ac:dyDescent="0.25">
      <c r="A18">
        <v>107</v>
      </c>
      <c r="B18">
        <v>115.69</v>
      </c>
      <c r="C18">
        <v>7545.15</v>
      </c>
      <c r="D18">
        <v>1247.31</v>
      </c>
      <c r="E18">
        <f t="shared" si="0"/>
        <v>11983.705375077247</v>
      </c>
      <c r="F18">
        <f t="shared" si="1"/>
        <v>1282256.4751332654</v>
      </c>
      <c r="G18">
        <f t="shared" si="2"/>
        <v>-1.0817591771510657</v>
      </c>
      <c r="H18">
        <f t="shared" si="3"/>
        <v>1.0956058178635462</v>
      </c>
      <c r="I18">
        <f t="shared" si="4"/>
        <v>-0.19707738272926772</v>
      </c>
    </row>
    <row r="19" spans="1:9" x14ac:dyDescent="0.25">
      <c r="A19">
        <v>108</v>
      </c>
      <c r="B19">
        <v>115.69</v>
      </c>
      <c r="C19">
        <v>7545.15</v>
      </c>
      <c r="D19">
        <v>1247.31</v>
      </c>
      <c r="E19">
        <f t="shared" si="0"/>
        <v>11862.551325864495</v>
      </c>
      <c r="F19">
        <f t="shared" si="1"/>
        <v>1281155.5431933654</v>
      </c>
      <c r="G19">
        <f t="shared" si="2"/>
        <v>-1.1030205017067491</v>
      </c>
      <c r="H19">
        <f t="shared" si="3"/>
        <v>1.1067954074829229</v>
      </c>
      <c r="I19">
        <f t="shared" si="4"/>
        <v>-0.19909016415124078</v>
      </c>
    </row>
    <row r="20" spans="1:9" x14ac:dyDescent="0.25">
      <c r="A20">
        <v>109</v>
      </c>
      <c r="B20">
        <v>115.69</v>
      </c>
      <c r="C20">
        <v>7545.15</v>
      </c>
      <c r="D20">
        <v>1247.31</v>
      </c>
      <c r="E20">
        <f t="shared" si="0"/>
        <v>11741.397276651745</v>
      </c>
      <c r="F20">
        <f t="shared" si="1"/>
        <v>1279812.3031550401</v>
      </c>
      <c r="G20">
        <f t="shared" si="2"/>
        <v>-1.1247205978159116</v>
      </c>
      <c r="H20">
        <f t="shared" si="3"/>
        <v>1.1182159175046116</v>
      </c>
      <c r="I20">
        <f t="shared" si="4"/>
        <v>-0.20114448349475866</v>
      </c>
    </row>
    <row r="21" spans="1:9" x14ac:dyDescent="0.25">
      <c r="A21">
        <v>110</v>
      </c>
      <c r="B21">
        <v>115.69</v>
      </c>
      <c r="C21">
        <v>7545.15</v>
      </c>
      <c r="D21">
        <v>1247.31</v>
      </c>
      <c r="E21">
        <f t="shared" si="0"/>
        <v>11620.243227438994</v>
      </c>
      <c r="F21">
        <f t="shared" si="1"/>
        <v>1278226.7550182894</v>
      </c>
      <c r="G21">
        <f t="shared" si="2"/>
        <v>-1.146873189533036</v>
      </c>
      <c r="H21">
        <f t="shared" si="3"/>
        <v>1.129874570740022</v>
      </c>
      <c r="I21">
        <f t="shared" si="4"/>
        <v>-0.20324163999787331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H11" sqref="H11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7109375" bestFit="1" customWidth="1"/>
    <col min="5" max="5" width="17" bestFit="1" customWidth="1"/>
    <col min="11" max="11" width="14" bestFit="1" customWidth="1"/>
    <col min="12" max="12" width="12.7109375" bestFit="1" customWidth="1"/>
  </cols>
  <sheetData>
    <row r="1" spans="1:12" x14ac:dyDescent="0.25">
      <c r="A1" s="2" t="s">
        <v>2</v>
      </c>
      <c r="B1" s="2" t="s">
        <v>3</v>
      </c>
      <c r="C1" s="2" t="s">
        <v>4</v>
      </c>
      <c r="D1" s="3" t="s">
        <v>5</v>
      </c>
      <c r="E1" s="2" t="s">
        <v>44</v>
      </c>
      <c r="F1" s="2" t="s">
        <v>45</v>
      </c>
    </row>
    <row r="2" spans="1:12" x14ac:dyDescent="0.25">
      <c r="A2">
        <v>91.38</v>
      </c>
      <c r="B2">
        <v>115.69</v>
      </c>
      <c r="C2">
        <v>8299.6649999999991</v>
      </c>
      <c r="D2">
        <v>1247.31</v>
      </c>
      <c r="E2">
        <f>$L$5+($L$6*A2)+($L$7*B2)+($L$8*C2)+($L$9*D2)+ 283.718171982919</f>
        <v>13639.959894708531</v>
      </c>
      <c r="F2">
        <f>E2*A2</f>
        <v>1246419.5351784655</v>
      </c>
    </row>
    <row r="3" spans="1:12" x14ac:dyDescent="0.25">
      <c r="A3">
        <v>92</v>
      </c>
      <c r="B3">
        <v>115.69</v>
      </c>
      <c r="C3">
        <v>8299.6649999999991</v>
      </c>
      <c r="D3">
        <v>1247.31</v>
      </c>
      <c r="E3">
        <f t="shared" ref="E3:E21" si="0">$L$5+($L$6*A3)+($L$7*B3)+($L$8*C3)+($L$9*D3)+ 283.718171982919</f>
        <v>13564.844384196625</v>
      </c>
      <c r="F3">
        <f t="shared" ref="F3:F21" si="1">E3*A3</f>
        <v>1247965.6833460894</v>
      </c>
    </row>
    <row r="4" spans="1:12" x14ac:dyDescent="0.25">
      <c r="A4">
        <v>93</v>
      </c>
      <c r="B4">
        <v>115.69</v>
      </c>
      <c r="C4">
        <v>8299.6649999999991</v>
      </c>
      <c r="D4">
        <v>1247.31</v>
      </c>
      <c r="E4">
        <f t="shared" si="0"/>
        <v>13443.690334983874</v>
      </c>
      <c r="F4">
        <f t="shared" si="1"/>
        <v>1250263.2011535002</v>
      </c>
    </row>
    <row r="5" spans="1:12" x14ac:dyDescent="0.25">
      <c r="A5">
        <v>94</v>
      </c>
      <c r="B5">
        <v>115.69</v>
      </c>
      <c r="C5">
        <v>8299.6649999999991</v>
      </c>
      <c r="D5">
        <v>1247.31</v>
      </c>
      <c r="E5">
        <f t="shared" si="0"/>
        <v>13322.536285771122</v>
      </c>
      <c r="F5">
        <f t="shared" si="1"/>
        <v>1252318.4108624854</v>
      </c>
      <c r="K5" t="s">
        <v>28</v>
      </c>
      <c r="L5">
        <v>3934.2547920660886</v>
      </c>
    </row>
    <row r="6" spans="1:12" x14ac:dyDescent="0.25">
      <c r="A6">
        <v>95</v>
      </c>
      <c r="B6">
        <v>115.69</v>
      </c>
      <c r="C6">
        <v>8299.6649999999991</v>
      </c>
      <c r="D6">
        <v>1247.31</v>
      </c>
      <c r="E6">
        <f t="shared" si="0"/>
        <v>13201.382236558373</v>
      </c>
      <c r="F6">
        <f t="shared" si="1"/>
        <v>1254131.3124730454</v>
      </c>
      <c r="K6" t="s">
        <v>2</v>
      </c>
      <c r="L6">
        <v>-121.15404921275108</v>
      </c>
    </row>
    <row r="7" spans="1:12" x14ac:dyDescent="0.25">
      <c r="A7">
        <v>96</v>
      </c>
      <c r="B7">
        <v>115.69</v>
      </c>
      <c r="C7">
        <v>8299.6649999999991</v>
      </c>
      <c r="D7">
        <v>1247.31</v>
      </c>
      <c r="E7">
        <f t="shared" si="0"/>
        <v>13080.228187345621</v>
      </c>
      <c r="F7">
        <f t="shared" si="1"/>
        <v>1255701.9059851796</v>
      </c>
      <c r="K7" t="s">
        <v>3</v>
      </c>
      <c r="L7">
        <v>113.48791882182799</v>
      </c>
    </row>
    <row r="8" spans="1:12" x14ac:dyDescent="0.25">
      <c r="A8">
        <v>97</v>
      </c>
      <c r="B8">
        <v>115.69</v>
      </c>
      <c r="C8">
        <v>8299.6649999999991</v>
      </c>
      <c r="D8">
        <v>1247.31</v>
      </c>
      <c r="E8">
        <f t="shared" si="0"/>
        <v>12959.07413813287</v>
      </c>
      <c r="F8">
        <f t="shared" si="1"/>
        <v>1257030.1913988884</v>
      </c>
      <c r="K8" t="s">
        <v>4</v>
      </c>
      <c r="L8">
        <v>-0.31301131067227045</v>
      </c>
    </row>
    <row r="9" spans="1:12" x14ac:dyDescent="0.25">
      <c r="A9">
        <v>98</v>
      </c>
      <c r="B9">
        <v>115.69</v>
      </c>
      <c r="C9">
        <v>8299.6649999999991</v>
      </c>
      <c r="D9">
        <v>1247.31</v>
      </c>
      <c r="E9">
        <f t="shared" si="0"/>
        <v>12837.920088920118</v>
      </c>
      <c r="F9">
        <f t="shared" si="1"/>
        <v>1258116.1687141715</v>
      </c>
      <c r="K9" t="s">
        <v>5</v>
      </c>
      <c r="L9">
        <v>7.9863992423809682</v>
      </c>
    </row>
    <row r="10" spans="1:12" x14ac:dyDescent="0.25">
      <c r="A10">
        <v>99</v>
      </c>
      <c r="B10">
        <v>115.69</v>
      </c>
      <c r="C10">
        <v>8299.6649999999991</v>
      </c>
      <c r="D10">
        <v>1247.31</v>
      </c>
      <c r="E10">
        <f t="shared" si="0"/>
        <v>12716.766039707367</v>
      </c>
      <c r="F10">
        <f t="shared" si="1"/>
        <v>1258959.8379310293</v>
      </c>
      <c r="H10" t="s">
        <v>46</v>
      </c>
    </row>
    <row r="11" spans="1:12" x14ac:dyDescent="0.25">
      <c r="A11">
        <v>100</v>
      </c>
      <c r="B11">
        <v>115.69</v>
      </c>
      <c r="C11">
        <v>8299.6649999999991</v>
      </c>
      <c r="D11">
        <v>1247.31</v>
      </c>
      <c r="E11">
        <f t="shared" si="0"/>
        <v>12595.611990494617</v>
      </c>
      <c r="F11">
        <f t="shared" si="1"/>
        <v>1259561.1990494616</v>
      </c>
      <c r="H11">
        <f>7545.15+7545.15*10%</f>
        <v>8299.6649999999991</v>
      </c>
      <c r="K11" t="s">
        <v>12</v>
      </c>
      <c r="L11">
        <v>283.71817198291899</v>
      </c>
    </row>
    <row r="12" spans="1:12" x14ac:dyDescent="0.25">
      <c r="A12">
        <v>101</v>
      </c>
      <c r="B12">
        <v>115.69</v>
      </c>
      <c r="C12">
        <v>8299.6649999999991</v>
      </c>
      <c r="D12">
        <v>1247.31</v>
      </c>
      <c r="E12">
        <f t="shared" si="0"/>
        <v>12474.457941281866</v>
      </c>
      <c r="F12">
        <f t="shared" si="1"/>
        <v>1259920.2520694684</v>
      </c>
    </row>
    <row r="13" spans="1:12" x14ac:dyDescent="0.25">
      <c r="A13" s="16">
        <v>102</v>
      </c>
      <c r="B13" s="16">
        <v>115.69</v>
      </c>
      <c r="C13" s="16">
        <v>8299.6649999999991</v>
      </c>
      <c r="D13" s="16">
        <v>1247.31</v>
      </c>
      <c r="E13" s="16">
        <f t="shared" si="0"/>
        <v>12353.303892069114</v>
      </c>
      <c r="F13" s="16">
        <f t="shared" si="1"/>
        <v>1260036.9969910497</v>
      </c>
    </row>
    <row r="14" spans="1:12" x14ac:dyDescent="0.25">
      <c r="A14">
        <v>103</v>
      </c>
      <c r="B14">
        <v>115.69</v>
      </c>
      <c r="C14">
        <v>8299.6649999999991</v>
      </c>
      <c r="D14">
        <v>1247.31</v>
      </c>
      <c r="E14">
        <f t="shared" si="0"/>
        <v>12232.149842856363</v>
      </c>
      <c r="F14">
        <f t="shared" si="1"/>
        <v>1259911.4338142055</v>
      </c>
    </row>
    <row r="15" spans="1:12" x14ac:dyDescent="0.25">
      <c r="A15">
        <v>104</v>
      </c>
      <c r="B15">
        <v>115.69</v>
      </c>
      <c r="C15">
        <v>8299.6649999999991</v>
      </c>
      <c r="D15">
        <v>1247.31</v>
      </c>
      <c r="E15">
        <f t="shared" si="0"/>
        <v>12110.995793643613</v>
      </c>
      <c r="F15">
        <f t="shared" si="1"/>
        <v>1259543.5625389358</v>
      </c>
    </row>
    <row r="16" spans="1:12" x14ac:dyDescent="0.25">
      <c r="A16">
        <v>105</v>
      </c>
      <c r="B16">
        <v>115.69</v>
      </c>
      <c r="C16">
        <v>8299.6649999999991</v>
      </c>
      <c r="D16">
        <v>1247.31</v>
      </c>
      <c r="E16">
        <f t="shared" si="0"/>
        <v>11989.841744430862</v>
      </c>
      <c r="F16">
        <f t="shared" si="1"/>
        <v>1258933.3831652405</v>
      </c>
    </row>
    <row r="17" spans="1:6" x14ac:dyDescent="0.25">
      <c r="A17">
        <v>106</v>
      </c>
      <c r="B17">
        <v>115.69</v>
      </c>
      <c r="C17">
        <v>8299.6649999999991</v>
      </c>
      <c r="D17">
        <v>1247.31</v>
      </c>
      <c r="E17">
        <f t="shared" si="0"/>
        <v>11868.68769521811</v>
      </c>
      <c r="F17">
        <f t="shared" si="1"/>
        <v>1258080.8956931196</v>
      </c>
    </row>
    <row r="18" spans="1:6" x14ac:dyDescent="0.25">
      <c r="A18">
        <v>107</v>
      </c>
      <c r="B18">
        <v>115.69</v>
      </c>
      <c r="C18">
        <v>8299.6649999999991</v>
      </c>
      <c r="D18">
        <v>1247.31</v>
      </c>
      <c r="E18">
        <f t="shared" si="0"/>
        <v>11747.533646005359</v>
      </c>
      <c r="F18">
        <f t="shared" si="1"/>
        <v>1256986.1001225733</v>
      </c>
    </row>
    <row r="19" spans="1:6" x14ac:dyDescent="0.25">
      <c r="A19">
        <v>108</v>
      </c>
      <c r="B19">
        <v>115.69</v>
      </c>
      <c r="C19">
        <v>8299.6649999999991</v>
      </c>
      <c r="D19">
        <v>1247.31</v>
      </c>
      <c r="E19">
        <f t="shared" si="0"/>
        <v>11626.379596792607</v>
      </c>
      <c r="F19">
        <f t="shared" si="1"/>
        <v>1255648.9964536016</v>
      </c>
    </row>
    <row r="20" spans="1:6" x14ac:dyDescent="0.25">
      <c r="A20">
        <v>109</v>
      </c>
      <c r="B20">
        <v>115.69</v>
      </c>
      <c r="C20">
        <v>8299.6649999999991</v>
      </c>
      <c r="D20">
        <v>1247.31</v>
      </c>
      <c r="E20">
        <f t="shared" si="0"/>
        <v>11505.225547579857</v>
      </c>
      <c r="F20">
        <f t="shared" si="1"/>
        <v>1254069.5846862046</v>
      </c>
    </row>
    <row r="21" spans="1:6" x14ac:dyDescent="0.25">
      <c r="A21">
        <v>110</v>
      </c>
      <c r="B21">
        <v>115.69</v>
      </c>
      <c r="C21">
        <v>8299.6649999999991</v>
      </c>
      <c r="D21">
        <v>1247.31</v>
      </c>
      <c r="E21">
        <f t="shared" si="0"/>
        <v>11384.071498367106</v>
      </c>
      <c r="F21">
        <f t="shared" si="1"/>
        <v>1252247.8648203816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7109375" bestFit="1" customWidth="1"/>
    <col min="5" max="5" width="17" bestFit="1" customWidth="1"/>
    <col min="11" max="11" width="14" bestFit="1" customWidth="1"/>
    <col min="12" max="12" width="12.7109375" bestFit="1" customWidth="1"/>
  </cols>
  <sheetData>
    <row r="1" spans="1:12" x14ac:dyDescent="0.25">
      <c r="A1" s="2" t="s">
        <v>2</v>
      </c>
      <c r="B1" s="2" t="s">
        <v>3</v>
      </c>
      <c r="C1" s="2" t="s">
        <v>4</v>
      </c>
      <c r="D1" s="3" t="s">
        <v>5</v>
      </c>
      <c r="E1" s="2" t="s">
        <v>44</v>
      </c>
      <c r="F1" s="2" t="s">
        <v>45</v>
      </c>
    </row>
    <row r="2" spans="1:12" x14ac:dyDescent="0.25">
      <c r="A2">
        <v>91.38</v>
      </c>
      <c r="B2">
        <v>115.69</v>
      </c>
      <c r="C2">
        <v>8299.6649999999991</v>
      </c>
      <c r="D2">
        <v>1372.0409999999999</v>
      </c>
      <c r="E2">
        <f>$L$5+($L$6*A2)+($L$7*B2)+($L$8*C2)+($L$9*D2)+ 283.718171982919</f>
        <v>14636.11145860995</v>
      </c>
      <c r="F2">
        <f>E2*A2</f>
        <v>1337447.8650877771</v>
      </c>
    </row>
    <row r="3" spans="1:12" x14ac:dyDescent="0.25">
      <c r="A3">
        <v>92</v>
      </c>
      <c r="B3">
        <v>115.69</v>
      </c>
      <c r="C3">
        <v>8299.6649999999991</v>
      </c>
      <c r="D3">
        <v>1372.0409999999999</v>
      </c>
      <c r="E3">
        <f t="shared" ref="E3:E21" si="0">$L$5+($L$6*A3)+($L$7*B3)+($L$8*C3)+($L$9*D3)+ 283.718171982919</f>
        <v>14560.995948098045</v>
      </c>
      <c r="F3">
        <f t="shared" ref="F3:F21" si="1">E3*A3</f>
        <v>1339611.6272250202</v>
      </c>
    </row>
    <row r="4" spans="1:12" x14ac:dyDescent="0.25">
      <c r="A4">
        <v>93</v>
      </c>
      <c r="B4">
        <v>115.69</v>
      </c>
      <c r="C4">
        <v>8299.6649999999991</v>
      </c>
      <c r="D4">
        <v>1372.0409999999999</v>
      </c>
      <c r="E4">
        <f t="shared" si="0"/>
        <v>14439.841898885294</v>
      </c>
      <c r="F4">
        <f t="shared" si="1"/>
        <v>1342905.2965963322</v>
      </c>
    </row>
    <row r="5" spans="1:12" x14ac:dyDescent="0.25">
      <c r="A5">
        <v>94</v>
      </c>
      <c r="B5">
        <v>115.69</v>
      </c>
      <c r="C5">
        <v>8299.6649999999991</v>
      </c>
      <c r="D5">
        <v>1372.0409999999999</v>
      </c>
      <c r="E5">
        <f t="shared" si="0"/>
        <v>14318.687849672542</v>
      </c>
      <c r="F5">
        <f t="shared" si="1"/>
        <v>1345956.6578692188</v>
      </c>
      <c r="K5" t="s">
        <v>28</v>
      </c>
      <c r="L5">
        <v>3934.2547920660886</v>
      </c>
    </row>
    <row r="6" spans="1:12" x14ac:dyDescent="0.25">
      <c r="A6">
        <v>95</v>
      </c>
      <c r="B6">
        <v>115.69</v>
      </c>
      <c r="C6">
        <v>8299.6649999999991</v>
      </c>
      <c r="D6">
        <v>1372.0409999999999</v>
      </c>
      <c r="E6">
        <f t="shared" si="0"/>
        <v>14197.533800459792</v>
      </c>
      <c r="F6">
        <f t="shared" si="1"/>
        <v>1348765.7110436803</v>
      </c>
      <c r="K6" t="s">
        <v>2</v>
      </c>
      <c r="L6">
        <v>-121.15404921275108</v>
      </c>
    </row>
    <row r="7" spans="1:12" x14ac:dyDescent="0.25">
      <c r="A7">
        <v>96</v>
      </c>
      <c r="B7">
        <v>115.69</v>
      </c>
      <c r="C7">
        <v>8299.6649999999991</v>
      </c>
      <c r="D7">
        <v>1372.0409999999999</v>
      </c>
      <c r="E7">
        <f t="shared" si="0"/>
        <v>14076.379751247041</v>
      </c>
      <c r="F7">
        <f t="shared" si="1"/>
        <v>1351332.4561197159</v>
      </c>
      <c r="K7" t="s">
        <v>3</v>
      </c>
      <c r="L7">
        <v>113.48791882182799</v>
      </c>
    </row>
    <row r="8" spans="1:12" x14ac:dyDescent="0.25">
      <c r="A8">
        <v>97</v>
      </c>
      <c r="B8">
        <v>115.69</v>
      </c>
      <c r="C8">
        <v>8299.6649999999991</v>
      </c>
      <c r="D8">
        <v>1372.0409999999999</v>
      </c>
      <c r="E8">
        <f t="shared" si="0"/>
        <v>13955.225702034289</v>
      </c>
      <c r="F8">
        <f t="shared" si="1"/>
        <v>1353656.8930973262</v>
      </c>
      <c r="K8" t="s">
        <v>4</v>
      </c>
      <c r="L8">
        <v>-0.31301131067227045</v>
      </c>
    </row>
    <row r="9" spans="1:12" x14ac:dyDescent="0.25">
      <c r="A9">
        <v>98</v>
      </c>
      <c r="B9">
        <v>115.69</v>
      </c>
      <c r="C9">
        <v>8299.6649999999991</v>
      </c>
      <c r="D9">
        <v>1372.0409999999999</v>
      </c>
      <c r="E9">
        <f t="shared" si="0"/>
        <v>13834.071652821538</v>
      </c>
      <c r="F9">
        <f t="shared" si="1"/>
        <v>1355739.0219765108</v>
      </c>
      <c r="K9" t="s">
        <v>5</v>
      </c>
      <c r="L9">
        <v>7.9863992423809682</v>
      </c>
    </row>
    <row r="10" spans="1:12" x14ac:dyDescent="0.25">
      <c r="A10">
        <v>99</v>
      </c>
      <c r="B10">
        <v>115.69</v>
      </c>
      <c r="C10">
        <v>8299.6649999999991</v>
      </c>
      <c r="D10">
        <v>1372.0409999999999</v>
      </c>
      <c r="E10">
        <f t="shared" si="0"/>
        <v>13712.917603608787</v>
      </c>
      <c r="F10">
        <f t="shared" si="1"/>
        <v>1357578.84275727</v>
      </c>
      <c r="H10" t="s">
        <v>48</v>
      </c>
    </row>
    <row r="11" spans="1:12" x14ac:dyDescent="0.25">
      <c r="A11">
        <v>100</v>
      </c>
      <c r="B11">
        <v>115.69</v>
      </c>
      <c r="C11">
        <v>8299.6649999999991</v>
      </c>
      <c r="D11">
        <v>1372.0409999999999</v>
      </c>
      <c r="E11">
        <f t="shared" si="0"/>
        <v>13591.763554396037</v>
      </c>
      <c r="F11">
        <f t="shared" si="1"/>
        <v>1359176.3554396038</v>
      </c>
      <c r="H11">
        <f>1247.31+1247.31*10%</f>
        <v>1372.0409999999999</v>
      </c>
      <c r="K11" t="s">
        <v>12</v>
      </c>
      <c r="L11">
        <v>283.71817198291899</v>
      </c>
    </row>
    <row r="12" spans="1:12" x14ac:dyDescent="0.25">
      <c r="A12">
        <v>101</v>
      </c>
      <c r="B12">
        <v>115.69</v>
      </c>
      <c r="C12">
        <v>8299.6649999999991</v>
      </c>
      <c r="D12">
        <v>1372.0409999999999</v>
      </c>
      <c r="E12">
        <f t="shared" si="0"/>
        <v>13470.609505183285</v>
      </c>
      <c r="F12">
        <f t="shared" si="1"/>
        <v>1360531.5600235118</v>
      </c>
    </row>
    <row r="13" spans="1:12" x14ac:dyDescent="0.25">
      <c r="A13">
        <v>102</v>
      </c>
      <c r="B13">
        <v>115.69</v>
      </c>
      <c r="C13">
        <v>8299.6649999999991</v>
      </c>
      <c r="D13">
        <v>1372.0409999999999</v>
      </c>
      <c r="E13">
        <f t="shared" si="0"/>
        <v>13349.455455970534</v>
      </c>
      <c r="F13">
        <f t="shared" si="1"/>
        <v>1361644.4565089946</v>
      </c>
    </row>
    <row r="14" spans="1:12" x14ac:dyDescent="0.25">
      <c r="A14">
        <v>103</v>
      </c>
      <c r="B14">
        <v>115.69</v>
      </c>
      <c r="C14">
        <v>8299.6649999999991</v>
      </c>
      <c r="D14">
        <v>1372.0409999999999</v>
      </c>
      <c r="E14">
        <f t="shared" si="0"/>
        <v>13228.301406757782</v>
      </c>
      <c r="F14">
        <f t="shared" si="1"/>
        <v>1362515.0448960515</v>
      </c>
    </row>
    <row r="15" spans="1:12" x14ac:dyDescent="0.25">
      <c r="A15">
        <v>104</v>
      </c>
      <c r="B15">
        <v>115.69</v>
      </c>
      <c r="C15">
        <v>8299.6649999999991</v>
      </c>
      <c r="D15">
        <v>1372.0409999999999</v>
      </c>
      <c r="E15">
        <f t="shared" si="0"/>
        <v>13107.147357545033</v>
      </c>
      <c r="F15">
        <f t="shared" si="1"/>
        <v>1363143.3251846833</v>
      </c>
    </row>
    <row r="16" spans="1:12" x14ac:dyDescent="0.25">
      <c r="A16">
        <v>105</v>
      </c>
      <c r="B16">
        <v>115.69</v>
      </c>
      <c r="C16">
        <v>8299.6649999999991</v>
      </c>
      <c r="D16">
        <v>1372.0409999999999</v>
      </c>
      <c r="E16">
        <f t="shared" si="0"/>
        <v>12985.993308332281</v>
      </c>
      <c r="F16">
        <f t="shared" si="1"/>
        <v>1363529.2973748895</v>
      </c>
    </row>
    <row r="17" spans="1:6" x14ac:dyDescent="0.25">
      <c r="A17" s="16">
        <v>106</v>
      </c>
      <c r="B17" s="16">
        <v>115.69</v>
      </c>
      <c r="C17" s="16">
        <v>8299.6649999999991</v>
      </c>
      <c r="D17" s="16">
        <v>1372.0409999999999</v>
      </c>
      <c r="E17" s="16">
        <f t="shared" si="0"/>
        <v>12864.83925911953</v>
      </c>
      <c r="F17" s="16">
        <f t="shared" si="1"/>
        <v>1363672.96146667</v>
      </c>
    </row>
    <row r="18" spans="1:6" x14ac:dyDescent="0.25">
      <c r="A18">
        <v>107</v>
      </c>
      <c r="B18">
        <v>115.69</v>
      </c>
      <c r="C18">
        <v>8299.6649999999991</v>
      </c>
      <c r="D18">
        <v>1372.0409999999999</v>
      </c>
      <c r="E18">
        <f t="shared" si="0"/>
        <v>12743.685209906778</v>
      </c>
      <c r="F18">
        <f t="shared" si="1"/>
        <v>1363574.3174600252</v>
      </c>
    </row>
    <row r="19" spans="1:6" x14ac:dyDescent="0.25">
      <c r="A19">
        <v>108</v>
      </c>
      <c r="B19">
        <v>115.69</v>
      </c>
      <c r="C19">
        <v>8299.6649999999991</v>
      </c>
      <c r="D19">
        <v>1372.0409999999999</v>
      </c>
      <c r="E19">
        <f t="shared" si="0"/>
        <v>12622.531160694027</v>
      </c>
      <c r="F19">
        <f t="shared" si="1"/>
        <v>1363233.365354955</v>
      </c>
    </row>
    <row r="20" spans="1:6" x14ac:dyDescent="0.25">
      <c r="A20">
        <v>109</v>
      </c>
      <c r="B20">
        <v>115.69</v>
      </c>
      <c r="C20">
        <v>8299.6649999999991</v>
      </c>
      <c r="D20">
        <v>1372.0409999999999</v>
      </c>
      <c r="E20">
        <f t="shared" si="0"/>
        <v>12501.377111481277</v>
      </c>
      <c r="F20">
        <f t="shared" si="1"/>
        <v>1362650.1051514591</v>
      </c>
    </row>
    <row r="21" spans="1:6" x14ac:dyDescent="0.25">
      <c r="A21">
        <v>110</v>
      </c>
      <c r="B21">
        <v>115.69</v>
      </c>
      <c r="C21">
        <v>8299.6649999999991</v>
      </c>
      <c r="D21">
        <v>1372.0409999999999</v>
      </c>
      <c r="E21">
        <f t="shared" si="0"/>
        <v>12380.223062268526</v>
      </c>
      <c r="F21">
        <f t="shared" si="1"/>
        <v>1361824.5368495379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 Output</vt:lpstr>
      <vt:lpstr>Sheet2</vt:lpstr>
      <vt:lpstr>Sheet1</vt:lpstr>
      <vt:lpstr>Data Sheet 1</vt:lpstr>
      <vt:lpstr>Data Sheet 1 (2)</vt:lpstr>
      <vt:lpstr>Data Sheet 1 (3)</vt:lpstr>
      <vt:lpstr>Data Sheet 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Saima Hussain</dc:creator>
  <cp:lastModifiedBy>Saif ur Rahman</cp:lastModifiedBy>
  <dcterms:created xsi:type="dcterms:W3CDTF">2023-11-02T13:37:50Z</dcterms:created>
  <dcterms:modified xsi:type="dcterms:W3CDTF">2024-05-03T16:44:52Z</dcterms:modified>
</cp:coreProperties>
</file>