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aifs\Desktop\Personal\Projects\Github\N64-WirelessControllerMod\Extra\"/>
    </mc:Choice>
  </mc:AlternateContent>
  <xr:revisionPtr revIDLastSave="0" documentId="13_ncr:1_{C2EA0C37-4CD4-4A36-AC9A-36CDBD0509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" l="1"/>
  <c r="K16" i="1" s="1"/>
  <c r="J14" i="1"/>
  <c r="K14" i="1" s="1"/>
  <c r="J12" i="1"/>
  <c r="K12" i="1" s="1"/>
  <c r="J15" i="1"/>
  <c r="K15" i="1" s="1"/>
  <c r="I16" i="1"/>
  <c r="I15" i="1"/>
  <c r="I14" i="1"/>
  <c r="I13" i="1"/>
  <c r="I12" i="1"/>
  <c r="J13" i="1"/>
  <c r="K13" i="1" s="1"/>
  <c r="J17" i="1"/>
  <c r="K17" i="1" s="1"/>
  <c r="I17" i="1"/>
  <c r="J6" i="1"/>
  <c r="K6" i="1" s="1"/>
  <c r="J5" i="1"/>
  <c r="K5" i="1" s="1"/>
  <c r="J4" i="1"/>
  <c r="K4" i="1" s="1"/>
  <c r="J3" i="1"/>
  <c r="K3" i="1" s="1"/>
  <c r="J2" i="1"/>
  <c r="K2" i="1" s="1"/>
  <c r="J11" i="1"/>
  <c r="K11" i="1" s="1"/>
  <c r="J10" i="1"/>
  <c r="K10" i="1" s="1"/>
  <c r="J9" i="1"/>
  <c r="K9" i="1" s="1"/>
  <c r="J8" i="1"/>
  <c r="K8" i="1" s="1"/>
  <c r="J7" i="1"/>
  <c r="K7" i="1" s="1"/>
  <c r="I11" i="1"/>
  <c r="I10" i="1"/>
  <c r="I9" i="1"/>
  <c r="I8" i="1"/>
  <c r="I7" i="1"/>
  <c r="I6" i="1"/>
  <c r="I5" i="1"/>
  <c r="I4" i="1"/>
  <c r="I3" i="1"/>
  <c r="I2" i="1"/>
  <c r="K18" i="1" l="1"/>
  <c r="K19" i="1" s="1"/>
</calcChain>
</file>

<file path=xl/sharedStrings.xml><?xml version="1.0" encoding="utf-8"?>
<sst xmlns="http://schemas.openxmlformats.org/spreadsheetml/2006/main" count="78" uniqueCount="59">
  <si>
    <t>264-4258</t>
  </si>
  <si>
    <t>ATMega8</t>
  </si>
  <si>
    <t>131-0338</t>
  </si>
  <si>
    <t>16MHz Crystal</t>
  </si>
  <si>
    <t>144-1039</t>
  </si>
  <si>
    <t>432-450</t>
  </si>
  <si>
    <t>Switch</t>
  </si>
  <si>
    <t>ATtiny2313</t>
  </si>
  <si>
    <t>8MHz Crystal</t>
  </si>
  <si>
    <t>187-5995</t>
  </si>
  <si>
    <t>560 Ohm</t>
  </si>
  <si>
    <t>378-542</t>
  </si>
  <si>
    <t>Cost For
Each
Component</t>
  </si>
  <si>
    <t>Minimum
Quantity
Order</t>
  </si>
  <si>
    <t>How Many
Components Needed
For All Machines</t>
  </si>
  <si>
    <t>How Many Parts
To Purchase
For All Machines</t>
  </si>
  <si>
    <t>Costs For Total
Parts Needed
To Make All Machines</t>
  </si>
  <si>
    <t>R-EU_R0805</t>
  </si>
  <si>
    <t>RESISTOR</t>
  </si>
  <si>
    <t>CAPACITOR</t>
  </si>
  <si>
    <t>Quantity Needed
For 1 Machine</t>
  </si>
  <si>
    <t>Value (For PCB
Components)</t>
  </si>
  <si>
    <t>Device Or
Component Name</t>
  </si>
  <si>
    <t>Package</t>
  </si>
  <si>
    <t>Description</t>
  </si>
  <si>
    <t>Number of Machines</t>
  </si>
  <si>
    <t>22pf</t>
  </si>
  <si>
    <t>10K Ohm</t>
  </si>
  <si>
    <t>100nF</t>
  </si>
  <si>
    <t>Crystal</t>
  </si>
  <si>
    <t>MicroController</t>
  </si>
  <si>
    <t>LED</t>
  </si>
  <si>
    <t>5mm</t>
  </si>
  <si>
    <t>ThroughHole</t>
  </si>
  <si>
    <t>SMD</t>
  </si>
  <si>
    <t>Toggle Switch</t>
  </si>
  <si>
    <t>721-5619</t>
  </si>
  <si>
    <t>Total Cost For
All Machines</t>
  </si>
  <si>
    <t>Relative Cost Of
Each Machine</t>
  </si>
  <si>
    <t>Wires</t>
  </si>
  <si>
    <t>Diode</t>
  </si>
  <si>
    <t>Adafruit Micro-Lipo Charger</t>
  </si>
  <si>
    <t>Li-po Charger</t>
  </si>
  <si>
    <t>RS
Product Code</t>
  </si>
  <si>
    <t>NRF24L01+</t>
  </si>
  <si>
    <t>N64 Controller</t>
  </si>
  <si>
    <t>adafruit.com/product/1904</t>
  </si>
  <si>
    <t>681-3338</t>
  </si>
  <si>
    <t xml:space="preserve">Right Angle Pin Header </t>
  </si>
  <si>
    <r>
      <t>133-0978</t>
    </r>
    <r>
      <rPr>
        <sz val="13"/>
        <rFont val="Arial"/>
        <family val="2"/>
      </rPr>
      <t xml:space="preserve"> </t>
    </r>
  </si>
  <si>
    <t>Make Cheaper By Making</t>
  </si>
  <si>
    <t>0805</t>
  </si>
  <si>
    <t>862-2936</t>
  </si>
  <si>
    <t>uxcell (a15052000ux0140)</t>
  </si>
  <si>
    <t>DIL Connector</t>
  </si>
  <si>
    <t>Dual In-Line</t>
  </si>
  <si>
    <t>RF Module</t>
  </si>
  <si>
    <t>Amazon.com/5Pcs-Thread-Latching-Toggle-Switch/dp/B0147XIKDE</t>
  </si>
  <si>
    <t>Amazon.co.uk/PIXNOR-Professional-NRF24L01-Wireless-Transceiver/dp/B010N32SGM/ref=sr_1_4?keywords=NRF24L01%2B&amp;qid=1582118209&amp;s=electronics&amp;sr=1-4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</si>
</sst>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0;[Red]&quot;-&quot;[$£-809]#,##0.000"/>
    <numFmt numFmtId="165" formatCode="[$£-809]#,##0.00;[Red]&quot;-&quot;[$£-809]#,##0.0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3"/>
      <name val="Arial"/>
      <family val="2"/>
    </font>
    <font>
      <b/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66"/>
        <bgColor rgb="FF00FF66"/>
      </patternFill>
    </fill>
    <fill>
      <patternFill patternType="solid">
        <fgColor rgb="FFFF99FF"/>
        <bgColor rgb="FFFF99FF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3" xfId="0" applyFont="1" applyBorder="1" applyAlignment="1">
      <alignment vertical="top" wrapText="1"/>
    </xf>
    <xf numFmtId="165" fontId="1" fillId="0" borderId="3" xfId="0" applyNumberFormat="1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165" fontId="1" fillId="0" borderId="1" xfId="0" applyNumberFormat="1" applyFont="1" applyBorder="1" applyAlignment="1">
      <alignment vertical="top"/>
    </xf>
    <xf numFmtId="0" fontId="2" fillId="0" borderId="1" xfId="0" applyFont="1" applyFill="1" applyBorder="1" applyAlignment="1">
      <alignment horizontal="left" vertical="top"/>
    </xf>
    <xf numFmtId="164" fontId="2" fillId="0" borderId="1" xfId="0" applyNumberFormat="1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right" vertical="top"/>
    </xf>
    <xf numFmtId="165" fontId="2" fillId="0" borderId="1" xfId="0" applyNumberFormat="1" applyFont="1" applyFill="1" applyBorder="1" applyAlignment="1">
      <alignment horizontal="right" vertical="top"/>
    </xf>
    <xf numFmtId="0" fontId="4" fillId="0" borderId="0" xfId="0" applyFont="1"/>
    <xf numFmtId="0" fontId="0" fillId="5" borderId="0" xfId="0" applyFill="1"/>
    <xf numFmtId="0" fontId="2" fillId="5" borderId="1" xfId="0" applyFont="1" applyFill="1" applyBorder="1" applyAlignment="1">
      <alignment horizontal="left" vertical="top"/>
    </xf>
    <xf numFmtId="164" fontId="2" fillId="5" borderId="1" xfId="0" applyNumberFormat="1" applyFont="1" applyFill="1" applyBorder="1" applyAlignment="1">
      <alignment horizontal="right" vertical="top"/>
    </xf>
    <xf numFmtId="0" fontId="2" fillId="5" borderId="1" xfId="0" applyFont="1" applyFill="1" applyBorder="1" applyAlignment="1">
      <alignment horizontal="right" vertical="top"/>
    </xf>
    <xf numFmtId="165" fontId="2" fillId="5" borderId="1" xfId="0" applyNumberFormat="1" applyFont="1" applyFill="1" applyBorder="1" applyAlignment="1">
      <alignment horizontal="right" vertical="top"/>
    </xf>
    <xf numFmtId="0" fontId="5" fillId="0" borderId="0" xfId="1"/>
    <xf numFmtId="49" fontId="2" fillId="0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L13" sqref="L13"/>
    </sheetView>
  </sheetViews>
  <sheetFormatPr defaultRowHeight="15" x14ac:dyDescent="0.25"/>
  <cols>
    <col min="1" max="1" width="7.85546875" bestFit="1" customWidth="1"/>
    <col min="2" max="2" width="23.42578125" bestFit="1" customWidth="1"/>
    <col min="3" max="3" width="12.5703125" bestFit="1" customWidth="1"/>
    <col min="4" max="4" width="12.85546875" customWidth="1"/>
    <col min="5" max="5" width="13.85546875" bestFit="1" customWidth="1"/>
    <col min="6" max="6" width="11.42578125" bestFit="1" customWidth="1"/>
    <col min="7" max="7" width="9.85546875" bestFit="1" customWidth="1"/>
    <col min="8" max="8" width="8.5703125" bestFit="1" customWidth="1"/>
    <col min="9" max="9" width="17" bestFit="1" customWidth="1"/>
    <col min="10" max="10" width="14.42578125" bestFit="1" customWidth="1"/>
    <col min="11" max="11" width="12.85546875" customWidth="1"/>
    <col min="12" max="12" width="23.5703125" bestFit="1" customWidth="1"/>
    <col min="13" max="14" width="8.7109375" bestFit="1" customWidth="1"/>
    <col min="15" max="15" width="17.5703125" bestFit="1" customWidth="1"/>
  </cols>
  <sheetData>
    <row r="1" spans="1:12" ht="76.5" x14ac:dyDescent="0.25">
      <c r="A1" s="1" t="s">
        <v>20</v>
      </c>
      <c r="B1" s="1" t="s">
        <v>21</v>
      </c>
      <c r="C1" s="1" t="s">
        <v>22</v>
      </c>
      <c r="D1" s="2" t="s">
        <v>23</v>
      </c>
      <c r="E1" s="2" t="s">
        <v>24</v>
      </c>
      <c r="F1" s="1" t="s">
        <v>43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3" t="s">
        <v>25</v>
      </c>
    </row>
    <row r="2" spans="1:12" x14ac:dyDescent="0.25">
      <c r="A2" s="8">
        <v>2</v>
      </c>
      <c r="B2" s="8" t="s">
        <v>28</v>
      </c>
      <c r="C2" s="8" t="s">
        <v>17</v>
      </c>
      <c r="D2" s="19" t="s">
        <v>51</v>
      </c>
      <c r="E2" s="8" t="s">
        <v>19</v>
      </c>
      <c r="F2" s="8" t="s">
        <v>11</v>
      </c>
      <c r="G2" s="9">
        <v>3.0000000000000001E-3</v>
      </c>
      <c r="H2" s="10">
        <v>50</v>
      </c>
      <c r="I2" s="10">
        <f>SUM(A2*(L2))</f>
        <v>2</v>
      </c>
      <c r="J2" s="10">
        <f>ROUNDUP((A2*L2)/H2,0)*H2</f>
        <v>50</v>
      </c>
      <c r="K2" s="11">
        <f>SUM(G2*J2)</f>
        <v>0.15</v>
      </c>
      <c r="L2" s="3">
        <v>1</v>
      </c>
    </row>
    <row r="3" spans="1:12" x14ac:dyDescent="0.25">
      <c r="A3" s="8">
        <v>4</v>
      </c>
      <c r="B3" s="8" t="s">
        <v>26</v>
      </c>
      <c r="C3" s="8" t="s">
        <v>17</v>
      </c>
      <c r="D3" s="19" t="s">
        <v>51</v>
      </c>
      <c r="E3" s="8" t="s">
        <v>19</v>
      </c>
      <c r="F3" s="8" t="s">
        <v>0</v>
      </c>
      <c r="G3" s="9">
        <v>0.01</v>
      </c>
      <c r="H3" s="10">
        <v>25</v>
      </c>
      <c r="I3" s="10">
        <f>SUM(A3*(L2))</f>
        <v>4</v>
      </c>
      <c r="J3" s="10">
        <f>ROUNDUP((A3*L2)/H3,0)*H3</f>
        <v>25</v>
      </c>
      <c r="K3" s="11">
        <f>SUM(G3*J3)</f>
        <v>0.25</v>
      </c>
      <c r="L3" s="13" t="s">
        <v>50</v>
      </c>
    </row>
    <row r="4" spans="1:12" x14ac:dyDescent="0.25">
      <c r="A4" s="8">
        <v>3</v>
      </c>
      <c r="B4" s="8" t="s">
        <v>27</v>
      </c>
      <c r="C4" s="8" t="s">
        <v>17</v>
      </c>
      <c r="D4" s="19" t="s">
        <v>51</v>
      </c>
      <c r="E4" s="8" t="s">
        <v>18</v>
      </c>
      <c r="F4" s="8" t="s">
        <v>5</v>
      </c>
      <c r="G4" s="9">
        <v>4.0000000000000001E-3</v>
      </c>
      <c r="H4" s="10">
        <v>100</v>
      </c>
      <c r="I4" s="10">
        <f>SUM(A4*(L2))</f>
        <v>3</v>
      </c>
      <c r="J4" s="10">
        <f>ROUNDUP((A4*L2)/H4,0)*H4</f>
        <v>100</v>
      </c>
      <c r="K4" s="11">
        <f t="shared" ref="K4:K16" si="0">SUM(G4*J4)</f>
        <v>0.4</v>
      </c>
    </row>
    <row r="5" spans="1:12" x14ac:dyDescent="0.25">
      <c r="A5" s="8">
        <v>1</v>
      </c>
      <c r="B5" s="8" t="s">
        <v>10</v>
      </c>
      <c r="C5" s="8" t="s">
        <v>17</v>
      </c>
      <c r="D5" s="19" t="s">
        <v>51</v>
      </c>
      <c r="E5" s="8" t="s">
        <v>18</v>
      </c>
      <c r="F5" s="8" t="s">
        <v>36</v>
      </c>
      <c r="G5" s="9">
        <v>2.8000000000000001E-2</v>
      </c>
      <c r="H5" s="10">
        <v>5</v>
      </c>
      <c r="I5" s="10">
        <f>SUM(A5*(L2))</f>
        <v>1</v>
      </c>
      <c r="J5" s="10">
        <f>ROUNDUP((A5*L2)/H5,0)*H5</f>
        <v>5</v>
      </c>
      <c r="K5" s="11">
        <f t="shared" si="0"/>
        <v>0.14000000000000001</v>
      </c>
    </row>
    <row r="6" spans="1:12" x14ac:dyDescent="0.25">
      <c r="A6" s="8">
        <v>1</v>
      </c>
      <c r="B6" s="8" t="s">
        <v>8</v>
      </c>
      <c r="C6" s="8" t="s">
        <v>34</v>
      </c>
      <c r="D6" s="8" t="s">
        <v>34</v>
      </c>
      <c r="E6" s="8" t="s">
        <v>29</v>
      </c>
      <c r="F6" s="8" t="s">
        <v>9</v>
      </c>
      <c r="G6" s="9">
        <v>0.13</v>
      </c>
      <c r="H6" s="10">
        <v>25</v>
      </c>
      <c r="I6" s="10">
        <f>SUM(A6*(L2))</f>
        <v>1</v>
      </c>
      <c r="J6" s="10">
        <f>ROUNDUP((A6*L2)/H6,0)*H6</f>
        <v>25</v>
      </c>
      <c r="K6" s="11">
        <f t="shared" si="0"/>
        <v>3.25</v>
      </c>
    </row>
    <row r="7" spans="1:12" x14ac:dyDescent="0.25">
      <c r="A7" s="8">
        <v>1</v>
      </c>
      <c r="B7" s="8" t="s">
        <v>3</v>
      </c>
      <c r="C7" s="8" t="s">
        <v>33</v>
      </c>
      <c r="D7" s="8" t="s">
        <v>33</v>
      </c>
      <c r="E7" s="8" t="s">
        <v>29</v>
      </c>
      <c r="F7" s="8" t="s">
        <v>4</v>
      </c>
      <c r="G7" s="9">
        <v>0.21299999999999999</v>
      </c>
      <c r="H7" s="10">
        <v>25</v>
      </c>
      <c r="I7" s="10">
        <f>SUM(A7*(L2))</f>
        <v>1</v>
      </c>
      <c r="J7" s="10">
        <f>ROUNDUP((A7*L2)/H7,0)*H7</f>
        <v>25</v>
      </c>
      <c r="K7" s="11">
        <f t="shared" si="0"/>
        <v>5.3250000000000002</v>
      </c>
    </row>
    <row r="8" spans="1:12" x14ac:dyDescent="0.25">
      <c r="A8" s="8">
        <v>1</v>
      </c>
      <c r="B8" s="8" t="s">
        <v>1</v>
      </c>
      <c r="C8" s="8"/>
      <c r="D8" s="8"/>
      <c r="E8" s="8" t="s">
        <v>30</v>
      </c>
      <c r="F8" s="8" t="s">
        <v>2</v>
      </c>
      <c r="G8" s="9">
        <v>1.86</v>
      </c>
      <c r="H8" s="10">
        <v>2</v>
      </c>
      <c r="I8" s="10">
        <f>SUM(A8*(L2))</f>
        <v>1</v>
      </c>
      <c r="J8" s="10">
        <f>ROUNDUP((A8*L2)/H8,0)*H8</f>
        <v>2</v>
      </c>
      <c r="K8" s="11">
        <f t="shared" si="0"/>
        <v>3.72</v>
      </c>
    </row>
    <row r="9" spans="1:12" ht="16.5" x14ac:dyDescent="0.25">
      <c r="A9" s="8">
        <v>1</v>
      </c>
      <c r="B9" s="8" t="s">
        <v>7</v>
      </c>
      <c r="C9" s="8"/>
      <c r="D9" s="8"/>
      <c r="E9" s="8" t="s">
        <v>30</v>
      </c>
      <c r="F9" s="8" t="s">
        <v>49</v>
      </c>
      <c r="G9" s="9">
        <v>0.84399999999999997</v>
      </c>
      <c r="H9" s="10">
        <v>5</v>
      </c>
      <c r="I9" s="10">
        <f>SUM(A9*(L2))</f>
        <v>1</v>
      </c>
      <c r="J9" s="10">
        <f>ROUNDUP((A9*L2)/H9,0)*H9</f>
        <v>5</v>
      </c>
      <c r="K9" s="11">
        <f t="shared" si="0"/>
        <v>4.22</v>
      </c>
    </row>
    <row r="10" spans="1:12" x14ac:dyDescent="0.25">
      <c r="A10" s="8">
        <v>2</v>
      </c>
      <c r="B10" s="8" t="s">
        <v>6</v>
      </c>
      <c r="C10" s="8" t="s">
        <v>35</v>
      </c>
      <c r="D10" s="8" t="s">
        <v>57</v>
      </c>
      <c r="E10" s="8" t="s">
        <v>53</v>
      </c>
      <c r="F10" s="20"/>
      <c r="G10" s="9">
        <v>1</v>
      </c>
      <c r="H10" s="10">
        <v>5</v>
      </c>
      <c r="I10" s="10">
        <f>SUM(A10*(L2))</f>
        <v>2</v>
      </c>
      <c r="J10" s="10">
        <f>ROUNDUP((A10*L2)/H10,0)*H10</f>
        <v>5</v>
      </c>
      <c r="K10" s="11">
        <f t="shared" si="0"/>
        <v>5</v>
      </c>
    </row>
    <row r="11" spans="1:12" x14ac:dyDescent="0.25">
      <c r="A11" s="8">
        <v>1</v>
      </c>
      <c r="B11" s="8" t="s">
        <v>31</v>
      </c>
      <c r="C11" s="8" t="s">
        <v>31</v>
      </c>
      <c r="D11" s="8" t="s">
        <v>32</v>
      </c>
      <c r="E11" s="8" t="s">
        <v>31</v>
      </c>
      <c r="F11" s="8" t="s">
        <v>52</v>
      </c>
      <c r="G11" s="9">
        <v>0</v>
      </c>
      <c r="H11" s="10">
        <v>1</v>
      </c>
      <c r="I11" s="10">
        <f>SUM(A11*(L2))</f>
        <v>1</v>
      </c>
      <c r="J11" s="10">
        <f>ROUNDUP((A11*L2)/H11,0)*H11</f>
        <v>1</v>
      </c>
      <c r="K11" s="11">
        <f t="shared" si="0"/>
        <v>0</v>
      </c>
    </row>
    <row r="12" spans="1:12" x14ac:dyDescent="0.25">
      <c r="A12" s="8">
        <v>1</v>
      </c>
      <c r="B12" s="8" t="s">
        <v>40</v>
      </c>
      <c r="C12" s="8"/>
      <c r="D12" s="8"/>
      <c r="E12" s="8"/>
      <c r="F12" s="20"/>
      <c r="G12" s="9">
        <v>0</v>
      </c>
      <c r="H12" s="10">
        <v>1</v>
      </c>
      <c r="I12" s="10">
        <f>SUM(A12*(L2))</f>
        <v>1</v>
      </c>
      <c r="J12" s="10">
        <f>ROUNDUP((A12*L2)/H12,0)*H12</f>
        <v>1</v>
      </c>
      <c r="K12" s="11">
        <f t="shared" si="0"/>
        <v>0</v>
      </c>
    </row>
    <row r="13" spans="1:12" x14ac:dyDescent="0.25">
      <c r="A13" s="8">
        <v>1</v>
      </c>
      <c r="B13" s="8" t="s">
        <v>45</v>
      </c>
      <c r="C13" s="8" t="s">
        <v>45</v>
      </c>
      <c r="D13" s="8" t="s">
        <v>45</v>
      </c>
      <c r="E13" s="8" t="s">
        <v>45</v>
      </c>
      <c r="F13" s="20"/>
      <c r="G13" s="9">
        <v>25</v>
      </c>
      <c r="H13" s="10">
        <v>1</v>
      </c>
      <c r="I13" s="10">
        <f>SUM(A13*(L2))</f>
        <v>1</v>
      </c>
      <c r="J13" s="10">
        <f>ROUNDUP((A13*L2)/H13,0)*H13</f>
        <v>1</v>
      </c>
      <c r="K13" s="11">
        <f t="shared" si="0"/>
        <v>25</v>
      </c>
    </row>
    <row r="14" spans="1:12" x14ac:dyDescent="0.25">
      <c r="A14" s="8">
        <v>1</v>
      </c>
      <c r="B14" s="8" t="s">
        <v>54</v>
      </c>
      <c r="C14" s="8" t="s">
        <v>48</v>
      </c>
      <c r="D14" s="8" t="s">
        <v>55</v>
      </c>
      <c r="E14" s="8" t="s">
        <v>48</v>
      </c>
      <c r="F14" s="8" t="s">
        <v>47</v>
      </c>
      <c r="G14" s="9">
        <v>0</v>
      </c>
      <c r="H14" s="10">
        <v>1</v>
      </c>
      <c r="I14" s="10">
        <f>SUM(A14*(L2))</f>
        <v>1</v>
      </c>
      <c r="J14" s="10">
        <f>ROUNDUP((A14*L2)/H14,0)*H14</f>
        <v>1</v>
      </c>
      <c r="K14" s="11">
        <f t="shared" si="0"/>
        <v>0</v>
      </c>
    </row>
    <row r="15" spans="1:12" x14ac:dyDescent="0.25">
      <c r="A15" s="8">
        <v>1</v>
      </c>
      <c r="B15" s="8" t="s">
        <v>39</v>
      </c>
      <c r="C15" s="8"/>
      <c r="D15" s="8"/>
      <c r="E15" s="8"/>
      <c r="F15" s="20"/>
      <c r="G15" s="9">
        <v>0</v>
      </c>
      <c r="H15" s="10">
        <v>1</v>
      </c>
      <c r="I15" s="10">
        <f>SUM(A15*(L2))</f>
        <v>1</v>
      </c>
      <c r="J15" s="10">
        <f>ROUNDUP((A15*L2)/H15,0)*H15</f>
        <v>1</v>
      </c>
      <c r="K15" s="11">
        <f t="shared" si="0"/>
        <v>0</v>
      </c>
    </row>
    <row r="16" spans="1:12" x14ac:dyDescent="0.25">
      <c r="A16" s="8">
        <v>2</v>
      </c>
      <c r="B16" s="8" t="s">
        <v>44</v>
      </c>
      <c r="C16" s="8"/>
      <c r="D16" s="8" t="s">
        <v>58</v>
      </c>
      <c r="E16" s="8" t="s">
        <v>56</v>
      </c>
      <c r="F16" s="20"/>
      <c r="G16" s="9">
        <v>1.4179999999999999</v>
      </c>
      <c r="H16" s="10">
        <v>5</v>
      </c>
      <c r="I16" s="10">
        <f>SUM(A16*(L2))</f>
        <v>2</v>
      </c>
      <c r="J16" s="10">
        <f>ROUNDUP((A16*L2)/H16,0)*H16</f>
        <v>5</v>
      </c>
      <c r="K16" s="11">
        <f t="shared" si="0"/>
        <v>7.09</v>
      </c>
    </row>
    <row r="17" spans="1:11" x14ac:dyDescent="0.25">
      <c r="A17" s="14">
        <v>1</v>
      </c>
      <c r="B17" s="14" t="s">
        <v>41</v>
      </c>
      <c r="C17" s="14"/>
      <c r="D17" s="14" t="s">
        <v>42</v>
      </c>
      <c r="E17" s="14" t="s">
        <v>42</v>
      </c>
      <c r="F17" s="20" t="s">
        <v>46</v>
      </c>
      <c r="G17" s="15">
        <v>6.95</v>
      </c>
      <c r="H17" s="16">
        <v>1</v>
      </c>
      <c r="I17" s="16">
        <f>SUM(A17*(L2))</f>
        <v>1</v>
      </c>
      <c r="J17" s="16">
        <f>ROUNDUP((A17*L2)/H17,0)*H17</f>
        <v>1</v>
      </c>
      <c r="K17" s="17">
        <f t="shared" ref="K17" si="1">SUM(G17*J17)</f>
        <v>6.95</v>
      </c>
    </row>
    <row r="18" spans="1:11" ht="25.5" x14ac:dyDescent="0.25">
      <c r="J18" s="4" t="s">
        <v>37</v>
      </c>
      <c r="K18" s="5">
        <f>SUM(K2:K17)</f>
        <v>61.495000000000005</v>
      </c>
    </row>
    <row r="19" spans="1:11" ht="25.5" x14ac:dyDescent="0.25">
      <c r="J19" s="6" t="s">
        <v>38</v>
      </c>
      <c r="K19" s="7">
        <f>SUM(K18/L2)</f>
        <v>61.495000000000005</v>
      </c>
    </row>
    <row r="21" spans="1:11" x14ac:dyDescent="0.25">
      <c r="A21" s="18"/>
    </row>
    <row r="23" spans="1:11" x14ac:dyDescent="0.25">
      <c r="E23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Saban</dc:creator>
  <cp:lastModifiedBy>Saif Sabban</cp:lastModifiedBy>
  <dcterms:created xsi:type="dcterms:W3CDTF">2015-06-05T18:17:20Z</dcterms:created>
  <dcterms:modified xsi:type="dcterms:W3CDTF">2022-05-18T09:16:03Z</dcterms:modified>
</cp:coreProperties>
</file>