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D:\статистика\"/>
    </mc:Choice>
  </mc:AlternateContent>
  <xr:revisionPtr revIDLastSave="0" documentId="13_ncr:1_{A30C893E-751A-4B0B-A4F5-78A9FB9A38BF}" xr6:coauthVersionLast="45" xr6:coauthVersionMax="45" xr10:uidLastSave="{00000000-0000-0000-0000-000000000000}"/>
  <bookViews>
    <workbookView xWindow="-120" yWindow="-120" windowWidth="20730" windowHeight="11160" tabRatio="753" xr2:uid="{00000000-000D-0000-FFFF-FFFF00000000}"/>
  </bookViews>
  <sheets>
    <sheet name="Лист1" sheetId="1" r:id="rId1"/>
    <sheet name="Лист3" sheetId="16" r:id="rId2"/>
    <sheet name="динамика" sheetId="15" r:id="rId3"/>
    <sheet name="мастер таблиц" sheetId="14" r:id="rId4"/>
    <sheet name="Лист6" sheetId="20" r:id="rId5"/>
    <sheet name="фильтр_регрессия" sheetId="5" r:id="rId6"/>
    <sheet name="количественный" sheetId="2" r:id="rId7"/>
    <sheet name="качественный" sheetId="3" r:id="rId8"/>
  </sheets>
  <definedNames>
    <definedName name="_xlnm._FilterDatabase" localSheetId="2" hidden="1">динамика!$B$1:$H$29</definedName>
    <definedName name="_xlnm._FilterDatabase" localSheetId="0" hidden="1">Лист1!$A$1:$H$16</definedName>
    <definedName name="_xlnm._FilterDatabase" localSheetId="5" hidden="1">фильтр_регрессия!$B$1:$H$53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5" l="1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3" i="15"/>
  <c r="Q3" i="15" s="1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4" i="15"/>
  <c r="N5" i="15"/>
  <c r="N6" i="15"/>
  <c r="N7" i="15"/>
  <c r="N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3" i="15"/>
  <c r="O29" i="15" l="1"/>
  <c r="Q29" i="15" s="1"/>
  <c r="K29" i="15"/>
  <c r="Q4" i="15"/>
  <c r="Q5" i="15"/>
  <c r="Q6" i="15"/>
  <c r="Q7" i="15"/>
  <c r="Q8" i="15"/>
  <c r="Q9" i="15"/>
  <c r="Q10" i="15"/>
  <c r="Q11" i="15"/>
  <c r="Q12" i="15"/>
  <c r="Q15" i="15"/>
  <c r="Q16" i="15"/>
  <c r="Q17" i="15"/>
  <c r="Q18" i="15"/>
  <c r="Q19" i="15"/>
  <c r="Q20" i="15"/>
  <c r="Q21" i="15"/>
  <c r="Q22" i="15"/>
  <c r="Q23" i="15"/>
  <c r="Q24" i="15"/>
  <c r="Q25" i="15"/>
  <c r="Q27" i="15"/>
  <c r="Q28" i="15"/>
  <c r="Q13" i="15"/>
  <c r="Q14" i="15"/>
  <c r="Q26" i="15"/>
  <c r="AD7" i="2" l="1"/>
  <c r="AD6" i="2"/>
  <c r="AD5" i="2"/>
  <c r="AD4" i="2"/>
</calcChain>
</file>

<file path=xl/sharedStrings.xml><?xml version="1.0" encoding="utf-8"?>
<sst xmlns="http://schemas.openxmlformats.org/spreadsheetml/2006/main" count="1651" uniqueCount="118">
  <si>
    <t>названия</t>
  </si>
  <si>
    <t>издательство</t>
  </si>
  <si>
    <t>год_выпуска</t>
  </si>
  <si>
    <t>тираж</t>
  </si>
  <si>
    <t>город_выпуска</t>
  </si>
  <si>
    <t>тип_литературы</t>
  </si>
  <si>
    <t>За руку с демоном</t>
  </si>
  <si>
    <t>Фабрика комиксов</t>
  </si>
  <si>
    <t>жанр</t>
  </si>
  <si>
    <t>хоррор</t>
  </si>
  <si>
    <t>Манга</t>
  </si>
  <si>
    <t>Екатеринбург</t>
  </si>
  <si>
    <t>кол-во глав</t>
  </si>
  <si>
    <t>Соити</t>
  </si>
  <si>
    <t>Причудливые Авантюры Жожо. Фантомас-67</t>
  </si>
  <si>
    <t>Терлецки Комикс</t>
  </si>
  <si>
    <t>СПБ</t>
  </si>
  <si>
    <t>Комикс</t>
  </si>
  <si>
    <t>комедия</t>
  </si>
  <si>
    <t>Дитя погоды</t>
  </si>
  <si>
    <t>драмма</t>
  </si>
  <si>
    <t>Истари Комикс</t>
  </si>
  <si>
    <t>Роман</t>
  </si>
  <si>
    <t>Москва</t>
  </si>
  <si>
    <t>Азбука-Аттикус</t>
  </si>
  <si>
    <t>Ванпанчмен. 8 том</t>
  </si>
  <si>
    <t>Берсерк. Том 1</t>
  </si>
  <si>
    <t>фэнтези</t>
  </si>
  <si>
    <t>XL Media</t>
  </si>
  <si>
    <t>Orange. Том 3</t>
  </si>
  <si>
    <t>школа</t>
  </si>
  <si>
    <t>Дюрарара!! Том 1 </t>
  </si>
  <si>
    <t>Ранобе</t>
  </si>
  <si>
    <t>Знаток муси</t>
  </si>
  <si>
    <t> Обещанный Неверленд</t>
  </si>
  <si>
    <t>детектив</t>
  </si>
  <si>
    <t>Ложные выводы. Том 1</t>
  </si>
  <si>
    <t> Фантастика Книжный Клуб</t>
  </si>
  <si>
    <t>Восхождение Героя Щита. Том 10 </t>
  </si>
  <si>
    <t>Моя Геройская Академия. Том 3 </t>
  </si>
  <si>
    <t>Без игры жизни нет Том 6 </t>
  </si>
  <si>
    <t>Призрак в доспехах. Том 1</t>
  </si>
  <si>
    <t>сортировка по году выпуска</t>
  </si>
  <si>
    <t>Названия строк</t>
  </si>
  <si>
    <t>Общий итог</t>
  </si>
  <si>
    <t>Сумма по полю кол-во глав</t>
  </si>
  <si>
    <t>Сумма по полю тираж</t>
  </si>
  <si>
    <t>сортировка по кол-ву глав</t>
  </si>
  <si>
    <t>сортировка по тиражу</t>
  </si>
  <si>
    <t>сортировка по издательству</t>
  </si>
  <si>
    <t>сортировка по городу</t>
  </si>
  <si>
    <t>сортировка по жанру</t>
  </si>
  <si>
    <t>сводная</t>
  </si>
  <si>
    <t>группа</t>
  </si>
  <si>
    <t>среднее</t>
  </si>
  <si>
    <t>мин</t>
  </si>
  <si>
    <t>мах</t>
  </si>
  <si>
    <t>(Все)</t>
  </si>
  <si>
    <t>Количество по полю тип_литературы</t>
  </si>
  <si>
    <t>Железный миротворец. Том 8</t>
  </si>
  <si>
    <t>Семь смертных грехов. Том 3</t>
  </si>
  <si>
    <t>приключения</t>
  </si>
  <si>
    <t>Стальной Алхимик. Том 8</t>
  </si>
  <si>
    <t>Моя Геройская Академия. Том 4</t>
  </si>
  <si>
    <t>Супер сила</t>
  </si>
  <si>
    <t>Ночь на Галактической железной дороге</t>
  </si>
  <si>
    <t> Alt Graph</t>
  </si>
  <si>
    <t>Брянск</t>
  </si>
  <si>
    <t>Рыцари «Сидонии». Том 7</t>
  </si>
  <si>
    <t>Староста-горничная. Том 7 </t>
  </si>
  <si>
    <t>Бакуман. Том 10</t>
  </si>
  <si>
    <t>Токийский гуль: re. Том 3</t>
  </si>
  <si>
    <t>Страна чудес смертников. Том 5 </t>
  </si>
  <si>
    <t>Очень приятно, бог. Том 14 </t>
  </si>
  <si>
    <t>О моём перерождении в слизь. Том 3</t>
  </si>
  <si>
    <t>Магистр дьявольского культа. Том 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</si>
  <si>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</si>
  <si>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</si>
  <si>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</si>
  <si>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</si>
  <si>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</si>
  <si>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</si>
  <si>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</si>
  <si>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</si>
  <si>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</si>
  <si>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</si>
  <si>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</si>
  <si>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</si>
  <si>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</si>
  <si>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</si>
  <si>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</si>
  <si>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</si>
  <si>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</si>
  <si>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</si>
  <si>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</si>
  <si>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</si>
  <si>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</si>
  <si>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</si>
  <si>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</si>
  <si>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</si>
  <si>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</si>
  <si>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</si>
  <si>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</si>
  <si>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</si>
  <si>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</si>
  <si>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</si>
  <si>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</si>
  <si>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</si>
  <si>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</si>
  <si>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Предсказанное тираж</t>
  </si>
  <si>
    <t>базис</t>
  </si>
  <si>
    <t>цепной</t>
  </si>
  <si>
    <t>-</t>
  </si>
  <si>
    <t>абс.прир:</t>
  </si>
  <si>
    <t>темп рос:</t>
  </si>
  <si>
    <t>темп прироста цепной</t>
  </si>
  <si>
    <t>в среднем за промежутки времени шло увеличение продаж литературы на 4%</t>
  </si>
  <si>
    <t>Предсказанное год_выпуска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</si>
</sst>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11223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2"/>
      <color theme="0" tint="-0.249977111117893"/>
      <name val="Times New Roman"/>
      <family val="1"/>
      <charset val="204"/>
    </font>
    <font>
      <sz val="11"/>
      <color theme="0" tint="-0.249977111117893"/>
      <name val="Times New Roman"/>
      <family val="1"/>
      <charset val="204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A8D18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6EBF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  <xf numFmtId="0" fontId="11" fillId="6" borderId="0" xfId="0" applyFont="1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Continuous"/>
    </xf>
    <xf numFmtId="10" fontId="0" fillId="0" borderId="0" xfId="0" applyNumberFormat="1"/>
    <xf numFmtId="0" fontId="0" fillId="3" borderId="0" xfId="0" applyFill="1" applyBorder="1" applyAlignment="1"/>
    <xf numFmtId="0" fontId="0" fillId="10" borderId="0" xfId="0" applyFill="1" applyBorder="1" applyAlignment="1"/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Alignment="1"/>
    <xf numFmtId="0" fontId="7" fillId="1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12" borderId="1" xfId="0" applyFont="1" applyFill="1" applyBorder="1" applyAlignment="1">
      <alignment vertical="center"/>
    </xf>
    <xf numFmtId="0" fontId="0" fillId="0" borderId="1" xfId="0" applyBorder="1" applyAlignment="1"/>
    <xf numFmtId="0" fontId="7" fillId="0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14" borderId="1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2" fillId="9" borderId="0" xfId="0" applyFont="1" applyFill="1" applyAlignment="1">
      <alignment horizontal="left" vertical="center"/>
    </xf>
    <xf numFmtId="0" fontId="0" fillId="0" borderId="1" xfId="0" applyBorder="1" applyAlignment="1"/>
    <xf numFmtId="0" fontId="2" fillId="12" borderId="0" xfId="0" applyFont="1" applyFill="1" applyAlignment="1">
      <alignment horizontal="left" vertical="center"/>
    </xf>
    <xf numFmtId="0" fontId="0" fillId="14" borderId="0" xfId="0" applyFill="1"/>
    <xf numFmtId="0" fontId="7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0" fillId="7" borderId="0" xfId="0" applyFill="1"/>
    <xf numFmtId="0" fontId="7" fillId="14" borderId="0" xfId="0" applyFont="1" applyFill="1" applyAlignment="1">
      <alignment horizontal="left" vertical="center"/>
    </xf>
    <xf numFmtId="11" fontId="14" fillId="0" borderId="0" xfId="0" applyNumberFormat="1" applyFont="1" applyAlignment="1">
      <alignment horizontal="center" vertical="center" readingOrder="1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0" fontId="0" fillId="5" borderId="1" xfId="0" applyFill="1" applyBorder="1"/>
    <xf numFmtId="9" fontId="0" fillId="5" borderId="1" xfId="1" applyFont="1" applyFill="1" applyBorder="1"/>
    <xf numFmtId="9" fontId="0" fillId="11" borderId="1" xfId="1" applyFont="1" applyFill="1" applyBorder="1"/>
    <xf numFmtId="9" fontId="0" fillId="13" borderId="1" xfId="1" applyFont="1" applyFill="1" applyBorder="1"/>
    <xf numFmtId="9" fontId="0" fillId="8" borderId="1" xfId="1" applyFont="1" applyFill="1" applyBorder="1"/>
    <xf numFmtId="0" fontId="2" fillId="9" borderId="1" xfId="0" applyFont="1" applyFill="1" applyBorder="1" applyAlignment="1">
      <alignment horizontal="left" vertical="center"/>
    </xf>
    <xf numFmtId="0" fontId="0" fillId="0" borderId="1" xfId="0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A8D18F"/>
      <color rgb="FFE6EBF6"/>
      <color rgb="FFD1DAEF"/>
      <color rgb="FF5A8A3A"/>
      <color rgb="FF69A743"/>
      <color rgb="FFBEDDAB"/>
      <color rgb="FF273B19"/>
      <color rgb="FF41642A"/>
      <color rgb="FF4B7230"/>
      <color rgb="FF87C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глав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Лист1!$G$2:$G$29</c:f>
              <c:numCache>
                <c:formatCode>General</c:formatCode>
                <c:ptCount val="28"/>
                <c:pt idx="0">
                  <c:v>12</c:v>
                </c:pt>
                <c:pt idx="1">
                  <c:v>95</c:v>
                </c:pt>
                <c:pt idx="2">
                  <c:v>22</c:v>
                </c:pt>
                <c:pt idx="3">
                  <c:v>13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13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6</c:v>
                </c:pt>
                <c:pt idx="27">
                  <c:v>9</c:v>
                </c:pt>
              </c:numCache>
            </c:numRef>
          </c:xVal>
          <c:yVal>
            <c:numRef>
              <c:f>Лист1!$L$26:$L$53</c:f>
              <c:numCache>
                <c:formatCode>General</c:formatCode>
                <c:ptCount val="28"/>
                <c:pt idx="0">
                  <c:v>-3887.5470799830728</c:v>
                </c:pt>
                <c:pt idx="1">
                  <c:v>-2008.5177740160825</c:v>
                </c:pt>
                <c:pt idx="2">
                  <c:v>-2473.206199746086</c:v>
                </c:pt>
                <c:pt idx="3">
                  <c:v>-1166.1129919593741</c:v>
                </c:pt>
                <c:pt idx="4">
                  <c:v>2791.0188319932286</c:v>
                </c:pt>
                <c:pt idx="5">
                  <c:v>-3537.5856961489635</c:v>
                </c:pt>
                <c:pt idx="6">
                  <c:v>-1359.0197841726622</c:v>
                </c:pt>
                <c:pt idx="7">
                  <c:v>-1444.7561362674569</c:v>
                </c:pt>
                <c:pt idx="8">
                  <c:v>-908.90393567498995</c:v>
                </c:pt>
                <c:pt idx="9">
                  <c:v>3726.7165679221325</c:v>
                </c:pt>
                <c:pt idx="10">
                  <c:v>-3480.4538721963609</c:v>
                </c:pt>
                <c:pt idx="11">
                  <c:v>-3159.0197841726622</c:v>
                </c:pt>
                <c:pt idx="12">
                  <c:v>7748.1506559458312</c:v>
                </c:pt>
                <c:pt idx="13">
                  <c:v>-2444.7561362674569</c:v>
                </c:pt>
                <c:pt idx="14">
                  <c:v>15833.887008040627</c:v>
                </c:pt>
                <c:pt idx="15">
                  <c:v>-4037.5856961489635</c:v>
                </c:pt>
                <c:pt idx="16">
                  <c:v>-3251.8493440541688</c:v>
                </c:pt>
                <c:pt idx="17">
                  <c:v>3662.4143038510365</c:v>
                </c:pt>
                <c:pt idx="18">
                  <c:v>5769.5847439695299</c:v>
                </c:pt>
                <c:pt idx="19">
                  <c:v>-3809.0197841726622</c:v>
                </c:pt>
                <c:pt idx="20">
                  <c:v>-3607.5856961489635</c:v>
                </c:pt>
                <c:pt idx="21">
                  <c:v>-3137.5856961489635</c:v>
                </c:pt>
                <c:pt idx="22">
                  <c:v>2748.1506559458312</c:v>
                </c:pt>
                <c:pt idx="23">
                  <c:v>3769.5847439695299</c:v>
                </c:pt>
                <c:pt idx="24">
                  <c:v>-3537.5856961489635</c:v>
                </c:pt>
                <c:pt idx="25">
                  <c:v>-230.41525603047012</c:v>
                </c:pt>
                <c:pt idx="26">
                  <c:v>-2316.1516081252648</c:v>
                </c:pt>
                <c:pt idx="27">
                  <c:v>3748.1506559458312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3-4A3B-BF9C-781DC86F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53407"/>
        <c:axId val="526090447"/>
      </c:scatterChart>
      <c:valAx>
        <c:axId val="61775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глав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090447"/>
        <c:crosses val="autoZero"/>
        <c:crossBetween val="midCat"/>
      </c:valAx>
      <c:valAx>
        <c:axId val="52609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75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глав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тираж</c:v>
          </c:tx>
          <c:spPr>
            <a:ln w="19050">
              <a:noFill/>
            </a:ln>
          </c:spPr>
          <c:xVal>
            <c:numRef>
              <c:f>Лист1!$G$2:$G$29</c:f>
              <c:numCache>
                <c:formatCode>General</c:formatCode>
                <c:ptCount val="28"/>
                <c:pt idx="0">
                  <c:v>12</c:v>
                </c:pt>
                <c:pt idx="1">
                  <c:v>95</c:v>
                </c:pt>
                <c:pt idx="2">
                  <c:v>22</c:v>
                </c:pt>
                <c:pt idx="3">
                  <c:v>13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13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6</c:v>
                </c:pt>
                <c:pt idx="27">
                  <c:v>9</c:v>
                </c:pt>
              </c:numCache>
            </c:numRef>
          </c:xVal>
          <c:yVal>
            <c:numRef>
              <c:f>Лист1!$H$2:$H$29</c:f>
              <c:numCache>
                <c:formatCode>General</c:formatCode>
                <c:ptCount val="28"/>
                <c:pt idx="0">
                  <c:v>300</c:v>
                </c:pt>
                <c:pt idx="1">
                  <c:v>400</c:v>
                </c:pt>
                <c:pt idx="2">
                  <c:v>1500</c:v>
                </c:pt>
                <c:pt idx="3">
                  <c:v>3000</c:v>
                </c:pt>
                <c:pt idx="4">
                  <c:v>7000</c:v>
                </c:pt>
                <c:pt idx="5">
                  <c:v>800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8000</c:v>
                </c:pt>
                <c:pt idx="10">
                  <c:v>900</c:v>
                </c:pt>
                <c:pt idx="11">
                  <c:v>1200</c:v>
                </c:pt>
                <c:pt idx="12">
                  <c:v>12000</c:v>
                </c:pt>
                <c:pt idx="13">
                  <c:v>2000</c:v>
                </c:pt>
                <c:pt idx="14">
                  <c:v>20000</c:v>
                </c:pt>
                <c:pt idx="15">
                  <c:v>300</c:v>
                </c:pt>
                <c:pt idx="16">
                  <c:v>1000</c:v>
                </c:pt>
                <c:pt idx="17">
                  <c:v>8000</c:v>
                </c:pt>
                <c:pt idx="18">
                  <c:v>10000</c:v>
                </c:pt>
                <c:pt idx="19">
                  <c:v>550</c:v>
                </c:pt>
                <c:pt idx="20">
                  <c:v>730</c:v>
                </c:pt>
                <c:pt idx="21">
                  <c:v>1200</c:v>
                </c:pt>
                <c:pt idx="22">
                  <c:v>7000</c:v>
                </c:pt>
                <c:pt idx="23">
                  <c:v>8000</c:v>
                </c:pt>
                <c:pt idx="24">
                  <c:v>800</c:v>
                </c:pt>
                <c:pt idx="25">
                  <c:v>4000</c:v>
                </c:pt>
                <c:pt idx="26">
                  <c:v>2000</c:v>
                </c:pt>
                <c:pt idx="27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5-4524-8701-EC17AA147E79}"/>
            </c:ext>
          </c:extLst>
        </c:ser>
        <c:ser>
          <c:idx val="1"/>
          <c:order val="1"/>
          <c:tx>
            <c:v>Предсказанное тираж</c:v>
          </c:tx>
          <c:spPr>
            <a:ln w="19050">
              <a:noFill/>
            </a:ln>
          </c:spPr>
          <c:xVal>
            <c:numRef>
              <c:f>Лист1!$G$2:$G$29</c:f>
              <c:numCache>
                <c:formatCode>General</c:formatCode>
                <c:ptCount val="28"/>
                <c:pt idx="0">
                  <c:v>12</c:v>
                </c:pt>
                <c:pt idx="1">
                  <c:v>95</c:v>
                </c:pt>
                <c:pt idx="2">
                  <c:v>22</c:v>
                </c:pt>
                <c:pt idx="3">
                  <c:v>13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13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6</c:v>
                </c:pt>
                <c:pt idx="27">
                  <c:v>9</c:v>
                </c:pt>
              </c:numCache>
            </c:numRef>
          </c:xVal>
          <c:yVal>
            <c:numRef>
              <c:f>Лист1!$K$26:$K$53</c:f>
              <c:numCache>
                <c:formatCode>General</c:formatCode>
                <c:ptCount val="28"/>
                <c:pt idx="0">
                  <c:v>4187.5470799830728</c:v>
                </c:pt>
                <c:pt idx="1">
                  <c:v>2408.5177740160825</c:v>
                </c:pt>
                <c:pt idx="2">
                  <c:v>3973.206199746086</c:v>
                </c:pt>
                <c:pt idx="3">
                  <c:v>4166.1129919593741</c:v>
                </c:pt>
                <c:pt idx="4">
                  <c:v>4208.9811680067714</c:v>
                </c:pt>
                <c:pt idx="5">
                  <c:v>4337.5856961489635</c:v>
                </c:pt>
                <c:pt idx="6">
                  <c:v>4359.0197841726622</c:v>
                </c:pt>
                <c:pt idx="7">
                  <c:v>4444.7561362674569</c:v>
                </c:pt>
                <c:pt idx="8">
                  <c:v>3908.90393567499</c:v>
                </c:pt>
                <c:pt idx="9">
                  <c:v>4273.2834320778675</c:v>
                </c:pt>
                <c:pt idx="10">
                  <c:v>4380.4538721963609</c:v>
                </c:pt>
                <c:pt idx="11">
                  <c:v>4359.0197841726622</c:v>
                </c:pt>
                <c:pt idx="12">
                  <c:v>4251.8493440541688</c:v>
                </c:pt>
                <c:pt idx="13">
                  <c:v>4444.7561362674569</c:v>
                </c:pt>
                <c:pt idx="14">
                  <c:v>4166.1129919593741</c:v>
                </c:pt>
                <c:pt idx="15">
                  <c:v>4337.5856961489635</c:v>
                </c:pt>
                <c:pt idx="16">
                  <c:v>4251.8493440541688</c:v>
                </c:pt>
                <c:pt idx="17">
                  <c:v>4337.5856961489635</c:v>
                </c:pt>
                <c:pt idx="18">
                  <c:v>4230.4152560304701</c:v>
                </c:pt>
                <c:pt idx="19">
                  <c:v>4359.0197841726622</c:v>
                </c:pt>
                <c:pt idx="20">
                  <c:v>4337.5856961489635</c:v>
                </c:pt>
                <c:pt idx="21">
                  <c:v>4337.5856961489635</c:v>
                </c:pt>
                <c:pt idx="22">
                  <c:v>4251.8493440541688</c:v>
                </c:pt>
                <c:pt idx="23">
                  <c:v>4230.4152560304701</c:v>
                </c:pt>
                <c:pt idx="24">
                  <c:v>4337.5856961489635</c:v>
                </c:pt>
                <c:pt idx="25">
                  <c:v>4230.4152560304701</c:v>
                </c:pt>
                <c:pt idx="26">
                  <c:v>4316.1516081252648</c:v>
                </c:pt>
                <c:pt idx="27">
                  <c:v>4251.8493440541688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5-4524-8701-EC17AA14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23471"/>
        <c:axId val="644171983"/>
      </c:scatterChart>
      <c:valAx>
        <c:axId val="75842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глав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171983"/>
        <c:crosses val="autoZero"/>
        <c:crossBetween val="midCat"/>
      </c:valAx>
      <c:valAx>
        <c:axId val="64417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тираж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42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динамика!$Q$1</c:f>
              <c:strCache>
                <c:ptCount val="1"/>
                <c:pt idx="0">
                  <c:v>темп прироста цепной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динамика!$A$2:$A$28</c:f>
              <c:numCache>
                <c:formatCode>General</c:formatCode>
                <c:ptCount val="27"/>
                <c:pt idx="0">
                  <c:v>1983</c:v>
                </c:pt>
                <c:pt idx="1">
                  <c:v>1989</c:v>
                </c:pt>
                <c:pt idx="2">
                  <c:v>1989</c:v>
                </c:pt>
                <c:pt idx="3">
                  <c:v>2000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2008</c:v>
                </c:pt>
                <c:pt idx="11">
                  <c:v>2009</c:v>
                </c:pt>
                <c:pt idx="12">
                  <c:v>2009</c:v>
                </c:pt>
                <c:pt idx="13">
                  <c:v>2011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2015</c:v>
                </c:pt>
                <c:pt idx="21">
                  <c:v>2015</c:v>
                </c:pt>
                <c:pt idx="22">
                  <c:v>2016</c:v>
                </c:pt>
                <c:pt idx="23">
                  <c:v>2016</c:v>
                </c:pt>
                <c:pt idx="24">
                  <c:v>2017</c:v>
                </c:pt>
                <c:pt idx="25">
                  <c:v>2017</c:v>
                </c:pt>
                <c:pt idx="26">
                  <c:v>2019</c:v>
                </c:pt>
              </c:numCache>
            </c:numRef>
          </c:xVal>
          <c:yVal>
            <c:numRef>
              <c:f>динамика!$Q$2:$Q$28</c:f>
              <c:numCache>
                <c:formatCode>0%</c:formatCode>
                <c:ptCount val="27"/>
                <c:pt idx="1">
                  <c:v>0.45454545454545459</c:v>
                </c:pt>
                <c:pt idx="2">
                  <c:v>24</c:v>
                </c:pt>
                <c:pt idx="3">
                  <c:v>-0.98499999999999999</c:v>
                </c:pt>
                <c:pt idx="4">
                  <c:v>9</c:v>
                </c:pt>
                <c:pt idx="5">
                  <c:v>1.6666666666666665</c:v>
                </c:pt>
                <c:pt idx="6">
                  <c:v>-0.96250000000000002</c:v>
                </c:pt>
                <c:pt idx="7">
                  <c:v>3</c:v>
                </c:pt>
                <c:pt idx="8">
                  <c:v>-0.33333333333333337</c:v>
                </c:pt>
                <c:pt idx="9">
                  <c:v>7.75</c:v>
                </c:pt>
                <c:pt idx="10">
                  <c:v>-0.4285714285714286</c:v>
                </c:pt>
                <c:pt idx="11">
                  <c:v>-0.25</c:v>
                </c:pt>
                <c:pt idx="12">
                  <c:v>-0.7566666666666666</c:v>
                </c:pt>
                <c:pt idx="13">
                  <c:v>9.9589041095890405</c:v>
                </c:pt>
                <c:pt idx="14">
                  <c:v>-0.125</c:v>
                </c:pt>
                <c:pt idx="15">
                  <c:v>-0.5714285714285714</c:v>
                </c:pt>
                <c:pt idx="16">
                  <c:v>-0.66666666666666674</c:v>
                </c:pt>
                <c:pt idx="17">
                  <c:v>0.19999999999999996</c:v>
                </c:pt>
                <c:pt idx="18">
                  <c:v>9</c:v>
                </c:pt>
                <c:pt idx="19">
                  <c:v>-0.16666666666666663</c:v>
                </c:pt>
                <c:pt idx="20">
                  <c:v>-0.91</c:v>
                </c:pt>
                <c:pt idx="21">
                  <c:v>1.2222222222222223</c:v>
                </c:pt>
                <c:pt idx="22">
                  <c:v>3</c:v>
                </c:pt>
                <c:pt idx="23">
                  <c:v>-0.75</c:v>
                </c:pt>
                <c:pt idx="24">
                  <c:v>0.5</c:v>
                </c:pt>
                <c:pt idx="25">
                  <c:v>1.6666666666666665</c:v>
                </c:pt>
                <c:pt idx="26">
                  <c:v>-0.8125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51D-BE32-05FCD53C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67487"/>
        <c:axId val="1084177775"/>
      </c:scatterChart>
      <c:valAx>
        <c:axId val="1266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177775"/>
        <c:crosses val="autoZero"/>
        <c:crossBetween val="midCat"/>
      </c:valAx>
      <c:valAx>
        <c:axId val="10841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8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[статисика по манге за 2020.xlsx]мастер таблиц!Сводная таблица2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'мастер таблиц'!$B$18</c:f>
              <c:strCache>
                <c:ptCount val="1"/>
                <c:pt idx="0">
                  <c:v>Итог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'мастер таблиц'!$A$19:$A$23</c:f>
              <c:strCache>
                <c:ptCount val="4"/>
                <c:pt idx="0">
                  <c:v>Москва</c:v>
                </c:pt>
                <c:pt idx="1">
                  <c:v>СПБ</c:v>
                </c:pt>
                <c:pt idx="2">
                  <c:v>Екатеринбург</c:v>
                </c:pt>
                <c:pt idx="3">
                  <c:v>Брянск</c:v>
                </c:pt>
              </c:strCache>
            </c:strRef>
          </c:cat>
          <c:val>
            <c:numRef>
              <c:f>'мастер таблиц'!$B$19:$B$23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A-47C7-939B-B061B661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24324447"/>
        <c:axId val="428940047"/>
      </c:barChart>
      <c:catAx>
        <c:axId val="5243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40047"/>
        <c:crosses val="autoZero"/>
        <c:auto val="1"/>
        <c:lblAlgn val="ctr"/>
        <c:lblOffset val="100"/>
        <c:noMultiLvlLbl val="0"/>
      </c:catAx>
      <c:valAx>
        <c:axId val="428940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3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[статисика по манге за 2020.xlsx]мастер таблиц!Сводная таблица3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'мастер таблиц'!$B$33</c:f>
              <c:strCache>
                <c:ptCount val="1"/>
                <c:pt idx="0">
                  <c:v>Итог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'мастер таблиц'!$A$34:$A$38</c:f>
              <c:strCache>
                <c:ptCount val="4"/>
                <c:pt idx="0">
                  <c:v>Москва</c:v>
                </c:pt>
                <c:pt idx="1">
                  <c:v>Екатеринбург</c:v>
                </c:pt>
                <c:pt idx="2">
                  <c:v>СПБ</c:v>
                </c:pt>
                <c:pt idx="3">
                  <c:v>Брянск</c:v>
                </c:pt>
              </c:strCache>
            </c:strRef>
          </c:cat>
          <c:val>
            <c:numRef>
              <c:f>'мастер таблиц'!$B$34:$B$38</c:f>
              <c:numCache>
                <c:formatCode>0.00%</c:formatCode>
                <c:ptCount val="4"/>
                <c:pt idx="0">
                  <c:v>0.39873417721518989</c:v>
                </c:pt>
                <c:pt idx="1">
                  <c:v>0.370253164556962</c:v>
                </c:pt>
                <c:pt idx="2">
                  <c:v>0.21835443037974683</c:v>
                </c:pt>
                <c:pt idx="3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43FF-8A6D-884B0A7A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10661471"/>
        <c:axId val="520835119"/>
      </c:barChart>
      <c:catAx>
        <c:axId val="6106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35119"/>
        <c:crosses val="autoZero"/>
        <c:auto val="1"/>
        <c:lblAlgn val="ctr"/>
        <c:lblOffset val="100"/>
        <c:noMultiLvlLbl val="0"/>
      </c:catAx>
      <c:valAx>
        <c:axId val="520835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6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[статисика по манге за 2020.xlsx]мастер таблиц!Сводная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'мастер таблиц'!$B$49</c:f>
              <c:strCache>
                <c:ptCount val="1"/>
                <c:pt idx="0">
                  <c:v>Итог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'мастер таблиц'!$A$50:$A$54</c:f>
              <c:strCache>
                <c:ptCount val="4"/>
                <c:pt idx="0">
                  <c:v>Москва</c:v>
                </c:pt>
                <c:pt idx="1">
                  <c:v>СПБ</c:v>
                </c:pt>
                <c:pt idx="2">
                  <c:v>Екатеринбург</c:v>
                </c:pt>
                <c:pt idx="3">
                  <c:v>Брянск</c:v>
                </c:pt>
              </c:strCache>
            </c:strRef>
          </c:cat>
          <c:val>
            <c:numRef>
              <c:f>'мастер таблиц'!$B$50:$B$54</c:f>
              <c:numCache>
                <c:formatCode>General</c:formatCode>
                <c:ptCount val="4"/>
                <c:pt idx="0">
                  <c:v>100000</c:v>
                </c:pt>
                <c:pt idx="1">
                  <c:v>14930</c:v>
                </c:pt>
                <c:pt idx="2">
                  <c:v>2200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966-8BA0-E12342C6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13616159"/>
        <c:axId val="371198911"/>
      </c:barChart>
      <c:catAx>
        <c:axId val="6136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198911"/>
        <c:crosses val="autoZero"/>
        <c:auto val="1"/>
        <c:lblAlgn val="ctr"/>
        <c:lblOffset val="100"/>
        <c:noMultiLvlLbl val="0"/>
      </c:catAx>
      <c:valAx>
        <c:axId val="37119891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фильтр_регрессия!$H$1</c:f>
              <c:strCache>
                <c:ptCount val="1"/>
                <c:pt idx="0">
                  <c:v>тираж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70778652668415E-2"/>
                  <c:y val="-0.52704578594342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фильтр_регрессия!$C$2:$C$53</c:f>
              <c:numCache>
                <c:formatCode>General</c:formatCode>
                <c:ptCount val="4"/>
                <c:pt idx="0">
                  <c:v>1987</c:v>
                </c:pt>
                <c:pt idx="1">
                  <c:v>2000</c:v>
                </c:pt>
                <c:pt idx="2">
                  <c:v>2002</c:v>
                </c:pt>
                <c:pt idx="3">
                  <c:v>2006</c:v>
                </c:pt>
              </c:numCache>
            </c:numRef>
          </c:xVal>
          <c:yVal>
            <c:numRef>
              <c:f>фильтр_регрессия!$H$2:$H$53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300</c:v>
                </c:pt>
                <c:pt idx="3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EBB-9ECF-DBB5E2C5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12328"/>
        <c:axId val="348420528"/>
      </c:scatterChart>
      <c:valAx>
        <c:axId val="348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420528"/>
        <c:crosses val="autoZero"/>
        <c:crossBetween val="midCat"/>
      </c:valAx>
      <c:valAx>
        <c:axId val="3484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4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13</xdr:row>
      <xdr:rowOff>185738</xdr:rowOff>
    </xdr:from>
    <xdr:to>
      <xdr:col>24</xdr:col>
      <xdr:colOff>238125</xdr:colOff>
      <xdr:row>23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160A2E-5EDB-4B95-9E4F-91F1F5D0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13</xdr:row>
      <xdr:rowOff>185737</xdr:rowOff>
    </xdr:from>
    <xdr:to>
      <xdr:col>25</xdr:col>
      <xdr:colOff>238125</xdr:colOff>
      <xdr:row>23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EC7606-F960-4C9D-986C-AAD57C6C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30</xdr:row>
      <xdr:rowOff>104775</xdr:rowOff>
    </xdr:from>
    <xdr:to>
      <xdr:col>16</xdr:col>
      <xdr:colOff>523875</xdr:colOff>
      <xdr:row>44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9C0709-5E7D-4D69-96B0-8B0F3320A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12</xdr:row>
      <xdr:rowOff>4762</xdr:rowOff>
    </xdr:from>
    <xdr:to>
      <xdr:col>7</xdr:col>
      <xdr:colOff>76200</xdr:colOff>
      <xdr:row>26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BF6981-A92E-41C9-969B-3EAED9257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23812</xdr:rowOff>
    </xdr:from>
    <xdr:to>
      <xdr:col>5</xdr:col>
      <xdr:colOff>400050</xdr:colOff>
      <xdr:row>42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CCE4BF-9F32-462A-A689-14BFC97C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44</xdr:row>
      <xdr:rowOff>23812</xdr:rowOff>
    </xdr:from>
    <xdr:to>
      <xdr:col>6</xdr:col>
      <xdr:colOff>114300</xdr:colOff>
      <xdr:row>58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F7A4B5-21D1-420F-8922-B3D4B469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15</xdr:col>
      <xdr:colOff>361950</xdr:colOff>
      <xdr:row>13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90.445648842593" createdVersion="6" refreshedVersion="6" minRefreshableVersion="3" recordCount="28" xr:uid="{00000000-000A-0000-FFFF-FFFF00000000}">
  <cacheSource type="worksheet">
    <worksheetSource ref="A1:H29" sheet="Лист1"/>
  </cacheSource>
  <cacheFields count="8">
    <cacheField name="названия" numFmtId="0">
      <sharedItems/>
    </cacheField>
    <cacheField name="издательство" numFmtId="0">
      <sharedItems count="7">
        <s v="Фабрика комиксов"/>
        <s v="Терлецки Комикс"/>
        <s v="Истари Комикс"/>
        <s v="Азбука-Аттикус"/>
        <s v="XL Media"/>
        <s v=" Фантастика Книжный Клуб"/>
        <s v=" Alt Graph"/>
      </sharedItems>
    </cacheField>
    <cacheField name="год_выпуска" numFmtId="0">
      <sharedItems containsSemiMixedTypes="0" containsString="0" containsNumber="1" containsInteger="1" minValue="1983" maxValue="2019" count="17">
        <n v="2000"/>
        <n v="1987"/>
        <n v="2019"/>
        <n v="2017"/>
        <n v="2012"/>
        <n v="1989"/>
        <n v="2009"/>
        <n v="2016"/>
        <n v="2015"/>
        <n v="2014"/>
        <n v="2002"/>
        <n v="2001"/>
        <n v="1983"/>
        <n v="2006"/>
        <n v="2008"/>
        <n v="2011"/>
        <n v="2007"/>
      </sharedItems>
    </cacheField>
    <cacheField name="город_выпуска" numFmtId="0">
      <sharedItems count="4">
        <s v="Екатеринбург"/>
        <s v="СПБ"/>
        <s v="Москва"/>
        <s v="Брянск"/>
      </sharedItems>
    </cacheField>
    <cacheField name="тип_литературы" numFmtId="0">
      <sharedItems count="4">
        <s v="Манга"/>
        <s v="Комикс"/>
        <s v="Роман"/>
        <s v="Ранобе"/>
      </sharedItems>
    </cacheField>
    <cacheField name="жанр" numFmtId="0">
      <sharedItems count="8">
        <s v="хоррор"/>
        <s v="комедия"/>
        <s v="драмма"/>
        <s v="Супер сила"/>
        <s v="фэнтези"/>
        <s v="школа"/>
        <s v="детектив"/>
        <s v="приключения"/>
      </sharedItems>
    </cacheField>
    <cacheField name="кол-во глав" numFmtId="0">
      <sharedItems containsSemiMixedTypes="0" containsString="0" containsNumber="1" containsInteger="1" minValue="0" maxValue="95"/>
    </cacheField>
    <cacheField name="тираж" numFmtId="0">
      <sharedItems containsSemiMixedTypes="0" containsString="0" containsNumber="1" containsInteger="1" minValue="3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За руку с демоном"/>
    <x v="0"/>
    <x v="0"/>
    <x v="0"/>
    <x v="0"/>
    <x v="0"/>
    <n v="12"/>
    <n v="300"/>
  </r>
  <r>
    <s v="Соити"/>
    <x v="0"/>
    <x v="1"/>
    <x v="0"/>
    <x v="0"/>
    <x v="0"/>
    <n v="95"/>
    <n v="400"/>
  </r>
  <r>
    <s v="Причудливые Авантюры Жожо. Фантомас-67"/>
    <x v="1"/>
    <x v="2"/>
    <x v="1"/>
    <x v="1"/>
    <x v="1"/>
    <n v="22"/>
    <n v="1500"/>
  </r>
  <r>
    <s v="Дитя погоды"/>
    <x v="2"/>
    <x v="3"/>
    <x v="2"/>
    <x v="2"/>
    <x v="2"/>
    <n v="13"/>
    <n v="3000"/>
  </r>
  <r>
    <s v="Ванпанчмен. 8 том"/>
    <x v="3"/>
    <x v="4"/>
    <x v="2"/>
    <x v="0"/>
    <x v="3"/>
    <n v="11"/>
    <n v="7000"/>
  </r>
  <r>
    <s v="Берсерк. Том 1"/>
    <x v="4"/>
    <x v="5"/>
    <x v="1"/>
    <x v="0"/>
    <x v="4"/>
    <n v="5"/>
    <n v="800"/>
  </r>
  <r>
    <s v="Orange. Том 3"/>
    <x v="2"/>
    <x v="4"/>
    <x v="2"/>
    <x v="0"/>
    <x v="5"/>
    <n v="4"/>
    <n v="3000"/>
  </r>
  <r>
    <s v="Дюрарара!! Том 1 "/>
    <x v="2"/>
    <x v="6"/>
    <x v="2"/>
    <x v="3"/>
    <x v="5"/>
    <n v="0"/>
    <n v="3000"/>
  </r>
  <r>
    <s v="Знаток муси"/>
    <x v="2"/>
    <x v="0"/>
    <x v="2"/>
    <x v="0"/>
    <x v="2"/>
    <n v="25"/>
    <n v="3000"/>
  </r>
  <r>
    <s v=" Обещанный Неверленд"/>
    <x v="2"/>
    <x v="7"/>
    <x v="2"/>
    <x v="0"/>
    <x v="6"/>
    <n v="8"/>
    <n v="8000"/>
  </r>
  <r>
    <s v="Ложные выводы. Том 1"/>
    <x v="5"/>
    <x v="8"/>
    <x v="1"/>
    <x v="0"/>
    <x v="1"/>
    <n v="3"/>
    <n v="900"/>
  </r>
  <r>
    <s v="Восхождение Героя Щита. Том 10 "/>
    <x v="4"/>
    <x v="9"/>
    <x v="1"/>
    <x v="0"/>
    <x v="4"/>
    <n v="4"/>
    <n v="1200"/>
  </r>
  <r>
    <s v="Моя Геройская Академия. Том 3 "/>
    <x v="3"/>
    <x v="9"/>
    <x v="2"/>
    <x v="0"/>
    <x v="2"/>
    <n v="9"/>
    <n v="12000"/>
  </r>
  <r>
    <s v="Без игры жизни нет Том 6 "/>
    <x v="4"/>
    <x v="7"/>
    <x v="1"/>
    <x v="3"/>
    <x v="4"/>
    <n v="0"/>
    <n v="2000"/>
  </r>
  <r>
    <s v="Призрак в доспехах. Том 1"/>
    <x v="3"/>
    <x v="5"/>
    <x v="2"/>
    <x v="0"/>
    <x v="4"/>
    <n v="13"/>
    <n v="20000"/>
  </r>
  <r>
    <s v="Железный миротворец. Том 8"/>
    <x v="0"/>
    <x v="10"/>
    <x v="0"/>
    <x v="0"/>
    <x v="2"/>
    <n v="5"/>
    <n v="300"/>
  </r>
  <r>
    <s v="Семь смертных грехов. Том 3"/>
    <x v="4"/>
    <x v="4"/>
    <x v="1"/>
    <x v="0"/>
    <x v="7"/>
    <n v="9"/>
    <n v="1000"/>
  </r>
  <r>
    <s v="Стальной Алхимик. Том 8"/>
    <x v="3"/>
    <x v="11"/>
    <x v="2"/>
    <x v="0"/>
    <x v="7"/>
    <n v="5"/>
    <n v="8000"/>
  </r>
  <r>
    <s v="Моя Геройская Академия. Том 4"/>
    <x v="3"/>
    <x v="9"/>
    <x v="2"/>
    <x v="0"/>
    <x v="3"/>
    <n v="10"/>
    <n v="10000"/>
  </r>
  <r>
    <s v="Ночь на Галактической железной дороге"/>
    <x v="6"/>
    <x v="12"/>
    <x v="3"/>
    <x v="0"/>
    <x v="4"/>
    <n v="4"/>
    <n v="550"/>
  </r>
  <r>
    <s v="Рыцари «Сидонии». Том 7"/>
    <x v="4"/>
    <x v="6"/>
    <x v="1"/>
    <x v="0"/>
    <x v="2"/>
    <n v="5"/>
    <n v="730"/>
  </r>
  <r>
    <s v="Староста-горничная. Том 7 "/>
    <x v="0"/>
    <x v="13"/>
    <x v="0"/>
    <x v="0"/>
    <x v="5"/>
    <n v="5"/>
    <n v="1200"/>
  </r>
  <r>
    <s v="Бакуман. Том 10"/>
    <x v="3"/>
    <x v="14"/>
    <x v="2"/>
    <x v="0"/>
    <x v="5"/>
    <n v="9"/>
    <n v="7000"/>
  </r>
  <r>
    <s v="Токийский гуль: re. Том 3"/>
    <x v="3"/>
    <x v="15"/>
    <x v="2"/>
    <x v="0"/>
    <x v="0"/>
    <n v="10"/>
    <n v="8000"/>
  </r>
  <r>
    <s v="Страна чудес смертников. Том 5 "/>
    <x v="4"/>
    <x v="16"/>
    <x v="1"/>
    <x v="0"/>
    <x v="2"/>
    <n v="5"/>
    <n v="800"/>
  </r>
  <r>
    <s v="Очень приятно, бог. Том 14 "/>
    <x v="4"/>
    <x v="14"/>
    <x v="1"/>
    <x v="0"/>
    <x v="5"/>
    <n v="10"/>
    <n v="4000"/>
  </r>
  <r>
    <s v="О моём перерождении в слизь. Том 3"/>
    <x v="5"/>
    <x v="8"/>
    <x v="1"/>
    <x v="0"/>
    <x v="4"/>
    <n v="6"/>
    <n v="2000"/>
  </r>
  <r>
    <s v="Магистр дьявольского культа. Том 4"/>
    <x v="2"/>
    <x v="3"/>
    <x v="2"/>
    <x v="2"/>
    <x v="7"/>
    <n v="9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49:B54" firstHeaderRow="1" firstDataRow="1" firstDataCol="1" rowPageCount="3" colPageCount="1"/>
  <pivotFields count="8">
    <pivotField showAll="0"/>
    <pivotField axis="axisPage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18">
        <item x="12"/>
        <item x="1"/>
        <item x="5"/>
        <item x="0"/>
        <item x="11"/>
        <item x="10"/>
        <item x="13"/>
        <item x="16"/>
        <item x="14"/>
        <item x="6"/>
        <item x="15"/>
        <item x="4"/>
        <item x="9"/>
        <item x="8"/>
        <item x="7"/>
        <item x="3"/>
        <item x="2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9">
        <item x="6"/>
        <item x="2"/>
        <item x="1"/>
        <item x="7"/>
        <item x="3"/>
        <item x="4"/>
        <item x="0"/>
        <item x="5"/>
        <item t="default"/>
      </items>
    </pivotField>
    <pivotField showAll="0"/>
    <pivotField dataField="1" showAll="0"/>
  </pivotFields>
  <rowFields count="1">
    <field x="3"/>
  </rowFields>
  <rowItems count="5">
    <i>
      <x v="2"/>
    </i>
    <i>
      <x v="3"/>
    </i>
    <i>
      <x v="1"/>
    </i>
    <i>
      <x/>
    </i>
    <i t="grand">
      <x/>
    </i>
  </rowItems>
  <colItems count="1">
    <i/>
  </colItems>
  <pageFields count="3">
    <pageField fld="5" hier="-1"/>
    <pageField fld="1" hier="-1"/>
    <pageField fld="2" hier="-1"/>
  </pageFields>
  <dataFields count="1">
    <dataField name="Сумма по полю тираж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3:B38" firstHeaderRow="1" firstDataRow="1" firstDataCol="1" rowPageCount="3" colPageCount="1"/>
  <pivotFields count="8">
    <pivotField showAll="0"/>
    <pivotField axis="axisPage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18">
        <item x="12"/>
        <item x="1"/>
        <item x="5"/>
        <item x="0"/>
        <item x="11"/>
        <item x="10"/>
        <item x="13"/>
        <item x="16"/>
        <item x="14"/>
        <item x="6"/>
        <item x="15"/>
        <item x="4"/>
        <item x="9"/>
        <item x="8"/>
        <item x="7"/>
        <item x="3"/>
        <item x="2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9">
        <item x="6"/>
        <item x="2"/>
        <item x="1"/>
        <item x="7"/>
        <item x="3"/>
        <item x="4"/>
        <item x="0"/>
        <item x="5"/>
        <item t="default"/>
      </items>
    </pivotField>
    <pivotField dataField="1" showAll="0"/>
    <pivotField showAll="0"/>
  </pivotFields>
  <rowFields count="1">
    <field x="3"/>
  </rowFields>
  <rowItems count="5">
    <i>
      <x v="2"/>
    </i>
    <i>
      <x v="1"/>
    </i>
    <i>
      <x v="3"/>
    </i>
    <i>
      <x/>
    </i>
    <i t="grand">
      <x/>
    </i>
  </rowItems>
  <colItems count="1">
    <i/>
  </colItems>
  <pageFields count="3">
    <pageField fld="5" hier="-1"/>
    <pageField fld="1" hier="-1"/>
    <pageField fld="2" hier="-1"/>
  </pageFields>
  <dataFields count="1">
    <dataField name="Сумма по полю кол-во глав" fld="6" showDataAs="percentOfTotal" baseField="0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3">
  <location ref="A18:B23" firstHeaderRow="1" firstDataRow="1" firstDataCol="1" rowPageCount="3" colPageCount="1"/>
  <pivotFields count="8">
    <pivotField showAll="0"/>
    <pivotField axis="axisPage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18">
        <item x="12"/>
        <item x="1"/>
        <item x="5"/>
        <item x="0"/>
        <item x="11"/>
        <item x="10"/>
        <item x="13"/>
        <item x="16"/>
        <item x="14"/>
        <item x="6"/>
        <item x="15"/>
        <item x="4"/>
        <item x="9"/>
        <item x="8"/>
        <item x="7"/>
        <item x="3"/>
        <item x="2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1"/>
        <item x="0"/>
        <item x="3"/>
        <item x="2"/>
        <item t="default"/>
      </items>
    </pivotField>
    <pivotField axis="axisPage" showAll="0">
      <items count="9">
        <item x="6"/>
        <item x="2"/>
        <item x="1"/>
        <item x="7"/>
        <item x="3"/>
        <item x="4"/>
        <item x="0"/>
        <item x="5"/>
        <item t="default"/>
      </items>
    </pivotField>
    <pivotField showAll="0"/>
    <pivotField showAll="0"/>
  </pivotFields>
  <rowFields count="1">
    <field x="3"/>
  </rowFields>
  <rowItems count="5">
    <i>
      <x v="2"/>
    </i>
    <i>
      <x v="3"/>
    </i>
    <i>
      <x v="1"/>
    </i>
    <i>
      <x/>
    </i>
    <i t="grand">
      <x/>
    </i>
  </rowItems>
  <colItems count="1">
    <i/>
  </colItems>
  <pageFields count="3">
    <pageField fld="5" hier="-1"/>
    <pageField fld="1" hier="-1"/>
    <pageField fld="2" hier="-1"/>
  </pageFields>
  <dataFields count="1">
    <dataField name="Количество по полю тип_литературы" fld="4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5:D10" firstHeaderRow="0" firstDataRow="1" firstDataCol="1" rowPageCount="3" colPageCount="1"/>
  <pivotFields count="8">
    <pivotField showAll="0"/>
    <pivotField axis="axisPage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18">
        <item x="12"/>
        <item x="1"/>
        <item x="5"/>
        <item x="0"/>
        <item x="11"/>
        <item x="10"/>
        <item x="13"/>
        <item x="16"/>
        <item x="14"/>
        <item x="6"/>
        <item x="15"/>
        <item x="4"/>
        <item x="9"/>
        <item x="8"/>
        <item x="7"/>
        <item x="3"/>
        <item x="2"/>
        <item t="default"/>
      </items>
    </pivotField>
    <pivotField axis="axisRow" showAll="0" sortType="a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>
      <items count="5">
        <item x="1"/>
        <item x="0"/>
        <item x="3"/>
        <item x="2"/>
        <item t="default"/>
      </items>
    </pivotField>
    <pivotField axis="axisPage" showAll="0">
      <items count="9">
        <item x="6"/>
        <item x="2"/>
        <item x="1"/>
        <item x="7"/>
        <item x="3"/>
        <item x="4"/>
        <item x="0"/>
        <item x="5"/>
        <item t="default"/>
      </items>
    </pivotField>
    <pivotField dataField="1" showAll="0"/>
    <pivotField dataField="1" showAll="0"/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1" hier="-1"/>
    <pageField fld="2" hier="-1"/>
  </pageFields>
  <dataFields count="3">
    <dataField name="Сумма по полю кол-во глав" fld="6" baseField="0" baseItem="0"/>
    <dataField name="Количество по полю тип_литературы" fld="4" subtotal="count" baseField="0" baseItem="0"/>
    <dataField name="Сумма по полю тираж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11" workbookViewId="0">
      <selection sqref="A1:H29"/>
    </sheetView>
  </sheetViews>
  <sheetFormatPr defaultRowHeight="15" x14ac:dyDescent="0.25"/>
  <cols>
    <col min="1" max="1" width="35.140625" customWidth="1"/>
    <col min="2" max="2" width="19.5703125" customWidth="1"/>
    <col min="3" max="3" width="6.42578125" customWidth="1"/>
    <col min="4" max="4" width="14.28515625" customWidth="1"/>
    <col min="5" max="5" width="8.42578125" customWidth="1"/>
    <col min="7" max="7" width="4.42578125" customWidth="1"/>
    <col min="8" max="8" width="6.425781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8</v>
      </c>
      <c r="G1" s="6" t="s">
        <v>12</v>
      </c>
      <c r="H1" s="6" t="s">
        <v>3</v>
      </c>
    </row>
    <row r="2" spans="1:15" ht="15.75" x14ac:dyDescent="0.25">
      <c r="A2" s="1" t="s">
        <v>6</v>
      </c>
      <c r="B2" s="2" t="s">
        <v>7</v>
      </c>
      <c r="C2" s="2">
        <v>2000</v>
      </c>
      <c r="D2" s="4" t="s">
        <v>11</v>
      </c>
      <c r="E2" s="4" t="s">
        <v>10</v>
      </c>
      <c r="F2" s="4" t="s">
        <v>9</v>
      </c>
      <c r="G2" s="3">
        <v>12</v>
      </c>
      <c r="H2" s="3">
        <v>300</v>
      </c>
      <c r="J2" t="s">
        <v>76</v>
      </c>
    </row>
    <row r="3" spans="1:15" ht="16.5" thickBot="1" x14ac:dyDescent="0.3">
      <c r="A3" s="1" t="s">
        <v>13</v>
      </c>
      <c r="B3" s="2" t="s">
        <v>7</v>
      </c>
      <c r="C3" s="1">
        <v>1987</v>
      </c>
      <c r="D3" s="4" t="s">
        <v>11</v>
      </c>
      <c r="E3" s="4" t="s">
        <v>10</v>
      </c>
      <c r="F3" s="4" t="s">
        <v>9</v>
      </c>
      <c r="G3" s="3">
        <v>95</v>
      </c>
      <c r="H3" s="3">
        <v>400</v>
      </c>
    </row>
    <row r="4" spans="1:15" ht="15.75" x14ac:dyDescent="0.25">
      <c r="A4" s="3" t="s">
        <v>14</v>
      </c>
      <c r="B4" s="3" t="s">
        <v>15</v>
      </c>
      <c r="C4" s="3">
        <v>2019</v>
      </c>
      <c r="D4" s="3" t="s">
        <v>16</v>
      </c>
      <c r="E4" s="3" t="s">
        <v>17</v>
      </c>
      <c r="F4" s="3" t="s">
        <v>18</v>
      </c>
      <c r="G4" s="3">
        <v>22</v>
      </c>
      <c r="H4" s="4">
        <v>1500</v>
      </c>
      <c r="J4" s="18" t="s">
        <v>77</v>
      </c>
      <c r="K4" s="18"/>
    </row>
    <row r="5" spans="1:15" ht="15.75" x14ac:dyDescent="0.25">
      <c r="A5" s="3" t="s">
        <v>19</v>
      </c>
      <c r="B5" s="3" t="s">
        <v>21</v>
      </c>
      <c r="C5" s="3">
        <v>2017</v>
      </c>
      <c r="D5" s="3" t="s">
        <v>23</v>
      </c>
      <c r="E5" s="4" t="s">
        <v>22</v>
      </c>
      <c r="F5" s="3" t="s">
        <v>20</v>
      </c>
      <c r="G5" s="3">
        <v>13</v>
      </c>
      <c r="H5" s="4">
        <v>3000</v>
      </c>
      <c r="J5" s="15" t="s">
        <v>78</v>
      </c>
      <c r="K5" s="15">
        <v>8.0610342173034005E-2</v>
      </c>
    </row>
    <row r="6" spans="1:15" ht="15.75" x14ac:dyDescent="0.25">
      <c r="A6" s="3" t="s">
        <v>25</v>
      </c>
      <c r="B6" s="3" t="s">
        <v>24</v>
      </c>
      <c r="C6" s="3">
        <v>2012</v>
      </c>
      <c r="D6" s="3" t="s">
        <v>23</v>
      </c>
      <c r="E6" s="4" t="s">
        <v>10</v>
      </c>
      <c r="F6" s="3" t="s">
        <v>64</v>
      </c>
      <c r="G6" s="3">
        <v>11</v>
      </c>
      <c r="H6" s="4">
        <v>7000</v>
      </c>
      <c r="J6" s="15" t="s">
        <v>79</v>
      </c>
      <c r="K6" s="15">
        <v>6.4980272652536246E-3</v>
      </c>
    </row>
    <row r="7" spans="1:15" ht="15.75" x14ac:dyDescent="0.25">
      <c r="A7" s="1" t="s">
        <v>26</v>
      </c>
      <c r="B7" s="3" t="s">
        <v>28</v>
      </c>
      <c r="C7" s="3">
        <v>1989</v>
      </c>
      <c r="D7" s="3" t="s">
        <v>16</v>
      </c>
      <c r="E7" s="4" t="s">
        <v>10</v>
      </c>
      <c r="F7" s="3" t="s">
        <v>27</v>
      </c>
      <c r="G7" s="3">
        <v>5</v>
      </c>
      <c r="H7" s="4">
        <v>800</v>
      </c>
      <c r="J7" s="15" t="s">
        <v>80</v>
      </c>
      <c r="K7" s="15">
        <v>-3.1713587070698157E-2</v>
      </c>
    </row>
    <row r="8" spans="1:15" ht="15.75" x14ac:dyDescent="0.25">
      <c r="A8" s="1" t="s">
        <v>29</v>
      </c>
      <c r="B8" s="3" t="s">
        <v>21</v>
      </c>
      <c r="C8" s="3">
        <v>2012</v>
      </c>
      <c r="D8" s="3" t="s">
        <v>23</v>
      </c>
      <c r="E8" s="4" t="s">
        <v>10</v>
      </c>
      <c r="F8" s="3" t="s">
        <v>30</v>
      </c>
      <c r="G8" s="3">
        <v>4</v>
      </c>
      <c r="H8" s="4">
        <v>3000</v>
      </c>
      <c r="J8" s="15" t="s">
        <v>81</v>
      </c>
      <c r="K8" s="15">
        <v>4678.4328441304615</v>
      </c>
    </row>
    <row r="9" spans="1:15" ht="16.5" thickBot="1" x14ac:dyDescent="0.3">
      <c r="A9" s="1" t="s">
        <v>31</v>
      </c>
      <c r="B9" s="3" t="s">
        <v>21</v>
      </c>
      <c r="C9" s="3">
        <v>2009</v>
      </c>
      <c r="D9" s="3" t="s">
        <v>23</v>
      </c>
      <c r="E9" s="4" t="s">
        <v>32</v>
      </c>
      <c r="F9" s="3" t="s">
        <v>30</v>
      </c>
      <c r="G9" s="3">
        <v>0</v>
      </c>
      <c r="H9" s="4">
        <v>3000</v>
      </c>
      <c r="J9" s="16" t="s">
        <v>82</v>
      </c>
      <c r="K9" s="16">
        <v>28</v>
      </c>
    </row>
    <row r="10" spans="1:15" ht="15.75" x14ac:dyDescent="0.25">
      <c r="A10" s="1" t="s">
        <v>33</v>
      </c>
      <c r="B10" s="3" t="s">
        <v>21</v>
      </c>
      <c r="C10" s="3">
        <v>2000</v>
      </c>
      <c r="D10" s="3" t="s">
        <v>23</v>
      </c>
      <c r="E10" s="4" t="s">
        <v>10</v>
      </c>
      <c r="F10" s="3" t="s">
        <v>20</v>
      </c>
      <c r="G10" s="3">
        <v>25</v>
      </c>
      <c r="H10" s="4">
        <v>3000</v>
      </c>
    </row>
    <row r="11" spans="1:15" ht="16.5" thickBot="1" x14ac:dyDescent="0.3">
      <c r="A11" s="3" t="s">
        <v>34</v>
      </c>
      <c r="B11" s="3" t="s">
        <v>21</v>
      </c>
      <c r="C11" s="3">
        <v>2016</v>
      </c>
      <c r="D11" s="3" t="s">
        <v>23</v>
      </c>
      <c r="E11" s="4" t="s">
        <v>10</v>
      </c>
      <c r="F11" s="3" t="s">
        <v>35</v>
      </c>
      <c r="G11" s="3">
        <v>8</v>
      </c>
      <c r="H11" s="4">
        <v>8000</v>
      </c>
      <c r="J11" t="s">
        <v>83</v>
      </c>
    </row>
    <row r="12" spans="1:15" ht="15.75" x14ac:dyDescent="0.25">
      <c r="A12" s="1" t="s">
        <v>36</v>
      </c>
      <c r="B12" s="3" t="s">
        <v>37</v>
      </c>
      <c r="C12" s="3">
        <v>2015</v>
      </c>
      <c r="D12" s="3" t="s">
        <v>16</v>
      </c>
      <c r="E12" s="4" t="s">
        <v>10</v>
      </c>
      <c r="F12" s="3" t="s">
        <v>18</v>
      </c>
      <c r="G12" s="3">
        <v>3</v>
      </c>
      <c r="H12" s="4">
        <v>900</v>
      </c>
      <c r="J12" s="17"/>
      <c r="K12" s="17" t="s">
        <v>88</v>
      </c>
      <c r="L12" s="17" t="s">
        <v>89</v>
      </c>
      <c r="M12" s="17" t="s">
        <v>90</v>
      </c>
      <c r="N12" s="17" t="s">
        <v>91</v>
      </c>
      <c r="O12" s="17" t="s">
        <v>92</v>
      </c>
    </row>
    <row r="13" spans="1:15" ht="15.75" x14ac:dyDescent="0.25">
      <c r="A13" s="1" t="s">
        <v>38</v>
      </c>
      <c r="B13" s="5" t="s">
        <v>28</v>
      </c>
      <c r="C13" s="3">
        <v>2014</v>
      </c>
      <c r="D13" s="3" t="s">
        <v>16</v>
      </c>
      <c r="E13" s="4" t="s">
        <v>10</v>
      </c>
      <c r="F13" s="3" t="s">
        <v>27</v>
      </c>
      <c r="G13" s="3">
        <v>4</v>
      </c>
      <c r="H13" s="4">
        <v>1200</v>
      </c>
      <c r="J13" s="15" t="s">
        <v>84</v>
      </c>
      <c r="K13" s="15">
        <v>1</v>
      </c>
      <c r="L13" s="15">
        <v>3722090.6255666018</v>
      </c>
      <c r="M13" s="15">
        <v>3722090.6255666018</v>
      </c>
      <c r="N13" s="15">
        <v>0.17005372262275478</v>
      </c>
      <c r="O13" s="15">
        <v>0.68344458807460851</v>
      </c>
    </row>
    <row r="14" spans="1:15" ht="15.75" x14ac:dyDescent="0.25">
      <c r="A14" s="1" t="s">
        <v>39</v>
      </c>
      <c r="B14" s="3" t="s">
        <v>24</v>
      </c>
      <c r="C14" s="3">
        <v>2014</v>
      </c>
      <c r="D14" s="3" t="s">
        <v>23</v>
      </c>
      <c r="E14" s="4" t="s">
        <v>10</v>
      </c>
      <c r="F14" s="3" t="s">
        <v>20</v>
      </c>
      <c r="G14" s="3">
        <v>9</v>
      </c>
      <c r="H14" s="4">
        <v>12000</v>
      </c>
      <c r="J14" s="15" t="s">
        <v>85</v>
      </c>
      <c r="K14" s="15">
        <v>26</v>
      </c>
      <c r="L14" s="15">
        <v>569081080.80300462</v>
      </c>
      <c r="M14" s="15">
        <v>21887733.877038639</v>
      </c>
      <c r="N14" s="15"/>
      <c r="O14" s="15"/>
    </row>
    <row r="15" spans="1:15" ht="16.5" thickBot="1" x14ac:dyDescent="0.3">
      <c r="A15" s="3" t="s">
        <v>40</v>
      </c>
      <c r="B15" s="3" t="s">
        <v>28</v>
      </c>
      <c r="C15" s="3">
        <v>2016</v>
      </c>
      <c r="D15" s="3" t="s">
        <v>16</v>
      </c>
      <c r="E15" s="4" t="s">
        <v>32</v>
      </c>
      <c r="F15" s="3" t="s">
        <v>27</v>
      </c>
      <c r="G15" s="3">
        <v>0</v>
      </c>
      <c r="H15" s="4">
        <v>2000</v>
      </c>
      <c r="J15" s="16" t="s">
        <v>86</v>
      </c>
      <c r="K15" s="16">
        <v>27</v>
      </c>
      <c r="L15" s="16">
        <v>572803171.42857122</v>
      </c>
      <c r="M15" s="16"/>
      <c r="N15" s="16"/>
      <c r="O15" s="16"/>
    </row>
    <row r="16" spans="1:15" ht="16.5" thickBot="1" x14ac:dyDescent="0.3">
      <c r="A16" s="7" t="s">
        <v>41</v>
      </c>
      <c r="B16" s="6" t="s">
        <v>24</v>
      </c>
      <c r="C16" s="6">
        <v>1989</v>
      </c>
      <c r="D16" s="3" t="s">
        <v>23</v>
      </c>
      <c r="E16" s="4" t="s">
        <v>10</v>
      </c>
      <c r="F16" s="3" t="s">
        <v>27</v>
      </c>
      <c r="G16" s="3">
        <v>13</v>
      </c>
      <c r="H16" s="8">
        <v>20000</v>
      </c>
    </row>
    <row r="17" spans="1:18" ht="15.75" x14ac:dyDescent="0.25">
      <c r="A17" s="12" t="s">
        <v>59</v>
      </c>
      <c r="B17" s="2" t="s">
        <v>7</v>
      </c>
      <c r="C17" s="3">
        <v>2002</v>
      </c>
      <c r="D17" s="4" t="s">
        <v>11</v>
      </c>
      <c r="E17" s="4" t="s">
        <v>10</v>
      </c>
      <c r="F17" s="3" t="s">
        <v>20</v>
      </c>
      <c r="G17" s="3">
        <v>5</v>
      </c>
      <c r="H17" s="4">
        <v>300</v>
      </c>
      <c r="J17" s="17"/>
      <c r="K17" s="17" t="s">
        <v>93</v>
      </c>
      <c r="L17" s="17" t="s">
        <v>81</v>
      </c>
      <c r="M17" s="17" t="s">
        <v>94</v>
      </c>
      <c r="N17" s="17" t="s">
        <v>95</v>
      </c>
      <c r="O17" s="17" t="s">
        <v>96</v>
      </c>
      <c r="P17" s="17" t="s">
        <v>97</v>
      </c>
      <c r="Q17" s="17" t="s">
        <v>98</v>
      </c>
      <c r="R17" s="17" t="s">
        <v>99</v>
      </c>
    </row>
    <row r="18" spans="1:18" ht="15.75" x14ac:dyDescent="0.25">
      <c r="A18" s="12" t="s">
        <v>60</v>
      </c>
      <c r="B18" s="3" t="s">
        <v>28</v>
      </c>
      <c r="C18" s="3">
        <v>2012</v>
      </c>
      <c r="D18" s="3" t="s">
        <v>16</v>
      </c>
      <c r="E18" s="4" t="s">
        <v>10</v>
      </c>
      <c r="F18" s="3" t="s">
        <v>61</v>
      </c>
      <c r="G18" s="3">
        <v>9</v>
      </c>
      <c r="H18" s="4">
        <v>1000</v>
      </c>
      <c r="J18" s="15" t="s">
        <v>87</v>
      </c>
      <c r="K18" s="15">
        <v>4444.7561362674569</v>
      </c>
      <c r="L18" s="15">
        <v>1061.0384757617712</v>
      </c>
      <c r="M18" s="15">
        <v>4.1890621667384398</v>
      </c>
      <c r="N18" s="15">
        <v>2.8510932832260524E-4</v>
      </c>
      <c r="O18" s="15">
        <v>2263.7603138063737</v>
      </c>
      <c r="P18" s="15">
        <v>6625.7519587285406</v>
      </c>
      <c r="Q18" s="15">
        <v>2263.7603138063737</v>
      </c>
      <c r="R18" s="15">
        <v>6625.7519587285406</v>
      </c>
    </row>
    <row r="19" spans="1:18" ht="16.5" thickBot="1" x14ac:dyDescent="0.3">
      <c r="A19" s="12" t="s">
        <v>62</v>
      </c>
      <c r="B19" s="3" t="s">
        <v>24</v>
      </c>
      <c r="C19" s="3">
        <v>2001</v>
      </c>
      <c r="D19" s="3" t="s">
        <v>23</v>
      </c>
      <c r="E19" s="4" t="s">
        <v>10</v>
      </c>
      <c r="F19" s="3" t="s">
        <v>61</v>
      </c>
      <c r="G19" s="3">
        <v>5</v>
      </c>
      <c r="H19" s="4">
        <v>8000</v>
      </c>
      <c r="J19" s="16" t="s">
        <v>12</v>
      </c>
      <c r="K19" s="16">
        <v>-21.434088023698674</v>
      </c>
      <c r="L19" s="16">
        <v>51.977087227120727</v>
      </c>
      <c r="M19" s="16">
        <v>-0.41237570566506748</v>
      </c>
      <c r="N19" s="16">
        <v>0.68344458807460184</v>
      </c>
      <c r="O19" s="16">
        <v>-128.27452095395378</v>
      </c>
      <c r="P19" s="16">
        <v>85.406344906556441</v>
      </c>
      <c r="Q19" s="16">
        <v>-128.27452095395378</v>
      </c>
      <c r="R19" s="16">
        <v>85.406344906556441</v>
      </c>
    </row>
    <row r="20" spans="1:18" ht="15.75" x14ac:dyDescent="0.25">
      <c r="A20" s="12" t="s">
        <v>63</v>
      </c>
      <c r="B20" s="3" t="s">
        <v>24</v>
      </c>
      <c r="C20" s="3">
        <v>2014</v>
      </c>
      <c r="D20" s="3" t="s">
        <v>23</v>
      </c>
      <c r="E20" s="4" t="s">
        <v>10</v>
      </c>
      <c r="F20" t="s">
        <v>64</v>
      </c>
      <c r="G20" s="3">
        <v>10</v>
      </c>
      <c r="H20" s="4">
        <v>10000</v>
      </c>
    </row>
    <row r="21" spans="1:18" ht="15.75" x14ac:dyDescent="0.25">
      <c r="A21" s="12" t="s">
        <v>65</v>
      </c>
      <c r="B21" t="s">
        <v>66</v>
      </c>
      <c r="C21" s="3">
        <v>1983</v>
      </c>
      <c r="D21" t="s">
        <v>67</v>
      </c>
      <c r="E21" s="4" t="s">
        <v>10</v>
      </c>
      <c r="F21" s="3" t="s">
        <v>27</v>
      </c>
      <c r="G21" s="3">
        <v>4</v>
      </c>
      <c r="H21" s="4">
        <v>550</v>
      </c>
    </row>
    <row r="22" spans="1:18" ht="15.75" x14ac:dyDescent="0.25">
      <c r="A22" s="12" t="s">
        <v>68</v>
      </c>
      <c r="B22" s="3" t="s">
        <v>28</v>
      </c>
      <c r="C22" s="3">
        <v>2009</v>
      </c>
      <c r="D22" s="3" t="s">
        <v>16</v>
      </c>
      <c r="E22" s="4" t="s">
        <v>10</v>
      </c>
      <c r="F22" s="3" t="s">
        <v>20</v>
      </c>
      <c r="G22" s="3">
        <v>5</v>
      </c>
      <c r="H22" s="4">
        <v>730</v>
      </c>
    </row>
    <row r="23" spans="1:18" ht="15.75" x14ac:dyDescent="0.25">
      <c r="A23" s="12" t="s">
        <v>69</v>
      </c>
      <c r="B23" s="2" t="s">
        <v>7</v>
      </c>
      <c r="C23" s="3">
        <v>2006</v>
      </c>
      <c r="D23" s="4" t="s">
        <v>11</v>
      </c>
      <c r="E23" s="4" t="s">
        <v>10</v>
      </c>
      <c r="F23" s="3" t="s">
        <v>30</v>
      </c>
      <c r="G23" s="3">
        <v>5</v>
      </c>
      <c r="H23" s="4">
        <v>1200</v>
      </c>
      <c r="J23" t="s">
        <v>101</v>
      </c>
    </row>
    <row r="24" spans="1:18" ht="16.5" thickBot="1" x14ac:dyDescent="0.3">
      <c r="A24" s="12" t="s">
        <v>70</v>
      </c>
      <c r="B24" s="3" t="s">
        <v>24</v>
      </c>
      <c r="C24" s="3">
        <v>2008</v>
      </c>
      <c r="D24" s="3" t="s">
        <v>23</v>
      </c>
      <c r="E24" s="4" t="s">
        <v>10</v>
      </c>
      <c r="F24" s="3" t="s">
        <v>30</v>
      </c>
      <c r="G24" s="3">
        <v>9</v>
      </c>
      <c r="H24" s="4">
        <v>7000</v>
      </c>
    </row>
    <row r="25" spans="1:18" ht="15.75" x14ac:dyDescent="0.25">
      <c r="A25" s="12" t="s">
        <v>71</v>
      </c>
      <c r="B25" s="3" t="s">
        <v>24</v>
      </c>
      <c r="C25" s="3">
        <v>2011</v>
      </c>
      <c r="D25" s="3" t="s">
        <v>23</v>
      </c>
      <c r="E25" s="4" t="s">
        <v>10</v>
      </c>
      <c r="F25" s="4" t="s">
        <v>9</v>
      </c>
      <c r="G25" s="3">
        <v>10</v>
      </c>
      <c r="H25" s="4">
        <v>8000</v>
      </c>
      <c r="J25" s="17" t="s">
        <v>102</v>
      </c>
      <c r="K25" s="17" t="s">
        <v>109</v>
      </c>
      <c r="L25" s="17" t="s">
        <v>104</v>
      </c>
      <c r="M25" s="17" t="s">
        <v>105</v>
      </c>
    </row>
    <row r="26" spans="1:18" ht="15.75" x14ac:dyDescent="0.25">
      <c r="A26" s="12" t="s">
        <v>72</v>
      </c>
      <c r="B26" s="3" t="s">
        <v>28</v>
      </c>
      <c r="C26" s="3">
        <v>2007</v>
      </c>
      <c r="D26" s="3" t="s">
        <v>16</v>
      </c>
      <c r="E26" s="4" t="s">
        <v>10</v>
      </c>
      <c r="F26" s="3" t="s">
        <v>20</v>
      </c>
      <c r="G26" s="3">
        <v>5</v>
      </c>
      <c r="H26" s="4">
        <v>800</v>
      </c>
      <c r="J26" s="15">
        <v>1</v>
      </c>
      <c r="K26" s="15">
        <v>4187.5470799830728</v>
      </c>
      <c r="L26" s="15">
        <v>-3887.5470799830728</v>
      </c>
      <c r="M26" s="15">
        <v>-0.84677976194717663</v>
      </c>
    </row>
    <row r="27" spans="1:18" ht="15.75" x14ac:dyDescent="0.25">
      <c r="A27" s="12" t="s">
        <v>73</v>
      </c>
      <c r="B27" s="3" t="s">
        <v>28</v>
      </c>
      <c r="C27" s="3">
        <v>2008</v>
      </c>
      <c r="D27" s="3" t="s">
        <v>16</v>
      </c>
      <c r="E27" s="4" t="s">
        <v>10</v>
      </c>
      <c r="F27" s="3" t="s">
        <v>30</v>
      </c>
      <c r="G27" s="3">
        <v>10</v>
      </c>
      <c r="H27" s="4">
        <v>4000</v>
      </c>
      <c r="J27" s="15">
        <v>2</v>
      </c>
      <c r="K27" s="15">
        <v>2408.5177740160825</v>
      </c>
      <c r="L27" s="15">
        <v>-2008.5177740160825</v>
      </c>
      <c r="M27" s="15">
        <v>-0.43749237438313338</v>
      </c>
    </row>
    <row r="28" spans="1:18" ht="15.75" x14ac:dyDescent="0.25">
      <c r="A28" s="12" t="s">
        <v>74</v>
      </c>
      <c r="B28" s="3" t="s">
        <v>37</v>
      </c>
      <c r="C28" s="3">
        <v>2015</v>
      </c>
      <c r="D28" s="3" t="s">
        <v>16</v>
      </c>
      <c r="E28" s="4" t="s">
        <v>10</v>
      </c>
      <c r="F28" s="3" t="s">
        <v>27</v>
      </c>
      <c r="G28" s="3">
        <v>6</v>
      </c>
      <c r="H28" s="4">
        <v>2000</v>
      </c>
      <c r="J28" s="15">
        <v>3</v>
      </c>
      <c r="K28" s="15">
        <v>3973.206199746086</v>
      </c>
      <c r="L28" s="15">
        <v>-2473.206199746086</v>
      </c>
      <c r="M28" s="15">
        <v>-0.53871012079843184</v>
      </c>
    </row>
    <row r="29" spans="1:18" ht="15.75" x14ac:dyDescent="0.25">
      <c r="A29" s="12" t="s">
        <v>75</v>
      </c>
      <c r="B29" s="3" t="s">
        <v>21</v>
      </c>
      <c r="C29" s="3">
        <v>2017</v>
      </c>
      <c r="D29" s="3" t="s">
        <v>23</v>
      </c>
      <c r="E29" s="4" t="s">
        <v>22</v>
      </c>
      <c r="F29" s="3" t="s">
        <v>61</v>
      </c>
      <c r="G29" s="3">
        <v>9</v>
      </c>
      <c r="H29" s="4">
        <v>8000</v>
      </c>
      <c r="J29" s="15">
        <v>4</v>
      </c>
      <c r="K29" s="15">
        <v>4166.1129919593741</v>
      </c>
      <c r="L29" s="15">
        <v>-1166.1129919593741</v>
      </c>
      <c r="M29" s="15">
        <v>-0.25400100922743507</v>
      </c>
    </row>
    <row r="30" spans="1:18" x14ac:dyDescent="0.25">
      <c r="J30" s="15">
        <v>5</v>
      </c>
      <c r="K30" s="15">
        <v>4208.9811680067714</v>
      </c>
      <c r="L30" s="15">
        <v>2791.0188319932286</v>
      </c>
      <c r="M30" s="15">
        <v>0.60793559885469062</v>
      </c>
    </row>
    <row r="31" spans="1:18" x14ac:dyDescent="0.25">
      <c r="J31" s="15">
        <v>6</v>
      </c>
      <c r="K31" s="15">
        <v>4337.5856961489635</v>
      </c>
      <c r="L31" s="15">
        <v>-3537.5856961489635</v>
      </c>
      <c r="M31" s="15">
        <v>-0.77055169031311121</v>
      </c>
    </row>
    <row r="32" spans="1:18" x14ac:dyDescent="0.25">
      <c r="J32" s="15">
        <v>7</v>
      </c>
      <c r="K32" s="15">
        <v>4359.0197841726622</v>
      </c>
      <c r="L32" s="15">
        <v>-1359.0197841726622</v>
      </c>
      <c r="M32" s="15">
        <v>-0.29601968172903542</v>
      </c>
    </row>
    <row r="33" spans="10:13" x14ac:dyDescent="0.25">
      <c r="J33" s="15">
        <v>8</v>
      </c>
      <c r="K33" s="15">
        <v>4444.7561362674569</v>
      </c>
      <c r="L33" s="15">
        <v>-1444.7561362674569</v>
      </c>
      <c r="M33" s="15">
        <v>-0.31469464728530228</v>
      </c>
    </row>
    <row r="34" spans="10:13" x14ac:dyDescent="0.25">
      <c r="J34" s="15">
        <v>9</v>
      </c>
      <c r="K34" s="15">
        <v>3908.90393567499</v>
      </c>
      <c r="L34" s="15">
        <v>-908.90393567498995</v>
      </c>
      <c r="M34" s="15">
        <v>-0.19797611255863456</v>
      </c>
    </row>
    <row r="35" spans="10:13" x14ac:dyDescent="0.25">
      <c r="J35" s="15">
        <v>10</v>
      </c>
      <c r="K35" s="15">
        <v>4273.2834320778675</v>
      </c>
      <c r="L35" s="15">
        <v>3726.7165679221325</v>
      </c>
      <c r="M35" s="15">
        <v>0.81174789740255526</v>
      </c>
    </row>
    <row r="36" spans="10:13" x14ac:dyDescent="0.25">
      <c r="J36" s="15">
        <v>11</v>
      </c>
      <c r="K36" s="15">
        <v>4380.4538721963609</v>
      </c>
      <c r="L36" s="15">
        <v>-3480.4538721963609</v>
      </c>
      <c r="M36" s="15">
        <v>-0.7581073208197382</v>
      </c>
    </row>
    <row r="37" spans="10:13" x14ac:dyDescent="0.25">
      <c r="J37" s="15">
        <v>12</v>
      </c>
      <c r="K37" s="15">
        <v>4359.0197841726622</v>
      </c>
      <c r="L37" s="15">
        <v>-3159.0197841726622</v>
      </c>
      <c r="M37" s="15">
        <v>-0.68809302261615202</v>
      </c>
    </row>
    <row r="38" spans="10:13" x14ac:dyDescent="0.25">
      <c r="J38" s="15">
        <v>13</v>
      </c>
      <c r="K38" s="15">
        <v>4251.8493440541688</v>
      </c>
      <c r="L38" s="15">
        <v>7748.1506559458312</v>
      </c>
      <c r="M38" s="15">
        <v>1.687690729651881</v>
      </c>
    </row>
    <row r="39" spans="10:13" x14ac:dyDescent="0.25">
      <c r="J39" s="15">
        <v>14</v>
      </c>
      <c r="K39" s="15">
        <v>4444.7561362674569</v>
      </c>
      <c r="L39" s="15">
        <v>-2444.7561362674569</v>
      </c>
      <c r="M39" s="15">
        <v>-0.53251317000036702</v>
      </c>
    </row>
    <row r="40" spans="10:13" x14ac:dyDescent="0.25">
      <c r="J40" s="15">
        <v>15</v>
      </c>
      <c r="K40" s="15">
        <v>4166.1129919593741</v>
      </c>
      <c r="L40" s="15">
        <v>15833.887008040627</v>
      </c>
      <c r="M40" s="15">
        <v>3.4489138769286662</v>
      </c>
    </row>
    <row r="41" spans="10:13" x14ac:dyDescent="0.25">
      <c r="J41" s="15">
        <v>16</v>
      </c>
      <c r="K41" s="15">
        <v>4337.5856961489635</v>
      </c>
      <c r="L41" s="15">
        <v>-4037.5856961489635</v>
      </c>
      <c r="M41" s="15">
        <v>-0.87946095167064364</v>
      </c>
    </row>
    <row r="42" spans="10:13" x14ac:dyDescent="0.25">
      <c r="J42" s="15">
        <v>17</v>
      </c>
      <c r="K42" s="15">
        <v>4251.8493440541688</v>
      </c>
      <c r="L42" s="15">
        <v>-3251.8493440541688</v>
      </c>
      <c r="M42" s="15">
        <v>-0.70831302021383147</v>
      </c>
    </row>
    <row r="43" spans="10:13" x14ac:dyDescent="0.25">
      <c r="J43" s="15">
        <v>18</v>
      </c>
      <c r="K43" s="15">
        <v>4337.5856961489635</v>
      </c>
      <c r="L43" s="15">
        <v>3662.4143038510365</v>
      </c>
      <c r="M43" s="15">
        <v>0.79774167323535516</v>
      </c>
    </row>
    <row r="44" spans="10:13" x14ac:dyDescent="0.25">
      <c r="J44" s="15">
        <v>19</v>
      </c>
      <c r="K44" s="15">
        <v>4230.4152560304701</v>
      </c>
      <c r="L44" s="15">
        <v>5769.5847439695299</v>
      </c>
      <c r="M44" s="15">
        <v>1.2567224256108183</v>
      </c>
    </row>
    <row r="45" spans="10:13" x14ac:dyDescent="0.25">
      <c r="J45" s="15">
        <v>20</v>
      </c>
      <c r="K45" s="15">
        <v>4359.0197841726622</v>
      </c>
      <c r="L45" s="15">
        <v>-3809.0197841726622</v>
      </c>
      <c r="M45" s="15">
        <v>-0.82967506238094413</v>
      </c>
    </row>
    <row r="46" spans="10:13" x14ac:dyDescent="0.25">
      <c r="J46" s="15">
        <v>21</v>
      </c>
      <c r="K46" s="15">
        <v>4337.5856961489635</v>
      </c>
      <c r="L46" s="15">
        <v>-3607.5856961489635</v>
      </c>
      <c r="M46" s="15">
        <v>-0.78579898690316574</v>
      </c>
    </row>
    <row r="47" spans="10:13" x14ac:dyDescent="0.25">
      <c r="J47" s="15">
        <v>22</v>
      </c>
      <c r="K47" s="15">
        <v>4337.5856961489635</v>
      </c>
      <c r="L47" s="15">
        <v>-3137.5856961489635</v>
      </c>
      <c r="M47" s="15">
        <v>-0.68342428122708532</v>
      </c>
    </row>
    <row r="48" spans="10:13" x14ac:dyDescent="0.25">
      <c r="J48" s="15">
        <v>23</v>
      </c>
      <c r="K48" s="15">
        <v>4251.8493440541688</v>
      </c>
      <c r="L48" s="15">
        <v>2748.1506559458312</v>
      </c>
      <c r="M48" s="15">
        <v>0.59859811607655722</v>
      </c>
    </row>
    <row r="49" spans="10:13" x14ac:dyDescent="0.25">
      <c r="J49" s="15">
        <v>24</v>
      </c>
      <c r="K49" s="15">
        <v>4230.4152560304701</v>
      </c>
      <c r="L49" s="15">
        <v>3769.5847439695299</v>
      </c>
      <c r="M49" s="15">
        <v>0.82108538018068866</v>
      </c>
    </row>
    <row r="50" spans="10:13" x14ac:dyDescent="0.25">
      <c r="J50" s="15">
        <v>25</v>
      </c>
      <c r="K50" s="15">
        <v>4337.5856961489635</v>
      </c>
      <c r="L50" s="15">
        <v>-3537.5856961489635</v>
      </c>
      <c r="M50" s="15">
        <v>-0.77055169031311121</v>
      </c>
    </row>
    <row r="51" spans="10:13" x14ac:dyDescent="0.25">
      <c r="J51" s="15">
        <v>26</v>
      </c>
      <c r="K51" s="15">
        <v>4230.4152560304701</v>
      </c>
      <c r="L51" s="15">
        <v>-230.41525603047012</v>
      </c>
      <c r="M51" s="15">
        <v>-5.0188710679570418E-2</v>
      </c>
    </row>
    <row r="52" spans="10:13" x14ac:dyDescent="0.25">
      <c r="J52" s="15">
        <v>27</v>
      </c>
      <c r="K52" s="15">
        <v>4316.1516081252648</v>
      </c>
      <c r="L52" s="15">
        <v>-2316.1516081252648</v>
      </c>
      <c r="M52" s="15">
        <v>-0.50450072166596682</v>
      </c>
    </row>
    <row r="53" spans="10:13" ht="15.75" thickBot="1" x14ac:dyDescent="0.3">
      <c r="J53" s="16">
        <v>28</v>
      </c>
      <c r="K53" s="16">
        <v>4251.8493440541688</v>
      </c>
      <c r="L53" s="16">
        <v>3748.1506559458312</v>
      </c>
      <c r="M53" s="16">
        <v>0.81641663879162196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K11" sqref="K11"/>
    </sheetView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8</v>
      </c>
      <c r="G1" s="6" t="s">
        <v>12</v>
      </c>
      <c r="H1" s="6" t="s">
        <v>3</v>
      </c>
    </row>
    <row r="2" spans="1:8" ht="15.75" x14ac:dyDescent="0.25">
      <c r="A2" s="1" t="s">
        <v>6</v>
      </c>
      <c r="B2" s="2" t="s">
        <v>7</v>
      </c>
      <c r="C2" s="2">
        <v>2000</v>
      </c>
      <c r="D2" s="4" t="s">
        <v>11</v>
      </c>
      <c r="E2" s="4" t="s">
        <v>10</v>
      </c>
      <c r="F2" s="4" t="s">
        <v>9</v>
      </c>
      <c r="G2" s="3">
        <v>12</v>
      </c>
      <c r="H2" s="3">
        <v>300</v>
      </c>
    </row>
    <row r="3" spans="1:8" ht="15.75" x14ac:dyDescent="0.25">
      <c r="A3" s="1" t="s">
        <v>13</v>
      </c>
      <c r="B3" s="2" t="s">
        <v>7</v>
      </c>
      <c r="C3" s="1">
        <v>1987</v>
      </c>
      <c r="D3" s="4" t="s">
        <v>11</v>
      </c>
      <c r="E3" s="4" t="s">
        <v>10</v>
      </c>
      <c r="F3" s="4" t="s">
        <v>9</v>
      </c>
      <c r="G3" s="3">
        <v>95</v>
      </c>
      <c r="H3" s="3">
        <v>400</v>
      </c>
    </row>
    <row r="4" spans="1:8" ht="15.75" x14ac:dyDescent="0.25">
      <c r="A4" s="3" t="s">
        <v>14</v>
      </c>
      <c r="B4" s="3" t="s">
        <v>15</v>
      </c>
      <c r="C4" s="3">
        <v>2019</v>
      </c>
      <c r="D4" s="3" t="s">
        <v>16</v>
      </c>
      <c r="E4" s="3" t="s">
        <v>17</v>
      </c>
      <c r="F4" s="3" t="s">
        <v>18</v>
      </c>
      <c r="G4" s="3">
        <v>22</v>
      </c>
      <c r="H4" s="4">
        <v>1500</v>
      </c>
    </row>
    <row r="5" spans="1:8" ht="15.75" x14ac:dyDescent="0.25">
      <c r="A5" s="3" t="s">
        <v>19</v>
      </c>
      <c r="B5" s="3" t="s">
        <v>21</v>
      </c>
      <c r="C5" s="3">
        <v>2017</v>
      </c>
      <c r="D5" s="3" t="s">
        <v>23</v>
      </c>
      <c r="E5" s="4" t="s">
        <v>22</v>
      </c>
      <c r="F5" s="3" t="s">
        <v>20</v>
      </c>
      <c r="G5" s="3">
        <v>13</v>
      </c>
      <c r="H5" s="4">
        <v>3000</v>
      </c>
    </row>
    <row r="6" spans="1:8" ht="15.75" x14ac:dyDescent="0.25">
      <c r="A6" s="3" t="s">
        <v>25</v>
      </c>
      <c r="B6" s="3" t="s">
        <v>24</v>
      </c>
      <c r="C6" s="3">
        <v>2012</v>
      </c>
      <c r="D6" s="3" t="s">
        <v>23</v>
      </c>
      <c r="E6" s="4" t="s">
        <v>10</v>
      </c>
      <c r="F6" s="3" t="s">
        <v>64</v>
      </c>
      <c r="G6" s="3">
        <v>11</v>
      </c>
      <c r="H6" s="4">
        <v>7000</v>
      </c>
    </row>
    <row r="7" spans="1:8" ht="15.75" x14ac:dyDescent="0.25">
      <c r="A7" s="1" t="s">
        <v>26</v>
      </c>
      <c r="B7" s="3" t="s">
        <v>28</v>
      </c>
      <c r="C7" s="3">
        <v>1989</v>
      </c>
      <c r="D7" s="3" t="s">
        <v>16</v>
      </c>
      <c r="E7" s="4" t="s">
        <v>10</v>
      </c>
      <c r="F7" s="3" t="s">
        <v>27</v>
      </c>
      <c r="G7" s="3">
        <v>5</v>
      </c>
      <c r="H7" s="4">
        <v>800</v>
      </c>
    </row>
    <row r="8" spans="1:8" ht="15.75" x14ac:dyDescent="0.25">
      <c r="A8" s="1" t="s">
        <v>29</v>
      </c>
      <c r="B8" s="3" t="s">
        <v>21</v>
      </c>
      <c r="C8" s="3">
        <v>2012</v>
      </c>
      <c r="D8" s="3" t="s">
        <v>23</v>
      </c>
      <c r="E8" s="4" t="s">
        <v>10</v>
      </c>
      <c r="F8" s="3" t="s">
        <v>30</v>
      </c>
      <c r="G8" s="3">
        <v>4</v>
      </c>
      <c r="H8" s="4">
        <v>3000</v>
      </c>
    </row>
    <row r="9" spans="1:8" ht="15.75" x14ac:dyDescent="0.25">
      <c r="A9" s="1" t="s">
        <v>31</v>
      </c>
      <c r="B9" s="3" t="s">
        <v>21</v>
      </c>
      <c r="C9" s="3">
        <v>2009</v>
      </c>
      <c r="D9" s="3" t="s">
        <v>23</v>
      </c>
      <c r="E9" s="4" t="s">
        <v>32</v>
      </c>
      <c r="F9" s="3" t="s">
        <v>30</v>
      </c>
      <c r="G9" s="3">
        <v>0</v>
      </c>
      <c r="H9" s="4">
        <v>3000</v>
      </c>
    </row>
    <row r="10" spans="1:8" ht="15.75" x14ac:dyDescent="0.25">
      <c r="A10" s="1" t="s">
        <v>33</v>
      </c>
      <c r="B10" s="3" t="s">
        <v>21</v>
      </c>
      <c r="C10" s="3">
        <v>2000</v>
      </c>
      <c r="D10" s="3" t="s">
        <v>23</v>
      </c>
      <c r="E10" s="4" t="s">
        <v>10</v>
      </c>
      <c r="F10" s="3" t="s">
        <v>20</v>
      </c>
      <c r="G10" s="3">
        <v>25</v>
      </c>
      <c r="H10" s="4">
        <v>3000</v>
      </c>
    </row>
    <row r="11" spans="1:8" ht="15.75" x14ac:dyDescent="0.25">
      <c r="A11" s="3" t="s">
        <v>34</v>
      </c>
      <c r="B11" s="3" t="s">
        <v>21</v>
      </c>
      <c r="C11" s="3">
        <v>2016</v>
      </c>
      <c r="D11" s="3" t="s">
        <v>23</v>
      </c>
      <c r="E11" s="4" t="s">
        <v>10</v>
      </c>
      <c r="F11" s="3" t="s">
        <v>35</v>
      </c>
      <c r="G11" s="3">
        <v>8</v>
      </c>
      <c r="H11" s="4">
        <v>8000</v>
      </c>
    </row>
    <row r="12" spans="1:8" ht="15.75" x14ac:dyDescent="0.25">
      <c r="A12" s="1" t="s">
        <v>36</v>
      </c>
      <c r="B12" s="3" t="s">
        <v>37</v>
      </c>
      <c r="C12" s="3">
        <v>2015</v>
      </c>
      <c r="D12" s="3" t="s">
        <v>16</v>
      </c>
      <c r="E12" s="4" t="s">
        <v>10</v>
      </c>
      <c r="F12" s="3" t="s">
        <v>18</v>
      </c>
      <c r="G12" s="3">
        <v>3</v>
      </c>
      <c r="H12" s="4">
        <v>900</v>
      </c>
    </row>
    <row r="13" spans="1:8" ht="31.5" x14ac:dyDescent="0.25">
      <c r="A13" s="1" t="s">
        <v>38</v>
      </c>
      <c r="B13" s="5" t="s">
        <v>28</v>
      </c>
      <c r="C13" s="3">
        <v>2014</v>
      </c>
      <c r="D13" s="3" t="s">
        <v>16</v>
      </c>
      <c r="E13" s="4" t="s">
        <v>10</v>
      </c>
      <c r="F13" s="3" t="s">
        <v>27</v>
      </c>
      <c r="G13" s="3">
        <v>4</v>
      </c>
      <c r="H13" s="4">
        <v>1200</v>
      </c>
    </row>
    <row r="14" spans="1:8" ht="15.75" x14ac:dyDescent="0.25">
      <c r="A14" s="1" t="s">
        <v>39</v>
      </c>
      <c r="B14" s="3" t="s">
        <v>24</v>
      </c>
      <c r="C14" s="3">
        <v>2014</v>
      </c>
      <c r="D14" s="3" t="s">
        <v>23</v>
      </c>
      <c r="E14" s="4" t="s">
        <v>10</v>
      </c>
      <c r="F14" s="3" t="s">
        <v>20</v>
      </c>
      <c r="G14" s="3">
        <v>9</v>
      </c>
      <c r="H14" s="4">
        <v>12000</v>
      </c>
    </row>
    <row r="15" spans="1:8" ht="15.75" x14ac:dyDescent="0.25">
      <c r="A15" s="3" t="s">
        <v>40</v>
      </c>
      <c r="B15" s="3" t="s">
        <v>28</v>
      </c>
      <c r="C15" s="3">
        <v>2016</v>
      </c>
      <c r="D15" s="3" t="s">
        <v>16</v>
      </c>
      <c r="E15" s="4" t="s">
        <v>32</v>
      </c>
      <c r="F15" s="3" t="s">
        <v>27</v>
      </c>
      <c r="G15" s="3">
        <v>0</v>
      </c>
      <c r="H15" s="4">
        <v>2000</v>
      </c>
    </row>
    <row r="16" spans="1:8" ht="15.75" x14ac:dyDescent="0.25">
      <c r="A16" s="7" t="s">
        <v>41</v>
      </c>
      <c r="B16" s="6" t="s">
        <v>24</v>
      </c>
      <c r="C16" s="6">
        <v>1989</v>
      </c>
      <c r="D16" s="3" t="s">
        <v>23</v>
      </c>
      <c r="E16" s="4" t="s">
        <v>10</v>
      </c>
      <c r="F16" s="3" t="s">
        <v>27</v>
      </c>
      <c r="G16" s="3">
        <v>13</v>
      </c>
      <c r="H16" s="8">
        <v>20000</v>
      </c>
    </row>
    <row r="17" spans="1:8" ht="15.75" x14ac:dyDescent="0.25">
      <c r="A17" s="12" t="s">
        <v>59</v>
      </c>
      <c r="B17" s="2" t="s">
        <v>7</v>
      </c>
      <c r="C17" s="3">
        <v>2002</v>
      </c>
      <c r="D17" s="4" t="s">
        <v>11</v>
      </c>
      <c r="E17" s="4" t="s">
        <v>10</v>
      </c>
      <c r="F17" s="3" t="s">
        <v>20</v>
      </c>
      <c r="G17" s="3">
        <v>5</v>
      </c>
      <c r="H17" s="4">
        <v>300</v>
      </c>
    </row>
    <row r="18" spans="1:8" ht="15.75" x14ac:dyDescent="0.25">
      <c r="A18" s="12" t="s">
        <v>60</v>
      </c>
      <c r="B18" s="3" t="s">
        <v>28</v>
      </c>
      <c r="C18" s="3">
        <v>2012</v>
      </c>
      <c r="D18" s="3" t="s">
        <v>16</v>
      </c>
      <c r="E18" s="4" t="s">
        <v>10</v>
      </c>
      <c r="F18" s="3" t="s">
        <v>61</v>
      </c>
      <c r="G18" s="3">
        <v>9</v>
      </c>
      <c r="H18" s="4">
        <v>1000</v>
      </c>
    </row>
    <row r="19" spans="1:8" ht="15.75" x14ac:dyDescent="0.25">
      <c r="A19" s="12" t="s">
        <v>62</v>
      </c>
      <c r="B19" s="3" t="s">
        <v>24</v>
      </c>
      <c r="C19" s="3">
        <v>2001</v>
      </c>
      <c r="D19" s="3" t="s">
        <v>23</v>
      </c>
      <c r="E19" s="4" t="s">
        <v>10</v>
      </c>
      <c r="F19" s="3" t="s">
        <v>61</v>
      </c>
      <c r="G19" s="3">
        <v>5</v>
      </c>
      <c r="H19" s="4">
        <v>8000</v>
      </c>
    </row>
    <row r="20" spans="1:8" ht="15.75" x14ac:dyDescent="0.25">
      <c r="A20" s="12" t="s">
        <v>63</v>
      </c>
      <c r="B20" s="3" t="s">
        <v>24</v>
      </c>
      <c r="C20" s="3">
        <v>2014</v>
      </c>
      <c r="D20" s="3" t="s">
        <v>23</v>
      </c>
      <c r="E20" s="4" t="s">
        <v>10</v>
      </c>
      <c r="F20" t="s">
        <v>64</v>
      </c>
      <c r="G20" s="3">
        <v>10</v>
      </c>
      <c r="H20" s="4">
        <v>10000</v>
      </c>
    </row>
    <row r="21" spans="1:8" ht="15.75" x14ac:dyDescent="0.25">
      <c r="A21" s="12" t="s">
        <v>65</v>
      </c>
      <c r="B21" t="s">
        <v>66</v>
      </c>
      <c r="C21" s="3">
        <v>1983</v>
      </c>
      <c r="D21" t="s">
        <v>67</v>
      </c>
      <c r="E21" s="4" t="s">
        <v>10</v>
      </c>
      <c r="F21" s="3" t="s">
        <v>27</v>
      </c>
      <c r="G21" s="3">
        <v>4</v>
      </c>
      <c r="H21" s="4">
        <v>550</v>
      </c>
    </row>
    <row r="22" spans="1:8" ht="15.75" x14ac:dyDescent="0.25">
      <c r="A22" s="12" t="s">
        <v>68</v>
      </c>
      <c r="B22" s="3" t="s">
        <v>28</v>
      </c>
      <c r="C22" s="3">
        <v>2009</v>
      </c>
      <c r="D22" s="3" t="s">
        <v>16</v>
      </c>
      <c r="E22" s="4" t="s">
        <v>10</v>
      </c>
      <c r="F22" s="3" t="s">
        <v>20</v>
      </c>
      <c r="G22" s="3">
        <v>5</v>
      </c>
      <c r="H22" s="4">
        <v>730</v>
      </c>
    </row>
    <row r="23" spans="1:8" ht="15.75" x14ac:dyDescent="0.25">
      <c r="A23" s="12" t="s">
        <v>69</v>
      </c>
      <c r="B23" s="2" t="s">
        <v>7</v>
      </c>
      <c r="C23" s="3">
        <v>2006</v>
      </c>
      <c r="D23" s="4" t="s">
        <v>11</v>
      </c>
      <c r="E23" s="4" t="s">
        <v>10</v>
      </c>
      <c r="F23" s="3" t="s">
        <v>30</v>
      </c>
      <c r="G23" s="3">
        <v>5</v>
      </c>
      <c r="H23" s="4">
        <v>1200</v>
      </c>
    </row>
    <row r="24" spans="1:8" ht="15.75" x14ac:dyDescent="0.25">
      <c r="A24" s="12" t="s">
        <v>70</v>
      </c>
      <c r="B24" s="3" t="s">
        <v>24</v>
      </c>
      <c r="C24" s="3">
        <v>2008</v>
      </c>
      <c r="D24" s="3" t="s">
        <v>23</v>
      </c>
      <c r="E24" s="4" t="s">
        <v>10</v>
      </c>
      <c r="F24" s="3" t="s">
        <v>30</v>
      </c>
      <c r="G24" s="3">
        <v>9</v>
      </c>
      <c r="H24" s="4">
        <v>7000</v>
      </c>
    </row>
    <row r="25" spans="1:8" ht="15.75" x14ac:dyDescent="0.25">
      <c r="A25" s="12" t="s">
        <v>71</v>
      </c>
      <c r="B25" s="3" t="s">
        <v>24</v>
      </c>
      <c r="C25" s="3">
        <v>2011</v>
      </c>
      <c r="D25" s="3" t="s">
        <v>23</v>
      </c>
      <c r="E25" s="4" t="s">
        <v>10</v>
      </c>
      <c r="F25" s="4" t="s">
        <v>9</v>
      </c>
      <c r="G25" s="3">
        <v>10</v>
      </c>
      <c r="H25" s="4">
        <v>8000</v>
      </c>
    </row>
    <row r="26" spans="1:8" ht="15.75" x14ac:dyDescent="0.25">
      <c r="A26" s="12" t="s">
        <v>72</v>
      </c>
      <c r="B26" s="3" t="s">
        <v>28</v>
      </c>
      <c r="C26" s="3">
        <v>2007</v>
      </c>
      <c r="D26" s="3" t="s">
        <v>16</v>
      </c>
      <c r="E26" s="4" t="s">
        <v>10</v>
      </c>
      <c r="F26" s="3" t="s">
        <v>20</v>
      </c>
      <c r="G26" s="3">
        <v>5</v>
      </c>
      <c r="H26" s="4">
        <v>800</v>
      </c>
    </row>
    <row r="27" spans="1:8" ht="15.75" x14ac:dyDescent="0.25">
      <c r="A27" s="12" t="s">
        <v>73</v>
      </c>
      <c r="B27" s="3" t="s">
        <v>28</v>
      </c>
      <c r="C27" s="3">
        <v>2008</v>
      </c>
      <c r="D27" s="3" t="s">
        <v>16</v>
      </c>
      <c r="E27" s="4" t="s">
        <v>10</v>
      </c>
      <c r="F27" s="3" t="s">
        <v>30</v>
      </c>
      <c r="G27" s="3">
        <v>10</v>
      </c>
      <c r="H27" s="4">
        <v>4000</v>
      </c>
    </row>
    <row r="28" spans="1:8" ht="15.75" x14ac:dyDescent="0.25">
      <c r="A28" s="12" t="s">
        <v>74</v>
      </c>
      <c r="B28" s="3" t="s">
        <v>37</v>
      </c>
      <c r="C28" s="3">
        <v>2015</v>
      </c>
      <c r="D28" s="3" t="s">
        <v>16</v>
      </c>
      <c r="E28" s="4" t="s">
        <v>10</v>
      </c>
      <c r="F28" s="3" t="s">
        <v>27</v>
      </c>
      <c r="G28" s="3">
        <v>6</v>
      </c>
      <c r="H28" s="4">
        <v>2000</v>
      </c>
    </row>
    <row r="29" spans="1:8" ht="15.75" x14ac:dyDescent="0.25">
      <c r="A29" s="12" t="s">
        <v>75</v>
      </c>
      <c r="B29" s="3" t="s">
        <v>21</v>
      </c>
      <c r="C29" s="3">
        <v>2017</v>
      </c>
      <c r="D29" s="3" t="s">
        <v>23</v>
      </c>
      <c r="E29" s="4" t="s">
        <v>22</v>
      </c>
      <c r="F29" s="3" t="s">
        <v>61</v>
      </c>
      <c r="G29" s="3">
        <v>9</v>
      </c>
      <c r="H29" s="4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"/>
  <sheetViews>
    <sheetView topLeftCell="J22" workbookViewId="0">
      <selection activeCell="Q30" sqref="Q30"/>
    </sheetView>
  </sheetViews>
  <sheetFormatPr defaultRowHeight="15" x14ac:dyDescent="0.25"/>
  <cols>
    <col min="17" max="17" width="22.140625" customWidth="1"/>
  </cols>
  <sheetData>
    <row r="1" spans="1:17" x14ac:dyDescent="0.25">
      <c r="A1" s="6" t="s">
        <v>2</v>
      </c>
      <c r="B1" s="6" t="s">
        <v>0</v>
      </c>
      <c r="C1" s="6" t="s">
        <v>1</v>
      </c>
      <c r="D1" s="6" t="s">
        <v>4</v>
      </c>
      <c r="E1" s="6" t="s">
        <v>5</v>
      </c>
      <c r="F1" s="6" t="s">
        <v>8</v>
      </c>
      <c r="G1" s="6" t="s">
        <v>12</v>
      </c>
      <c r="H1" s="6" t="s">
        <v>3</v>
      </c>
      <c r="I1" s="50" t="s">
        <v>113</v>
      </c>
      <c r="J1" s="78" t="s">
        <v>110</v>
      </c>
      <c r="K1" s="72" t="s">
        <v>111</v>
      </c>
      <c r="M1" s="50" t="s">
        <v>114</v>
      </c>
      <c r="N1" s="78" t="s">
        <v>110</v>
      </c>
      <c r="O1" s="72" t="s">
        <v>111</v>
      </c>
      <c r="Q1" s="72" t="s">
        <v>115</v>
      </c>
    </row>
    <row r="2" spans="1:17" ht="15.75" x14ac:dyDescent="0.25">
      <c r="A2" s="3">
        <v>1983</v>
      </c>
      <c r="B2" s="12" t="s">
        <v>65</v>
      </c>
      <c r="C2" t="s">
        <v>66</v>
      </c>
      <c r="D2" t="s">
        <v>67</v>
      </c>
      <c r="E2" s="4" t="s">
        <v>10</v>
      </c>
      <c r="F2" s="3" t="s">
        <v>27</v>
      </c>
      <c r="G2" s="3">
        <v>4</v>
      </c>
      <c r="H2" s="4">
        <v>550</v>
      </c>
      <c r="J2" s="79" t="s">
        <v>112</v>
      </c>
      <c r="K2" s="80" t="s">
        <v>112</v>
      </c>
      <c r="N2" s="79" t="s">
        <v>112</v>
      </c>
      <c r="O2" s="80" t="s">
        <v>112</v>
      </c>
      <c r="Q2" s="73"/>
    </row>
    <row r="3" spans="1:17" ht="15.75" x14ac:dyDescent="0.25">
      <c r="A3" s="3">
        <v>1989</v>
      </c>
      <c r="B3" s="1" t="s">
        <v>26</v>
      </c>
      <c r="C3" s="3" t="s">
        <v>28</v>
      </c>
      <c r="D3" s="3" t="s">
        <v>16</v>
      </c>
      <c r="E3" s="4" t="s">
        <v>10</v>
      </c>
      <c r="F3" s="3" t="s">
        <v>27</v>
      </c>
      <c r="G3" s="3">
        <v>5</v>
      </c>
      <c r="H3" s="4">
        <v>800</v>
      </c>
      <c r="J3" s="79">
        <f>H3-550</f>
        <v>250</v>
      </c>
      <c r="K3" s="80">
        <f>H3-H2</f>
        <v>250</v>
      </c>
      <c r="N3" s="79">
        <f>H3/550</f>
        <v>1.4545454545454546</v>
      </c>
      <c r="O3" s="80">
        <f>H3/H2</f>
        <v>1.4545454545454546</v>
      </c>
      <c r="Q3" s="74">
        <f>O3-1</f>
        <v>0.45454545454545459</v>
      </c>
    </row>
    <row r="4" spans="1:17" ht="15.75" x14ac:dyDescent="0.25">
      <c r="A4" s="6">
        <v>1989</v>
      </c>
      <c r="B4" s="7" t="s">
        <v>41</v>
      </c>
      <c r="C4" s="6" t="s">
        <v>24</v>
      </c>
      <c r="D4" s="3" t="s">
        <v>23</v>
      </c>
      <c r="E4" s="4" t="s">
        <v>10</v>
      </c>
      <c r="F4" s="3" t="s">
        <v>27</v>
      </c>
      <c r="G4" s="3">
        <v>13</v>
      </c>
      <c r="H4" s="8">
        <v>20000</v>
      </c>
      <c r="J4" s="79">
        <f t="shared" ref="J4:J28" si="0">H4-550</f>
        <v>19450</v>
      </c>
      <c r="K4" s="80">
        <f t="shared" ref="K4:K28" si="1">H4-H3</f>
        <v>19200</v>
      </c>
      <c r="N4" s="79">
        <f t="shared" ref="N4:N28" si="2">H4/550</f>
        <v>36.363636363636367</v>
      </c>
      <c r="O4" s="80">
        <f t="shared" ref="O4:O28" si="3">H4/H3</f>
        <v>25</v>
      </c>
      <c r="Q4" s="74">
        <f t="shared" ref="Q4:Q28" si="4">O4-1</f>
        <v>24</v>
      </c>
    </row>
    <row r="5" spans="1:17" ht="15.75" x14ac:dyDescent="0.25">
      <c r="A5" s="2">
        <v>2000</v>
      </c>
      <c r="B5" s="1" t="s">
        <v>6</v>
      </c>
      <c r="C5" s="2" t="s">
        <v>7</v>
      </c>
      <c r="D5" s="4" t="s">
        <v>11</v>
      </c>
      <c r="E5" s="4" t="s">
        <v>10</v>
      </c>
      <c r="F5" s="4" t="s">
        <v>9</v>
      </c>
      <c r="G5" s="3">
        <v>12</v>
      </c>
      <c r="H5" s="3">
        <v>300</v>
      </c>
      <c r="J5" s="79">
        <f t="shared" si="0"/>
        <v>-250</v>
      </c>
      <c r="K5" s="80">
        <f t="shared" si="1"/>
        <v>-19700</v>
      </c>
      <c r="N5" s="79">
        <f t="shared" si="2"/>
        <v>0.54545454545454541</v>
      </c>
      <c r="O5" s="80">
        <f t="shared" si="3"/>
        <v>1.4999999999999999E-2</v>
      </c>
      <c r="Q5" s="75">
        <f t="shared" si="4"/>
        <v>-0.98499999999999999</v>
      </c>
    </row>
    <row r="6" spans="1:17" ht="15.75" x14ac:dyDescent="0.25">
      <c r="A6" s="3">
        <v>2000</v>
      </c>
      <c r="B6" s="1" t="s">
        <v>33</v>
      </c>
      <c r="C6" s="3" t="s">
        <v>21</v>
      </c>
      <c r="D6" s="3" t="s">
        <v>23</v>
      </c>
      <c r="E6" s="4" t="s">
        <v>10</v>
      </c>
      <c r="F6" s="3" t="s">
        <v>20</v>
      </c>
      <c r="G6" s="3">
        <v>25</v>
      </c>
      <c r="H6" s="4">
        <v>3000</v>
      </c>
      <c r="J6" s="79">
        <f t="shared" si="0"/>
        <v>2450</v>
      </c>
      <c r="K6" s="80">
        <f t="shared" si="1"/>
        <v>2700</v>
      </c>
      <c r="N6" s="79">
        <f t="shared" si="2"/>
        <v>5.4545454545454541</v>
      </c>
      <c r="O6" s="80">
        <f t="shared" si="3"/>
        <v>10</v>
      </c>
      <c r="Q6" s="75">
        <f t="shared" si="4"/>
        <v>9</v>
      </c>
    </row>
    <row r="7" spans="1:17" ht="15.75" x14ac:dyDescent="0.25">
      <c r="A7" s="3">
        <v>2001</v>
      </c>
      <c r="B7" s="12" t="s">
        <v>62</v>
      </c>
      <c r="C7" s="3" t="s">
        <v>24</v>
      </c>
      <c r="D7" s="3" t="s">
        <v>23</v>
      </c>
      <c r="E7" s="4" t="s">
        <v>10</v>
      </c>
      <c r="F7" s="3" t="s">
        <v>61</v>
      </c>
      <c r="G7" s="3">
        <v>5</v>
      </c>
      <c r="H7" s="4">
        <v>8000</v>
      </c>
      <c r="J7" s="79">
        <f t="shared" si="0"/>
        <v>7450</v>
      </c>
      <c r="K7" s="80">
        <f t="shared" si="1"/>
        <v>5000</v>
      </c>
      <c r="N7" s="79">
        <f t="shared" si="2"/>
        <v>14.545454545454545</v>
      </c>
      <c r="O7" s="80">
        <f t="shared" si="3"/>
        <v>2.6666666666666665</v>
      </c>
      <c r="Q7" s="75">
        <f t="shared" si="4"/>
        <v>1.6666666666666665</v>
      </c>
    </row>
    <row r="8" spans="1:17" ht="15.75" x14ac:dyDescent="0.25">
      <c r="A8" s="3">
        <v>2002</v>
      </c>
      <c r="B8" s="12" t="s">
        <v>59</v>
      </c>
      <c r="C8" s="2" t="s">
        <v>7</v>
      </c>
      <c r="D8" s="4" t="s">
        <v>11</v>
      </c>
      <c r="E8" s="4" t="s">
        <v>10</v>
      </c>
      <c r="F8" s="3" t="s">
        <v>20</v>
      </c>
      <c r="G8" s="3">
        <v>5</v>
      </c>
      <c r="H8" s="4">
        <v>300</v>
      </c>
      <c r="J8" s="79">
        <f t="shared" si="0"/>
        <v>-250</v>
      </c>
      <c r="K8" s="80">
        <f t="shared" si="1"/>
        <v>-7700</v>
      </c>
      <c r="N8" s="79">
        <f t="shared" si="2"/>
        <v>0.54545454545454541</v>
      </c>
      <c r="O8" s="80">
        <f t="shared" si="3"/>
        <v>3.7499999999999999E-2</v>
      </c>
      <c r="Q8" s="75">
        <f t="shared" si="4"/>
        <v>-0.96250000000000002</v>
      </c>
    </row>
    <row r="9" spans="1:17" ht="15.75" x14ac:dyDescent="0.25">
      <c r="A9" s="3">
        <v>2006</v>
      </c>
      <c r="B9" s="12" t="s">
        <v>69</v>
      </c>
      <c r="C9" s="2" t="s">
        <v>7</v>
      </c>
      <c r="D9" s="4" t="s">
        <v>11</v>
      </c>
      <c r="E9" s="4" t="s">
        <v>10</v>
      </c>
      <c r="F9" s="3" t="s">
        <v>30</v>
      </c>
      <c r="G9" s="3">
        <v>5</v>
      </c>
      <c r="H9" s="4">
        <v>1200</v>
      </c>
      <c r="J9" s="79">
        <f t="shared" si="0"/>
        <v>650</v>
      </c>
      <c r="K9" s="80">
        <f t="shared" si="1"/>
        <v>900</v>
      </c>
      <c r="N9" s="79">
        <f t="shared" si="2"/>
        <v>2.1818181818181817</v>
      </c>
      <c r="O9" s="80">
        <f t="shared" si="3"/>
        <v>4</v>
      </c>
      <c r="Q9" s="75">
        <f t="shared" si="4"/>
        <v>3</v>
      </c>
    </row>
    <row r="10" spans="1:17" ht="15.75" x14ac:dyDescent="0.25">
      <c r="A10" s="3">
        <v>2007</v>
      </c>
      <c r="B10" s="12" t="s">
        <v>72</v>
      </c>
      <c r="C10" s="3" t="s">
        <v>28</v>
      </c>
      <c r="D10" s="3" t="s">
        <v>16</v>
      </c>
      <c r="E10" s="4" t="s">
        <v>10</v>
      </c>
      <c r="F10" s="3" t="s">
        <v>20</v>
      </c>
      <c r="G10" s="3">
        <v>5</v>
      </c>
      <c r="H10" s="4">
        <v>800</v>
      </c>
      <c r="J10" s="79">
        <f t="shared" si="0"/>
        <v>250</v>
      </c>
      <c r="K10" s="80">
        <f t="shared" si="1"/>
        <v>-400</v>
      </c>
      <c r="N10" s="79">
        <f t="shared" si="2"/>
        <v>1.4545454545454546</v>
      </c>
      <c r="O10" s="80">
        <f t="shared" si="3"/>
        <v>0.66666666666666663</v>
      </c>
      <c r="Q10" s="75">
        <f t="shared" si="4"/>
        <v>-0.33333333333333337</v>
      </c>
    </row>
    <row r="11" spans="1:17" ht="15.75" x14ac:dyDescent="0.25">
      <c r="A11" s="3">
        <v>2008</v>
      </c>
      <c r="B11" s="12" t="s">
        <v>70</v>
      </c>
      <c r="C11" s="3" t="s">
        <v>24</v>
      </c>
      <c r="D11" s="3" t="s">
        <v>23</v>
      </c>
      <c r="E11" s="4" t="s">
        <v>10</v>
      </c>
      <c r="F11" s="3" t="s">
        <v>30</v>
      </c>
      <c r="G11" s="3">
        <v>9</v>
      </c>
      <c r="H11" s="4">
        <v>7000</v>
      </c>
      <c r="J11" s="79">
        <f t="shared" si="0"/>
        <v>6450</v>
      </c>
      <c r="K11" s="80">
        <f t="shared" si="1"/>
        <v>6200</v>
      </c>
      <c r="N11" s="79">
        <f t="shared" si="2"/>
        <v>12.727272727272727</v>
      </c>
      <c r="O11" s="80">
        <f t="shared" si="3"/>
        <v>8.75</v>
      </c>
      <c r="Q11" s="75">
        <f t="shared" si="4"/>
        <v>7.75</v>
      </c>
    </row>
    <row r="12" spans="1:17" ht="15.75" x14ac:dyDescent="0.25">
      <c r="A12" s="3">
        <v>2008</v>
      </c>
      <c r="B12" s="12" t="s">
        <v>73</v>
      </c>
      <c r="C12" s="3" t="s">
        <v>28</v>
      </c>
      <c r="D12" s="3" t="s">
        <v>16</v>
      </c>
      <c r="E12" s="4" t="s">
        <v>10</v>
      </c>
      <c r="F12" s="3" t="s">
        <v>30</v>
      </c>
      <c r="G12" s="3">
        <v>10</v>
      </c>
      <c r="H12" s="4">
        <v>4000</v>
      </c>
      <c r="J12" s="79">
        <f t="shared" si="0"/>
        <v>3450</v>
      </c>
      <c r="K12" s="80">
        <f t="shared" si="1"/>
        <v>-3000</v>
      </c>
      <c r="N12" s="79">
        <f t="shared" si="2"/>
        <v>7.2727272727272725</v>
      </c>
      <c r="O12" s="80">
        <f t="shared" si="3"/>
        <v>0.5714285714285714</v>
      </c>
      <c r="Q12" s="75">
        <f t="shared" si="4"/>
        <v>-0.4285714285714286</v>
      </c>
    </row>
    <row r="13" spans="1:17" ht="15.75" x14ac:dyDescent="0.25">
      <c r="A13" s="3">
        <v>2009</v>
      </c>
      <c r="B13" s="1" t="s">
        <v>31</v>
      </c>
      <c r="C13" s="3" t="s">
        <v>21</v>
      </c>
      <c r="D13" s="3" t="s">
        <v>23</v>
      </c>
      <c r="E13" s="4" t="s">
        <v>32</v>
      </c>
      <c r="F13" s="3" t="s">
        <v>30</v>
      </c>
      <c r="G13" s="3">
        <v>1</v>
      </c>
      <c r="H13" s="4">
        <v>3000</v>
      </c>
      <c r="J13" s="79">
        <f t="shared" si="0"/>
        <v>2450</v>
      </c>
      <c r="K13" s="80">
        <f t="shared" si="1"/>
        <v>-1000</v>
      </c>
      <c r="N13" s="79">
        <f t="shared" si="2"/>
        <v>5.4545454545454541</v>
      </c>
      <c r="O13" s="80">
        <f t="shared" si="3"/>
        <v>0.75</v>
      </c>
      <c r="Q13" s="75">
        <f t="shared" si="4"/>
        <v>-0.25</v>
      </c>
    </row>
    <row r="14" spans="1:17" ht="15.75" x14ac:dyDescent="0.25">
      <c r="A14" s="3">
        <v>2009</v>
      </c>
      <c r="B14" s="12" t="s">
        <v>68</v>
      </c>
      <c r="C14" s="3" t="s">
        <v>28</v>
      </c>
      <c r="D14" s="3" t="s">
        <v>16</v>
      </c>
      <c r="E14" s="4" t="s">
        <v>10</v>
      </c>
      <c r="F14" s="3" t="s">
        <v>20</v>
      </c>
      <c r="G14" s="3">
        <v>5</v>
      </c>
      <c r="H14" s="4">
        <v>730</v>
      </c>
      <c r="J14" s="79">
        <f t="shared" si="0"/>
        <v>180</v>
      </c>
      <c r="K14" s="80">
        <f t="shared" si="1"/>
        <v>-2270</v>
      </c>
      <c r="N14" s="79">
        <f t="shared" si="2"/>
        <v>1.3272727272727274</v>
      </c>
      <c r="O14" s="80">
        <f t="shared" si="3"/>
        <v>0.24333333333333335</v>
      </c>
      <c r="Q14" s="75">
        <f t="shared" si="4"/>
        <v>-0.7566666666666666</v>
      </c>
    </row>
    <row r="15" spans="1:17" ht="15.75" x14ac:dyDescent="0.25">
      <c r="A15" s="3">
        <v>2011</v>
      </c>
      <c r="B15" s="12" t="s">
        <v>71</v>
      </c>
      <c r="C15" s="3" t="s">
        <v>24</v>
      </c>
      <c r="D15" s="3" t="s">
        <v>23</v>
      </c>
      <c r="E15" s="4" t="s">
        <v>10</v>
      </c>
      <c r="F15" s="4" t="s">
        <v>9</v>
      </c>
      <c r="G15" s="3">
        <v>10</v>
      </c>
      <c r="H15" s="4">
        <v>8000</v>
      </c>
      <c r="J15" s="79">
        <f t="shared" si="0"/>
        <v>7450</v>
      </c>
      <c r="K15" s="80">
        <f t="shared" si="1"/>
        <v>7270</v>
      </c>
      <c r="N15" s="79">
        <f t="shared" si="2"/>
        <v>14.545454545454545</v>
      </c>
      <c r="O15" s="80">
        <f t="shared" si="3"/>
        <v>10.95890410958904</v>
      </c>
      <c r="Q15" s="76">
        <f t="shared" si="4"/>
        <v>9.9589041095890405</v>
      </c>
    </row>
    <row r="16" spans="1:17" ht="15.75" x14ac:dyDescent="0.25">
      <c r="A16" s="3">
        <v>2012</v>
      </c>
      <c r="B16" s="3" t="s">
        <v>25</v>
      </c>
      <c r="C16" s="3" t="s">
        <v>24</v>
      </c>
      <c r="D16" s="3" t="s">
        <v>23</v>
      </c>
      <c r="E16" s="4" t="s">
        <v>10</v>
      </c>
      <c r="F16" s="3" t="s">
        <v>64</v>
      </c>
      <c r="G16" s="3">
        <v>11</v>
      </c>
      <c r="H16" s="4">
        <v>7000</v>
      </c>
      <c r="J16" s="79">
        <f t="shared" si="0"/>
        <v>6450</v>
      </c>
      <c r="K16" s="80">
        <f t="shared" si="1"/>
        <v>-1000</v>
      </c>
      <c r="N16" s="79">
        <f t="shared" si="2"/>
        <v>12.727272727272727</v>
      </c>
      <c r="O16" s="80">
        <f t="shared" si="3"/>
        <v>0.875</v>
      </c>
      <c r="Q16" s="76">
        <f t="shared" si="4"/>
        <v>-0.125</v>
      </c>
    </row>
    <row r="17" spans="1:17" ht="15.75" x14ac:dyDescent="0.25">
      <c r="A17" s="3">
        <v>2012</v>
      </c>
      <c r="B17" s="1" t="s">
        <v>29</v>
      </c>
      <c r="C17" s="3" t="s">
        <v>21</v>
      </c>
      <c r="D17" s="3" t="s">
        <v>23</v>
      </c>
      <c r="E17" s="4" t="s">
        <v>10</v>
      </c>
      <c r="F17" s="3" t="s">
        <v>30</v>
      </c>
      <c r="G17" s="3">
        <v>4</v>
      </c>
      <c r="H17" s="4">
        <v>3000</v>
      </c>
      <c r="J17" s="79">
        <f t="shared" si="0"/>
        <v>2450</v>
      </c>
      <c r="K17" s="80">
        <f t="shared" si="1"/>
        <v>-4000</v>
      </c>
      <c r="N17" s="79">
        <f t="shared" si="2"/>
        <v>5.4545454545454541</v>
      </c>
      <c r="O17" s="80">
        <f t="shared" si="3"/>
        <v>0.42857142857142855</v>
      </c>
      <c r="Q17" s="76">
        <f t="shared" si="4"/>
        <v>-0.5714285714285714</v>
      </c>
    </row>
    <row r="18" spans="1:17" ht="15.75" x14ac:dyDescent="0.25">
      <c r="A18" s="3">
        <v>2012</v>
      </c>
      <c r="B18" s="12" t="s">
        <v>60</v>
      </c>
      <c r="C18" s="3" t="s">
        <v>28</v>
      </c>
      <c r="D18" s="3" t="s">
        <v>16</v>
      </c>
      <c r="E18" s="4" t="s">
        <v>10</v>
      </c>
      <c r="F18" s="3" t="s">
        <v>61</v>
      </c>
      <c r="G18" s="3">
        <v>9</v>
      </c>
      <c r="H18" s="4">
        <v>1000</v>
      </c>
      <c r="J18" s="79">
        <f t="shared" si="0"/>
        <v>450</v>
      </c>
      <c r="K18" s="80">
        <f t="shared" si="1"/>
        <v>-2000</v>
      </c>
      <c r="N18" s="79">
        <f t="shared" si="2"/>
        <v>1.8181818181818181</v>
      </c>
      <c r="O18" s="80">
        <f t="shared" si="3"/>
        <v>0.33333333333333331</v>
      </c>
      <c r="Q18" s="76">
        <f t="shared" si="4"/>
        <v>-0.66666666666666674</v>
      </c>
    </row>
    <row r="19" spans="1:17" ht="31.5" x14ac:dyDescent="0.25">
      <c r="A19" s="3">
        <v>2014</v>
      </c>
      <c r="B19" s="1" t="s">
        <v>38</v>
      </c>
      <c r="C19" s="5" t="s">
        <v>28</v>
      </c>
      <c r="D19" s="3" t="s">
        <v>16</v>
      </c>
      <c r="E19" s="4" t="s">
        <v>10</v>
      </c>
      <c r="F19" s="3" t="s">
        <v>27</v>
      </c>
      <c r="G19" s="3">
        <v>4</v>
      </c>
      <c r="H19" s="4">
        <v>1200</v>
      </c>
      <c r="J19" s="79">
        <f t="shared" si="0"/>
        <v>650</v>
      </c>
      <c r="K19" s="80">
        <f t="shared" si="1"/>
        <v>200</v>
      </c>
      <c r="N19" s="79">
        <f t="shared" si="2"/>
        <v>2.1818181818181817</v>
      </c>
      <c r="O19" s="80">
        <f t="shared" si="3"/>
        <v>1.2</v>
      </c>
      <c r="Q19" s="76">
        <f t="shared" si="4"/>
        <v>0.19999999999999996</v>
      </c>
    </row>
    <row r="20" spans="1:17" ht="15.75" x14ac:dyDescent="0.25">
      <c r="A20" s="3">
        <v>2014</v>
      </c>
      <c r="B20" s="1" t="s">
        <v>39</v>
      </c>
      <c r="C20" s="3" t="s">
        <v>24</v>
      </c>
      <c r="D20" s="3" t="s">
        <v>23</v>
      </c>
      <c r="E20" s="4" t="s">
        <v>10</v>
      </c>
      <c r="F20" s="3" t="s">
        <v>20</v>
      </c>
      <c r="G20" s="3">
        <v>9</v>
      </c>
      <c r="H20" s="4">
        <v>12000</v>
      </c>
      <c r="J20" s="79">
        <f t="shared" si="0"/>
        <v>11450</v>
      </c>
      <c r="K20" s="80">
        <f t="shared" si="1"/>
        <v>10800</v>
      </c>
      <c r="N20" s="79">
        <f t="shared" si="2"/>
        <v>21.818181818181817</v>
      </c>
      <c r="O20" s="80">
        <f t="shared" si="3"/>
        <v>10</v>
      </c>
      <c r="Q20" s="76">
        <f t="shared" si="4"/>
        <v>9</v>
      </c>
    </row>
    <row r="21" spans="1:17" ht="15.75" x14ac:dyDescent="0.25">
      <c r="A21" s="3">
        <v>2014</v>
      </c>
      <c r="B21" s="12" t="s">
        <v>63</v>
      </c>
      <c r="C21" s="3" t="s">
        <v>24</v>
      </c>
      <c r="D21" s="3" t="s">
        <v>23</v>
      </c>
      <c r="E21" s="4" t="s">
        <v>10</v>
      </c>
      <c r="F21" t="s">
        <v>64</v>
      </c>
      <c r="G21" s="3">
        <v>10</v>
      </c>
      <c r="H21" s="4">
        <v>10000</v>
      </c>
      <c r="J21" s="79">
        <f t="shared" si="0"/>
        <v>9450</v>
      </c>
      <c r="K21" s="80">
        <f t="shared" si="1"/>
        <v>-2000</v>
      </c>
      <c r="N21" s="79">
        <f t="shared" si="2"/>
        <v>18.181818181818183</v>
      </c>
      <c r="O21" s="80">
        <f t="shared" si="3"/>
        <v>0.83333333333333337</v>
      </c>
      <c r="Q21" s="76">
        <f t="shared" si="4"/>
        <v>-0.16666666666666663</v>
      </c>
    </row>
    <row r="22" spans="1:17" ht="15.75" x14ac:dyDescent="0.25">
      <c r="A22" s="3">
        <v>2015</v>
      </c>
      <c r="B22" s="1" t="s">
        <v>36</v>
      </c>
      <c r="C22" s="3" t="s">
        <v>37</v>
      </c>
      <c r="D22" s="3" t="s">
        <v>16</v>
      </c>
      <c r="E22" s="4" t="s">
        <v>10</v>
      </c>
      <c r="F22" s="3" t="s">
        <v>18</v>
      </c>
      <c r="G22" s="3">
        <v>3</v>
      </c>
      <c r="H22" s="4">
        <v>900</v>
      </c>
      <c r="J22" s="79">
        <f t="shared" si="0"/>
        <v>350</v>
      </c>
      <c r="K22" s="80">
        <f t="shared" si="1"/>
        <v>-9100</v>
      </c>
      <c r="N22" s="79">
        <f t="shared" si="2"/>
        <v>1.6363636363636365</v>
      </c>
      <c r="O22" s="80">
        <f t="shared" si="3"/>
        <v>0.09</v>
      </c>
      <c r="Q22" s="76">
        <f t="shared" si="4"/>
        <v>-0.91</v>
      </c>
    </row>
    <row r="23" spans="1:17" ht="15.75" x14ac:dyDescent="0.25">
      <c r="A23" s="3">
        <v>2015</v>
      </c>
      <c r="B23" s="12" t="s">
        <v>74</v>
      </c>
      <c r="C23" s="3" t="s">
        <v>37</v>
      </c>
      <c r="D23" s="3" t="s">
        <v>16</v>
      </c>
      <c r="E23" s="4" t="s">
        <v>10</v>
      </c>
      <c r="F23" s="3" t="s">
        <v>27</v>
      </c>
      <c r="G23" s="3">
        <v>6</v>
      </c>
      <c r="H23" s="4">
        <v>2000</v>
      </c>
      <c r="J23" s="79">
        <f t="shared" si="0"/>
        <v>1450</v>
      </c>
      <c r="K23" s="80">
        <f t="shared" si="1"/>
        <v>1100</v>
      </c>
      <c r="N23" s="79">
        <f t="shared" si="2"/>
        <v>3.6363636363636362</v>
      </c>
      <c r="O23" s="80">
        <f t="shared" si="3"/>
        <v>2.2222222222222223</v>
      </c>
      <c r="Q23" s="76">
        <f t="shared" si="4"/>
        <v>1.2222222222222223</v>
      </c>
    </row>
    <row r="24" spans="1:17" ht="15.75" x14ac:dyDescent="0.25">
      <c r="A24" s="3">
        <v>2016</v>
      </c>
      <c r="B24" s="3" t="s">
        <v>34</v>
      </c>
      <c r="C24" s="3" t="s">
        <v>21</v>
      </c>
      <c r="D24" s="3" t="s">
        <v>23</v>
      </c>
      <c r="E24" s="4" t="s">
        <v>10</v>
      </c>
      <c r="F24" s="3" t="s">
        <v>35</v>
      </c>
      <c r="G24" s="3">
        <v>8</v>
      </c>
      <c r="H24" s="4">
        <v>8000</v>
      </c>
      <c r="J24" s="79">
        <f t="shared" si="0"/>
        <v>7450</v>
      </c>
      <c r="K24" s="80">
        <f t="shared" si="1"/>
        <v>6000</v>
      </c>
      <c r="N24" s="79">
        <f t="shared" si="2"/>
        <v>14.545454545454545</v>
      </c>
      <c r="O24" s="80">
        <f t="shared" si="3"/>
        <v>4</v>
      </c>
      <c r="Q24" s="76">
        <f t="shared" si="4"/>
        <v>3</v>
      </c>
    </row>
    <row r="25" spans="1:17" ht="15.75" x14ac:dyDescent="0.25">
      <c r="A25" s="3">
        <v>2016</v>
      </c>
      <c r="B25" s="3" t="s">
        <v>40</v>
      </c>
      <c r="C25" s="3" t="s">
        <v>28</v>
      </c>
      <c r="D25" s="3" t="s">
        <v>16</v>
      </c>
      <c r="E25" s="4" t="s">
        <v>32</v>
      </c>
      <c r="F25" s="3" t="s">
        <v>27</v>
      </c>
      <c r="G25" s="3">
        <v>1</v>
      </c>
      <c r="H25" s="4">
        <v>2000</v>
      </c>
      <c r="J25" s="79">
        <f t="shared" si="0"/>
        <v>1450</v>
      </c>
      <c r="K25" s="80">
        <f t="shared" si="1"/>
        <v>-6000</v>
      </c>
      <c r="N25" s="79">
        <f t="shared" si="2"/>
        <v>3.6363636363636362</v>
      </c>
      <c r="O25" s="80">
        <f t="shared" si="3"/>
        <v>0.25</v>
      </c>
      <c r="Q25" s="76">
        <f t="shared" si="4"/>
        <v>-0.75</v>
      </c>
    </row>
    <row r="26" spans="1:17" ht="15.75" x14ac:dyDescent="0.25">
      <c r="A26" s="3">
        <v>2017</v>
      </c>
      <c r="B26" s="3" t="s">
        <v>19</v>
      </c>
      <c r="C26" s="3" t="s">
        <v>21</v>
      </c>
      <c r="D26" s="3" t="s">
        <v>23</v>
      </c>
      <c r="E26" s="4" t="s">
        <v>22</v>
      </c>
      <c r="F26" s="3" t="s">
        <v>20</v>
      </c>
      <c r="G26" s="3">
        <v>13</v>
      </c>
      <c r="H26" s="4">
        <v>3000</v>
      </c>
      <c r="J26" s="79">
        <f t="shared" si="0"/>
        <v>2450</v>
      </c>
      <c r="K26" s="80">
        <f t="shared" si="1"/>
        <v>1000</v>
      </c>
      <c r="N26" s="79">
        <f t="shared" si="2"/>
        <v>5.4545454545454541</v>
      </c>
      <c r="O26" s="80">
        <f t="shared" si="3"/>
        <v>1.5</v>
      </c>
      <c r="Q26" s="76">
        <f t="shared" si="4"/>
        <v>0.5</v>
      </c>
    </row>
    <row r="27" spans="1:17" ht="15.75" x14ac:dyDescent="0.25">
      <c r="A27" s="3">
        <v>2017</v>
      </c>
      <c r="B27" s="12" t="s">
        <v>75</v>
      </c>
      <c r="C27" s="3" t="s">
        <v>21</v>
      </c>
      <c r="D27" s="3" t="s">
        <v>23</v>
      </c>
      <c r="E27" s="4" t="s">
        <v>22</v>
      </c>
      <c r="F27" s="3" t="s">
        <v>61</v>
      </c>
      <c r="G27" s="3">
        <v>9</v>
      </c>
      <c r="H27" s="4">
        <v>8000</v>
      </c>
      <c r="J27" s="79">
        <f t="shared" si="0"/>
        <v>7450</v>
      </c>
      <c r="K27" s="80">
        <f t="shared" si="1"/>
        <v>5000</v>
      </c>
      <c r="N27" s="79">
        <f t="shared" si="2"/>
        <v>14.545454545454545</v>
      </c>
      <c r="O27" s="80">
        <f t="shared" si="3"/>
        <v>2.6666666666666665</v>
      </c>
      <c r="Q27" s="76">
        <f t="shared" si="4"/>
        <v>1.6666666666666665</v>
      </c>
    </row>
    <row r="28" spans="1:17" ht="15.75" x14ac:dyDescent="0.25">
      <c r="A28" s="3">
        <v>2019</v>
      </c>
      <c r="B28" s="3" t="s">
        <v>14</v>
      </c>
      <c r="C28" s="3" t="s">
        <v>15</v>
      </c>
      <c r="D28" s="3" t="s">
        <v>16</v>
      </c>
      <c r="E28" s="3" t="s">
        <v>17</v>
      </c>
      <c r="F28" s="3" t="s">
        <v>18</v>
      </c>
      <c r="G28" s="3">
        <v>22</v>
      </c>
      <c r="H28" s="4">
        <v>1500</v>
      </c>
      <c r="J28" s="79">
        <f t="shared" si="0"/>
        <v>950</v>
      </c>
      <c r="K28" s="80">
        <f t="shared" si="1"/>
        <v>-6500</v>
      </c>
      <c r="N28" s="79">
        <f t="shared" si="2"/>
        <v>2.7272727272727271</v>
      </c>
      <c r="O28" s="80">
        <f t="shared" si="3"/>
        <v>0.1875</v>
      </c>
      <c r="Q28" s="76">
        <f t="shared" si="4"/>
        <v>-0.8125</v>
      </c>
    </row>
    <row r="29" spans="1:17" x14ac:dyDescent="0.25">
      <c r="J29" s="79"/>
      <c r="K29" s="80">
        <f>AVERAGE(K3:K28)</f>
        <v>36.53846153846154</v>
      </c>
      <c r="N29" s="79"/>
      <c r="O29" s="80">
        <f>GEOMEAN(O3:O28)</f>
        <v>1.0393427504439192</v>
      </c>
      <c r="Q29" s="77">
        <f>O29-1</f>
        <v>3.9342750443919217E-2</v>
      </c>
    </row>
    <row r="30" spans="1:17" x14ac:dyDescent="0.25">
      <c r="Q30" t="s"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4"/>
  <sheetViews>
    <sheetView topLeftCell="A10" workbookViewId="0">
      <selection activeCell="C22" sqref="C22"/>
    </sheetView>
  </sheetViews>
  <sheetFormatPr defaultRowHeight="15" x14ac:dyDescent="0.25"/>
  <cols>
    <col min="1" max="1" width="17.28515625" bestFit="1" customWidth="1"/>
    <col min="2" max="2" width="26.85546875" customWidth="1"/>
    <col min="3" max="3" width="36.140625" bestFit="1" customWidth="1"/>
    <col min="4" max="4" width="22" bestFit="1" customWidth="1"/>
  </cols>
  <sheetData>
    <row r="1" spans="1:25" x14ac:dyDescent="0.25">
      <c r="A1" s="9" t="s">
        <v>8</v>
      </c>
      <c r="B1" t="s">
        <v>57</v>
      </c>
    </row>
    <row r="2" spans="1:25" x14ac:dyDescent="0.25">
      <c r="A2" s="9" t="s">
        <v>1</v>
      </c>
      <c r="B2" t="s">
        <v>57</v>
      </c>
    </row>
    <row r="3" spans="1:25" x14ac:dyDescent="0.25">
      <c r="A3" s="9" t="s">
        <v>2</v>
      </c>
      <c r="B3" t="s">
        <v>57</v>
      </c>
    </row>
    <row r="5" spans="1:25" x14ac:dyDescent="0.25">
      <c r="A5" s="9" t="s">
        <v>43</v>
      </c>
      <c r="B5" t="s">
        <v>45</v>
      </c>
      <c r="C5" t="s">
        <v>58</v>
      </c>
      <c r="D5" t="s">
        <v>46</v>
      </c>
    </row>
    <row r="6" spans="1:25" x14ac:dyDescent="0.25">
      <c r="A6" s="10" t="s">
        <v>67</v>
      </c>
      <c r="B6" s="11">
        <v>4</v>
      </c>
      <c r="C6" s="11">
        <v>1</v>
      </c>
      <c r="D6" s="11">
        <v>550</v>
      </c>
    </row>
    <row r="7" spans="1:25" x14ac:dyDescent="0.25">
      <c r="A7" s="10" t="s">
        <v>11</v>
      </c>
      <c r="B7" s="11">
        <v>117</v>
      </c>
      <c r="C7" s="11">
        <v>4</v>
      </c>
      <c r="D7" s="11">
        <v>2200</v>
      </c>
    </row>
    <row r="8" spans="1:25" x14ac:dyDescent="0.25">
      <c r="A8" s="10" t="s">
        <v>16</v>
      </c>
      <c r="B8" s="11">
        <v>69</v>
      </c>
      <c r="C8" s="11">
        <v>10</v>
      </c>
      <c r="D8" s="11">
        <v>14930</v>
      </c>
    </row>
    <row r="9" spans="1:25" x14ac:dyDescent="0.25">
      <c r="A9" s="10" t="s">
        <v>23</v>
      </c>
      <c r="B9" s="11">
        <v>126</v>
      </c>
      <c r="C9" s="11">
        <v>13</v>
      </c>
      <c r="D9" s="11">
        <v>100000</v>
      </c>
    </row>
    <row r="10" spans="1:25" x14ac:dyDescent="0.25">
      <c r="A10" s="10" t="s">
        <v>44</v>
      </c>
      <c r="B10" s="11">
        <v>316</v>
      </c>
      <c r="C10" s="11">
        <v>28</v>
      </c>
      <c r="D10" s="11">
        <v>117680</v>
      </c>
    </row>
    <row r="12" spans="1:25" x14ac:dyDescent="0.2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4" spans="1:25" x14ac:dyDescent="0.25">
      <c r="A14" s="9" t="s">
        <v>8</v>
      </c>
      <c r="B14" t="s">
        <v>57</v>
      </c>
    </row>
    <row r="15" spans="1:25" x14ac:dyDescent="0.25">
      <c r="A15" s="9" t="s">
        <v>1</v>
      </c>
      <c r="B15" t="s">
        <v>57</v>
      </c>
    </row>
    <row r="16" spans="1:25" x14ac:dyDescent="0.25">
      <c r="A16" s="9" t="s">
        <v>2</v>
      </c>
      <c r="B16" t="s">
        <v>57</v>
      </c>
    </row>
    <row r="18" spans="1:23" x14ac:dyDescent="0.25">
      <c r="A18" s="9" t="s">
        <v>43</v>
      </c>
      <c r="B18" t="s">
        <v>58</v>
      </c>
    </row>
    <row r="19" spans="1:23" x14ac:dyDescent="0.25">
      <c r="A19" s="10" t="s">
        <v>23</v>
      </c>
      <c r="B19" s="11">
        <v>13</v>
      </c>
    </row>
    <row r="20" spans="1:23" x14ac:dyDescent="0.25">
      <c r="A20" s="10" t="s">
        <v>16</v>
      </c>
      <c r="B20" s="11">
        <v>10</v>
      </c>
    </row>
    <row r="21" spans="1:23" x14ac:dyDescent="0.25">
      <c r="A21" s="10" t="s">
        <v>11</v>
      </c>
      <c r="B21" s="11">
        <v>4</v>
      </c>
    </row>
    <row r="22" spans="1:23" x14ac:dyDescent="0.25">
      <c r="A22" s="10" t="s">
        <v>67</v>
      </c>
      <c r="B22" s="11">
        <v>1</v>
      </c>
    </row>
    <row r="23" spans="1:23" x14ac:dyDescent="0.25">
      <c r="A23" s="10" t="s">
        <v>44</v>
      </c>
      <c r="B23" s="11">
        <v>28</v>
      </c>
    </row>
    <row r="28" spans="1:2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9" t="s">
        <v>8</v>
      </c>
      <c r="B29" t="s">
        <v>57</v>
      </c>
    </row>
    <row r="30" spans="1:23" x14ac:dyDescent="0.25">
      <c r="A30" s="9" t="s">
        <v>1</v>
      </c>
      <c r="B30" t="s">
        <v>57</v>
      </c>
    </row>
    <row r="31" spans="1:23" x14ac:dyDescent="0.25">
      <c r="A31" s="9" t="s">
        <v>2</v>
      </c>
      <c r="B31" t="s">
        <v>57</v>
      </c>
    </row>
    <row r="33" spans="1:24" x14ac:dyDescent="0.25">
      <c r="A33" s="9" t="s">
        <v>43</v>
      </c>
      <c r="B33" t="s">
        <v>45</v>
      </c>
    </row>
    <row r="34" spans="1:24" x14ac:dyDescent="0.25">
      <c r="A34" s="10" t="s">
        <v>23</v>
      </c>
      <c r="B34" s="19">
        <v>0.39873417721518989</v>
      </c>
    </row>
    <row r="35" spans="1:24" x14ac:dyDescent="0.25">
      <c r="A35" s="10" t="s">
        <v>11</v>
      </c>
      <c r="B35" s="19">
        <v>0.370253164556962</v>
      </c>
    </row>
    <row r="36" spans="1:24" x14ac:dyDescent="0.25">
      <c r="A36" s="10" t="s">
        <v>16</v>
      </c>
      <c r="B36" s="19">
        <v>0.21835443037974683</v>
      </c>
    </row>
    <row r="37" spans="1:24" x14ac:dyDescent="0.25">
      <c r="A37" s="10" t="s">
        <v>67</v>
      </c>
      <c r="B37" s="19">
        <v>1.2658227848101266E-2</v>
      </c>
    </row>
    <row r="38" spans="1:24" x14ac:dyDescent="0.25">
      <c r="A38" s="10" t="s">
        <v>44</v>
      </c>
      <c r="B38" s="19">
        <v>1</v>
      </c>
    </row>
    <row r="44" spans="1:2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x14ac:dyDescent="0.25">
      <c r="A45" s="9" t="s">
        <v>8</v>
      </c>
      <c r="B45" t="s">
        <v>57</v>
      </c>
    </row>
    <row r="46" spans="1:24" x14ac:dyDescent="0.25">
      <c r="A46" s="9" t="s">
        <v>1</v>
      </c>
      <c r="B46" t="s">
        <v>57</v>
      </c>
    </row>
    <row r="47" spans="1:24" x14ac:dyDescent="0.25">
      <c r="A47" s="9" t="s">
        <v>2</v>
      </c>
      <c r="B47" t="s">
        <v>57</v>
      </c>
    </row>
    <row r="49" spans="1:2" x14ac:dyDescent="0.25">
      <c r="A49" s="9" t="s">
        <v>43</v>
      </c>
      <c r="B49" t="s">
        <v>46</v>
      </c>
    </row>
    <row r="50" spans="1:2" x14ac:dyDescent="0.25">
      <c r="A50" s="10" t="s">
        <v>23</v>
      </c>
      <c r="B50" s="11">
        <v>100000</v>
      </c>
    </row>
    <row r="51" spans="1:2" x14ac:dyDescent="0.25">
      <c r="A51" s="10" t="s">
        <v>16</v>
      </c>
      <c r="B51" s="11">
        <v>14930</v>
      </c>
    </row>
    <row r="52" spans="1:2" x14ac:dyDescent="0.25">
      <c r="A52" s="10" t="s">
        <v>11</v>
      </c>
      <c r="B52" s="11">
        <v>2200</v>
      </c>
    </row>
    <row r="53" spans="1:2" x14ac:dyDescent="0.25">
      <c r="A53" s="10" t="s">
        <v>67</v>
      </c>
      <c r="B53" s="11">
        <v>550</v>
      </c>
    </row>
    <row r="54" spans="1:2" x14ac:dyDescent="0.25">
      <c r="A54" s="10" t="s">
        <v>44</v>
      </c>
      <c r="B54" s="11">
        <v>117680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workbookViewId="0">
      <selection activeCell="O19" sqref="O19"/>
    </sheetView>
  </sheetViews>
  <sheetFormatPr defaultRowHeight="15" x14ac:dyDescent="0.25"/>
  <cols>
    <col min="1" max="1" width="25.7109375" customWidth="1"/>
  </cols>
  <sheetData>
    <row r="1" spans="1:9" x14ac:dyDescent="0.25">
      <c r="A1" t="s">
        <v>76</v>
      </c>
    </row>
    <row r="2" spans="1:9" ht="15.75" thickBot="1" x14ac:dyDescent="0.3"/>
    <row r="3" spans="1:9" x14ac:dyDescent="0.25">
      <c r="A3" s="18" t="s">
        <v>77</v>
      </c>
      <c r="B3" s="18"/>
    </row>
    <row r="4" spans="1:9" x14ac:dyDescent="0.25">
      <c r="A4" s="15" t="s">
        <v>78</v>
      </c>
      <c r="B4" s="15">
        <v>0.36715769025835565</v>
      </c>
    </row>
    <row r="5" spans="1:9" x14ac:dyDescent="0.25">
      <c r="A5" s="15" t="s">
        <v>79</v>
      </c>
      <c r="B5" s="15">
        <v>0.13480476951585063</v>
      </c>
    </row>
    <row r="6" spans="1:9" x14ac:dyDescent="0.25">
      <c r="A6" s="15" t="s">
        <v>80</v>
      </c>
      <c r="B6" s="15">
        <v>0.10152802988184489</v>
      </c>
    </row>
    <row r="7" spans="1:9" x14ac:dyDescent="0.25">
      <c r="A7" s="15" t="s">
        <v>81</v>
      </c>
      <c r="B7" s="15">
        <v>9.4166344032637213</v>
      </c>
    </row>
    <row r="8" spans="1:9" ht="15.75" thickBot="1" x14ac:dyDescent="0.3">
      <c r="A8" s="16" t="s">
        <v>82</v>
      </c>
      <c r="B8" s="16">
        <v>28</v>
      </c>
    </row>
    <row r="10" spans="1:9" ht="15.75" thickBot="1" x14ac:dyDescent="0.3">
      <c r="A10" t="s">
        <v>83</v>
      </c>
    </row>
    <row r="11" spans="1:9" x14ac:dyDescent="0.25">
      <c r="A11" s="17"/>
      <c r="B11" s="17" t="s">
        <v>88</v>
      </c>
      <c r="C11" s="17" t="s">
        <v>89</v>
      </c>
      <c r="D11" s="17" t="s">
        <v>90</v>
      </c>
      <c r="E11" s="17" t="s">
        <v>91</v>
      </c>
      <c r="F11" s="17" t="s">
        <v>92</v>
      </c>
    </row>
    <row r="12" spans="1:9" x14ac:dyDescent="0.25">
      <c r="A12" s="15" t="s">
        <v>84</v>
      </c>
      <c r="B12" s="15">
        <v>1</v>
      </c>
      <c r="C12" s="15">
        <v>359.21619511130893</v>
      </c>
      <c r="D12" s="15">
        <v>359.21619511130893</v>
      </c>
      <c r="E12" s="15">
        <v>4.0510209533295942</v>
      </c>
      <c r="F12" s="15">
        <v>5.4609022014810403E-2</v>
      </c>
    </row>
    <row r="13" spans="1:9" x14ac:dyDescent="0.25">
      <c r="A13" s="15" t="s">
        <v>85</v>
      </c>
      <c r="B13" s="15">
        <v>26</v>
      </c>
      <c r="C13" s="15">
        <v>2305.4980906029773</v>
      </c>
      <c r="D13" s="15">
        <v>88.67300348472989</v>
      </c>
      <c r="E13" s="15"/>
      <c r="F13" s="15"/>
    </row>
    <row r="14" spans="1:9" ht="15.75" thickBot="1" x14ac:dyDescent="0.3">
      <c r="A14" s="16" t="s">
        <v>86</v>
      </c>
      <c r="B14" s="16">
        <v>27</v>
      </c>
      <c r="C14" s="16">
        <v>2664.7142857142862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93</v>
      </c>
      <c r="C16" s="17" t="s">
        <v>81</v>
      </c>
      <c r="D16" s="17" t="s">
        <v>94</v>
      </c>
      <c r="E16" s="17" t="s">
        <v>95</v>
      </c>
      <c r="F16" s="17" t="s">
        <v>96</v>
      </c>
      <c r="G16" s="17" t="s">
        <v>97</v>
      </c>
      <c r="H16" s="17" t="s">
        <v>98</v>
      </c>
      <c r="I16" s="17" t="s">
        <v>99</v>
      </c>
    </row>
    <row r="17" spans="1:9" x14ac:dyDescent="0.25">
      <c r="A17" s="15" t="s">
        <v>87</v>
      </c>
      <c r="B17" s="15">
        <v>2003.3995261719549</v>
      </c>
      <c r="C17" s="15">
        <v>2.5998404221620568</v>
      </c>
      <c r="D17" s="15">
        <v>770.58557482766776</v>
      </c>
      <c r="E17" s="15">
        <v>3.3678358195562763E-58</v>
      </c>
      <c r="F17" s="15">
        <v>1998.0554776484271</v>
      </c>
      <c r="G17" s="15">
        <v>2008.7435746954827</v>
      </c>
      <c r="H17" s="15">
        <v>1998.0554776484271</v>
      </c>
      <c r="I17" s="15">
        <v>2008.7435746954827</v>
      </c>
    </row>
    <row r="18" spans="1:9" ht="15.75" thickBot="1" x14ac:dyDescent="0.3">
      <c r="A18" s="16" t="s">
        <v>3</v>
      </c>
      <c r="B18" s="16">
        <v>1.0683463411208778E-3</v>
      </c>
      <c r="C18" s="16">
        <v>5.3079866537664145E-4</v>
      </c>
      <c r="D18" s="16">
        <v>2.0127148216599338</v>
      </c>
      <c r="E18" s="16">
        <v>5.4609022014810854E-2</v>
      </c>
      <c r="F18" s="16">
        <v>-2.2725941553156104E-5</v>
      </c>
      <c r="G18" s="16">
        <v>2.1594186237949117E-3</v>
      </c>
      <c r="H18" s="16">
        <v>-2.2725941553156104E-5</v>
      </c>
      <c r="I18" s="16">
        <v>2.1594186237949117E-3</v>
      </c>
    </row>
    <row r="22" spans="1:9" x14ac:dyDescent="0.25">
      <c r="A22" t="s">
        <v>101</v>
      </c>
      <c r="F22" t="s">
        <v>106</v>
      </c>
    </row>
    <row r="23" spans="1:9" ht="15.75" thickBot="1" x14ac:dyDescent="0.3"/>
    <row r="24" spans="1:9" x14ac:dyDescent="0.25">
      <c r="A24" s="17" t="s">
        <v>102</v>
      </c>
      <c r="B24" s="17" t="s">
        <v>117</v>
      </c>
      <c r="C24" s="17" t="s">
        <v>104</v>
      </c>
      <c r="D24" s="17" t="s">
        <v>105</v>
      </c>
      <c r="F24" s="17" t="s">
        <v>107</v>
      </c>
      <c r="G24" s="17" t="s">
        <v>2</v>
      </c>
    </row>
    <row r="25" spans="1:9" x14ac:dyDescent="0.25">
      <c r="A25" s="15">
        <v>1</v>
      </c>
      <c r="B25" s="15">
        <v>2003.9871166595715</v>
      </c>
      <c r="C25" s="15">
        <v>-20.987116659571484</v>
      </c>
      <c r="D25" s="15">
        <v>-2.2711837658770189</v>
      </c>
      <c r="F25" s="15">
        <v>1.7857142857142858</v>
      </c>
      <c r="G25" s="15">
        <v>1983</v>
      </c>
    </row>
    <row r="26" spans="1:9" x14ac:dyDescent="0.25">
      <c r="A26" s="15">
        <v>2</v>
      </c>
      <c r="B26" s="15">
        <v>2004.1473686107395</v>
      </c>
      <c r="C26" s="15">
        <v>-17.147368610739477</v>
      </c>
      <c r="D26" s="15">
        <v>-1.855653916063754</v>
      </c>
      <c r="F26" s="15">
        <v>5.3571428571428577</v>
      </c>
      <c r="G26" s="15">
        <v>1987</v>
      </c>
    </row>
    <row r="27" spans="1:9" x14ac:dyDescent="0.25">
      <c r="A27" s="15">
        <v>3</v>
      </c>
      <c r="B27" s="15">
        <v>2004.2542032448516</v>
      </c>
      <c r="C27" s="15">
        <v>-15.254203244851624</v>
      </c>
      <c r="D27" s="15">
        <v>-1.6507793487341742</v>
      </c>
      <c r="F27" s="15">
        <v>8.9285714285714288</v>
      </c>
      <c r="G27" s="15">
        <v>1989</v>
      </c>
    </row>
    <row r="28" spans="1:9" x14ac:dyDescent="0.25">
      <c r="A28" s="15">
        <v>4</v>
      </c>
      <c r="B28" s="15">
        <v>2005.5362188541967</v>
      </c>
      <c r="C28" s="15">
        <v>-16.536218854196704</v>
      </c>
      <c r="D28" s="15">
        <v>-1.7895165124320547</v>
      </c>
      <c r="F28" s="15">
        <v>12.500000000000002</v>
      </c>
      <c r="G28" s="15">
        <v>1989</v>
      </c>
    </row>
    <row r="29" spans="1:9" x14ac:dyDescent="0.25">
      <c r="A29" s="15">
        <v>5</v>
      </c>
      <c r="B29" s="15">
        <v>2003.7200300742911</v>
      </c>
      <c r="C29" s="15">
        <v>-3.7200300742911168</v>
      </c>
      <c r="D29" s="15">
        <v>-0.40257421018580142</v>
      </c>
      <c r="F29" s="15">
        <v>16.071428571428573</v>
      </c>
      <c r="G29" s="15">
        <v>2000</v>
      </c>
    </row>
    <row r="30" spans="1:9" x14ac:dyDescent="0.25">
      <c r="A30" s="15">
        <v>6</v>
      </c>
      <c r="B30" s="15">
        <v>2006.6045651953175</v>
      </c>
      <c r="C30" s="15">
        <v>-6.6045651953174911</v>
      </c>
      <c r="D30" s="15">
        <v>-0.71473282850602615</v>
      </c>
      <c r="F30" s="15">
        <v>19.642857142857142</v>
      </c>
      <c r="G30" s="15">
        <v>2000</v>
      </c>
    </row>
    <row r="31" spans="1:9" x14ac:dyDescent="0.25">
      <c r="A31" s="15">
        <v>7</v>
      </c>
      <c r="B31" s="15">
        <v>2011.9462969009219</v>
      </c>
      <c r="C31" s="15">
        <v>-10.94629690092188</v>
      </c>
      <c r="D31" s="15">
        <v>-1.1845863450949774</v>
      </c>
      <c r="F31" s="15">
        <v>23.214285714285715</v>
      </c>
      <c r="G31" s="15">
        <v>2001</v>
      </c>
    </row>
    <row r="32" spans="1:9" x14ac:dyDescent="0.25">
      <c r="A32" s="15">
        <v>8</v>
      </c>
      <c r="B32" s="15">
        <v>2003.7200300742911</v>
      </c>
      <c r="C32" s="15">
        <v>-1.7200300742911168</v>
      </c>
      <c r="D32" s="15">
        <v>-0.18613821254805901</v>
      </c>
      <c r="F32" s="15">
        <v>26.785714285714285</v>
      </c>
      <c r="G32" s="15">
        <v>2002</v>
      </c>
    </row>
    <row r="33" spans="1:7" x14ac:dyDescent="0.25">
      <c r="A33" s="15">
        <v>9</v>
      </c>
      <c r="B33" s="15">
        <v>2004.6815417813</v>
      </c>
      <c r="C33" s="15">
        <v>1.318458218700016</v>
      </c>
      <c r="D33" s="15">
        <v>0.14268090995400937</v>
      </c>
      <c r="F33" s="15">
        <v>30.357142857142858</v>
      </c>
      <c r="G33" s="15">
        <v>2006</v>
      </c>
    </row>
    <row r="34" spans="1:7" x14ac:dyDescent="0.25">
      <c r="A34" s="15">
        <v>10</v>
      </c>
      <c r="B34" s="15">
        <v>2004.2542032448516</v>
      </c>
      <c r="C34" s="15">
        <v>2.7457967551483762</v>
      </c>
      <c r="D34" s="15">
        <v>0.29714463000550734</v>
      </c>
      <c r="F34" s="15">
        <v>33.928571428571431</v>
      </c>
      <c r="G34" s="15">
        <v>2007</v>
      </c>
    </row>
    <row r="35" spans="1:7" x14ac:dyDescent="0.25">
      <c r="A35" s="15">
        <v>11</v>
      </c>
      <c r="B35" s="15">
        <v>2010.8779505598011</v>
      </c>
      <c r="C35" s="15">
        <v>-2.8779505598010928</v>
      </c>
      <c r="D35" s="15">
        <v>-0.31144605028132438</v>
      </c>
      <c r="F35" s="15">
        <v>37.5</v>
      </c>
      <c r="G35" s="15">
        <v>2008</v>
      </c>
    </row>
    <row r="36" spans="1:7" x14ac:dyDescent="0.25">
      <c r="A36" s="15">
        <v>12</v>
      </c>
      <c r="B36" s="15">
        <v>2007.6729115364385</v>
      </c>
      <c r="C36" s="15">
        <v>0.32708846356149479</v>
      </c>
      <c r="D36" s="15">
        <v>3.5396858963364239E-2</v>
      </c>
      <c r="F36" s="15">
        <v>41.071428571428569</v>
      </c>
      <c r="G36" s="15">
        <v>2008</v>
      </c>
    </row>
    <row r="37" spans="1:7" x14ac:dyDescent="0.25">
      <c r="A37" s="15">
        <v>13</v>
      </c>
      <c r="B37" s="15">
        <v>2006.6045651953175</v>
      </c>
      <c r="C37" s="15">
        <v>2.3954348046825089</v>
      </c>
      <c r="D37" s="15">
        <v>0.2592291608638147</v>
      </c>
      <c r="F37" s="15">
        <v>44.642857142857146</v>
      </c>
      <c r="G37" s="15">
        <v>2009</v>
      </c>
    </row>
    <row r="38" spans="1:7" x14ac:dyDescent="0.25">
      <c r="A38" s="15">
        <v>14</v>
      </c>
      <c r="B38" s="15">
        <v>2004.1794190009732</v>
      </c>
      <c r="C38" s="15">
        <v>4.820580999026788</v>
      </c>
      <c r="D38" s="15">
        <v>0.52167362885895396</v>
      </c>
      <c r="F38" s="15">
        <v>48.214285714285715</v>
      </c>
      <c r="G38" s="15">
        <v>2009</v>
      </c>
    </row>
    <row r="39" spans="1:7" x14ac:dyDescent="0.25">
      <c r="A39" s="15">
        <v>15</v>
      </c>
      <c r="B39" s="15">
        <v>2011.9462969009219</v>
      </c>
      <c r="C39" s="15">
        <v>-0.94629690092187957</v>
      </c>
      <c r="D39" s="15">
        <v>-0.10240635690626544</v>
      </c>
      <c r="F39" s="15">
        <v>51.785714285714285</v>
      </c>
      <c r="G39" s="15">
        <v>2011</v>
      </c>
    </row>
    <row r="40" spans="1:7" x14ac:dyDescent="0.25">
      <c r="A40" s="15">
        <v>16</v>
      </c>
      <c r="B40" s="15">
        <v>2010.8779505598011</v>
      </c>
      <c r="C40" s="15">
        <v>1.1220494401989072</v>
      </c>
      <c r="D40" s="15">
        <v>0.12142594499416043</v>
      </c>
      <c r="F40" s="15">
        <v>55.357142857142861</v>
      </c>
      <c r="G40" s="15">
        <v>2012</v>
      </c>
    </row>
    <row r="41" spans="1:7" x14ac:dyDescent="0.25">
      <c r="A41" s="15">
        <v>17</v>
      </c>
      <c r="B41" s="15">
        <v>2006.6045651953175</v>
      </c>
      <c r="C41" s="15">
        <v>5.3954348046825089</v>
      </c>
      <c r="D41" s="15">
        <v>0.58388315732042828</v>
      </c>
      <c r="F41" s="15">
        <v>58.928571428571431</v>
      </c>
      <c r="G41" s="15">
        <v>2012</v>
      </c>
    </row>
    <row r="42" spans="1:7" x14ac:dyDescent="0.25">
      <c r="A42" s="15">
        <v>18</v>
      </c>
      <c r="B42" s="15">
        <v>2004.4678725130757</v>
      </c>
      <c r="C42" s="15">
        <v>7.5321274869243098</v>
      </c>
      <c r="D42" s="15">
        <v>0.81511176348356229</v>
      </c>
      <c r="F42" s="15">
        <v>62.5</v>
      </c>
      <c r="G42" s="15">
        <v>2012</v>
      </c>
    </row>
    <row r="43" spans="1:7" x14ac:dyDescent="0.25">
      <c r="A43" s="15">
        <v>19</v>
      </c>
      <c r="B43" s="15">
        <v>2004.6815417813</v>
      </c>
      <c r="C43" s="15">
        <v>9.318458218700016</v>
      </c>
      <c r="D43" s="15">
        <v>1.008424900504979</v>
      </c>
      <c r="F43" s="15">
        <v>66.071428571428584</v>
      </c>
      <c r="G43" s="15">
        <v>2014</v>
      </c>
    </row>
    <row r="44" spans="1:7" x14ac:dyDescent="0.25">
      <c r="A44" s="15">
        <v>20</v>
      </c>
      <c r="B44" s="15">
        <v>2016.2196822654055</v>
      </c>
      <c r="C44" s="15">
        <v>-2.2196822654054813</v>
      </c>
      <c r="D44" s="15">
        <v>-0.24020957277591973</v>
      </c>
      <c r="F44" s="15">
        <v>69.642857142857153</v>
      </c>
      <c r="G44" s="15">
        <v>2014</v>
      </c>
    </row>
    <row r="45" spans="1:7" x14ac:dyDescent="0.25">
      <c r="A45" s="15">
        <v>21</v>
      </c>
      <c r="B45" s="15">
        <v>2014.0829895831637</v>
      </c>
      <c r="C45" s="15">
        <v>-8.2989583163680436E-2</v>
      </c>
      <c r="D45" s="15">
        <v>-8.9809666127857821E-3</v>
      </c>
      <c r="F45" s="15">
        <v>73.214285714285722</v>
      </c>
      <c r="G45" s="15">
        <v>2014</v>
      </c>
    </row>
    <row r="46" spans="1:7" x14ac:dyDescent="0.25">
      <c r="A46" s="15">
        <v>22</v>
      </c>
      <c r="B46" s="15">
        <v>2004.3610378789638</v>
      </c>
      <c r="C46" s="15">
        <v>10.638962121036229</v>
      </c>
      <c r="D46" s="15">
        <v>1.1513271902483142</v>
      </c>
      <c r="F46" s="15">
        <v>76.785714285714292</v>
      </c>
      <c r="G46" s="15">
        <v>2015</v>
      </c>
    </row>
    <row r="47" spans="1:7" x14ac:dyDescent="0.25">
      <c r="A47" s="15">
        <v>23</v>
      </c>
      <c r="B47" s="15">
        <v>2005.5362188541967</v>
      </c>
      <c r="C47" s="15">
        <v>9.4637811458032957</v>
      </c>
      <c r="D47" s="15">
        <v>1.0241514568585965</v>
      </c>
      <c r="F47" s="15">
        <v>80.357142857142861</v>
      </c>
      <c r="G47" s="15">
        <v>2015</v>
      </c>
    </row>
    <row r="48" spans="1:7" x14ac:dyDescent="0.25">
      <c r="A48" s="15">
        <v>24</v>
      </c>
      <c r="B48" s="15">
        <v>2011.9462969009219</v>
      </c>
      <c r="C48" s="15">
        <v>4.0537030990781204</v>
      </c>
      <c r="D48" s="15">
        <v>0.43868363718809056</v>
      </c>
      <c r="F48" s="15">
        <v>83.928571428571445</v>
      </c>
      <c r="G48" s="15">
        <v>2016</v>
      </c>
    </row>
    <row r="49" spans="1:7" x14ac:dyDescent="0.25">
      <c r="A49" s="15">
        <v>25</v>
      </c>
      <c r="B49" s="15">
        <v>2005.5362188541967</v>
      </c>
      <c r="C49" s="15">
        <v>10.463781145803296</v>
      </c>
      <c r="D49" s="15">
        <v>1.1323694556774677</v>
      </c>
      <c r="F49" s="15">
        <v>87.500000000000014</v>
      </c>
      <c r="G49" s="15">
        <v>2016</v>
      </c>
    </row>
    <row r="50" spans="1:7" x14ac:dyDescent="0.25">
      <c r="A50" s="15">
        <v>26</v>
      </c>
      <c r="B50" s="15">
        <v>2006.6045651953175</v>
      </c>
      <c r="C50" s="15">
        <v>10.395434804682509</v>
      </c>
      <c r="D50" s="15">
        <v>1.1249731514147843</v>
      </c>
      <c r="F50" s="15">
        <v>91.071428571428584</v>
      </c>
      <c r="G50" s="15">
        <v>2017</v>
      </c>
    </row>
    <row r="51" spans="1:7" x14ac:dyDescent="0.25">
      <c r="A51" s="15">
        <v>27</v>
      </c>
      <c r="B51" s="15">
        <v>2011.9462969009219</v>
      </c>
      <c r="C51" s="15">
        <v>5.0537030990781204</v>
      </c>
      <c r="D51" s="15">
        <v>0.54690163600696173</v>
      </c>
      <c r="F51" s="15">
        <v>94.642857142857153</v>
      </c>
      <c r="G51" s="15">
        <v>2017</v>
      </c>
    </row>
    <row r="52" spans="1:7" ht="15.75" thickBot="1" x14ac:dyDescent="0.3">
      <c r="A52" s="16">
        <v>28</v>
      </c>
      <c r="B52" s="16">
        <v>2005.0020456836362</v>
      </c>
      <c r="C52" s="16">
        <v>13.997954316363803</v>
      </c>
      <c r="D52" s="16">
        <v>1.5148306036748711</v>
      </c>
      <c r="F52" s="16">
        <v>98.214285714285722</v>
      </c>
      <c r="G52" s="16">
        <v>2019</v>
      </c>
    </row>
  </sheetData>
  <sortState xmlns:xlrd2="http://schemas.microsoft.com/office/spreadsheetml/2017/richdata2" ref="G25:G52">
    <sortCondition ref="G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Y53"/>
  <sheetViews>
    <sheetView topLeftCell="B1" workbookViewId="0">
      <selection activeCell="B6" sqref="B6"/>
    </sheetView>
  </sheetViews>
  <sheetFormatPr defaultRowHeight="15" x14ac:dyDescent="0.25"/>
  <cols>
    <col min="17" max="17" width="13.7109375" customWidth="1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8</v>
      </c>
      <c r="G1" s="6" t="s">
        <v>12</v>
      </c>
      <c r="H1" s="6" t="s">
        <v>3</v>
      </c>
    </row>
    <row r="2" spans="1:22" ht="15.75" hidden="1" x14ac:dyDescent="0.25">
      <c r="A2" s="12" t="s">
        <v>65</v>
      </c>
      <c r="B2" t="s">
        <v>66</v>
      </c>
      <c r="C2" s="3">
        <v>1983</v>
      </c>
      <c r="D2" t="s">
        <v>67</v>
      </c>
      <c r="E2" s="4" t="s">
        <v>10</v>
      </c>
      <c r="F2" s="3" t="s">
        <v>27</v>
      </c>
      <c r="G2" s="3">
        <v>4</v>
      </c>
      <c r="H2" s="4">
        <v>550</v>
      </c>
      <c r="Q2" t="s">
        <v>76</v>
      </c>
    </row>
    <row r="3" spans="1:22" ht="15.75" x14ac:dyDescent="0.25">
      <c r="A3" s="1" t="s">
        <v>13</v>
      </c>
      <c r="B3" s="2" t="s">
        <v>7</v>
      </c>
      <c r="C3" s="1">
        <v>1987</v>
      </c>
      <c r="D3" s="4" t="s">
        <v>11</v>
      </c>
      <c r="E3" s="4" t="s">
        <v>10</v>
      </c>
      <c r="F3" s="4" t="s">
        <v>9</v>
      </c>
      <c r="G3" s="3">
        <v>95</v>
      </c>
      <c r="H3" s="3">
        <v>700</v>
      </c>
      <c r="I3">
        <v>400</v>
      </c>
    </row>
    <row r="4" spans="1:22" ht="15.75" hidden="1" x14ac:dyDescent="0.25">
      <c r="A4" s="1" t="s">
        <v>26</v>
      </c>
      <c r="B4" s="3" t="s">
        <v>28</v>
      </c>
      <c r="C4" s="3">
        <v>1989</v>
      </c>
      <c r="D4" s="3" t="s">
        <v>16</v>
      </c>
      <c r="E4" s="4" t="s">
        <v>10</v>
      </c>
      <c r="F4" s="3" t="s">
        <v>27</v>
      </c>
      <c r="G4" s="3">
        <v>5</v>
      </c>
      <c r="H4" s="4">
        <v>800</v>
      </c>
      <c r="Q4" s="18" t="s">
        <v>77</v>
      </c>
      <c r="R4" s="18"/>
    </row>
    <row r="5" spans="1:22" ht="15.75" hidden="1" x14ac:dyDescent="0.25">
      <c r="A5" s="7" t="s">
        <v>41</v>
      </c>
      <c r="B5" s="6" t="s">
        <v>24</v>
      </c>
      <c r="C5" s="6">
        <v>1989</v>
      </c>
      <c r="D5" s="3" t="s">
        <v>23</v>
      </c>
      <c r="E5" s="4" t="s">
        <v>10</v>
      </c>
      <c r="F5" s="3" t="s">
        <v>27</v>
      </c>
      <c r="G5" s="3">
        <v>13</v>
      </c>
      <c r="H5" s="8">
        <v>2000</v>
      </c>
      <c r="Q5" s="15" t="s">
        <v>78</v>
      </c>
      <c r="R5" s="15">
        <v>8.0610342173032729E-2</v>
      </c>
    </row>
    <row r="6" spans="1:22" ht="15.75" x14ac:dyDescent="0.25">
      <c r="A6" s="1" t="s">
        <v>6</v>
      </c>
      <c r="B6" s="2" t="s">
        <v>7</v>
      </c>
      <c r="C6" s="2">
        <v>2000</v>
      </c>
      <c r="D6" s="4" t="s">
        <v>11</v>
      </c>
      <c r="E6" s="4" t="s">
        <v>10</v>
      </c>
      <c r="F6" s="4" t="s">
        <v>9</v>
      </c>
      <c r="G6" s="3">
        <v>12</v>
      </c>
      <c r="H6" s="3">
        <v>300</v>
      </c>
      <c r="Q6" s="15" t="s">
        <v>79</v>
      </c>
      <c r="R6" s="15">
        <v>6.4980272652534182E-3</v>
      </c>
    </row>
    <row r="7" spans="1:22" ht="15.75" hidden="1" x14ac:dyDescent="0.25">
      <c r="A7" s="1" t="s">
        <v>33</v>
      </c>
      <c r="B7" s="3" t="s">
        <v>24</v>
      </c>
      <c r="C7" s="3">
        <v>2001</v>
      </c>
      <c r="D7" s="3" t="s">
        <v>23</v>
      </c>
      <c r="E7" s="4" t="s">
        <v>10</v>
      </c>
      <c r="F7" s="3" t="s">
        <v>61</v>
      </c>
      <c r="G7" s="3">
        <v>5</v>
      </c>
      <c r="H7" s="4">
        <v>8000</v>
      </c>
      <c r="Q7" s="15" t="s">
        <v>80</v>
      </c>
      <c r="R7" s="15">
        <v>-3.1713587070698372E-2</v>
      </c>
    </row>
    <row r="8" spans="1:22" ht="15.75" hidden="1" x14ac:dyDescent="0.25">
      <c r="A8" s="12" t="s">
        <v>62</v>
      </c>
      <c r="B8" s="3" t="s">
        <v>24</v>
      </c>
      <c r="C8" s="3">
        <v>2008</v>
      </c>
      <c r="D8" s="3" t="s">
        <v>23</v>
      </c>
      <c r="E8" s="4" t="s">
        <v>10</v>
      </c>
      <c r="F8" s="3" t="s">
        <v>30</v>
      </c>
      <c r="G8" s="3">
        <v>9</v>
      </c>
      <c r="H8" s="4">
        <v>7000</v>
      </c>
      <c r="Q8" s="15" t="s">
        <v>81</v>
      </c>
      <c r="R8" s="15">
        <v>4678.4328441304615</v>
      </c>
    </row>
    <row r="9" spans="1:22" ht="16.5" thickBot="1" x14ac:dyDescent="0.3">
      <c r="A9" s="12" t="s">
        <v>59</v>
      </c>
      <c r="B9" s="2" t="s">
        <v>7</v>
      </c>
      <c r="C9" s="3">
        <v>2002</v>
      </c>
      <c r="D9" s="4" t="s">
        <v>11</v>
      </c>
      <c r="E9" s="4" t="s">
        <v>10</v>
      </c>
      <c r="F9" s="3" t="s">
        <v>20</v>
      </c>
      <c r="G9" s="3">
        <v>5</v>
      </c>
      <c r="H9" s="4">
        <v>300</v>
      </c>
      <c r="Q9" s="16" t="s">
        <v>82</v>
      </c>
      <c r="R9" s="16">
        <v>28</v>
      </c>
    </row>
    <row r="10" spans="1:22" ht="15.75" x14ac:dyDescent="0.25">
      <c r="A10" s="12" t="s">
        <v>69</v>
      </c>
      <c r="B10" s="2" t="s">
        <v>7</v>
      </c>
      <c r="C10" s="3">
        <v>2006</v>
      </c>
      <c r="D10" s="4" t="s">
        <v>11</v>
      </c>
      <c r="E10" s="4" t="s">
        <v>10</v>
      </c>
      <c r="F10" s="3" t="s">
        <v>30</v>
      </c>
      <c r="G10" s="3">
        <v>5</v>
      </c>
      <c r="H10" s="4">
        <v>1200</v>
      </c>
    </row>
    <row r="11" spans="1:22" ht="15.75" hidden="1" x14ac:dyDescent="0.25">
      <c r="A11" s="12" t="s">
        <v>72</v>
      </c>
      <c r="B11" s="3" t="s">
        <v>28</v>
      </c>
      <c r="C11" s="3">
        <v>2007</v>
      </c>
      <c r="D11" s="3" t="s">
        <v>16</v>
      </c>
      <c r="E11" s="4" t="s">
        <v>10</v>
      </c>
      <c r="F11" s="3" t="s">
        <v>20</v>
      </c>
      <c r="G11" s="3">
        <v>5</v>
      </c>
      <c r="H11" s="4">
        <v>800</v>
      </c>
      <c r="Q11" t="s">
        <v>83</v>
      </c>
    </row>
    <row r="12" spans="1:22" ht="15.75" hidden="1" x14ac:dyDescent="0.25">
      <c r="A12" s="12" t="s">
        <v>70</v>
      </c>
      <c r="B12" s="3" t="s">
        <v>24</v>
      </c>
      <c r="C12" s="3">
        <v>2011</v>
      </c>
      <c r="D12" s="3" t="s">
        <v>23</v>
      </c>
      <c r="E12" s="4" t="s">
        <v>10</v>
      </c>
      <c r="F12" s="4" t="s">
        <v>9</v>
      </c>
      <c r="G12" s="3">
        <v>10</v>
      </c>
      <c r="H12" s="4">
        <v>8000</v>
      </c>
      <c r="Q12" s="17"/>
      <c r="R12" s="17" t="s">
        <v>88</v>
      </c>
      <c r="S12" s="17" t="s">
        <v>89</v>
      </c>
      <c r="T12" s="17" t="s">
        <v>90</v>
      </c>
      <c r="U12" s="17" t="s">
        <v>91</v>
      </c>
      <c r="V12" s="17" t="s">
        <v>92</v>
      </c>
    </row>
    <row r="13" spans="1:22" ht="15.75" hidden="1" x14ac:dyDescent="0.25">
      <c r="A13" s="12" t="s">
        <v>73</v>
      </c>
      <c r="B13" s="3" t="s">
        <v>28</v>
      </c>
      <c r="C13" s="3">
        <v>2008</v>
      </c>
      <c r="D13" s="3" t="s">
        <v>16</v>
      </c>
      <c r="E13" s="4" t="s">
        <v>10</v>
      </c>
      <c r="F13" s="3" t="s">
        <v>30</v>
      </c>
      <c r="G13" s="3">
        <v>10</v>
      </c>
      <c r="H13" s="4">
        <v>4000</v>
      </c>
      <c r="Q13" s="15" t="s">
        <v>84</v>
      </c>
      <c r="R13" s="15">
        <v>1</v>
      </c>
      <c r="S13" s="15">
        <v>3722090.6255664825</v>
      </c>
      <c r="T13" s="15">
        <v>3722090.6255664825</v>
      </c>
      <c r="U13" s="15">
        <v>0.17005372262274934</v>
      </c>
      <c r="V13" s="15">
        <v>0.68344458807461339</v>
      </c>
    </row>
    <row r="14" spans="1:22" ht="15.75" hidden="1" x14ac:dyDescent="0.25">
      <c r="A14" s="1" t="s">
        <v>31</v>
      </c>
      <c r="B14" s="3" t="s">
        <v>24</v>
      </c>
      <c r="C14" s="3">
        <v>2012</v>
      </c>
      <c r="D14" s="3" t="s">
        <v>23</v>
      </c>
      <c r="E14" s="4" t="s">
        <v>10</v>
      </c>
      <c r="F14" s="3" t="s">
        <v>64</v>
      </c>
      <c r="G14" s="3">
        <v>11</v>
      </c>
      <c r="H14" s="4">
        <v>7000</v>
      </c>
      <c r="Q14" s="15" t="s">
        <v>85</v>
      </c>
      <c r="R14" s="15">
        <v>26</v>
      </c>
      <c r="S14" s="15">
        <v>569081080.80300462</v>
      </c>
      <c r="T14" s="15">
        <v>21887733.877038639</v>
      </c>
      <c r="U14" s="15"/>
      <c r="V14" s="15"/>
    </row>
    <row r="15" spans="1:22" ht="16.5" hidden="1" thickBot="1" x14ac:dyDescent="0.3">
      <c r="A15" s="12" t="s">
        <v>68</v>
      </c>
      <c r="B15" s="3" t="s">
        <v>28</v>
      </c>
      <c r="C15" s="3">
        <v>2009</v>
      </c>
      <c r="D15" s="3" t="s">
        <v>16</v>
      </c>
      <c r="E15" s="4" t="s">
        <v>10</v>
      </c>
      <c r="F15" s="3" t="s">
        <v>20</v>
      </c>
      <c r="G15" s="3">
        <v>5</v>
      </c>
      <c r="H15" s="4">
        <v>730</v>
      </c>
      <c r="Q15" s="16" t="s">
        <v>86</v>
      </c>
      <c r="R15" s="16">
        <v>27</v>
      </c>
      <c r="S15" s="16">
        <v>572803171.42857111</v>
      </c>
      <c r="T15" s="16"/>
      <c r="U15" s="16"/>
      <c r="V15" s="16"/>
    </row>
    <row r="16" spans="1:22" ht="15.75" hidden="1" x14ac:dyDescent="0.25">
      <c r="A16" s="12" t="s">
        <v>71</v>
      </c>
      <c r="B16" s="3" t="s">
        <v>24</v>
      </c>
      <c r="C16" s="3">
        <v>2014</v>
      </c>
      <c r="D16" s="3" t="s">
        <v>23</v>
      </c>
      <c r="E16" s="4" t="s">
        <v>10</v>
      </c>
      <c r="F16" s="3" t="s">
        <v>20</v>
      </c>
      <c r="G16" s="3">
        <v>9</v>
      </c>
      <c r="H16" s="4">
        <v>12000</v>
      </c>
    </row>
    <row r="17" spans="1:25" ht="15.75" hidden="1" x14ac:dyDescent="0.25">
      <c r="A17" s="3" t="s">
        <v>25</v>
      </c>
      <c r="B17" s="3" t="s">
        <v>24</v>
      </c>
      <c r="C17" s="3">
        <v>2014</v>
      </c>
      <c r="D17" s="3" t="s">
        <v>23</v>
      </c>
      <c r="E17" s="4" t="s">
        <v>10</v>
      </c>
      <c r="F17" t="s">
        <v>64</v>
      </c>
      <c r="G17" s="3">
        <v>10</v>
      </c>
      <c r="H17" s="4">
        <v>10000</v>
      </c>
      <c r="Q17" s="17"/>
      <c r="R17" s="17" t="s">
        <v>93</v>
      </c>
      <c r="S17" s="17" t="s">
        <v>81</v>
      </c>
      <c r="T17" s="17" t="s">
        <v>94</v>
      </c>
      <c r="U17" s="17" t="s">
        <v>95</v>
      </c>
      <c r="V17" s="17" t="s">
        <v>96</v>
      </c>
      <c r="W17" s="17" t="s">
        <v>97</v>
      </c>
      <c r="X17" s="17" t="s">
        <v>98</v>
      </c>
      <c r="Y17" s="17" t="s">
        <v>99</v>
      </c>
    </row>
    <row r="18" spans="1:25" ht="15.75" hidden="1" x14ac:dyDescent="0.25">
      <c r="A18" s="1" t="s">
        <v>29</v>
      </c>
      <c r="B18" s="3" t="s">
        <v>21</v>
      </c>
      <c r="C18" s="3">
        <v>2000</v>
      </c>
      <c r="D18" s="3" t="s">
        <v>23</v>
      </c>
      <c r="E18" s="4" t="s">
        <v>10</v>
      </c>
      <c r="F18" s="3" t="s">
        <v>20</v>
      </c>
      <c r="G18" s="3">
        <v>25</v>
      </c>
      <c r="H18" s="4">
        <v>3000</v>
      </c>
      <c r="Q18" s="15" t="s">
        <v>87</v>
      </c>
      <c r="R18" s="15">
        <v>4444.7561362674569</v>
      </c>
      <c r="S18" s="15">
        <v>1061.0384757617715</v>
      </c>
      <c r="T18" s="15">
        <v>4.1890621667384389</v>
      </c>
      <c r="U18" s="15">
        <v>2.8510932832260524E-4</v>
      </c>
      <c r="V18" s="15">
        <v>2263.7603138063732</v>
      </c>
      <c r="W18" s="15">
        <v>6625.7519587285406</v>
      </c>
      <c r="X18" s="15">
        <v>2263.7603138063732</v>
      </c>
      <c r="Y18" s="15">
        <v>6625.7519587285406</v>
      </c>
    </row>
    <row r="19" spans="1:25" ht="16.5" hidden="1" thickBot="1" x14ac:dyDescent="0.3">
      <c r="A19" s="12" t="s">
        <v>60</v>
      </c>
      <c r="B19" s="3" t="s">
        <v>28</v>
      </c>
      <c r="C19" s="3">
        <v>2012</v>
      </c>
      <c r="D19" s="3" t="s">
        <v>16</v>
      </c>
      <c r="E19" s="4" t="s">
        <v>10</v>
      </c>
      <c r="F19" s="3" t="s">
        <v>61</v>
      </c>
      <c r="G19" s="3">
        <v>9</v>
      </c>
      <c r="H19" s="4">
        <v>1000</v>
      </c>
      <c r="K19" s="59">
        <v>5.0000000000000002E-5</v>
      </c>
      <c r="Q19" s="16" t="s">
        <v>100</v>
      </c>
      <c r="R19" s="16">
        <v>-21.434088023698678</v>
      </c>
      <c r="S19" s="16">
        <v>51.97708722712072</v>
      </c>
      <c r="T19" s="16">
        <v>-0.41237570566506759</v>
      </c>
      <c r="U19" s="16">
        <v>0.68344458807460184</v>
      </c>
      <c r="V19" s="16">
        <v>-128.27452095395378</v>
      </c>
      <c r="W19" s="16">
        <v>85.406344906556427</v>
      </c>
      <c r="X19" s="16">
        <v>-128.27452095395378</v>
      </c>
      <c r="Y19" s="16">
        <v>85.406344906556427</v>
      </c>
    </row>
    <row r="20" spans="1:25" ht="31.5" hidden="1" x14ac:dyDescent="0.25">
      <c r="A20" s="1" t="s">
        <v>38</v>
      </c>
      <c r="B20" s="5" t="s">
        <v>28</v>
      </c>
      <c r="C20" s="3">
        <v>2014</v>
      </c>
      <c r="D20" s="3" t="s">
        <v>16</v>
      </c>
      <c r="E20" s="4" t="s">
        <v>10</v>
      </c>
      <c r="F20" s="3" t="s">
        <v>27</v>
      </c>
      <c r="G20" s="3">
        <v>4</v>
      </c>
      <c r="H20" s="4">
        <v>1200</v>
      </c>
    </row>
    <row r="21" spans="1:25" ht="15.75" hidden="1" x14ac:dyDescent="0.25">
      <c r="A21" s="1" t="s">
        <v>39</v>
      </c>
      <c r="B21" s="3" t="s">
        <v>21</v>
      </c>
      <c r="C21" s="3">
        <v>2009</v>
      </c>
      <c r="D21" s="3" t="s">
        <v>23</v>
      </c>
      <c r="E21" s="4" t="s">
        <v>32</v>
      </c>
      <c r="F21" s="3" t="s">
        <v>30</v>
      </c>
      <c r="G21" s="3">
        <v>0</v>
      </c>
      <c r="H21" s="4">
        <v>3000</v>
      </c>
    </row>
    <row r="22" spans="1:25" ht="15.75" hidden="1" x14ac:dyDescent="0.25">
      <c r="A22" s="12" t="s">
        <v>63</v>
      </c>
      <c r="B22" s="3" t="s">
        <v>21</v>
      </c>
      <c r="C22" s="3">
        <v>2012</v>
      </c>
      <c r="D22" s="3" t="s">
        <v>23</v>
      </c>
      <c r="E22" s="4" t="s">
        <v>10</v>
      </c>
      <c r="F22" s="3" t="s">
        <v>30</v>
      </c>
      <c r="G22" s="3">
        <v>4</v>
      </c>
      <c r="H22" s="4">
        <v>3000</v>
      </c>
    </row>
    <row r="23" spans="1:25" ht="15.75" hidden="1" x14ac:dyDescent="0.25">
      <c r="A23" s="1" t="s">
        <v>36</v>
      </c>
      <c r="B23" s="3" t="s">
        <v>37</v>
      </c>
      <c r="C23" s="3">
        <v>2015</v>
      </c>
      <c r="D23" s="3" t="s">
        <v>16</v>
      </c>
      <c r="E23" s="4" t="s">
        <v>10</v>
      </c>
      <c r="F23" s="3" t="s">
        <v>18</v>
      </c>
      <c r="G23" s="3">
        <v>3</v>
      </c>
      <c r="H23" s="4">
        <v>900</v>
      </c>
      <c r="Q23" t="s">
        <v>101</v>
      </c>
      <c r="V23" t="s">
        <v>106</v>
      </c>
    </row>
    <row r="24" spans="1:25" ht="15.75" hidden="1" x14ac:dyDescent="0.25">
      <c r="A24" s="12" t="s">
        <v>74</v>
      </c>
      <c r="B24" s="3" t="s">
        <v>37</v>
      </c>
      <c r="C24" s="3">
        <v>2015</v>
      </c>
      <c r="D24" s="3" t="s">
        <v>16</v>
      </c>
      <c r="E24" s="4" t="s">
        <v>10</v>
      </c>
      <c r="F24" s="3" t="s">
        <v>27</v>
      </c>
      <c r="G24" s="3">
        <v>6</v>
      </c>
      <c r="H24" s="4">
        <v>2000</v>
      </c>
    </row>
    <row r="25" spans="1:25" ht="15.75" hidden="1" x14ac:dyDescent="0.25">
      <c r="A25" s="3" t="s">
        <v>34</v>
      </c>
      <c r="B25" s="3" t="s">
        <v>21</v>
      </c>
      <c r="C25" s="3">
        <v>2016</v>
      </c>
      <c r="D25" s="3" t="s">
        <v>23</v>
      </c>
      <c r="E25" s="4" t="s">
        <v>10</v>
      </c>
      <c r="F25" s="3" t="s">
        <v>35</v>
      </c>
      <c r="G25" s="3">
        <v>8</v>
      </c>
      <c r="H25" s="4">
        <v>8000</v>
      </c>
      <c r="Q25" s="17" t="s">
        <v>102</v>
      </c>
      <c r="R25" s="17" t="s">
        <v>103</v>
      </c>
      <c r="S25" s="17" t="s">
        <v>104</v>
      </c>
      <c r="T25" s="17" t="s">
        <v>105</v>
      </c>
      <c r="V25" s="17" t="s">
        <v>107</v>
      </c>
      <c r="W25" s="17" t="s">
        <v>108</v>
      </c>
    </row>
    <row r="26" spans="1:25" ht="15.75" hidden="1" x14ac:dyDescent="0.25">
      <c r="A26" s="3" t="s">
        <v>40</v>
      </c>
      <c r="B26" s="3" t="s">
        <v>28</v>
      </c>
      <c r="C26" s="3">
        <v>2016</v>
      </c>
      <c r="D26" s="3" t="s">
        <v>16</v>
      </c>
      <c r="E26" s="4" t="s">
        <v>32</v>
      </c>
      <c r="F26" s="3" t="s">
        <v>27</v>
      </c>
      <c r="G26" s="3">
        <v>0</v>
      </c>
      <c r="H26" s="4">
        <v>2000</v>
      </c>
      <c r="Q26" s="15">
        <v>1</v>
      </c>
      <c r="R26" s="15">
        <v>4359.0197841726622</v>
      </c>
      <c r="S26" s="15">
        <v>-3809.0197841726622</v>
      </c>
      <c r="T26" s="15">
        <v>-0.82967506238094424</v>
      </c>
      <c r="V26" s="15">
        <v>1.7857142857142858</v>
      </c>
      <c r="W26" s="15">
        <v>300</v>
      </c>
    </row>
    <row r="27" spans="1:25" ht="15.75" hidden="1" x14ac:dyDescent="0.25">
      <c r="A27" s="3" t="s">
        <v>19</v>
      </c>
      <c r="B27" s="3" t="s">
        <v>21</v>
      </c>
      <c r="C27" s="3">
        <v>2017</v>
      </c>
      <c r="D27" s="3" t="s">
        <v>23</v>
      </c>
      <c r="E27" s="4" t="s">
        <v>22</v>
      </c>
      <c r="F27" s="3" t="s">
        <v>20</v>
      </c>
      <c r="G27" s="3">
        <v>13</v>
      </c>
      <c r="H27" s="4">
        <v>3000</v>
      </c>
      <c r="Q27" s="15">
        <v>2</v>
      </c>
      <c r="R27" s="15">
        <v>2408.5177740160825</v>
      </c>
      <c r="S27" s="15">
        <v>-2008.5177740160825</v>
      </c>
      <c r="T27" s="15">
        <v>-0.43749237438313349</v>
      </c>
      <c r="V27" s="15">
        <v>5.3571428571428577</v>
      </c>
      <c r="W27" s="15">
        <v>300</v>
      </c>
    </row>
    <row r="28" spans="1:25" ht="15.75" hidden="1" x14ac:dyDescent="0.25">
      <c r="A28" s="12" t="s">
        <v>75</v>
      </c>
      <c r="B28" s="3" t="s">
        <v>21</v>
      </c>
      <c r="C28" s="3">
        <v>2017</v>
      </c>
      <c r="D28" s="3" t="s">
        <v>23</v>
      </c>
      <c r="E28" s="4" t="s">
        <v>22</v>
      </c>
      <c r="F28" s="3" t="s">
        <v>61</v>
      </c>
      <c r="G28" s="3">
        <v>9</v>
      </c>
      <c r="H28" s="4">
        <v>8000</v>
      </c>
      <c r="Q28" s="15">
        <v>3</v>
      </c>
      <c r="R28" s="15">
        <v>4337.5856961489635</v>
      </c>
      <c r="S28" s="15">
        <v>-3537.5856961489635</v>
      </c>
      <c r="T28" s="15">
        <v>-0.77055169031311133</v>
      </c>
      <c r="V28" s="15">
        <v>8.9285714285714288</v>
      </c>
      <c r="W28" s="15">
        <v>400</v>
      </c>
    </row>
    <row r="29" spans="1:25" ht="15.75" hidden="1" x14ac:dyDescent="0.25">
      <c r="A29" s="3" t="s">
        <v>14</v>
      </c>
      <c r="B29" s="3" t="s">
        <v>15</v>
      </c>
      <c r="C29" s="3">
        <v>2019</v>
      </c>
      <c r="D29" s="3" t="s">
        <v>16</v>
      </c>
      <c r="E29" s="3" t="s">
        <v>17</v>
      </c>
      <c r="F29" s="3" t="s">
        <v>18</v>
      </c>
      <c r="G29" s="3">
        <v>22</v>
      </c>
      <c r="H29" s="4">
        <v>1500</v>
      </c>
      <c r="Q29" s="15">
        <v>4</v>
      </c>
      <c r="R29" s="15">
        <v>4166.1129919593741</v>
      </c>
      <c r="S29" s="15">
        <v>15833.887008040627</v>
      </c>
      <c r="T29" s="15">
        <v>3.4489138769286671</v>
      </c>
      <c r="V29" s="15">
        <v>12.500000000000002</v>
      </c>
      <c r="W29" s="15">
        <v>550</v>
      </c>
    </row>
    <row r="30" spans="1:25" hidden="1" x14ac:dyDescent="0.25">
      <c r="Q30" s="15">
        <v>5</v>
      </c>
      <c r="R30" s="15">
        <v>4187.5470799830728</v>
      </c>
      <c r="S30" s="15">
        <v>-3887.5470799830728</v>
      </c>
      <c r="T30" s="15">
        <v>-0.84677976194717686</v>
      </c>
      <c r="V30" s="15">
        <v>16.071428571428573</v>
      </c>
      <c r="W30" s="15">
        <v>730</v>
      </c>
    </row>
    <row r="31" spans="1:25" hidden="1" x14ac:dyDescent="0.25">
      <c r="Q31" s="15">
        <v>6</v>
      </c>
      <c r="R31" s="15">
        <v>3908.90393567499</v>
      </c>
      <c r="S31" s="15">
        <v>-908.90393567498995</v>
      </c>
      <c r="T31" s="15">
        <v>-0.19797611255863462</v>
      </c>
      <c r="V31" s="15">
        <v>19.642857142857142</v>
      </c>
      <c r="W31" s="15">
        <v>800</v>
      </c>
    </row>
    <row r="32" spans="1:25" hidden="1" x14ac:dyDescent="0.25">
      <c r="Q32" s="15">
        <v>7</v>
      </c>
      <c r="R32" s="15">
        <v>4337.5856961489635</v>
      </c>
      <c r="S32" s="15">
        <v>3662.4143038510365</v>
      </c>
      <c r="T32" s="15">
        <v>0.79774167323535528</v>
      </c>
      <c r="V32" s="15">
        <v>23.214285714285715</v>
      </c>
      <c r="W32" s="15">
        <v>800</v>
      </c>
    </row>
    <row r="33" spans="17:23" hidden="1" x14ac:dyDescent="0.25">
      <c r="Q33" s="15">
        <v>8</v>
      </c>
      <c r="R33" s="15">
        <v>4337.5856961489635</v>
      </c>
      <c r="S33" s="15">
        <v>-4037.5856961489635</v>
      </c>
      <c r="T33" s="15">
        <v>-0.87946095167064375</v>
      </c>
      <c r="V33" s="15">
        <v>26.785714285714285</v>
      </c>
      <c r="W33" s="15">
        <v>900</v>
      </c>
    </row>
    <row r="34" spans="17:23" hidden="1" x14ac:dyDescent="0.25">
      <c r="Q34" s="15">
        <v>9</v>
      </c>
      <c r="R34" s="15">
        <v>4337.5856961489635</v>
      </c>
      <c r="S34" s="15">
        <v>-3137.5856961489635</v>
      </c>
      <c r="T34" s="15">
        <v>-0.68342428122708543</v>
      </c>
      <c r="V34" s="15">
        <v>30.357142857142858</v>
      </c>
      <c r="W34" s="15">
        <v>1000</v>
      </c>
    </row>
    <row r="35" spans="17:23" hidden="1" x14ac:dyDescent="0.25">
      <c r="Q35" s="15">
        <v>10</v>
      </c>
      <c r="R35" s="15">
        <v>4337.5856961489635</v>
      </c>
      <c r="S35" s="15">
        <v>-3537.5856961489635</v>
      </c>
      <c r="T35" s="15">
        <v>-0.77055169031311133</v>
      </c>
      <c r="V35" s="15">
        <v>33.928571428571431</v>
      </c>
      <c r="W35" s="15">
        <v>1200</v>
      </c>
    </row>
    <row r="36" spans="17:23" hidden="1" x14ac:dyDescent="0.25">
      <c r="Q36" s="15">
        <v>11</v>
      </c>
      <c r="R36" s="15">
        <v>4251.8493440541688</v>
      </c>
      <c r="S36" s="15">
        <v>2748.1506559458312</v>
      </c>
      <c r="T36" s="15">
        <v>0.59859811607655733</v>
      </c>
      <c r="V36" s="15">
        <v>37.5</v>
      </c>
      <c r="W36" s="15">
        <v>1200</v>
      </c>
    </row>
    <row r="37" spans="17:23" hidden="1" x14ac:dyDescent="0.25">
      <c r="Q37" s="15">
        <v>12</v>
      </c>
      <c r="R37" s="15">
        <v>4230.4152560304701</v>
      </c>
      <c r="S37" s="15">
        <v>-230.41525603047012</v>
      </c>
      <c r="T37" s="15">
        <v>-5.0188710679570432E-2</v>
      </c>
      <c r="V37" s="15">
        <v>41.071428571428569</v>
      </c>
      <c r="W37" s="15">
        <v>1500</v>
      </c>
    </row>
    <row r="38" spans="17:23" hidden="1" x14ac:dyDescent="0.25">
      <c r="Q38" s="15">
        <v>13</v>
      </c>
      <c r="R38" s="15">
        <v>4444.7561362674569</v>
      </c>
      <c r="S38" s="15">
        <v>-1444.7561362674569</v>
      </c>
      <c r="T38" s="15">
        <v>-0.31469464728530233</v>
      </c>
      <c r="V38" s="15">
        <v>44.642857142857146</v>
      </c>
      <c r="W38" s="15">
        <v>2000</v>
      </c>
    </row>
    <row r="39" spans="17:23" hidden="1" x14ac:dyDescent="0.25">
      <c r="Q39" s="15">
        <v>14</v>
      </c>
      <c r="R39" s="15">
        <v>4337.5856961489635</v>
      </c>
      <c r="S39" s="15">
        <v>-3607.5856961489635</v>
      </c>
      <c r="T39" s="15">
        <v>-0.78579898690316596</v>
      </c>
      <c r="V39" s="15">
        <v>48.214285714285715</v>
      </c>
      <c r="W39" s="15">
        <v>2000</v>
      </c>
    </row>
    <row r="40" spans="17:23" hidden="1" x14ac:dyDescent="0.25">
      <c r="Q40" s="15">
        <v>15</v>
      </c>
      <c r="R40" s="15">
        <v>4230.4152560304701</v>
      </c>
      <c r="S40" s="15">
        <v>3769.5847439695299</v>
      </c>
      <c r="T40" s="15">
        <v>0.82108538018068877</v>
      </c>
      <c r="V40" s="15">
        <v>51.785714285714285</v>
      </c>
      <c r="W40" s="15">
        <v>3000</v>
      </c>
    </row>
    <row r="41" spans="17:23" hidden="1" x14ac:dyDescent="0.25">
      <c r="Q41" s="15">
        <v>16</v>
      </c>
      <c r="R41" s="15">
        <v>4208.9811680067714</v>
      </c>
      <c r="S41" s="15">
        <v>2791.0188319932286</v>
      </c>
      <c r="T41" s="15">
        <v>0.60793559885469073</v>
      </c>
      <c r="V41" s="15">
        <v>55.357142857142861</v>
      </c>
      <c r="W41" s="15">
        <v>3000</v>
      </c>
    </row>
    <row r="42" spans="17:23" hidden="1" x14ac:dyDescent="0.25">
      <c r="Q42" s="15">
        <v>17</v>
      </c>
      <c r="R42" s="15">
        <v>4359.0197841726622</v>
      </c>
      <c r="S42" s="15">
        <v>-1359.0197841726622</v>
      </c>
      <c r="T42" s="15">
        <v>-0.29601968172903548</v>
      </c>
      <c r="V42" s="15">
        <v>58.928571428571431</v>
      </c>
      <c r="W42" s="15">
        <v>3000</v>
      </c>
    </row>
    <row r="43" spans="17:23" hidden="1" x14ac:dyDescent="0.25">
      <c r="Q43" s="15">
        <v>18</v>
      </c>
      <c r="R43" s="15">
        <v>4251.8493440541688</v>
      </c>
      <c r="S43" s="15">
        <v>-3251.8493440541688</v>
      </c>
      <c r="T43" s="15">
        <v>-0.70831302021383158</v>
      </c>
      <c r="V43" s="15">
        <v>62.5</v>
      </c>
      <c r="W43" s="15">
        <v>3000</v>
      </c>
    </row>
    <row r="44" spans="17:23" hidden="1" x14ac:dyDescent="0.25">
      <c r="Q44" s="15">
        <v>19</v>
      </c>
      <c r="R44" s="15">
        <v>4359.0197841726622</v>
      </c>
      <c r="S44" s="15">
        <v>-3159.0197841726622</v>
      </c>
      <c r="T44" s="15">
        <v>-0.68809302261615213</v>
      </c>
      <c r="V44" s="15">
        <v>66.071428571428584</v>
      </c>
      <c r="W44" s="15">
        <v>4000</v>
      </c>
    </row>
    <row r="45" spans="17:23" hidden="1" x14ac:dyDescent="0.25">
      <c r="Q45" s="15">
        <v>20</v>
      </c>
      <c r="R45" s="15">
        <v>4251.8493440541688</v>
      </c>
      <c r="S45" s="15">
        <v>7748.1506559458312</v>
      </c>
      <c r="T45" s="15">
        <v>1.6876907296518813</v>
      </c>
      <c r="V45" s="15">
        <v>69.642857142857153</v>
      </c>
      <c r="W45" s="15">
        <v>7000</v>
      </c>
    </row>
    <row r="46" spans="17:23" hidden="1" x14ac:dyDescent="0.25">
      <c r="Q46" s="15">
        <v>21</v>
      </c>
      <c r="R46" s="15">
        <v>4230.4152560304701</v>
      </c>
      <c r="S46" s="15">
        <v>5769.5847439695299</v>
      </c>
      <c r="T46" s="15">
        <v>1.2567224256108185</v>
      </c>
      <c r="V46" s="15">
        <v>73.214285714285722</v>
      </c>
      <c r="W46" s="15">
        <v>7000</v>
      </c>
    </row>
    <row r="47" spans="17:23" hidden="1" x14ac:dyDescent="0.25">
      <c r="Q47" s="15">
        <v>22</v>
      </c>
      <c r="R47" s="15">
        <v>4380.4538721963609</v>
      </c>
      <c r="S47" s="15">
        <v>-3480.4538721963609</v>
      </c>
      <c r="T47" s="15">
        <v>-0.75810732081973831</v>
      </c>
      <c r="V47" s="15">
        <v>76.785714285714292</v>
      </c>
      <c r="W47" s="15">
        <v>8000</v>
      </c>
    </row>
    <row r="48" spans="17:23" hidden="1" x14ac:dyDescent="0.25">
      <c r="Q48" s="15">
        <v>23</v>
      </c>
      <c r="R48" s="15">
        <v>4316.1516081252648</v>
      </c>
      <c r="S48" s="15">
        <v>-2316.1516081252648</v>
      </c>
      <c r="T48" s="15">
        <v>-0.50450072166596693</v>
      </c>
      <c r="V48" s="15">
        <v>80.357142857142861</v>
      </c>
      <c r="W48" s="15">
        <v>8000</v>
      </c>
    </row>
    <row r="49" spans="17:23" hidden="1" x14ac:dyDescent="0.25">
      <c r="Q49" s="15">
        <v>24</v>
      </c>
      <c r="R49" s="15">
        <v>4273.2834320778675</v>
      </c>
      <c r="S49" s="15">
        <v>3726.7165679221325</v>
      </c>
      <c r="T49" s="15">
        <v>0.81174789740255537</v>
      </c>
      <c r="V49" s="15">
        <v>83.928571428571445</v>
      </c>
      <c r="W49" s="15">
        <v>8000</v>
      </c>
    </row>
    <row r="50" spans="17:23" hidden="1" x14ac:dyDescent="0.25">
      <c r="Q50" s="15">
        <v>25</v>
      </c>
      <c r="R50" s="15">
        <v>4444.7561362674569</v>
      </c>
      <c r="S50" s="15">
        <v>-2444.7561362674569</v>
      </c>
      <c r="T50" s="15">
        <v>-0.53251317000036713</v>
      </c>
      <c r="V50" s="15">
        <v>87.500000000000014</v>
      </c>
      <c r="W50" s="15">
        <v>8000</v>
      </c>
    </row>
    <row r="51" spans="17:23" hidden="1" x14ac:dyDescent="0.25">
      <c r="Q51" s="15">
        <v>26</v>
      </c>
      <c r="R51" s="15">
        <v>4166.1129919593741</v>
      </c>
      <c r="S51" s="15">
        <v>-1166.1129919593741</v>
      </c>
      <c r="T51" s="15">
        <v>-0.25400100922743513</v>
      </c>
      <c r="V51" s="15">
        <v>91.071428571428584</v>
      </c>
      <c r="W51" s="15">
        <v>10000</v>
      </c>
    </row>
    <row r="52" spans="17:23" hidden="1" x14ac:dyDescent="0.25">
      <c r="Q52" s="15">
        <v>27</v>
      </c>
      <c r="R52" s="15">
        <v>4251.8493440541688</v>
      </c>
      <c r="S52" s="15">
        <v>3748.1506559458312</v>
      </c>
      <c r="T52" s="15">
        <v>0.81641663879162207</v>
      </c>
      <c r="V52" s="15">
        <v>94.642857142857153</v>
      </c>
      <c r="W52" s="15">
        <v>12000</v>
      </c>
    </row>
    <row r="53" spans="17:23" ht="15.75" hidden="1" thickBot="1" x14ac:dyDescent="0.3">
      <c r="Q53" s="16">
        <v>28</v>
      </c>
      <c r="R53" s="16">
        <v>3973.206199746086</v>
      </c>
      <c r="S53" s="16">
        <v>-2473.206199746086</v>
      </c>
      <c r="T53" s="16">
        <v>-0.53871012079843195</v>
      </c>
      <c r="V53" s="16">
        <v>98.214285714285722</v>
      </c>
      <c r="W53" s="16">
        <v>20000</v>
      </c>
    </row>
  </sheetData>
  <autoFilter ref="B1:H53" xr:uid="{36522751-7966-400D-82D1-1B2E4C082F1B}">
    <filterColumn colId="2">
      <filters>
        <filter val="Екатеринбург"/>
      </filters>
    </filterColumn>
  </autoFilter>
  <sortState xmlns:xlrd2="http://schemas.microsoft.com/office/spreadsheetml/2017/richdata2" ref="B5:H28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0"/>
  <sheetViews>
    <sheetView topLeftCell="M1" zoomScale="90" zoomScaleNormal="90" workbookViewId="0">
      <selection activeCell="AD4" sqref="AD4"/>
    </sheetView>
  </sheetViews>
  <sheetFormatPr defaultRowHeight="15" x14ac:dyDescent="0.25"/>
  <cols>
    <col min="1" max="7" width="9.140625" style="22"/>
    <col min="8" max="8" width="9.140625" style="15"/>
    <col min="9" max="16384" width="9.140625" style="22"/>
  </cols>
  <sheetData>
    <row r="1" spans="1:36" x14ac:dyDescent="0.25">
      <c r="A1" s="60" t="s">
        <v>42</v>
      </c>
      <c r="B1" s="60"/>
      <c r="C1" s="60"/>
      <c r="D1" s="60"/>
      <c r="E1" s="60"/>
      <c r="F1" s="60"/>
      <c r="G1" s="60"/>
      <c r="H1" s="60"/>
      <c r="I1" s="20"/>
      <c r="J1" s="61" t="s">
        <v>47</v>
      </c>
      <c r="K1" s="61"/>
      <c r="L1" s="61"/>
      <c r="M1" s="61"/>
      <c r="N1" s="61"/>
      <c r="O1" s="61"/>
      <c r="P1" s="61"/>
      <c r="Q1" s="61"/>
      <c r="R1" s="21"/>
      <c r="T1" s="62" t="s">
        <v>48</v>
      </c>
      <c r="U1" s="62"/>
      <c r="V1" s="62"/>
      <c r="W1" s="62"/>
      <c r="X1" s="62"/>
      <c r="Y1" s="62"/>
      <c r="Z1" s="62"/>
      <c r="AA1" s="62"/>
    </row>
    <row r="2" spans="1:36" x14ac:dyDescent="0.25">
      <c r="A2" s="23" t="s">
        <v>0</v>
      </c>
      <c r="B2" s="23" t="s">
        <v>1</v>
      </c>
      <c r="C2" s="23" t="s">
        <v>2</v>
      </c>
      <c r="D2" s="23" t="s">
        <v>4</v>
      </c>
      <c r="E2" s="23" t="s">
        <v>5</v>
      </c>
      <c r="F2" s="23" t="s">
        <v>8</v>
      </c>
      <c r="G2" s="23" t="s">
        <v>12</v>
      </c>
      <c r="H2" s="23" t="s">
        <v>3</v>
      </c>
      <c r="I2" s="24"/>
      <c r="J2" s="23" t="s">
        <v>0</v>
      </c>
      <c r="K2" s="23" t="s">
        <v>1</v>
      </c>
      <c r="L2" s="23" t="s">
        <v>2</v>
      </c>
      <c r="M2" s="23" t="s">
        <v>4</v>
      </c>
      <c r="N2" s="23" t="s">
        <v>5</v>
      </c>
      <c r="O2" s="23" t="s">
        <v>8</v>
      </c>
      <c r="P2" s="23" t="s">
        <v>12</v>
      </c>
      <c r="Q2" s="23" t="s">
        <v>3</v>
      </c>
      <c r="R2" s="24"/>
      <c r="T2" s="23" t="s">
        <v>0</v>
      </c>
      <c r="U2" s="23" t="s">
        <v>1</v>
      </c>
      <c r="V2" s="23" t="s">
        <v>2</v>
      </c>
      <c r="W2" s="23" t="s">
        <v>4</v>
      </c>
      <c r="X2" s="23" t="s">
        <v>5</v>
      </c>
      <c r="Y2" s="23" t="s">
        <v>8</v>
      </c>
      <c r="Z2" s="23" t="s">
        <v>12</v>
      </c>
      <c r="AA2" s="23" t="s">
        <v>3</v>
      </c>
      <c r="AC2" s="51" t="s">
        <v>52</v>
      </c>
      <c r="AD2" s="51"/>
      <c r="AE2" s="51"/>
      <c r="AF2" s="51"/>
      <c r="AG2" s="51"/>
      <c r="AH2" s="51"/>
      <c r="AI2" s="51"/>
      <c r="AJ2" s="51"/>
    </row>
    <row r="3" spans="1:36" ht="15.75" x14ac:dyDescent="0.25">
      <c r="A3" s="25" t="s">
        <v>65</v>
      </c>
      <c r="B3" s="22" t="s">
        <v>66</v>
      </c>
      <c r="C3" s="26">
        <v>1983</v>
      </c>
      <c r="D3" s="22" t="s">
        <v>67</v>
      </c>
      <c r="E3" s="27" t="s">
        <v>10</v>
      </c>
      <c r="F3" s="28" t="s">
        <v>27</v>
      </c>
      <c r="G3" s="28">
        <v>4</v>
      </c>
      <c r="H3" s="27">
        <v>550</v>
      </c>
      <c r="I3" s="29"/>
      <c r="J3" s="30" t="s">
        <v>31</v>
      </c>
      <c r="K3" s="28" t="s">
        <v>21</v>
      </c>
      <c r="L3" s="28">
        <v>2009</v>
      </c>
      <c r="M3" s="28" t="s">
        <v>23</v>
      </c>
      <c r="N3" s="27" t="s">
        <v>32</v>
      </c>
      <c r="O3" s="28" t="s">
        <v>30</v>
      </c>
      <c r="P3" s="31">
        <v>0</v>
      </c>
      <c r="Q3" s="27">
        <v>3000</v>
      </c>
      <c r="R3" s="29"/>
      <c r="T3" s="30" t="s">
        <v>6</v>
      </c>
      <c r="U3" s="32" t="s">
        <v>7</v>
      </c>
      <c r="V3" s="32">
        <v>2000</v>
      </c>
      <c r="W3" s="27" t="s">
        <v>11</v>
      </c>
      <c r="X3" s="27" t="s">
        <v>10</v>
      </c>
      <c r="Y3" s="27" t="s">
        <v>9</v>
      </c>
      <c r="Z3" s="28">
        <v>12</v>
      </c>
      <c r="AA3" s="33">
        <v>300</v>
      </c>
      <c r="AC3" s="34" t="s">
        <v>53</v>
      </c>
      <c r="AD3" s="34" t="s">
        <v>54</v>
      </c>
      <c r="AE3" s="34" t="s">
        <v>55</v>
      </c>
      <c r="AF3" s="35" t="s">
        <v>56</v>
      </c>
      <c r="AG3" s="34"/>
      <c r="AH3" s="34"/>
      <c r="AI3" s="34"/>
      <c r="AJ3" s="34"/>
    </row>
    <row r="4" spans="1:36" ht="15.75" x14ac:dyDescent="0.25">
      <c r="A4" s="30" t="s">
        <v>13</v>
      </c>
      <c r="B4" s="32" t="s">
        <v>7</v>
      </c>
      <c r="C4" s="36">
        <v>1987</v>
      </c>
      <c r="D4" s="27" t="s">
        <v>11</v>
      </c>
      <c r="E4" s="27" t="s">
        <v>10</v>
      </c>
      <c r="F4" s="27" t="s">
        <v>9</v>
      </c>
      <c r="G4" s="28">
        <v>95</v>
      </c>
      <c r="H4" s="28">
        <v>400</v>
      </c>
      <c r="I4" s="29"/>
      <c r="J4" s="28" t="s">
        <v>40</v>
      </c>
      <c r="K4" s="28" t="s">
        <v>28</v>
      </c>
      <c r="L4" s="28">
        <v>2016</v>
      </c>
      <c r="M4" s="28" t="s">
        <v>16</v>
      </c>
      <c r="N4" s="27" t="s">
        <v>32</v>
      </c>
      <c r="O4" s="28" t="s">
        <v>27</v>
      </c>
      <c r="P4" s="31">
        <v>0</v>
      </c>
      <c r="Q4" s="27">
        <v>2000</v>
      </c>
      <c r="R4" s="29"/>
      <c r="T4" s="25" t="s">
        <v>59</v>
      </c>
      <c r="U4" s="32" t="s">
        <v>7</v>
      </c>
      <c r="V4" s="28">
        <v>2002</v>
      </c>
      <c r="W4" s="27" t="s">
        <v>11</v>
      </c>
      <c r="X4" s="27" t="s">
        <v>10</v>
      </c>
      <c r="Y4" s="28" t="s">
        <v>20</v>
      </c>
      <c r="Z4" s="28">
        <v>5</v>
      </c>
      <c r="AA4" s="37">
        <v>300</v>
      </c>
      <c r="AC4" s="34">
        <v>1</v>
      </c>
      <c r="AD4" s="34">
        <f>AVERAGE(AA3:AA9)</f>
        <v>554.28571428571433</v>
      </c>
      <c r="AE4" s="34">
        <v>300</v>
      </c>
      <c r="AF4" s="34">
        <v>800</v>
      </c>
      <c r="AG4" s="34"/>
      <c r="AH4" s="34"/>
      <c r="AI4" s="34"/>
      <c r="AJ4" s="34"/>
    </row>
    <row r="5" spans="1:36" ht="15.75" x14ac:dyDescent="0.25">
      <c r="A5" s="30" t="s">
        <v>26</v>
      </c>
      <c r="B5" s="28" t="s">
        <v>28</v>
      </c>
      <c r="C5" s="26">
        <v>1989</v>
      </c>
      <c r="D5" s="28" t="s">
        <v>16</v>
      </c>
      <c r="E5" s="27" t="s">
        <v>10</v>
      </c>
      <c r="F5" s="28" t="s">
        <v>27</v>
      </c>
      <c r="G5" s="28">
        <v>5</v>
      </c>
      <c r="H5" s="27">
        <v>800</v>
      </c>
      <c r="I5" s="29"/>
      <c r="J5" s="30" t="s">
        <v>36</v>
      </c>
      <c r="K5" s="28" t="s">
        <v>37</v>
      </c>
      <c r="L5" s="28">
        <v>2015</v>
      </c>
      <c r="M5" s="28" t="s">
        <v>16</v>
      </c>
      <c r="N5" s="27" t="s">
        <v>10</v>
      </c>
      <c r="O5" s="28" t="s">
        <v>18</v>
      </c>
      <c r="P5" s="31">
        <v>3</v>
      </c>
      <c r="Q5" s="27">
        <v>900</v>
      </c>
      <c r="R5" s="29"/>
      <c r="T5" s="30" t="s">
        <v>13</v>
      </c>
      <c r="U5" s="32" t="s">
        <v>7</v>
      </c>
      <c r="V5" s="30">
        <v>1987</v>
      </c>
      <c r="W5" s="27" t="s">
        <v>11</v>
      </c>
      <c r="X5" s="27" t="s">
        <v>10</v>
      </c>
      <c r="Y5" s="27" t="s">
        <v>9</v>
      </c>
      <c r="Z5" s="28">
        <v>95</v>
      </c>
      <c r="AA5" s="33">
        <v>400</v>
      </c>
      <c r="AC5" s="34">
        <v>2</v>
      </c>
      <c r="AD5" s="34">
        <f>AVERAGE(AA10:AA16)</f>
        <v>1400</v>
      </c>
      <c r="AE5" s="34">
        <v>900</v>
      </c>
      <c r="AF5" s="34">
        <v>2000</v>
      </c>
      <c r="AG5" s="34"/>
      <c r="AH5" s="34"/>
      <c r="AI5" s="34"/>
      <c r="AJ5" s="34"/>
    </row>
    <row r="6" spans="1:36" ht="15.75" x14ac:dyDescent="0.25">
      <c r="A6" s="38" t="s">
        <v>41</v>
      </c>
      <c r="B6" s="23" t="s">
        <v>24</v>
      </c>
      <c r="C6" s="39">
        <v>1989</v>
      </c>
      <c r="D6" s="28" t="s">
        <v>23</v>
      </c>
      <c r="E6" s="27" t="s">
        <v>10</v>
      </c>
      <c r="F6" s="28" t="s">
        <v>27</v>
      </c>
      <c r="G6" s="28">
        <v>13</v>
      </c>
      <c r="H6" s="40">
        <v>20000</v>
      </c>
      <c r="I6" s="29"/>
      <c r="J6" s="30" t="s">
        <v>29</v>
      </c>
      <c r="K6" s="28" t="s">
        <v>21</v>
      </c>
      <c r="L6" s="28">
        <v>2012</v>
      </c>
      <c r="M6" s="28" t="s">
        <v>23</v>
      </c>
      <c r="N6" s="27" t="s">
        <v>10</v>
      </c>
      <c r="O6" s="28" t="s">
        <v>30</v>
      </c>
      <c r="P6" s="31">
        <v>4</v>
      </c>
      <c r="Q6" s="27">
        <v>3000</v>
      </c>
      <c r="R6" s="29"/>
      <c r="T6" s="25" t="s">
        <v>65</v>
      </c>
      <c r="U6" s="22" t="s">
        <v>66</v>
      </c>
      <c r="V6" s="28">
        <v>1983</v>
      </c>
      <c r="W6" s="22" t="s">
        <v>67</v>
      </c>
      <c r="X6" s="27" t="s">
        <v>10</v>
      </c>
      <c r="Y6" s="28" t="s">
        <v>27</v>
      </c>
      <c r="Z6" s="28">
        <v>4</v>
      </c>
      <c r="AA6" s="37">
        <v>550</v>
      </c>
      <c r="AC6" s="34">
        <v>3</v>
      </c>
      <c r="AD6" s="34">
        <f>AVERAGE(AA17:AA23)</f>
        <v>4285.7142857142853</v>
      </c>
      <c r="AE6" s="34">
        <v>3000</v>
      </c>
      <c r="AF6" s="34">
        <v>7000</v>
      </c>
      <c r="AG6" s="34"/>
      <c r="AH6" s="34"/>
      <c r="AI6" s="34"/>
      <c r="AJ6" s="34"/>
    </row>
    <row r="7" spans="1:36" ht="31.5" x14ac:dyDescent="0.25">
      <c r="A7" s="30" t="s">
        <v>6</v>
      </c>
      <c r="B7" s="32" t="s">
        <v>7</v>
      </c>
      <c r="C7" s="41">
        <v>2000</v>
      </c>
      <c r="D7" s="27" t="s">
        <v>11</v>
      </c>
      <c r="E7" s="27" t="s">
        <v>10</v>
      </c>
      <c r="F7" s="27" t="s">
        <v>9</v>
      </c>
      <c r="G7" s="28">
        <v>12</v>
      </c>
      <c r="H7" s="28">
        <v>300</v>
      </c>
      <c r="I7" s="29"/>
      <c r="J7" s="30" t="s">
        <v>38</v>
      </c>
      <c r="K7" s="42" t="s">
        <v>28</v>
      </c>
      <c r="L7" s="28">
        <v>2014</v>
      </c>
      <c r="M7" s="28" t="s">
        <v>16</v>
      </c>
      <c r="N7" s="27" t="s">
        <v>10</v>
      </c>
      <c r="O7" s="28" t="s">
        <v>27</v>
      </c>
      <c r="P7" s="31">
        <v>4</v>
      </c>
      <c r="Q7" s="27">
        <v>1200</v>
      </c>
      <c r="R7" s="29"/>
      <c r="T7" s="25" t="s">
        <v>68</v>
      </c>
      <c r="U7" s="28" t="s">
        <v>28</v>
      </c>
      <c r="V7" s="28">
        <v>2009</v>
      </c>
      <c r="W7" s="28" t="s">
        <v>16</v>
      </c>
      <c r="X7" s="27" t="s">
        <v>10</v>
      </c>
      <c r="Y7" s="28" t="s">
        <v>20</v>
      </c>
      <c r="Z7" s="28">
        <v>5</v>
      </c>
      <c r="AA7" s="37">
        <v>730</v>
      </c>
      <c r="AC7" s="34">
        <v>4</v>
      </c>
      <c r="AD7" s="34">
        <f>AVERAGE(AA24:AA30)</f>
        <v>10571.428571428571</v>
      </c>
      <c r="AE7" s="34">
        <v>8000</v>
      </c>
      <c r="AF7" s="34">
        <v>20000</v>
      </c>
      <c r="AG7" s="34"/>
      <c r="AH7" s="34"/>
      <c r="AI7" s="34"/>
      <c r="AJ7" s="34"/>
    </row>
    <row r="8" spans="1:36" ht="15.75" x14ac:dyDescent="0.25">
      <c r="A8" s="30" t="s">
        <v>33</v>
      </c>
      <c r="B8" s="28" t="s">
        <v>21</v>
      </c>
      <c r="C8" s="26">
        <v>2000</v>
      </c>
      <c r="D8" s="28" t="s">
        <v>23</v>
      </c>
      <c r="E8" s="27" t="s">
        <v>10</v>
      </c>
      <c r="F8" s="28" t="s">
        <v>20</v>
      </c>
      <c r="G8" s="28">
        <v>25</v>
      </c>
      <c r="H8" s="27">
        <v>3000</v>
      </c>
      <c r="I8" s="29"/>
      <c r="J8" s="25" t="s">
        <v>65</v>
      </c>
      <c r="K8" s="22" t="s">
        <v>66</v>
      </c>
      <c r="L8" s="28">
        <v>1983</v>
      </c>
      <c r="M8" s="22" t="s">
        <v>67</v>
      </c>
      <c r="N8" s="27" t="s">
        <v>10</v>
      </c>
      <c r="O8" s="28" t="s">
        <v>27</v>
      </c>
      <c r="P8" s="31">
        <v>4</v>
      </c>
      <c r="Q8" s="27">
        <v>550</v>
      </c>
      <c r="R8" s="29"/>
      <c r="T8" s="30" t="s">
        <v>26</v>
      </c>
      <c r="U8" s="28" t="s">
        <v>28</v>
      </c>
      <c r="V8" s="28">
        <v>1989</v>
      </c>
      <c r="W8" s="28" t="s">
        <v>16</v>
      </c>
      <c r="X8" s="27" t="s">
        <v>10</v>
      </c>
      <c r="Y8" s="28" t="s">
        <v>27</v>
      </c>
      <c r="Z8" s="28">
        <v>5</v>
      </c>
      <c r="AA8" s="37">
        <v>800</v>
      </c>
    </row>
    <row r="9" spans="1:36" ht="15.75" x14ac:dyDescent="0.25">
      <c r="A9" s="25" t="s">
        <v>62</v>
      </c>
      <c r="B9" s="28" t="s">
        <v>24</v>
      </c>
      <c r="C9" s="26">
        <v>2001</v>
      </c>
      <c r="D9" s="28" t="s">
        <v>23</v>
      </c>
      <c r="E9" s="27" t="s">
        <v>10</v>
      </c>
      <c r="F9" s="28" t="s">
        <v>61</v>
      </c>
      <c r="G9" s="28">
        <v>5</v>
      </c>
      <c r="H9" s="27">
        <v>8000</v>
      </c>
      <c r="I9" s="29"/>
      <c r="J9" s="30" t="s">
        <v>26</v>
      </c>
      <c r="K9" s="28" t="s">
        <v>28</v>
      </c>
      <c r="L9" s="28">
        <v>1989</v>
      </c>
      <c r="M9" s="28" t="s">
        <v>16</v>
      </c>
      <c r="N9" s="27" t="s">
        <v>10</v>
      </c>
      <c r="O9" s="28" t="s">
        <v>27</v>
      </c>
      <c r="P9" s="31">
        <v>5</v>
      </c>
      <c r="Q9" s="27">
        <v>800</v>
      </c>
      <c r="R9" s="29"/>
      <c r="T9" s="25" t="s">
        <v>72</v>
      </c>
      <c r="U9" s="28" t="s">
        <v>28</v>
      </c>
      <c r="V9" s="28">
        <v>2007</v>
      </c>
      <c r="W9" s="28" t="s">
        <v>16</v>
      </c>
      <c r="X9" s="27" t="s">
        <v>10</v>
      </c>
      <c r="Y9" s="28" t="s">
        <v>20</v>
      </c>
      <c r="Z9" s="28">
        <v>5</v>
      </c>
      <c r="AA9" s="37">
        <v>800</v>
      </c>
    </row>
    <row r="10" spans="1:36" ht="15.75" x14ac:dyDescent="0.25">
      <c r="A10" s="25" t="s">
        <v>59</v>
      </c>
      <c r="B10" s="32" t="s">
        <v>7</v>
      </c>
      <c r="C10" s="35">
        <v>2002</v>
      </c>
      <c r="D10" s="27" t="s">
        <v>11</v>
      </c>
      <c r="E10" s="27" t="s">
        <v>10</v>
      </c>
      <c r="F10" s="28" t="s">
        <v>20</v>
      </c>
      <c r="G10" s="28">
        <v>5</v>
      </c>
      <c r="H10" s="27">
        <v>300</v>
      </c>
      <c r="I10" s="29"/>
      <c r="J10" s="25" t="s">
        <v>59</v>
      </c>
      <c r="K10" s="32" t="s">
        <v>7</v>
      </c>
      <c r="L10" s="28">
        <v>2002</v>
      </c>
      <c r="M10" s="27" t="s">
        <v>11</v>
      </c>
      <c r="N10" s="27" t="s">
        <v>10</v>
      </c>
      <c r="O10" s="28" t="s">
        <v>20</v>
      </c>
      <c r="P10" s="31">
        <v>5</v>
      </c>
      <c r="Q10" s="27">
        <v>300</v>
      </c>
      <c r="R10" s="29"/>
      <c r="T10" s="30" t="s">
        <v>36</v>
      </c>
      <c r="U10" s="28" t="s">
        <v>37</v>
      </c>
      <c r="V10" s="28">
        <v>2015</v>
      </c>
      <c r="W10" s="28" t="s">
        <v>16</v>
      </c>
      <c r="X10" s="27" t="s">
        <v>10</v>
      </c>
      <c r="Y10" s="28" t="s">
        <v>18</v>
      </c>
      <c r="Z10" s="28">
        <v>3</v>
      </c>
      <c r="AA10" s="43">
        <v>900</v>
      </c>
    </row>
    <row r="11" spans="1:36" ht="15.75" x14ac:dyDescent="0.25">
      <c r="A11" s="25" t="s">
        <v>69</v>
      </c>
      <c r="B11" s="32" t="s">
        <v>7</v>
      </c>
      <c r="C11" s="35">
        <v>2006</v>
      </c>
      <c r="D11" s="27" t="s">
        <v>11</v>
      </c>
      <c r="E11" s="27" t="s">
        <v>10</v>
      </c>
      <c r="F11" s="28" t="s">
        <v>30</v>
      </c>
      <c r="G11" s="28">
        <v>5</v>
      </c>
      <c r="H11" s="27">
        <v>1200</v>
      </c>
      <c r="I11" s="29"/>
      <c r="J11" s="25" t="s">
        <v>62</v>
      </c>
      <c r="K11" s="28" t="s">
        <v>24</v>
      </c>
      <c r="L11" s="28">
        <v>2001</v>
      </c>
      <c r="M11" s="28" t="s">
        <v>23</v>
      </c>
      <c r="N11" s="27" t="s">
        <v>10</v>
      </c>
      <c r="O11" s="28" t="s">
        <v>61</v>
      </c>
      <c r="P11" s="31">
        <v>5</v>
      </c>
      <c r="Q11" s="27">
        <v>8000</v>
      </c>
      <c r="R11" s="29"/>
      <c r="T11" s="25" t="s">
        <v>60</v>
      </c>
      <c r="U11" s="28" t="s">
        <v>28</v>
      </c>
      <c r="V11" s="28">
        <v>2012</v>
      </c>
      <c r="W11" s="28" t="s">
        <v>16</v>
      </c>
      <c r="X11" s="27" t="s">
        <v>10</v>
      </c>
      <c r="Y11" s="28" t="s">
        <v>61</v>
      </c>
      <c r="Z11" s="28">
        <v>9</v>
      </c>
      <c r="AA11" s="43">
        <v>1000</v>
      </c>
    </row>
    <row r="12" spans="1:36" ht="31.5" x14ac:dyDescent="0.25">
      <c r="A12" s="25" t="s">
        <v>72</v>
      </c>
      <c r="B12" s="28" t="s">
        <v>28</v>
      </c>
      <c r="C12" s="35">
        <v>2007</v>
      </c>
      <c r="D12" s="28" t="s">
        <v>16</v>
      </c>
      <c r="E12" s="27" t="s">
        <v>10</v>
      </c>
      <c r="F12" s="28" t="s">
        <v>20</v>
      </c>
      <c r="G12" s="28">
        <v>5</v>
      </c>
      <c r="H12" s="27">
        <v>800</v>
      </c>
      <c r="I12" s="44"/>
      <c r="J12" s="25" t="s">
        <v>68</v>
      </c>
      <c r="K12" s="28" t="s">
        <v>28</v>
      </c>
      <c r="L12" s="28">
        <v>2009</v>
      </c>
      <c r="M12" s="28" t="s">
        <v>16</v>
      </c>
      <c r="N12" s="27" t="s">
        <v>10</v>
      </c>
      <c r="O12" s="28" t="s">
        <v>20</v>
      </c>
      <c r="P12" s="31">
        <v>5</v>
      </c>
      <c r="Q12" s="27">
        <v>730</v>
      </c>
      <c r="R12" s="44"/>
      <c r="T12" s="30" t="s">
        <v>38</v>
      </c>
      <c r="U12" s="42" t="s">
        <v>28</v>
      </c>
      <c r="V12" s="28">
        <v>2014</v>
      </c>
      <c r="W12" s="28" t="s">
        <v>16</v>
      </c>
      <c r="X12" s="27" t="s">
        <v>10</v>
      </c>
      <c r="Y12" s="28" t="s">
        <v>27</v>
      </c>
      <c r="Z12" s="28">
        <v>4</v>
      </c>
      <c r="AA12" s="43">
        <v>1200</v>
      </c>
    </row>
    <row r="13" spans="1:36" ht="15.75" x14ac:dyDescent="0.25">
      <c r="A13" s="25" t="s">
        <v>70</v>
      </c>
      <c r="B13" s="28" t="s">
        <v>24</v>
      </c>
      <c r="C13" s="35">
        <v>2008</v>
      </c>
      <c r="D13" s="28" t="s">
        <v>23</v>
      </c>
      <c r="E13" s="27" t="s">
        <v>10</v>
      </c>
      <c r="F13" s="28" t="s">
        <v>30</v>
      </c>
      <c r="G13" s="28">
        <v>9</v>
      </c>
      <c r="H13" s="27">
        <v>7000</v>
      </c>
      <c r="I13" s="29"/>
      <c r="J13" s="25" t="s">
        <v>69</v>
      </c>
      <c r="K13" s="32" t="s">
        <v>7</v>
      </c>
      <c r="L13" s="28">
        <v>2006</v>
      </c>
      <c r="M13" s="27" t="s">
        <v>11</v>
      </c>
      <c r="N13" s="27" t="s">
        <v>10</v>
      </c>
      <c r="O13" s="28" t="s">
        <v>30</v>
      </c>
      <c r="P13" s="31">
        <v>5</v>
      </c>
      <c r="Q13" s="27">
        <v>1200</v>
      </c>
      <c r="R13" s="29"/>
      <c r="T13" s="25" t="s">
        <v>69</v>
      </c>
      <c r="U13" s="32" t="s">
        <v>7</v>
      </c>
      <c r="V13" s="28">
        <v>2006</v>
      </c>
      <c r="W13" s="27" t="s">
        <v>11</v>
      </c>
      <c r="X13" s="27" t="s">
        <v>10</v>
      </c>
      <c r="Y13" s="28" t="s">
        <v>30</v>
      </c>
      <c r="Z13" s="28">
        <v>5</v>
      </c>
      <c r="AA13" s="43">
        <v>1200</v>
      </c>
    </row>
    <row r="14" spans="1:36" ht="15.75" x14ac:dyDescent="0.25">
      <c r="A14" s="25" t="s">
        <v>73</v>
      </c>
      <c r="B14" s="28" t="s">
        <v>28</v>
      </c>
      <c r="C14" s="35">
        <v>2008</v>
      </c>
      <c r="D14" s="28" t="s">
        <v>16</v>
      </c>
      <c r="E14" s="27" t="s">
        <v>10</v>
      </c>
      <c r="F14" s="28" t="s">
        <v>30</v>
      </c>
      <c r="G14" s="28">
        <v>10</v>
      </c>
      <c r="H14" s="27">
        <v>4000</v>
      </c>
      <c r="I14" s="45"/>
      <c r="J14" s="25" t="s">
        <v>72</v>
      </c>
      <c r="K14" s="28" t="s">
        <v>28</v>
      </c>
      <c r="L14" s="28">
        <v>2007</v>
      </c>
      <c r="M14" s="28" t="s">
        <v>16</v>
      </c>
      <c r="N14" s="27" t="s">
        <v>10</v>
      </c>
      <c r="O14" s="28" t="s">
        <v>20</v>
      </c>
      <c r="P14" s="31">
        <v>5</v>
      </c>
      <c r="Q14" s="27">
        <v>800</v>
      </c>
      <c r="R14" s="45"/>
      <c r="T14" s="28" t="s">
        <v>14</v>
      </c>
      <c r="U14" s="28" t="s">
        <v>15</v>
      </c>
      <c r="V14" s="28">
        <v>2019</v>
      </c>
      <c r="W14" s="28" t="s">
        <v>16</v>
      </c>
      <c r="X14" s="28" t="s">
        <v>17</v>
      </c>
      <c r="Y14" s="28" t="s">
        <v>18</v>
      </c>
      <c r="Z14" s="28">
        <v>22</v>
      </c>
      <c r="AA14" s="43">
        <v>1500</v>
      </c>
    </row>
    <row r="15" spans="1:36" ht="15.75" x14ac:dyDescent="0.25">
      <c r="A15" s="30" t="s">
        <v>31</v>
      </c>
      <c r="B15" s="28" t="s">
        <v>21</v>
      </c>
      <c r="C15" s="35">
        <v>2009</v>
      </c>
      <c r="D15" s="28" t="s">
        <v>23</v>
      </c>
      <c r="E15" s="27" t="s">
        <v>32</v>
      </c>
      <c r="F15" s="28" t="s">
        <v>30</v>
      </c>
      <c r="G15" s="28">
        <v>0</v>
      </c>
      <c r="H15" s="27">
        <v>3000</v>
      </c>
      <c r="I15" s="29"/>
      <c r="J15" s="25" t="s">
        <v>74</v>
      </c>
      <c r="K15" s="28" t="s">
        <v>37</v>
      </c>
      <c r="L15" s="28">
        <v>2015</v>
      </c>
      <c r="M15" s="28" t="s">
        <v>16</v>
      </c>
      <c r="N15" s="27" t="s">
        <v>10</v>
      </c>
      <c r="O15" s="28" t="s">
        <v>27</v>
      </c>
      <c r="P15" s="31">
        <v>6</v>
      </c>
      <c r="Q15" s="27">
        <v>2000</v>
      </c>
      <c r="R15" s="29"/>
      <c r="T15" s="28" t="s">
        <v>40</v>
      </c>
      <c r="U15" s="28" t="s">
        <v>28</v>
      </c>
      <c r="V15" s="28">
        <v>2016</v>
      </c>
      <c r="W15" s="28" t="s">
        <v>16</v>
      </c>
      <c r="X15" s="27" t="s">
        <v>32</v>
      </c>
      <c r="Y15" s="28" t="s">
        <v>27</v>
      </c>
      <c r="Z15" s="28">
        <v>0</v>
      </c>
      <c r="AA15" s="43">
        <v>2000</v>
      </c>
    </row>
    <row r="16" spans="1:36" ht="15.75" x14ac:dyDescent="0.25">
      <c r="A16" s="25" t="s">
        <v>68</v>
      </c>
      <c r="B16" s="28" t="s">
        <v>28</v>
      </c>
      <c r="C16" s="35">
        <v>2009</v>
      </c>
      <c r="D16" s="28" t="s">
        <v>16</v>
      </c>
      <c r="E16" s="27" t="s">
        <v>10</v>
      </c>
      <c r="F16" s="28" t="s">
        <v>20</v>
      </c>
      <c r="G16" s="28">
        <v>5</v>
      </c>
      <c r="H16" s="27">
        <v>730</v>
      </c>
      <c r="I16" s="29"/>
      <c r="J16" s="28" t="s">
        <v>34</v>
      </c>
      <c r="K16" s="28" t="s">
        <v>21</v>
      </c>
      <c r="L16" s="28">
        <v>2016</v>
      </c>
      <c r="M16" s="28" t="s">
        <v>23</v>
      </c>
      <c r="N16" s="27" t="s">
        <v>10</v>
      </c>
      <c r="O16" s="28" t="s">
        <v>35</v>
      </c>
      <c r="P16" s="31">
        <v>8</v>
      </c>
      <c r="Q16" s="27">
        <v>8000</v>
      </c>
      <c r="R16" s="29"/>
      <c r="T16" s="25" t="s">
        <v>74</v>
      </c>
      <c r="U16" s="28" t="s">
        <v>37</v>
      </c>
      <c r="V16" s="28">
        <v>2015</v>
      </c>
      <c r="W16" s="28" t="s">
        <v>16</v>
      </c>
      <c r="X16" s="27" t="s">
        <v>10</v>
      </c>
      <c r="Y16" s="28" t="s">
        <v>27</v>
      </c>
      <c r="Z16" s="28">
        <v>6</v>
      </c>
      <c r="AA16" s="43">
        <v>2000</v>
      </c>
    </row>
    <row r="17" spans="1:27" ht="15.75" x14ac:dyDescent="0.25">
      <c r="A17" s="25" t="s">
        <v>71</v>
      </c>
      <c r="B17" s="28" t="s">
        <v>24</v>
      </c>
      <c r="C17" s="46">
        <v>2011</v>
      </c>
      <c r="D17" s="28" t="s">
        <v>23</v>
      </c>
      <c r="E17" s="27" t="s">
        <v>10</v>
      </c>
      <c r="F17" s="27" t="s">
        <v>9</v>
      </c>
      <c r="G17" s="28">
        <v>10</v>
      </c>
      <c r="H17" s="27">
        <v>8000</v>
      </c>
      <c r="I17" s="44"/>
      <c r="J17" s="30" t="s">
        <v>39</v>
      </c>
      <c r="K17" s="28" t="s">
        <v>24</v>
      </c>
      <c r="L17" s="28">
        <v>2014</v>
      </c>
      <c r="M17" s="28" t="s">
        <v>23</v>
      </c>
      <c r="N17" s="27" t="s">
        <v>10</v>
      </c>
      <c r="O17" s="28" t="s">
        <v>20</v>
      </c>
      <c r="P17" s="31">
        <v>9</v>
      </c>
      <c r="Q17" s="27">
        <v>12000</v>
      </c>
      <c r="R17" s="44"/>
      <c r="T17" s="28" t="s">
        <v>19</v>
      </c>
      <c r="U17" s="28" t="s">
        <v>21</v>
      </c>
      <c r="V17" s="28">
        <v>2017</v>
      </c>
      <c r="W17" s="28" t="s">
        <v>23</v>
      </c>
      <c r="X17" s="27" t="s">
        <v>22</v>
      </c>
      <c r="Y17" s="28" t="s">
        <v>20</v>
      </c>
      <c r="Z17" s="28">
        <v>13</v>
      </c>
      <c r="AA17" s="47">
        <v>3000</v>
      </c>
    </row>
    <row r="18" spans="1:27" ht="15.75" x14ac:dyDescent="0.25">
      <c r="A18" s="28" t="s">
        <v>25</v>
      </c>
      <c r="B18" s="28" t="s">
        <v>24</v>
      </c>
      <c r="C18" s="46">
        <v>2012</v>
      </c>
      <c r="D18" s="28" t="s">
        <v>23</v>
      </c>
      <c r="E18" s="27" t="s">
        <v>10</v>
      </c>
      <c r="F18" s="28" t="s">
        <v>64</v>
      </c>
      <c r="G18" s="28">
        <v>11</v>
      </c>
      <c r="H18" s="27">
        <v>7000</v>
      </c>
      <c r="J18" s="25" t="s">
        <v>60</v>
      </c>
      <c r="K18" s="28" t="s">
        <v>28</v>
      </c>
      <c r="L18" s="28">
        <v>2012</v>
      </c>
      <c r="M18" s="28" t="s">
        <v>16</v>
      </c>
      <c r="N18" s="27" t="s">
        <v>10</v>
      </c>
      <c r="O18" s="28" t="s">
        <v>61</v>
      </c>
      <c r="P18" s="31">
        <v>9</v>
      </c>
      <c r="Q18" s="27">
        <v>1000</v>
      </c>
      <c r="T18" s="30" t="s">
        <v>29</v>
      </c>
      <c r="U18" s="28" t="s">
        <v>21</v>
      </c>
      <c r="V18" s="28">
        <v>2012</v>
      </c>
      <c r="W18" s="28" t="s">
        <v>23</v>
      </c>
      <c r="X18" s="27" t="s">
        <v>10</v>
      </c>
      <c r="Y18" s="28" t="s">
        <v>30</v>
      </c>
      <c r="Z18" s="28">
        <v>4</v>
      </c>
      <c r="AA18" s="47">
        <v>3000</v>
      </c>
    </row>
    <row r="19" spans="1:27" ht="15.75" x14ac:dyDescent="0.25">
      <c r="A19" s="30" t="s">
        <v>29</v>
      </c>
      <c r="B19" s="28" t="s">
        <v>21</v>
      </c>
      <c r="C19" s="46">
        <v>2012</v>
      </c>
      <c r="D19" s="28" t="s">
        <v>23</v>
      </c>
      <c r="E19" s="27" t="s">
        <v>10</v>
      </c>
      <c r="F19" s="28" t="s">
        <v>30</v>
      </c>
      <c r="G19" s="28">
        <v>4</v>
      </c>
      <c r="H19" s="27">
        <v>3000</v>
      </c>
      <c r="J19" s="25" t="s">
        <v>70</v>
      </c>
      <c r="K19" s="28" t="s">
        <v>24</v>
      </c>
      <c r="L19" s="28">
        <v>2008</v>
      </c>
      <c r="M19" s="28" t="s">
        <v>23</v>
      </c>
      <c r="N19" s="27" t="s">
        <v>10</v>
      </c>
      <c r="O19" s="28" t="s">
        <v>30</v>
      </c>
      <c r="P19" s="31">
        <v>9</v>
      </c>
      <c r="Q19" s="27">
        <v>7000</v>
      </c>
      <c r="T19" s="30" t="s">
        <v>31</v>
      </c>
      <c r="U19" s="28" t="s">
        <v>21</v>
      </c>
      <c r="V19" s="28">
        <v>2009</v>
      </c>
      <c r="W19" s="28" t="s">
        <v>23</v>
      </c>
      <c r="X19" s="27" t="s">
        <v>32</v>
      </c>
      <c r="Y19" s="28" t="s">
        <v>30</v>
      </c>
      <c r="Z19" s="28">
        <v>0</v>
      </c>
      <c r="AA19" s="47">
        <v>3000</v>
      </c>
    </row>
    <row r="20" spans="1:27" ht="15.75" x14ac:dyDescent="0.25">
      <c r="A20" s="25" t="s">
        <v>60</v>
      </c>
      <c r="B20" s="28" t="s">
        <v>28</v>
      </c>
      <c r="C20" s="46">
        <v>2012</v>
      </c>
      <c r="D20" s="28" t="s">
        <v>16</v>
      </c>
      <c r="E20" s="27" t="s">
        <v>10</v>
      </c>
      <c r="F20" s="28" t="s">
        <v>61</v>
      </c>
      <c r="G20" s="28">
        <v>9</v>
      </c>
      <c r="H20" s="27">
        <v>1000</v>
      </c>
      <c r="J20" s="25" t="s">
        <v>75</v>
      </c>
      <c r="K20" s="28" t="s">
        <v>21</v>
      </c>
      <c r="L20" s="28">
        <v>2017</v>
      </c>
      <c r="M20" s="28" t="s">
        <v>23</v>
      </c>
      <c r="N20" s="27" t="s">
        <v>22</v>
      </c>
      <c r="O20" s="28" t="s">
        <v>61</v>
      </c>
      <c r="P20" s="31">
        <v>9</v>
      </c>
      <c r="Q20" s="27">
        <v>8000</v>
      </c>
      <c r="T20" s="30" t="s">
        <v>33</v>
      </c>
      <c r="U20" s="28" t="s">
        <v>21</v>
      </c>
      <c r="V20" s="28">
        <v>2000</v>
      </c>
      <c r="W20" s="28" t="s">
        <v>23</v>
      </c>
      <c r="X20" s="27" t="s">
        <v>10</v>
      </c>
      <c r="Y20" s="28" t="s">
        <v>20</v>
      </c>
      <c r="Z20" s="28">
        <v>25</v>
      </c>
      <c r="AA20" s="47">
        <v>3000</v>
      </c>
    </row>
    <row r="21" spans="1:27" ht="31.5" x14ac:dyDescent="0.25">
      <c r="A21" s="30" t="s">
        <v>38</v>
      </c>
      <c r="B21" s="42" t="s">
        <v>28</v>
      </c>
      <c r="C21" s="46">
        <v>2014</v>
      </c>
      <c r="D21" s="28" t="s">
        <v>16</v>
      </c>
      <c r="E21" s="27" t="s">
        <v>10</v>
      </c>
      <c r="F21" s="28" t="s">
        <v>27</v>
      </c>
      <c r="G21" s="28">
        <v>4</v>
      </c>
      <c r="H21" s="27">
        <v>1200</v>
      </c>
      <c r="J21" s="25" t="s">
        <v>63</v>
      </c>
      <c r="K21" s="28" t="s">
        <v>24</v>
      </c>
      <c r="L21" s="28">
        <v>2014</v>
      </c>
      <c r="M21" s="28" t="s">
        <v>23</v>
      </c>
      <c r="N21" s="27" t="s">
        <v>10</v>
      </c>
      <c r="O21" s="22" t="s">
        <v>64</v>
      </c>
      <c r="P21" s="31">
        <v>10</v>
      </c>
      <c r="Q21" s="27">
        <v>10000</v>
      </c>
      <c r="T21" s="25" t="s">
        <v>73</v>
      </c>
      <c r="U21" s="28" t="s">
        <v>28</v>
      </c>
      <c r="V21" s="28">
        <v>2008</v>
      </c>
      <c r="W21" s="28" t="s">
        <v>16</v>
      </c>
      <c r="X21" s="27" t="s">
        <v>10</v>
      </c>
      <c r="Y21" s="28" t="s">
        <v>30</v>
      </c>
      <c r="Z21" s="28">
        <v>10</v>
      </c>
      <c r="AA21" s="47">
        <v>4000</v>
      </c>
    </row>
    <row r="22" spans="1:27" ht="15.75" x14ac:dyDescent="0.25">
      <c r="A22" s="30" t="s">
        <v>39</v>
      </c>
      <c r="B22" s="28" t="s">
        <v>24</v>
      </c>
      <c r="C22" s="46">
        <v>2014</v>
      </c>
      <c r="D22" s="28" t="s">
        <v>23</v>
      </c>
      <c r="E22" s="27" t="s">
        <v>10</v>
      </c>
      <c r="F22" s="28" t="s">
        <v>20</v>
      </c>
      <c r="G22" s="28">
        <v>9</v>
      </c>
      <c r="H22" s="27">
        <v>12000</v>
      </c>
      <c r="J22" s="25" t="s">
        <v>71</v>
      </c>
      <c r="K22" s="28" t="s">
        <v>24</v>
      </c>
      <c r="L22" s="28">
        <v>2011</v>
      </c>
      <c r="M22" s="28" t="s">
        <v>23</v>
      </c>
      <c r="N22" s="27" t="s">
        <v>10</v>
      </c>
      <c r="O22" s="27" t="s">
        <v>9</v>
      </c>
      <c r="P22" s="31">
        <v>10</v>
      </c>
      <c r="Q22" s="27">
        <v>8000</v>
      </c>
      <c r="T22" s="28" t="s">
        <v>25</v>
      </c>
      <c r="U22" s="28" t="s">
        <v>24</v>
      </c>
      <c r="V22" s="28">
        <v>2012</v>
      </c>
      <c r="W22" s="28" t="s">
        <v>23</v>
      </c>
      <c r="X22" s="27" t="s">
        <v>10</v>
      </c>
      <c r="Y22" s="28" t="s">
        <v>64</v>
      </c>
      <c r="Z22" s="28">
        <v>11</v>
      </c>
      <c r="AA22" s="47">
        <v>7000</v>
      </c>
    </row>
    <row r="23" spans="1:27" ht="15.75" x14ac:dyDescent="0.25">
      <c r="A23" s="25" t="s">
        <v>63</v>
      </c>
      <c r="B23" s="28" t="s">
        <v>24</v>
      </c>
      <c r="C23" s="46">
        <v>2014</v>
      </c>
      <c r="D23" s="28" t="s">
        <v>23</v>
      </c>
      <c r="E23" s="27" t="s">
        <v>10</v>
      </c>
      <c r="F23" s="22" t="s">
        <v>64</v>
      </c>
      <c r="G23" s="28">
        <v>10</v>
      </c>
      <c r="H23" s="27">
        <v>10000</v>
      </c>
      <c r="J23" s="25" t="s">
        <v>73</v>
      </c>
      <c r="K23" s="28" t="s">
        <v>28</v>
      </c>
      <c r="L23" s="28">
        <v>2008</v>
      </c>
      <c r="M23" s="28" t="s">
        <v>16</v>
      </c>
      <c r="N23" s="27" t="s">
        <v>10</v>
      </c>
      <c r="O23" s="28" t="s">
        <v>30</v>
      </c>
      <c r="P23" s="31">
        <v>10</v>
      </c>
      <c r="Q23" s="27">
        <v>4000</v>
      </c>
      <c r="T23" s="25" t="s">
        <v>70</v>
      </c>
      <c r="U23" s="28" t="s">
        <v>24</v>
      </c>
      <c r="V23" s="28">
        <v>2008</v>
      </c>
      <c r="W23" s="28" t="s">
        <v>23</v>
      </c>
      <c r="X23" s="27" t="s">
        <v>10</v>
      </c>
      <c r="Y23" s="28" t="s">
        <v>30</v>
      </c>
      <c r="Z23" s="28">
        <v>9</v>
      </c>
      <c r="AA23" s="47">
        <v>7000</v>
      </c>
    </row>
    <row r="24" spans="1:27" ht="15.75" x14ac:dyDescent="0.25">
      <c r="A24" s="30" t="s">
        <v>36</v>
      </c>
      <c r="B24" s="28" t="s">
        <v>37</v>
      </c>
      <c r="C24" s="35">
        <v>2015</v>
      </c>
      <c r="D24" s="28" t="s">
        <v>16</v>
      </c>
      <c r="E24" s="27" t="s">
        <v>10</v>
      </c>
      <c r="F24" s="28" t="s">
        <v>18</v>
      </c>
      <c r="G24" s="28">
        <v>3</v>
      </c>
      <c r="H24" s="27">
        <v>900</v>
      </c>
      <c r="J24" s="28" t="s">
        <v>25</v>
      </c>
      <c r="K24" s="28" t="s">
        <v>24</v>
      </c>
      <c r="L24" s="28">
        <v>2012</v>
      </c>
      <c r="M24" s="28" t="s">
        <v>23</v>
      </c>
      <c r="N24" s="27" t="s">
        <v>10</v>
      </c>
      <c r="O24" s="28" t="s">
        <v>64</v>
      </c>
      <c r="P24" s="31">
        <v>11</v>
      </c>
      <c r="Q24" s="27">
        <v>7000</v>
      </c>
      <c r="T24" s="28" t="s">
        <v>34</v>
      </c>
      <c r="U24" s="28" t="s">
        <v>21</v>
      </c>
      <c r="V24" s="28">
        <v>2016</v>
      </c>
      <c r="W24" s="28" t="s">
        <v>23</v>
      </c>
      <c r="X24" s="27" t="s">
        <v>10</v>
      </c>
      <c r="Y24" s="28" t="s">
        <v>35</v>
      </c>
      <c r="Z24" s="28">
        <v>8</v>
      </c>
      <c r="AA24" s="48">
        <v>8000</v>
      </c>
    </row>
    <row r="25" spans="1:27" ht="15.75" x14ac:dyDescent="0.25">
      <c r="A25" s="25" t="s">
        <v>74</v>
      </c>
      <c r="B25" s="28" t="s">
        <v>37</v>
      </c>
      <c r="C25" s="35">
        <v>2015</v>
      </c>
      <c r="D25" s="28" t="s">
        <v>16</v>
      </c>
      <c r="E25" s="27" t="s">
        <v>10</v>
      </c>
      <c r="F25" s="28" t="s">
        <v>27</v>
      </c>
      <c r="G25" s="28">
        <v>6</v>
      </c>
      <c r="H25" s="27">
        <v>2000</v>
      </c>
      <c r="J25" s="30" t="s">
        <v>6</v>
      </c>
      <c r="K25" s="32" t="s">
        <v>7</v>
      </c>
      <c r="L25" s="32">
        <v>2000</v>
      </c>
      <c r="M25" s="27" t="s">
        <v>11</v>
      </c>
      <c r="N25" s="27" t="s">
        <v>10</v>
      </c>
      <c r="O25" s="27" t="s">
        <v>9</v>
      </c>
      <c r="P25" s="31">
        <v>12</v>
      </c>
      <c r="Q25" s="28">
        <v>300</v>
      </c>
      <c r="T25" s="25" t="s">
        <v>62</v>
      </c>
      <c r="U25" s="28" t="s">
        <v>24</v>
      </c>
      <c r="V25" s="28">
        <v>2001</v>
      </c>
      <c r="W25" s="28" t="s">
        <v>23</v>
      </c>
      <c r="X25" s="27" t="s">
        <v>10</v>
      </c>
      <c r="Y25" s="28" t="s">
        <v>61</v>
      </c>
      <c r="Z25" s="28">
        <v>5</v>
      </c>
      <c r="AA25" s="48">
        <v>8000</v>
      </c>
    </row>
    <row r="26" spans="1:27" ht="15.75" x14ac:dyDescent="0.25">
      <c r="A26" s="28" t="s">
        <v>34</v>
      </c>
      <c r="B26" s="28" t="s">
        <v>21</v>
      </c>
      <c r="C26" s="35">
        <v>2016</v>
      </c>
      <c r="D26" s="28" t="s">
        <v>23</v>
      </c>
      <c r="E26" s="27" t="s">
        <v>10</v>
      </c>
      <c r="F26" s="28" t="s">
        <v>35</v>
      </c>
      <c r="G26" s="28">
        <v>8</v>
      </c>
      <c r="H26" s="27">
        <v>8000</v>
      </c>
      <c r="J26" s="28" t="s">
        <v>19</v>
      </c>
      <c r="K26" s="28" t="s">
        <v>21</v>
      </c>
      <c r="L26" s="28">
        <v>2017</v>
      </c>
      <c r="M26" s="28" t="s">
        <v>23</v>
      </c>
      <c r="N26" s="27" t="s">
        <v>22</v>
      </c>
      <c r="O26" s="28" t="s">
        <v>20</v>
      </c>
      <c r="P26" s="31">
        <v>13</v>
      </c>
      <c r="Q26" s="27">
        <v>3000</v>
      </c>
      <c r="T26" s="25" t="s">
        <v>71</v>
      </c>
      <c r="U26" s="28" t="s">
        <v>24</v>
      </c>
      <c r="V26" s="28">
        <v>2011</v>
      </c>
      <c r="W26" s="28" t="s">
        <v>23</v>
      </c>
      <c r="X26" s="27" t="s">
        <v>10</v>
      </c>
      <c r="Y26" s="27" t="s">
        <v>9</v>
      </c>
      <c r="Z26" s="28">
        <v>10</v>
      </c>
      <c r="AA26" s="48">
        <v>8000</v>
      </c>
    </row>
    <row r="27" spans="1:27" ht="15.75" x14ac:dyDescent="0.25">
      <c r="A27" s="28" t="s">
        <v>40</v>
      </c>
      <c r="B27" s="28" t="s">
        <v>28</v>
      </c>
      <c r="C27" s="35">
        <v>2016</v>
      </c>
      <c r="D27" s="28" t="s">
        <v>16</v>
      </c>
      <c r="E27" s="27" t="s">
        <v>32</v>
      </c>
      <c r="F27" s="28" t="s">
        <v>27</v>
      </c>
      <c r="G27" s="28">
        <v>0</v>
      </c>
      <c r="H27" s="27">
        <v>2000</v>
      </c>
      <c r="J27" s="38" t="s">
        <v>41</v>
      </c>
      <c r="K27" s="23" t="s">
        <v>24</v>
      </c>
      <c r="L27" s="23">
        <v>1989</v>
      </c>
      <c r="M27" s="28" t="s">
        <v>23</v>
      </c>
      <c r="N27" s="27" t="s">
        <v>10</v>
      </c>
      <c r="O27" s="28" t="s">
        <v>27</v>
      </c>
      <c r="P27" s="31">
        <v>13</v>
      </c>
      <c r="Q27" s="40">
        <v>20000</v>
      </c>
      <c r="T27" s="25" t="s">
        <v>75</v>
      </c>
      <c r="U27" s="28" t="s">
        <v>21</v>
      </c>
      <c r="V27" s="28">
        <v>2017</v>
      </c>
      <c r="W27" s="28" t="s">
        <v>23</v>
      </c>
      <c r="X27" s="27" t="s">
        <v>22</v>
      </c>
      <c r="Y27" s="28" t="s">
        <v>61</v>
      </c>
      <c r="Z27" s="28">
        <v>9</v>
      </c>
      <c r="AA27" s="48">
        <v>8000</v>
      </c>
    </row>
    <row r="28" spans="1:27" ht="15.75" x14ac:dyDescent="0.25">
      <c r="A28" s="28" t="s">
        <v>19</v>
      </c>
      <c r="B28" s="28" t="s">
        <v>21</v>
      </c>
      <c r="C28" s="35">
        <v>2017</v>
      </c>
      <c r="D28" s="28" t="s">
        <v>23</v>
      </c>
      <c r="E28" s="27" t="s">
        <v>22</v>
      </c>
      <c r="F28" s="28" t="s">
        <v>20</v>
      </c>
      <c r="G28" s="28">
        <v>13</v>
      </c>
      <c r="H28" s="27">
        <v>3000</v>
      </c>
      <c r="J28" s="28" t="s">
        <v>14</v>
      </c>
      <c r="K28" s="28" t="s">
        <v>15</v>
      </c>
      <c r="L28" s="28">
        <v>2019</v>
      </c>
      <c r="M28" s="28" t="s">
        <v>16</v>
      </c>
      <c r="N28" s="28" t="s">
        <v>17</v>
      </c>
      <c r="O28" s="28" t="s">
        <v>18</v>
      </c>
      <c r="P28" s="31">
        <v>22</v>
      </c>
      <c r="Q28" s="27">
        <v>1500</v>
      </c>
      <c r="T28" s="25" t="s">
        <v>63</v>
      </c>
      <c r="U28" s="28" t="s">
        <v>24</v>
      </c>
      <c r="V28" s="28">
        <v>2014</v>
      </c>
      <c r="W28" s="28" t="s">
        <v>23</v>
      </c>
      <c r="X28" s="27" t="s">
        <v>10</v>
      </c>
      <c r="Y28" s="22" t="s">
        <v>64</v>
      </c>
      <c r="Z28" s="28">
        <v>10</v>
      </c>
      <c r="AA28" s="48">
        <v>10000</v>
      </c>
    </row>
    <row r="29" spans="1:27" ht="15.75" x14ac:dyDescent="0.25">
      <c r="A29" s="25" t="s">
        <v>75</v>
      </c>
      <c r="B29" s="28" t="s">
        <v>21</v>
      </c>
      <c r="C29" s="35">
        <v>2017</v>
      </c>
      <c r="D29" s="28" t="s">
        <v>23</v>
      </c>
      <c r="E29" s="27" t="s">
        <v>22</v>
      </c>
      <c r="F29" s="28" t="s">
        <v>61</v>
      </c>
      <c r="G29" s="28">
        <v>9</v>
      </c>
      <c r="H29" s="27">
        <v>8000</v>
      </c>
      <c r="J29" s="30" t="s">
        <v>33</v>
      </c>
      <c r="K29" s="28" t="s">
        <v>21</v>
      </c>
      <c r="L29" s="28">
        <v>2000</v>
      </c>
      <c r="M29" s="28" t="s">
        <v>23</v>
      </c>
      <c r="N29" s="27" t="s">
        <v>10</v>
      </c>
      <c r="O29" s="28" t="s">
        <v>20</v>
      </c>
      <c r="P29" s="31">
        <v>25</v>
      </c>
      <c r="Q29" s="27">
        <v>3000</v>
      </c>
      <c r="T29" s="30" t="s">
        <v>39</v>
      </c>
      <c r="U29" s="28" t="s">
        <v>24</v>
      </c>
      <c r="V29" s="28">
        <v>2014</v>
      </c>
      <c r="W29" s="28" t="s">
        <v>23</v>
      </c>
      <c r="X29" s="27" t="s">
        <v>10</v>
      </c>
      <c r="Y29" s="28" t="s">
        <v>20</v>
      </c>
      <c r="Z29" s="28">
        <v>9</v>
      </c>
      <c r="AA29" s="48">
        <v>12000</v>
      </c>
    </row>
    <row r="30" spans="1:27" ht="15.75" x14ac:dyDescent="0.25">
      <c r="A30" s="28" t="s">
        <v>14</v>
      </c>
      <c r="B30" s="28" t="s">
        <v>15</v>
      </c>
      <c r="C30" s="35">
        <v>2019</v>
      </c>
      <c r="D30" s="28" t="s">
        <v>16</v>
      </c>
      <c r="E30" s="28" t="s">
        <v>17</v>
      </c>
      <c r="F30" s="28" t="s">
        <v>18</v>
      </c>
      <c r="G30" s="28">
        <v>22</v>
      </c>
      <c r="H30" s="27">
        <v>1500</v>
      </c>
      <c r="J30" s="30" t="s">
        <v>13</v>
      </c>
      <c r="K30" s="32" t="s">
        <v>7</v>
      </c>
      <c r="L30" s="30">
        <v>1987</v>
      </c>
      <c r="M30" s="27" t="s">
        <v>11</v>
      </c>
      <c r="N30" s="27" t="s">
        <v>10</v>
      </c>
      <c r="O30" s="27" t="s">
        <v>9</v>
      </c>
      <c r="P30" s="31">
        <v>95</v>
      </c>
      <c r="Q30" s="28">
        <v>400</v>
      </c>
      <c r="T30" s="38" t="s">
        <v>41</v>
      </c>
      <c r="U30" s="23" t="s">
        <v>24</v>
      </c>
      <c r="V30" s="23">
        <v>1989</v>
      </c>
      <c r="W30" s="28" t="s">
        <v>23</v>
      </c>
      <c r="X30" s="27" t="s">
        <v>10</v>
      </c>
      <c r="Y30" s="28" t="s">
        <v>27</v>
      </c>
      <c r="Z30" s="28">
        <v>13</v>
      </c>
      <c r="AA30" s="49">
        <v>20000</v>
      </c>
    </row>
  </sheetData>
  <sortState xmlns:xlrd2="http://schemas.microsoft.com/office/spreadsheetml/2017/richdata2" ref="J3:Q30">
    <sortCondition ref="P3:P30"/>
  </sortState>
  <mergeCells count="3">
    <mergeCell ref="A1:H1"/>
    <mergeCell ref="J1:Q1"/>
    <mergeCell ref="T1:AA1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0"/>
  <sheetViews>
    <sheetView topLeftCell="L1" workbookViewId="0">
      <selection activeCell="T25" sqref="T25"/>
    </sheetView>
  </sheetViews>
  <sheetFormatPr defaultRowHeight="15" x14ac:dyDescent="0.25"/>
  <sheetData>
    <row r="1" spans="1:26" x14ac:dyDescent="0.25">
      <c r="A1" s="63" t="s">
        <v>49</v>
      </c>
      <c r="B1" s="64"/>
      <c r="C1" s="64"/>
      <c r="D1" s="64"/>
      <c r="E1" s="64"/>
      <c r="F1" s="64"/>
      <c r="G1" s="64"/>
      <c r="H1" s="65"/>
      <c r="J1" s="66" t="s">
        <v>50</v>
      </c>
      <c r="K1" s="67"/>
      <c r="L1" s="67"/>
      <c r="M1" s="67"/>
      <c r="N1" s="67"/>
      <c r="O1" s="67"/>
      <c r="P1" s="67"/>
      <c r="Q1" s="68"/>
      <c r="S1" s="69" t="s">
        <v>51</v>
      </c>
      <c r="T1" s="70"/>
      <c r="U1" s="70"/>
      <c r="V1" s="70"/>
      <c r="W1" s="70"/>
      <c r="X1" s="70"/>
      <c r="Y1" s="70"/>
      <c r="Z1" s="71"/>
    </row>
    <row r="2" spans="1:26" x14ac:dyDescent="0.25">
      <c r="A2" s="52" t="s">
        <v>0</v>
      </c>
      <c r="B2" s="52" t="s">
        <v>1</v>
      </c>
      <c r="C2" s="52" t="s">
        <v>2</v>
      </c>
      <c r="D2" s="52" t="s">
        <v>4</v>
      </c>
      <c r="E2" s="52" t="s">
        <v>5</v>
      </c>
      <c r="F2" s="52" t="s">
        <v>8</v>
      </c>
      <c r="G2" s="52" t="s">
        <v>12</v>
      </c>
      <c r="H2" s="52" t="s">
        <v>3</v>
      </c>
      <c r="J2" s="6" t="s">
        <v>0</v>
      </c>
      <c r="K2" s="6" t="s">
        <v>1</v>
      </c>
      <c r="L2" s="6" t="s">
        <v>2</v>
      </c>
      <c r="M2" s="6" t="s">
        <v>4</v>
      </c>
      <c r="N2" s="6" t="s">
        <v>5</v>
      </c>
      <c r="O2" s="6" t="s">
        <v>8</v>
      </c>
      <c r="P2" s="6" t="s">
        <v>12</v>
      </c>
      <c r="Q2" s="6" t="s">
        <v>3</v>
      </c>
      <c r="S2" s="55" t="s">
        <v>0</v>
      </c>
      <c r="T2" s="55" t="s">
        <v>1</v>
      </c>
      <c r="U2" s="55" t="s">
        <v>2</v>
      </c>
      <c r="V2" s="55" t="s">
        <v>4</v>
      </c>
      <c r="W2" s="55" t="s">
        <v>5</v>
      </c>
      <c r="X2" s="55" t="s">
        <v>8</v>
      </c>
      <c r="Y2" s="55" t="s">
        <v>12</v>
      </c>
      <c r="Z2" s="55" t="s">
        <v>3</v>
      </c>
    </row>
    <row r="3" spans="1:26" ht="15.75" x14ac:dyDescent="0.25">
      <c r="A3" s="12" t="s">
        <v>65</v>
      </c>
      <c r="B3" s="53" t="s">
        <v>66</v>
      </c>
      <c r="C3" s="3">
        <v>1983</v>
      </c>
      <c r="D3" t="s">
        <v>67</v>
      </c>
      <c r="E3" s="4" t="s">
        <v>10</v>
      </c>
      <c r="F3" s="3" t="s">
        <v>27</v>
      </c>
      <c r="G3" s="3">
        <v>4</v>
      </c>
      <c r="H3" s="4">
        <v>550</v>
      </c>
      <c r="J3" s="12" t="s">
        <v>65</v>
      </c>
      <c r="K3" t="s">
        <v>66</v>
      </c>
      <c r="L3" s="3">
        <v>1983</v>
      </c>
      <c r="M3" s="57" t="s">
        <v>67</v>
      </c>
      <c r="N3" s="4" t="s">
        <v>10</v>
      </c>
      <c r="O3" s="3" t="s">
        <v>27</v>
      </c>
      <c r="P3" s="3">
        <v>4</v>
      </c>
      <c r="Q3" s="4">
        <v>550</v>
      </c>
      <c r="S3" s="3" t="s">
        <v>34</v>
      </c>
      <c r="T3" s="3" t="s">
        <v>21</v>
      </c>
      <c r="U3" s="3">
        <v>2016</v>
      </c>
      <c r="V3" s="3" t="s">
        <v>23</v>
      </c>
      <c r="W3" s="4" t="s">
        <v>10</v>
      </c>
      <c r="X3" s="3" t="s">
        <v>35</v>
      </c>
      <c r="Y3" s="3">
        <v>8</v>
      </c>
      <c r="Z3" s="4">
        <v>8000</v>
      </c>
    </row>
    <row r="4" spans="1:26" ht="15.75" x14ac:dyDescent="0.25">
      <c r="A4" s="1" t="s">
        <v>36</v>
      </c>
      <c r="B4" s="54" t="s">
        <v>37</v>
      </c>
      <c r="C4" s="3">
        <v>2015</v>
      </c>
      <c r="D4" s="3" t="s">
        <v>16</v>
      </c>
      <c r="E4" s="4" t="s">
        <v>10</v>
      </c>
      <c r="F4" s="3" t="s">
        <v>18</v>
      </c>
      <c r="G4" s="3">
        <v>3</v>
      </c>
      <c r="H4" s="4">
        <v>900</v>
      </c>
      <c r="J4" s="1" t="s">
        <v>6</v>
      </c>
      <c r="K4" s="2" t="s">
        <v>7</v>
      </c>
      <c r="L4" s="2">
        <v>2000</v>
      </c>
      <c r="M4" s="4" t="s">
        <v>11</v>
      </c>
      <c r="N4" s="4" t="s">
        <v>10</v>
      </c>
      <c r="O4" s="4" t="s">
        <v>9</v>
      </c>
      <c r="P4" s="3">
        <v>12</v>
      </c>
      <c r="Q4" s="3">
        <v>300</v>
      </c>
      <c r="S4" s="3" t="s">
        <v>19</v>
      </c>
      <c r="T4" s="3" t="s">
        <v>21</v>
      </c>
      <c r="U4" s="3">
        <v>2017</v>
      </c>
      <c r="V4" s="3" t="s">
        <v>23</v>
      </c>
      <c r="W4" s="4" t="s">
        <v>22</v>
      </c>
      <c r="X4" s="54" t="s">
        <v>20</v>
      </c>
      <c r="Y4" s="3">
        <v>13</v>
      </c>
      <c r="Z4" s="4">
        <v>3000</v>
      </c>
    </row>
    <row r="5" spans="1:26" ht="15.75" x14ac:dyDescent="0.25">
      <c r="A5" s="12" t="s">
        <v>74</v>
      </c>
      <c r="B5" s="54" t="s">
        <v>37</v>
      </c>
      <c r="C5" s="3">
        <v>2015</v>
      </c>
      <c r="D5" s="3" t="s">
        <v>16</v>
      </c>
      <c r="E5" s="4" t="s">
        <v>10</v>
      </c>
      <c r="F5" s="3" t="s">
        <v>27</v>
      </c>
      <c r="G5" s="3">
        <v>6</v>
      </c>
      <c r="H5" s="4">
        <v>2000</v>
      </c>
      <c r="J5" s="1" t="s">
        <v>13</v>
      </c>
      <c r="K5" s="2" t="s">
        <v>7</v>
      </c>
      <c r="L5" s="1">
        <v>1987</v>
      </c>
      <c r="M5" s="4" t="s">
        <v>11</v>
      </c>
      <c r="N5" s="4" t="s">
        <v>10</v>
      </c>
      <c r="O5" s="4" t="s">
        <v>9</v>
      </c>
      <c r="P5" s="3">
        <v>95</v>
      </c>
      <c r="Q5" s="3">
        <v>400</v>
      </c>
      <c r="S5" s="1" t="s">
        <v>33</v>
      </c>
      <c r="T5" s="3" t="s">
        <v>21</v>
      </c>
      <c r="U5" s="3">
        <v>2000</v>
      </c>
      <c r="V5" s="3" t="s">
        <v>23</v>
      </c>
      <c r="W5" s="4" t="s">
        <v>10</v>
      </c>
      <c r="X5" s="54" t="s">
        <v>20</v>
      </c>
      <c r="Y5" s="3">
        <v>25</v>
      </c>
      <c r="Z5" s="4">
        <v>3000</v>
      </c>
    </row>
    <row r="6" spans="1:26" ht="15.75" x14ac:dyDescent="0.25">
      <c r="A6" s="1" t="s">
        <v>26</v>
      </c>
      <c r="B6" s="3" t="s">
        <v>28</v>
      </c>
      <c r="C6" s="3">
        <v>1989</v>
      </c>
      <c r="D6" s="3" t="s">
        <v>16</v>
      </c>
      <c r="E6" s="4" t="s">
        <v>10</v>
      </c>
      <c r="F6" s="3" t="s">
        <v>27</v>
      </c>
      <c r="G6" s="3">
        <v>5</v>
      </c>
      <c r="H6" s="4">
        <v>800</v>
      </c>
      <c r="J6" s="12" t="s">
        <v>59</v>
      </c>
      <c r="K6" s="2" t="s">
        <v>7</v>
      </c>
      <c r="L6" s="3">
        <v>2002</v>
      </c>
      <c r="M6" s="4" t="s">
        <v>11</v>
      </c>
      <c r="N6" s="4" t="s">
        <v>10</v>
      </c>
      <c r="O6" s="3" t="s">
        <v>20</v>
      </c>
      <c r="P6" s="3">
        <v>5</v>
      </c>
      <c r="Q6" s="4">
        <v>300</v>
      </c>
      <c r="S6" s="1" t="s">
        <v>39</v>
      </c>
      <c r="T6" s="3" t="s">
        <v>24</v>
      </c>
      <c r="U6" s="3">
        <v>2014</v>
      </c>
      <c r="V6" s="3" t="s">
        <v>23</v>
      </c>
      <c r="W6" s="4" t="s">
        <v>10</v>
      </c>
      <c r="X6" s="54" t="s">
        <v>20</v>
      </c>
      <c r="Y6" s="3">
        <v>9</v>
      </c>
      <c r="Z6" s="4">
        <v>12000</v>
      </c>
    </row>
    <row r="7" spans="1:26" ht="31.5" x14ac:dyDescent="0.25">
      <c r="A7" s="1" t="s">
        <v>38</v>
      </c>
      <c r="B7" s="5" t="s">
        <v>28</v>
      </c>
      <c r="C7" s="3">
        <v>2014</v>
      </c>
      <c r="D7" s="3" t="s">
        <v>16</v>
      </c>
      <c r="E7" s="4" t="s">
        <v>10</v>
      </c>
      <c r="F7" s="3" t="s">
        <v>27</v>
      </c>
      <c r="G7" s="3">
        <v>4</v>
      </c>
      <c r="H7" s="4">
        <v>1200</v>
      </c>
      <c r="J7" s="12" t="s">
        <v>69</v>
      </c>
      <c r="K7" s="2" t="s">
        <v>7</v>
      </c>
      <c r="L7" s="3">
        <v>2006</v>
      </c>
      <c r="M7" s="4" t="s">
        <v>11</v>
      </c>
      <c r="N7" s="4" t="s">
        <v>10</v>
      </c>
      <c r="O7" s="3" t="s">
        <v>30</v>
      </c>
      <c r="P7" s="3">
        <v>5</v>
      </c>
      <c r="Q7" s="4">
        <v>1200</v>
      </c>
      <c r="S7" s="12" t="s">
        <v>59</v>
      </c>
      <c r="T7" s="2" t="s">
        <v>7</v>
      </c>
      <c r="U7" s="3">
        <v>2002</v>
      </c>
      <c r="V7" s="4" t="s">
        <v>11</v>
      </c>
      <c r="W7" s="4" t="s">
        <v>10</v>
      </c>
      <c r="X7" s="54" t="s">
        <v>20</v>
      </c>
      <c r="Y7" s="3">
        <v>5</v>
      </c>
      <c r="Z7" s="4">
        <v>300</v>
      </c>
    </row>
    <row r="8" spans="1:26" ht="15.75" x14ac:dyDescent="0.25">
      <c r="A8" s="3" t="s">
        <v>40</v>
      </c>
      <c r="B8" s="3" t="s">
        <v>28</v>
      </c>
      <c r="C8" s="3">
        <v>2016</v>
      </c>
      <c r="D8" s="3" t="s">
        <v>16</v>
      </c>
      <c r="E8" s="4" t="s">
        <v>32</v>
      </c>
      <c r="F8" s="3" t="s">
        <v>27</v>
      </c>
      <c r="G8" s="3">
        <v>0</v>
      </c>
      <c r="H8" s="4">
        <v>2000</v>
      </c>
      <c r="J8" s="3" t="s">
        <v>19</v>
      </c>
      <c r="K8" s="3" t="s">
        <v>21</v>
      </c>
      <c r="L8" s="3">
        <v>2017</v>
      </c>
      <c r="M8" s="54" t="s">
        <v>23</v>
      </c>
      <c r="N8" s="4" t="s">
        <v>22</v>
      </c>
      <c r="O8" s="3" t="s">
        <v>20</v>
      </c>
      <c r="P8" s="3">
        <v>13</v>
      </c>
      <c r="Q8" s="4">
        <v>3000</v>
      </c>
      <c r="S8" s="12" t="s">
        <v>68</v>
      </c>
      <c r="T8" s="3" t="s">
        <v>28</v>
      </c>
      <c r="U8" s="3">
        <v>2009</v>
      </c>
      <c r="V8" s="3" t="s">
        <v>16</v>
      </c>
      <c r="W8" s="4" t="s">
        <v>10</v>
      </c>
      <c r="X8" s="54" t="s">
        <v>20</v>
      </c>
      <c r="Y8" s="3">
        <v>5</v>
      </c>
      <c r="Z8" s="4">
        <v>730</v>
      </c>
    </row>
    <row r="9" spans="1:26" ht="15.75" x14ac:dyDescent="0.25">
      <c r="A9" s="12" t="s">
        <v>60</v>
      </c>
      <c r="B9" s="3" t="s">
        <v>28</v>
      </c>
      <c r="C9" s="3">
        <v>2012</v>
      </c>
      <c r="D9" s="3" t="s">
        <v>16</v>
      </c>
      <c r="E9" s="4" t="s">
        <v>10</v>
      </c>
      <c r="F9" s="3" t="s">
        <v>61</v>
      </c>
      <c r="G9" s="3">
        <v>9</v>
      </c>
      <c r="H9" s="4">
        <v>1000</v>
      </c>
      <c r="J9" s="3" t="s">
        <v>25</v>
      </c>
      <c r="K9" s="3" t="s">
        <v>24</v>
      </c>
      <c r="L9" s="3">
        <v>2012</v>
      </c>
      <c r="M9" s="54" t="s">
        <v>23</v>
      </c>
      <c r="N9" s="4" t="s">
        <v>10</v>
      </c>
      <c r="O9" s="3" t="s">
        <v>64</v>
      </c>
      <c r="P9" s="3">
        <v>11</v>
      </c>
      <c r="Q9" s="4">
        <v>7000</v>
      </c>
      <c r="S9" s="12" t="s">
        <v>72</v>
      </c>
      <c r="T9" s="3" t="s">
        <v>28</v>
      </c>
      <c r="U9" s="3">
        <v>2007</v>
      </c>
      <c r="V9" s="3" t="s">
        <v>16</v>
      </c>
      <c r="W9" s="4" t="s">
        <v>10</v>
      </c>
      <c r="X9" s="54" t="s">
        <v>20</v>
      </c>
      <c r="Y9" s="3">
        <v>5</v>
      </c>
      <c r="Z9" s="4">
        <v>800</v>
      </c>
    </row>
    <row r="10" spans="1:26" ht="15.75" x14ac:dyDescent="0.25">
      <c r="A10" s="12" t="s">
        <v>68</v>
      </c>
      <c r="B10" s="3" t="s">
        <v>28</v>
      </c>
      <c r="C10" s="3">
        <v>2009</v>
      </c>
      <c r="D10" s="3" t="s">
        <v>16</v>
      </c>
      <c r="E10" s="4" t="s">
        <v>10</v>
      </c>
      <c r="F10" s="3" t="s">
        <v>20</v>
      </c>
      <c r="G10" s="3">
        <v>5</v>
      </c>
      <c r="H10" s="4">
        <v>730</v>
      </c>
      <c r="J10" s="1" t="s">
        <v>29</v>
      </c>
      <c r="K10" s="3" t="s">
        <v>21</v>
      </c>
      <c r="L10" s="3">
        <v>2012</v>
      </c>
      <c r="M10" s="54" t="s">
        <v>23</v>
      </c>
      <c r="N10" s="4" t="s">
        <v>10</v>
      </c>
      <c r="O10" s="3" t="s">
        <v>30</v>
      </c>
      <c r="P10" s="3">
        <v>4</v>
      </c>
      <c r="Q10" s="4">
        <v>3000</v>
      </c>
      <c r="S10" s="3" t="s">
        <v>14</v>
      </c>
      <c r="T10" s="3" t="s">
        <v>15</v>
      </c>
      <c r="U10" s="3">
        <v>2019</v>
      </c>
      <c r="V10" s="3" t="s">
        <v>16</v>
      </c>
      <c r="W10" s="3" t="s">
        <v>17</v>
      </c>
      <c r="X10" s="3" t="s">
        <v>18</v>
      </c>
      <c r="Y10" s="3">
        <v>22</v>
      </c>
      <c r="Z10" s="4">
        <v>1500</v>
      </c>
    </row>
    <row r="11" spans="1:26" ht="15.75" x14ac:dyDescent="0.25">
      <c r="A11" s="12" t="s">
        <v>72</v>
      </c>
      <c r="B11" s="3" t="s">
        <v>28</v>
      </c>
      <c r="C11" s="3">
        <v>2007</v>
      </c>
      <c r="D11" s="3" t="s">
        <v>16</v>
      </c>
      <c r="E11" s="4" t="s">
        <v>10</v>
      </c>
      <c r="F11" s="3" t="s">
        <v>20</v>
      </c>
      <c r="G11" s="3">
        <v>5</v>
      </c>
      <c r="H11" s="4">
        <v>800</v>
      </c>
      <c r="J11" s="1" t="s">
        <v>31</v>
      </c>
      <c r="K11" s="3" t="s">
        <v>21</v>
      </c>
      <c r="L11" s="3">
        <v>2009</v>
      </c>
      <c r="M11" s="54" t="s">
        <v>23</v>
      </c>
      <c r="N11" s="4" t="s">
        <v>32</v>
      </c>
      <c r="O11" s="3" t="s">
        <v>30</v>
      </c>
      <c r="P11" s="3">
        <v>0</v>
      </c>
      <c r="Q11" s="4">
        <v>3000</v>
      </c>
      <c r="S11" s="1" t="s">
        <v>36</v>
      </c>
      <c r="T11" s="3" t="s">
        <v>37</v>
      </c>
      <c r="U11" s="3">
        <v>2015</v>
      </c>
      <c r="V11" s="3" t="s">
        <v>16</v>
      </c>
      <c r="W11" s="4" t="s">
        <v>10</v>
      </c>
      <c r="X11" s="3" t="s">
        <v>18</v>
      </c>
      <c r="Y11" s="3">
        <v>3</v>
      </c>
      <c r="Z11" s="4">
        <v>900</v>
      </c>
    </row>
    <row r="12" spans="1:26" ht="15.75" x14ac:dyDescent="0.25">
      <c r="A12" s="12" t="s">
        <v>73</v>
      </c>
      <c r="B12" s="3" t="s">
        <v>28</v>
      </c>
      <c r="C12" s="3">
        <v>2008</v>
      </c>
      <c r="D12" s="3" t="s">
        <v>16</v>
      </c>
      <c r="E12" s="4" t="s">
        <v>10</v>
      </c>
      <c r="F12" s="3" t="s">
        <v>30</v>
      </c>
      <c r="G12" s="3">
        <v>10</v>
      </c>
      <c r="H12" s="4">
        <v>4000</v>
      </c>
      <c r="J12" s="1" t="s">
        <v>33</v>
      </c>
      <c r="K12" s="3" t="s">
        <v>21</v>
      </c>
      <c r="L12" s="3">
        <v>2000</v>
      </c>
      <c r="M12" s="54" t="s">
        <v>23</v>
      </c>
      <c r="N12" s="4" t="s">
        <v>10</v>
      </c>
      <c r="O12" s="3" t="s">
        <v>20</v>
      </c>
      <c r="P12" s="3">
        <v>25</v>
      </c>
      <c r="Q12" s="4">
        <v>3000</v>
      </c>
      <c r="S12" s="12" t="s">
        <v>60</v>
      </c>
      <c r="T12" s="3" t="s">
        <v>28</v>
      </c>
      <c r="U12" s="3">
        <v>2012</v>
      </c>
      <c r="V12" s="3" t="s">
        <v>16</v>
      </c>
      <c r="W12" s="4" t="s">
        <v>10</v>
      </c>
      <c r="X12" s="54" t="s">
        <v>61</v>
      </c>
      <c r="Y12" s="3">
        <v>9</v>
      </c>
      <c r="Z12" s="4">
        <v>1000</v>
      </c>
    </row>
    <row r="13" spans="1:26" ht="15.75" x14ac:dyDescent="0.25">
      <c r="A13" s="3" t="s">
        <v>25</v>
      </c>
      <c r="B13" s="54" t="s">
        <v>24</v>
      </c>
      <c r="C13" s="3">
        <v>2012</v>
      </c>
      <c r="D13" s="3" t="s">
        <v>23</v>
      </c>
      <c r="E13" s="4" t="s">
        <v>10</v>
      </c>
      <c r="F13" s="3" t="s">
        <v>64</v>
      </c>
      <c r="G13" s="3">
        <v>11</v>
      </c>
      <c r="H13" s="4">
        <v>7000</v>
      </c>
      <c r="J13" s="3" t="s">
        <v>34</v>
      </c>
      <c r="K13" s="3" t="s">
        <v>21</v>
      </c>
      <c r="L13" s="3">
        <v>2016</v>
      </c>
      <c r="M13" s="54" t="s">
        <v>23</v>
      </c>
      <c r="N13" s="4" t="s">
        <v>10</v>
      </c>
      <c r="O13" s="3" t="s">
        <v>35</v>
      </c>
      <c r="P13" s="3">
        <v>8</v>
      </c>
      <c r="Q13" s="4">
        <v>8000</v>
      </c>
      <c r="S13" s="12" t="s">
        <v>62</v>
      </c>
      <c r="T13" s="3" t="s">
        <v>24</v>
      </c>
      <c r="U13" s="3">
        <v>2001</v>
      </c>
      <c r="V13" s="3" t="s">
        <v>23</v>
      </c>
      <c r="W13" s="4" t="s">
        <v>10</v>
      </c>
      <c r="X13" s="54" t="s">
        <v>61</v>
      </c>
      <c r="Y13" s="3">
        <v>5</v>
      </c>
      <c r="Z13" s="4">
        <v>8000</v>
      </c>
    </row>
    <row r="14" spans="1:26" ht="15.75" x14ac:dyDescent="0.25">
      <c r="A14" s="1" t="s">
        <v>39</v>
      </c>
      <c r="B14" s="54" t="s">
        <v>24</v>
      </c>
      <c r="C14" s="3">
        <v>2014</v>
      </c>
      <c r="D14" s="3" t="s">
        <v>23</v>
      </c>
      <c r="E14" s="4" t="s">
        <v>10</v>
      </c>
      <c r="F14" s="3" t="s">
        <v>20</v>
      </c>
      <c r="G14" s="3">
        <v>9</v>
      </c>
      <c r="H14" s="4">
        <v>12000</v>
      </c>
      <c r="J14" s="1" t="s">
        <v>39</v>
      </c>
      <c r="K14" s="3" t="s">
        <v>24</v>
      </c>
      <c r="L14" s="3">
        <v>2014</v>
      </c>
      <c r="M14" s="54" t="s">
        <v>23</v>
      </c>
      <c r="N14" s="4" t="s">
        <v>10</v>
      </c>
      <c r="O14" s="3" t="s">
        <v>20</v>
      </c>
      <c r="P14" s="3">
        <v>9</v>
      </c>
      <c r="Q14" s="4">
        <v>12000</v>
      </c>
      <c r="S14" s="12" t="s">
        <v>75</v>
      </c>
      <c r="T14" s="3" t="s">
        <v>21</v>
      </c>
      <c r="U14" s="3">
        <v>2017</v>
      </c>
      <c r="V14" s="3" t="s">
        <v>23</v>
      </c>
      <c r="W14" s="4" t="s">
        <v>22</v>
      </c>
      <c r="X14" s="54" t="s">
        <v>61</v>
      </c>
      <c r="Y14" s="3">
        <v>9</v>
      </c>
      <c r="Z14" s="4">
        <v>8000</v>
      </c>
    </row>
    <row r="15" spans="1:26" ht="15.75" x14ac:dyDescent="0.25">
      <c r="A15" s="7" t="s">
        <v>41</v>
      </c>
      <c r="B15" s="55" t="s">
        <v>24</v>
      </c>
      <c r="C15" s="6">
        <v>1989</v>
      </c>
      <c r="D15" s="3" t="s">
        <v>23</v>
      </c>
      <c r="E15" s="4" t="s">
        <v>10</v>
      </c>
      <c r="F15" s="3" t="s">
        <v>27</v>
      </c>
      <c r="G15" s="3">
        <v>13</v>
      </c>
      <c r="H15" s="8">
        <v>20000</v>
      </c>
      <c r="J15" s="7" t="s">
        <v>41</v>
      </c>
      <c r="K15" s="6" t="s">
        <v>24</v>
      </c>
      <c r="L15" s="6">
        <v>1989</v>
      </c>
      <c r="M15" s="54" t="s">
        <v>23</v>
      </c>
      <c r="N15" s="4" t="s">
        <v>10</v>
      </c>
      <c r="O15" s="3" t="s">
        <v>27</v>
      </c>
      <c r="P15" s="3">
        <v>13</v>
      </c>
      <c r="Q15" s="8">
        <v>20000</v>
      </c>
      <c r="S15" s="3" t="s">
        <v>25</v>
      </c>
      <c r="T15" s="3" t="s">
        <v>24</v>
      </c>
      <c r="U15" s="3">
        <v>2012</v>
      </c>
      <c r="V15" s="3" t="s">
        <v>23</v>
      </c>
      <c r="W15" s="4" t="s">
        <v>10</v>
      </c>
      <c r="X15" s="3" t="s">
        <v>64</v>
      </c>
      <c r="Y15" s="3">
        <v>11</v>
      </c>
      <c r="Z15" s="4">
        <v>7000</v>
      </c>
    </row>
    <row r="16" spans="1:26" ht="15.75" x14ac:dyDescent="0.25">
      <c r="A16" s="12" t="s">
        <v>62</v>
      </c>
      <c r="B16" s="54" t="s">
        <v>24</v>
      </c>
      <c r="C16" s="3">
        <v>2001</v>
      </c>
      <c r="D16" s="3" t="s">
        <v>23</v>
      </c>
      <c r="E16" s="4" t="s">
        <v>10</v>
      </c>
      <c r="F16" s="3" t="s">
        <v>61</v>
      </c>
      <c r="G16" s="3">
        <v>5</v>
      </c>
      <c r="H16" s="4">
        <v>8000</v>
      </c>
      <c r="J16" s="12" t="s">
        <v>62</v>
      </c>
      <c r="K16" s="3" t="s">
        <v>24</v>
      </c>
      <c r="L16" s="3">
        <v>2001</v>
      </c>
      <c r="M16" s="54" t="s">
        <v>23</v>
      </c>
      <c r="N16" s="4" t="s">
        <v>10</v>
      </c>
      <c r="O16" s="3" t="s">
        <v>61</v>
      </c>
      <c r="P16" s="3">
        <v>5</v>
      </c>
      <c r="Q16" s="4">
        <v>8000</v>
      </c>
      <c r="S16" s="12" t="s">
        <v>63</v>
      </c>
      <c r="T16" s="3" t="s">
        <v>24</v>
      </c>
      <c r="U16" s="3">
        <v>2014</v>
      </c>
      <c r="V16" s="3" t="s">
        <v>23</v>
      </c>
      <c r="W16" s="4" t="s">
        <v>10</v>
      </c>
      <c r="X16" t="s">
        <v>64</v>
      </c>
      <c r="Y16" s="3">
        <v>10</v>
      </c>
      <c r="Z16" s="4">
        <v>10000</v>
      </c>
    </row>
    <row r="17" spans="1:26" ht="15.75" x14ac:dyDescent="0.25">
      <c r="A17" s="12" t="s">
        <v>63</v>
      </c>
      <c r="B17" s="54" t="s">
        <v>24</v>
      </c>
      <c r="C17" s="3">
        <v>2014</v>
      </c>
      <c r="D17" s="3" t="s">
        <v>23</v>
      </c>
      <c r="E17" s="4" t="s">
        <v>10</v>
      </c>
      <c r="F17" t="s">
        <v>64</v>
      </c>
      <c r="G17" s="3">
        <v>10</v>
      </c>
      <c r="H17" s="4">
        <v>10000</v>
      </c>
      <c r="J17" s="12" t="s">
        <v>63</v>
      </c>
      <c r="K17" s="3" t="s">
        <v>24</v>
      </c>
      <c r="L17" s="3">
        <v>2014</v>
      </c>
      <c r="M17" s="54" t="s">
        <v>23</v>
      </c>
      <c r="N17" s="4" t="s">
        <v>10</v>
      </c>
      <c r="O17" t="s">
        <v>64</v>
      </c>
      <c r="P17" s="3">
        <v>10</v>
      </c>
      <c r="Q17" s="4">
        <v>10000</v>
      </c>
      <c r="S17" s="1" t="s">
        <v>26</v>
      </c>
      <c r="T17" s="3" t="s">
        <v>28</v>
      </c>
      <c r="U17" s="3">
        <v>1989</v>
      </c>
      <c r="V17" s="3" t="s">
        <v>16</v>
      </c>
      <c r="W17" s="4" t="s">
        <v>10</v>
      </c>
      <c r="X17" s="54" t="s">
        <v>27</v>
      </c>
      <c r="Y17" s="3">
        <v>5</v>
      </c>
      <c r="Z17" s="4">
        <v>800</v>
      </c>
    </row>
    <row r="18" spans="1:26" ht="31.5" x14ac:dyDescent="0.25">
      <c r="A18" s="12" t="s">
        <v>70</v>
      </c>
      <c r="B18" s="54" t="s">
        <v>24</v>
      </c>
      <c r="C18" s="3">
        <v>2008</v>
      </c>
      <c r="D18" s="3" t="s">
        <v>23</v>
      </c>
      <c r="E18" s="4" t="s">
        <v>10</v>
      </c>
      <c r="F18" s="3" t="s">
        <v>30</v>
      </c>
      <c r="G18" s="3">
        <v>9</v>
      </c>
      <c r="H18" s="4">
        <v>7000</v>
      </c>
      <c r="J18" s="12" t="s">
        <v>70</v>
      </c>
      <c r="K18" s="3" t="s">
        <v>24</v>
      </c>
      <c r="L18" s="3">
        <v>2008</v>
      </c>
      <c r="M18" s="54" t="s">
        <v>23</v>
      </c>
      <c r="N18" s="4" t="s">
        <v>10</v>
      </c>
      <c r="O18" s="3" t="s">
        <v>30</v>
      </c>
      <c r="P18" s="3">
        <v>9</v>
      </c>
      <c r="Q18" s="4">
        <v>7000</v>
      </c>
      <c r="S18" s="1" t="s">
        <v>38</v>
      </c>
      <c r="T18" s="5" t="s">
        <v>28</v>
      </c>
      <c r="U18" s="3">
        <v>2014</v>
      </c>
      <c r="V18" s="3" t="s">
        <v>16</v>
      </c>
      <c r="W18" s="4" t="s">
        <v>10</v>
      </c>
      <c r="X18" s="54" t="s">
        <v>27</v>
      </c>
      <c r="Y18" s="3">
        <v>4</v>
      </c>
      <c r="Z18" s="4">
        <v>1200</v>
      </c>
    </row>
    <row r="19" spans="1:26" ht="15.75" x14ac:dyDescent="0.25">
      <c r="A19" s="12" t="s">
        <v>71</v>
      </c>
      <c r="B19" s="54" t="s">
        <v>24</v>
      </c>
      <c r="C19" s="3">
        <v>2011</v>
      </c>
      <c r="D19" s="3" t="s">
        <v>23</v>
      </c>
      <c r="E19" s="4" t="s">
        <v>10</v>
      </c>
      <c r="F19" s="4" t="s">
        <v>9</v>
      </c>
      <c r="G19" s="3">
        <v>10</v>
      </c>
      <c r="H19" s="4">
        <v>8000</v>
      </c>
      <c r="J19" s="12" t="s">
        <v>71</v>
      </c>
      <c r="K19" s="3" t="s">
        <v>24</v>
      </c>
      <c r="L19" s="3">
        <v>2011</v>
      </c>
      <c r="M19" s="54" t="s">
        <v>23</v>
      </c>
      <c r="N19" s="4" t="s">
        <v>10</v>
      </c>
      <c r="O19" s="4" t="s">
        <v>9</v>
      </c>
      <c r="P19" s="3">
        <v>10</v>
      </c>
      <c r="Q19" s="4">
        <v>8000</v>
      </c>
      <c r="S19" s="3" t="s">
        <v>40</v>
      </c>
      <c r="T19" s="3" t="s">
        <v>28</v>
      </c>
      <c r="U19" s="3">
        <v>2016</v>
      </c>
      <c r="V19" s="3" t="s">
        <v>16</v>
      </c>
      <c r="W19" s="4" t="s">
        <v>32</v>
      </c>
      <c r="X19" s="54" t="s">
        <v>27</v>
      </c>
      <c r="Y19" s="3">
        <v>0</v>
      </c>
      <c r="Z19" s="4">
        <v>2000</v>
      </c>
    </row>
    <row r="20" spans="1:26" ht="15.75" x14ac:dyDescent="0.25">
      <c r="A20" s="3" t="s">
        <v>19</v>
      </c>
      <c r="B20" s="3" t="s">
        <v>21</v>
      </c>
      <c r="C20" s="3">
        <v>2017</v>
      </c>
      <c r="D20" s="3" t="s">
        <v>23</v>
      </c>
      <c r="E20" s="4" t="s">
        <v>22</v>
      </c>
      <c r="F20" s="3" t="s">
        <v>20</v>
      </c>
      <c r="G20" s="3">
        <v>13</v>
      </c>
      <c r="H20" s="4">
        <v>3000</v>
      </c>
      <c r="J20" s="12" t="s">
        <v>75</v>
      </c>
      <c r="K20" s="3" t="s">
        <v>21</v>
      </c>
      <c r="L20" s="3">
        <v>2017</v>
      </c>
      <c r="M20" s="54" t="s">
        <v>23</v>
      </c>
      <c r="N20" s="4" t="s">
        <v>22</v>
      </c>
      <c r="O20" s="3" t="s">
        <v>61</v>
      </c>
      <c r="P20" s="3">
        <v>9</v>
      </c>
      <c r="Q20" s="4">
        <v>8000</v>
      </c>
      <c r="S20" s="7" t="s">
        <v>41</v>
      </c>
      <c r="T20" s="6" t="s">
        <v>24</v>
      </c>
      <c r="U20" s="6">
        <v>1989</v>
      </c>
      <c r="V20" s="3" t="s">
        <v>23</v>
      </c>
      <c r="W20" s="4" t="s">
        <v>10</v>
      </c>
      <c r="X20" s="54" t="s">
        <v>27</v>
      </c>
      <c r="Y20" s="3">
        <v>13</v>
      </c>
      <c r="Z20" s="8">
        <v>20000</v>
      </c>
    </row>
    <row r="21" spans="1:26" ht="15.75" x14ac:dyDescent="0.25">
      <c r="A21" s="1" t="s">
        <v>29</v>
      </c>
      <c r="B21" s="3" t="s">
        <v>21</v>
      </c>
      <c r="C21" s="3">
        <v>2012</v>
      </c>
      <c r="D21" s="3" t="s">
        <v>23</v>
      </c>
      <c r="E21" s="4" t="s">
        <v>10</v>
      </c>
      <c r="F21" s="3" t="s">
        <v>30</v>
      </c>
      <c r="G21" s="3">
        <v>4</v>
      </c>
      <c r="H21" s="4">
        <v>3000</v>
      </c>
      <c r="J21" s="3" t="s">
        <v>14</v>
      </c>
      <c r="K21" s="3" t="s">
        <v>15</v>
      </c>
      <c r="L21" s="3">
        <v>2019</v>
      </c>
      <c r="M21" s="58" t="s">
        <v>16</v>
      </c>
      <c r="N21" s="3" t="s">
        <v>17</v>
      </c>
      <c r="O21" s="3" t="s">
        <v>18</v>
      </c>
      <c r="P21" s="3">
        <v>22</v>
      </c>
      <c r="Q21" s="4">
        <v>1500</v>
      </c>
      <c r="S21" s="12" t="s">
        <v>65</v>
      </c>
      <c r="T21" t="s">
        <v>66</v>
      </c>
      <c r="U21" s="3">
        <v>1983</v>
      </c>
      <c r="V21" t="s">
        <v>67</v>
      </c>
      <c r="W21" s="4" t="s">
        <v>10</v>
      </c>
      <c r="X21" s="54" t="s">
        <v>27</v>
      </c>
      <c r="Y21" s="3">
        <v>4</v>
      </c>
      <c r="Z21" s="4">
        <v>550</v>
      </c>
    </row>
    <row r="22" spans="1:26" ht="15.75" x14ac:dyDescent="0.25">
      <c r="A22" s="1" t="s">
        <v>31</v>
      </c>
      <c r="B22" s="3" t="s">
        <v>21</v>
      </c>
      <c r="C22" s="3">
        <v>2009</v>
      </c>
      <c r="D22" s="3" t="s">
        <v>23</v>
      </c>
      <c r="E22" s="4" t="s">
        <v>32</v>
      </c>
      <c r="F22" s="3" t="s">
        <v>30</v>
      </c>
      <c r="G22" s="3">
        <v>0</v>
      </c>
      <c r="H22" s="4">
        <v>3000</v>
      </c>
      <c r="J22" s="1" t="s">
        <v>26</v>
      </c>
      <c r="K22" s="3" t="s">
        <v>28</v>
      </c>
      <c r="L22" s="3">
        <v>1989</v>
      </c>
      <c r="M22" s="58" t="s">
        <v>16</v>
      </c>
      <c r="N22" s="4" t="s">
        <v>10</v>
      </c>
      <c r="O22" s="3" t="s">
        <v>27</v>
      </c>
      <c r="P22" s="3">
        <v>5</v>
      </c>
      <c r="Q22" s="4">
        <v>800</v>
      </c>
      <c r="S22" s="12" t="s">
        <v>74</v>
      </c>
      <c r="T22" s="3" t="s">
        <v>37</v>
      </c>
      <c r="U22" s="3">
        <v>2015</v>
      </c>
      <c r="V22" s="3" t="s">
        <v>16</v>
      </c>
      <c r="W22" s="4" t="s">
        <v>10</v>
      </c>
      <c r="X22" s="54" t="s">
        <v>27</v>
      </c>
      <c r="Y22" s="3">
        <v>6</v>
      </c>
      <c r="Z22" s="4">
        <v>2000</v>
      </c>
    </row>
    <row r="23" spans="1:26" ht="15.75" x14ac:dyDescent="0.25">
      <c r="A23" s="1" t="s">
        <v>33</v>
      </c>
      <c r="B23" s="3" t="s">
        <v>21</v>
      </c>
      <c r="C23" s="3">
        <v>2000</v>
      </c>
      <c r="D23" s="3" t="s">
        <v>23</v>
      </c>
      <c r="E23" s="4" t="s">
        <v>10</v>
      </c>
      <c r="F23" s="3" t="s">
        <v>20</v>
      </c>
      <c r="G23" s="3">
        <v>25</v>
      </c>
      <c r="H23" s="4">
        <v>3000</v>
      </c>
      <c r="J23" s="1" t="s">
        <v>36</v>
      </c>
      <c r="K23" s="3" t="s">
        <v>37</v>
      </c>
      <c r="L23" s="3">
        <v>2015</v>
      </c>
      <c r="M23" s="58" t="s">
        <v>16</v>
      </c>
      <c r="N23" s="4" t="s">
        <v>10</v>
      </c>
      <c r="O23" s="3" t="s">
        <v>18</v>
      </c>
      <c r="P23" s="3">
        <v>3</v>
      </c>
      <c r="Q23" s="4">
        <v>900</v>
      </c>
      <c r="S23" s="1" t="s">
        <v>6</v>
      </c>
      <c r="T23" s="2" t="s">
        <v>7</v>
      </c>
      <c r="U23" s="2">
        <v>2000</v>
      </c>
      <c r="V23" s="4" t="s">
        <v>11</v>
      </c>
      <c r="W23" s="4" t="s">
        <v>10</v>
      </c>
      <c r="X23" s="4" t="s">
        <v>9</v>
      </c>
      <c r="Y23" s="3">
        <v>12</v>
      </c>
      <c r="Z23" s="3">
        <v>300</v>
      </c>
    </row>
    <row r="24" spans="1:26" ht="31.5" x14ac:dyDescent="0.25">
      <c r="A24" s="3" t="s">
        <v>34</v>
      </c>
      <c r="B24" s="3" t="s">
        <v>21</v>
      </c>
      <c r="C24" s="3">
        <v>2016</v>
      </c>
      <c r="D24" s="3" t="s">
        <v>23</v>
      </c>
      <c r="E24" s="4" t="s">
        <v>10</v>
      </c>
      <c r="F24" s="3" t="s">
        <v>35</v>
      </c>
      <c r="G24" s="3">
        <v>8</v>
      </c>
      <c r="H24" s="4">
        <v>8000</v>
      </c>
      <c r="J24" s="1" t="s">
        <v>38</v>
      </c>
      <c r="K24" s="5" t="s">
        <v>28</v>
      </c>
      <c r="L24" s="3">
        <v>2014</v>
      </c>
      <c r="M24" s="58" t="s">
        <v>16</v>
      </c>
      <c r="N24" s="4" t="s">
        <v>10</v>
      </c>
      <c r="O24" s="3" t="s">
        <v>27</v>
      </c>
      <c r="P24" s="3">
        <v>4</v>
      </c>
      <c r="Q24" s="4">
        <v>1200</v>
      </c>
      <c r="S24" s="1" t="s">
        <v>13</v>
      </c>
      <c r="T24" s="2" t="s">
        <v>7</v>
      </c>
      <c r="U24" s="1">
        <v>1987</v>
      </c>
      <c r="V24" s="4" t="s">
        <v>11</v>
      </c>
      <c r="W24" s="4" t="s">
        <v>10</v>
      </c>
      <c r="X24" s="4" t="s">
        <v>9</v>
      </c>
      <c r="Y24" s="3">
        <v>95</v>
      </c>
      <c r="Z24" s="3">
        <v>400</v>
      </c>
    </row>
    <row r="25" spans="1:26" ht="15.75" x14ac:dyDescent="0.25">
      <c r="A25" s="12" t="s">
        <v>75</v>
      </c>
      <c r="B25" s="3" t="s">
        <v>21</v>
      </c>
      <c r="C25" s="3">
        <v>2017</v>
      </c>
      <c r="D25" s="3" t="s">
        <v>23</v>
      </c>
      <c r="E25" s="4" t="s">
        <v>22</v>
      </c>
      <c r="F25" s="3" t="s">
        <v>61</v>
      </c>
      <c r="G25" s="3">
        <v>9</v>
      </c>
      <c r="H25" s="4">
        <v>8000</v>
      </c>
      <c r="J25" s="3" t="s">
        <v>40</v>
      </c>
      <c r="K25" s="3" t="s">
        <v>28</v>
      </c>
      <c r="L25" s="3">
        <v>2016</v>
      </c>
      <c r="M25" s="58" t="s">
        <v>16</v>
      </c>
      <c r="N25" s="4" t="s">
        <v>32</v>
      </c>
      <c r="O25" s="3" t="s">
        <v>27</v>
      </c>
      <c r="P25" s="3">
        <v>0</v>
      </c>
      <c r="Q25" s="4">
        <v>2000</v>
      </c>
      <c r="S25" s="12" t="s">
        <v>71</v>
      </c>
      <c r="T25" s="3" t="s">
        <v>24</v>
      </c>
      <c r="U25" s="3">
        <v>2011</v>
      </c>
      <c r="V25" s="3" t="s">
        <v>23</v>
      </c>
      <c r="W25" s="4" t="s">
        <v>10</v>
      </c>
      <c r="X25" s="4" t="s">
        <v>9</v>
      </c>
      <c r="Y25" s="3">
        <v>10</v>
      </c>
      <c r="Z25" s="4">
        <v>8000</v>
      </c>
    </row>
    <row r="26" spans="1:26" ht="15.75" x14ac:dyDescent="0.25">
      <c r="A26" s="3" t="s">
        <v>14</v>
      </c>
      <c r="B26" s="54" t="s">
        <v>15</v>
      </c>
      <c r="C26" s="3">
        <v>2019</v>
      </c>
      <c r="D26" s="3" t="s">
        <v>16</v>
      </c>
      <c r="E26" s="3" t="s">
        <v>17</v>
      </c>
      <c r="F26" s="3" t="s">
        <v>18</v>
      </c>
      <c r="G26" s="3">
        <v>22</v>
      </c>
      <c r="H26" s="4">
        <v>1500</v>
      </c>
      <c r="J26" s="12" t="s">
        <v>60</v>
      </c>
      <c r="K26" s="3" t="s">
        <v>28</v>
      </c>
      <c r="L26" s="3">
        <v>2012</v>
      </c>
      <c r="M26" s="58" t="s">
        <v>16</v>
      </c>
      <c r="N26" s="4" t="s">
        <v>10</v>
      </c>
      <c r="O26" s="3" t="s">
        <v>61</v>
      </c>
      <c r="P26" s="3">
        <v>9</v>
      </c>
      <c r="Q26" s="4">
        <v>1000</v>
      </c>
      <c r="S26" s="1" t="s">
        <v>29</v>
      </c>
      <c r="T26" s="3" t="s">
        <v>21</v>
      </c>
      <c r="U26" s="3">
        <v>2012</v>
      </c>
      <c r="V26" s="3" t="s">
        <v>23</v>
      </c>
      <c r="W26" s="4" t="s">
        <v>10</v>
      </c>
      <c r="X26" s="54" t="s">
        <v>30</v>
      </c>
      <c r="Y26" s="3">
        <v>4</v>
      </c>
      <c r="Z26" s="4">
        <v>3000</v>
      </c>
    </row>
    <row r="27" spans="1:26" ht="15.75" x14ac:dyDescent="0.25">
      <c r="A27" s="1" t="s">
        <v>6</v>
      </c>
      <c r="B27" s="56" t="s">
        <v>7</v>
      </c>
      <c r="C27" s="2">
        <v>2000</v>
      </c>
      <c r="D27" s="4" t="s">
        <v>11</v>
      </c>
      <c r="E27" s="4" t="s">
        <v>10</v>
      </c>
      <c r="F27" s="4" t="s">
        <v>9</v>
      </c>
      <c r="G27" s="3">
        <v>12</v>
      </c>
      <c r="H27" s="3">
        <v>300</v>
      </c>
      <c r="J27" s="12" t="s">
        <v>68</v>
      </c>
      <c r="K27" s="3" t="s">
        <v>28</v>
      </c>
      <c r="L27" s="3">
        <v>2009</v>
      </c>
      <c r="M27" s="58" t="s">
        <v>16</v>
      </c>
      <c r="N27" s="4" t="s">
        <v>10</v>
      </c>
      <c r="O27" s="3" t="s">
        <v>20</v>
      </c>
      <c r="P27" s="3">
        <v>5</v>
      </c>
      <c r="Q27" s="4">
        <v>730</v>
      </c>
      <c r="S27" s="1" t="s">
        <v>31</v>
      </c>
      <c r="T27" s="3" t="s">
        <v>21</v>
      </c>
      <c r="U27" s="3">
        <v>2009</v>
      </c>
      <c r="V27" s="3" t="s">
        <v>23</v>
      </c>
      <c r="W27" s="4" t="s">
        <v>32</v>
      </c>
      <c r="X27" s="54" t="s">
        <v>30</v>
      </c>
      <c r="Y27" s="3">
        <v>0</v>
      </c>
      <c r="Z27" s="4">
        <v>3000</v>
      </c>
    </row>
    <row r="28" spans="1:26" ht="15.75" x14ac:dyDescent="0.25">
      <c r="A28" s="1" t="s">
        <v>13</v>
      </c>
      <c r="B28" s="56" t="s">
        <v>7</v>
      </c>
      <c r="C28" s="1">
        <v>1987</v>
      </c>
      <c r="D28" s="4" t="s">
        <v>11</v>
      </c>
      <c r="E28" s="4" t="s">
        <v>10</v>
      </c>
      <c r="F28" s="4" t="s">
        <v>9</v>
      </c>
      <c r="G28" s="3">
        <v>95</v>
      </c>
      <c r="H28" s="3">
        <v>400</v>
      </c>
      <c r="J28" s="12" t="s">
        <v>72</v>
      </c>
      <c r="K28" s="3" t="s">
        <v>28</v>
      </c>
      <c r="L28" s="3">
        <v>2007</v>
      </c>
      <c r="M28" s="58" t="s">
        <v>16</v>
      </c>
      <c r="N28" s="4" t="s">
        <v>10</v>
      </c>
      <c r="O28" s="3" t="s">
        <v>20</v>
      </c>
      <c r="P28" s="3">
        <v>5</v>
      </c>
      <c r="Q28" s="4">
        <v>800</v>
      </c>
      <c r="S28" s="12" t="s">
        <v>69</v>
      </c>
      <c r="T28" s="2" t="s">
        <v>7</v>
      </c>
      <c r="U28" s="3">
        <v>2006</v>
      </c>
      <c r="V28" s="4" t="s">
        <v>11</v>
      </c>
      <c r="W28" s="4" t="s">
        <v>10</v>
      </c>
      <c r="X28" s="54" t="s">
        <v>30</v>
      </c>
      <c r="Y28" s="3">
        <v>5</v>
      </c>
      <c r="Z28" s="4">
        <v>1200</v>
      </c>
    </row>
    <row r="29" spans="1:26" ht="15.75" x14ac:dyDescent="0.25">
      <c r="A29" s="12" t="s">
        <v>59</v>
      </c>
      <c r="B29" s="56" t="s">
        <v>7</v>
      </c>
      <c r="C29" s="3">
        <v>2002</v>
      </c>
      <c r="D29" s="4" t="s">
        <v>11</v>
      </c>
      <c r="E29" s="4" t="s">
        <v>10</v>
      </c>
      <c r="F29" s="3" t="s">
        <v>20</v>
      </c>
      <c r="G29" s="3">
        <v>5</v>
      </c>
      <c r="H29" s="4">
        <v>300</v>
      </c>
      <c r="J29" s="12" t="s">
        <v>73</v>
      </c>
      <c r="K29" s="3" t="s">
        <v>28</v>
      </c>
      <c r="L29" s="3">
        <v>2008</v>
      </c>
      <c r="M29" s="58" t="s">
        <v>16</v>
      </c>
      <c r="N29" s="4" t="s">
        <v>10</v>
      </c>
      <c r="O29" s="3" t="s">
        <v>30</v>
      </c>
      <c r="P29" s="3">
        <v>10</v>
      </c>
      <c r="Q29" s="4">
        <v>4000</v>
      </c>
      <c r="S29" s="12" t="s">
        <v>70</v>
      </c>
      <c r="T29" s="3" t="s">
        <v>24</v>
      </c>
      <c r="U29" s="3">
        <v>2008</v>
      </c>
      <c r="V29" s="3" t="s">
        <v>23</v>
      </c>
      <c r="W29" s="4" t="s">
        <v>10</v>
      </c>
      <c r="X29" s="54" t="s">
        <v>30</v>
      </c>
      <c r="Y29" s="3">
        <v>9</v>
      </c>
      <c r="Z29" s="4">
        <v>7000</v>
      </c>
    </row>
    <row r="30" spans="1:26" ht="15.75" x14ac:dyDescent="0.25">
      <c r="A30" s="12" t="s">
        <v>69</v>
      </c>
      <c r="B30" s="56" t="s">
        <v>7</v>
      </c>
      <c r="C30" s="3">
        <v>2006</v>
      </c>
      <c r="D30" s="4" t="s">
        <v>11</v>
      </c>
      <c r="E30" s="4" t="s">
        <v>10</v>
      </c>
      <c r="F30" s="3" t="s">
        <v>30</v>
      </c>
      <c r="G30" s="3">
        <v>5</v>
      </c>
      <c r="H30" s="4">
        <v>1200</v>
      </c>
      <c r="J30" s="12" t="s">
        <v>74</v>
      </c>
      <c r="K30" s="3" t="s">
        <v>37</v>
      </c>
      <c r="L30" s="3">
        <v>2015</v>
      </c>
      <c r="M30" s="58" t="s">
        <v>16</v>
      </c>
      <c r="N30" s="4" t="s">
        <v>10</v>
      </c>
      <c r="O30" s="3" t="s">
        <v>27</v>
      </c>
      <c r="P30" s="3">
        <v>6</v>
      </c>
      <c r="Q30" s="4">
        <v>2000</v>
      </c>
      <c r="S30" s="12" t="s">
        <v>73</v>
      </c>
      <c r="T30" s="3" t="s">
        <v>28</v>
      </c>
      <c r="U30" s="3">
        <v>2008</v>
      </c>
      <c r="V30" s="3" t="s">
        <v>16</v>
      </c>
      <c r="W30" s="4" t="s">
        <v>10</v>
      </c>
      <c r="X30" s="54" t="s">
        <v>30</v>
      </c>
      <c r="Y30" s="3">
        <v>10</v>
      </c>
      <c r="Z30" s="4">
        <v>4000</v>
      </c>
    </row>
  </sheetData>
  <sortState xmlns:xlrd2="http://schemas.microsoft.com/office/spreadsheetml/2017/richdata2" ref="S3:Z30">
    <sortCondition ref="X3:X30"/>
  </sortState>
  <mergeCells count="3">
    <mergeCell ref="A1:H1"/>
    <mergeCell ref="J1:Q1"/>
    <mergeCell ref="S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Лист3</vt:lpstr>
      <vt:lpstr>динамика</vt:lpstr>
      <vt:lpstr>мастер таблиц</vt:lpstr>
      <vt:lpstr>Лист6</vt:lpstr>
      <vt:lpstr>фильтр_регрессия</vt:lpstr>
      <vt:lpstr>количественный</vt:lpstr>
      <vt:lpstr>качественный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2022-12-22T14:07:29Z</dcterms:modified>
</cp:coreProperties>
</file>