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тех.практика\"/>
    </mc:Choice>
  </mc:AlternateContent>
  <xr:revisionPtr revIDLastSave="0" documentId="13_ncr:1_{86B2953E-28C2-4E90-83B1-285C9AE9304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Отчет о результатах 1" sheetId="3" r:id="rId1"/>
    <sheet name="Лист1" sheetId="1" r:id="rId2"/>
    <sheet name="Отчет о результатах 2" sheetId="4" r:id="rId3"/>
    <sheet name="Лист2" sheetId="2" r:id="rId4"/>
  </sheets>
  <definedNames>
    <definedName name="solver_adj" localSheetId="1" hidden="1">Лист1!$A$13:$C$13</definedName>
    <definedName name="solver_adj" localSheetId="3" hidden="1">Лист2!$A$12:$C$12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Лист1!$A$17</definedName>
    <definedName name="solver_lhs1" localSheetId="3" hidden="1">Лист2!$A$16</definedName>
    <definedName name="solver_lhs2" localSheetId="1" hidden="1">Лист1!$A$18</definedName>
    <definedName name="solver_lhs2" localSheetId="3" hidden="1">Лист2!$A$17</definedName>
    <definedName name="solver_lhs3" localSheetId="1" hidden="1">Лист1!$A$19</definedName>
    <definedName name="solver_lhs3" localSheetId="3" hidden="1">Лист2!$A$18</definedName>
    <definedName name="solver_lhs4" localSheetId="3" hidden="1">Лист2!$A$19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4</definedName>
    <definedName name="solver_nwt" localSheetId="1" hidden="1">1</definedName>
    <definedName name="solver_nwt" localSheetId="3" hidden="1">1</definedName>
    <definedName name="solver_opt" localSheetId="1" hidden="1">Лист1!$B$14</definedName>
    <definedName name="solver_opt" localSheetId="3" hidden="1">Лист2!$B$13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el2" localSheetId="3" hidden="1">3</definedName>
    <definedName name="solver_rel3" localSheetId="1" hidden="1">1</definedName>
    <definedName name="solver_rel3" localSheetId="3" hidden="1">3</definedName>
    <definedName name="solver_rel4" localSheetId="3" hidden="1">3</definedName>
    <definedName name="solver_rhs1" localSheetId="1" hidden="1">Лист1!$B$17</definedName>
    <definedName name="solver_rhs1" localSheetId="3" hidden="1">Лист2!$B$16</definedName>
    <definedName name="solver_rhs2" localSheetId="1" hidden="1">Лист1!$B$18</definedName>
    <definedName name="solver_rhs2" localSheetId="3" hidden="1">Лист2!$B$17</definedName>
    <definedName name="solver_rhs3" localSheetId="1" hidden="1">Лист1!$B$19</definedName>
    <definedName name="solver_rhs3" localSheetId="3" hidden="1">Лист2!$B$18</definedName>
    <definedName name="solver_rhs4" localSheetId="3" hidden="1">Лист2!$B$19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A19" i="2"/>
  <c r="B18" i="2"/>
  <c r="A18" i="2"/>
  <c r="B17" i="2"/>
  <c r="A17" i="2"/>
  <c r="B16" i="2"/>
  <c r="A16" i="2"/>
  <c r="B13" i="2"/>
  <c r="B19" i="1"/>
  <c r="A19" i="1"/>
  <c r="B18" i="1"/>
  <c r="A18" i="1"/>
  <c r="B17" i="1"/>
  <c r="A17" i="1"/>
  <c r="B14" i="1"/>
</calcChain>
</file>

<file path=xl/sharedStrings.xml><?xml version="1.0" encoding="utf-8"?>
<sst xmlns="http://schemas.openxmlformats.org/spreadsheetml/2006/main" count="130" uniqueCount="65">
  <si>
    <t>Вид материала</t>
  </si>
  <si>
    <t>Норма расхода на 1 изделие</t>
  </si>
  <si>
    <t>Запас материалов (кг)</t>
  </si>
  <si>
    <t>Прибыль на единицу продукции</t>
  </si>
  <si>
    <t>max</t>
  </si>
  <si>
    <t>переменные</t>
  </si>
  <si>
    <t>х1</t>
  </si>
  <si>
    <t>х2</t>
  </si>
  <si>
    <t>х3</t>
  </si>
  <si>
    <t>Целевая функция</t>
  </si>
  <si>
    <t>Ограничения</t>
  </si>
  <si>
    <t>Питательные вещества</t>
  </si>
  <si>
    <t>Виды сырья</t>
  </si>
  <si>
    <t>Минимальное содержание питательных веществ в готовом продукте</t>
  </si>
  <si>
    <t>цена на единицу сырья (у.е.)</t>
  </si>
  <si>
    <t>min</t>
  </si>
  <si>
    <t>Microsoft Excel 16.0 Отчет о результатах</t>
  </si>
  <si>
    <t>Лист: [dlya_exelya.xlsx]Лист1</t>
  </si>
  <si>
    <t>Отчет создан: 27.12.2022 18:05:32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</si>
  <si>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</si>
  <si>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</si>
  <si>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</si>
  <si>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0,046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</si>
  <si>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</si>
  <si>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</si>
  <si>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</si>
  <si>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</si>
  <si>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</si>
  <si>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</si>
  <si>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</si>
  <si>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</si>
  <si>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</si>
  <si>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</si>
  <si>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</si>
  <si>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</si>
  <si>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</si>
  <si>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</si>
  <si>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</si>
  <si>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$B$14</t>
  </si>
  <si>
    <t>Целевая функция х2</t>
  </si>
  <si>
    <t>$A$13</t>
  </si>
  <si>
    <t>Продолжить</t>
  </si>
  <si>
    <t>$B$13</t>
  </si>
  <si>
    <t>$C$13</t>
  </si>
  <si>
    <t>$A$17</t>
  </si>
  <si>
    <t>$A$17&lt;=$B$17</t>
  </si>
  <si>
    <t>Привязка</t>
  </si>
  <si>
    <t>$A$18</t>
  </si>
  <si>
    <t>$A$18&lt;=$B$18</t>
  </si>
  <si>
    <t>Без привязки</t>
  </si>
  <si>
    <t>$A$19</t>
  </si>
  <si>
    <t>$A$19&lt;=$B$19</t>
  </si>
  <si>
    <t>Лист: [dlya_exelya.xlsx]Лист2</t>
  </si>
  <si>
    <t>Отчет создан: 27.12.2022 18:08:05</t>
  </si>
  <si>
    <t>Время решения: 0,062 секунд.</t>
  </si>
  <si>
    <t>Число итераций: 6 Число подзадач: 0</t>
  </si>
  <si>
    <t>Ячейка целевой функции (Минимум)</t>
  </si>
  <si>
    <t>$A$12</t>
  </si>
  <si>
    <t>$B$12</t>
  </si>
  <si>
    <t>$C$12</t>
  </si>
  <si>
    <t>$A$16</t>
  </si>
  <si>
    <t>$A$16&gt;=$B$16</t>
  </si>
  <si>
    <t>$A$17&gt;=$B$17</t>
  </si>
  <si>
    <t>$A$18&gt;=$B$18</t>
  </si>
  <si>
    <t>$A$19&gt;=$B$19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</si>
</sst>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4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0" fillId="0" borderId="6" xfId="0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6" xfId="0" applyNumberForma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</xdr:row>
      <xdr:rowOff>185737</xdr:rowOff>
    </xdr:from>
    <xdr:ext cx="166328" cy="167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602105" y="365760"/>
              <a:ext cx="165735" cy="167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2" name="TextBox 1"/>
            <xdr:cNvSpPr txBox="1"/>
          </xdr:nvSpPr>
          <xdr:spPr>
            <a:xfrm>
              <a:off x="1602105" y="365760"/>
              <a:ext cx="165735" cy="167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𝑃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2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366010" y="365760"/>
              <a:ext cx="3238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3" name="TextBox 2"/>
            <xdr:cNvSpPr txBox="1"/>
          </xdr:nvSpPr>
          <xdr:spPr>
            <a:xfrm>
              <a:off x="2366010" y="365760"/>
              <a:ext cx="3238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𝑃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2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2</xdr:row>
      <xdr:rowOff>0</xdr:rowOff>
    </xdr:from>
    <xdr:ext cx="169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352800" y="365760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4" name="TextBox 3"/>
            <xdr:cNvSpPr txBox="1"/>
          </xdr:nvSpPr>
          <xdr:spPr>
            <a:xfrm>
              <a:off x="3352800" y="365760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𝑃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3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476250</xdr:colOff>
      <xdr:row>3</xdr:row>
      <xdr:rowOff>0</xdr:rowOff>
    </xdr:from>
    <xdr:ext cx="1624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50" y="548640"/>
              <a:ext cx="16192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5" name="TextBox 4"/>
            <xdr:cNvSpPr txBox="1"/>
          </xdr:nvSpPr>
          <xdr:spPr>
            <a:xfrm>
              <a:off x="476250" y="548640"/>
              <a:ext cx="16192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𝑆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466725</xdr:colOff>
      <xdr:row>3</xdr:row>
      <xdr:rowOff>180975</xdr:rowOff>
    </xdr:from>
    <xdr:ext cx="165686" cy="16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6725" y="729615"/>
              <a:ext cx="16510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6" name="TextBox 5"/>
            <xdr:cNvSpPr txBox="1"/>
          </xdr:nvSpPr>
          <xdr:spPr>
            <a:xfrm>
              <a:off x="466725" y="729615"/>
              <a:ext cx="16510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𝑆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2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476250</xdr:colOff>
      <xdr:row>5</xdr:row>
      <xdr:rowOff>19050</xdr:rowOff>
    </xdr:from>
    <xdr:ext cx="165686" cy="16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76250" y="933450"/>
              <a:ext cx="16510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7" name="TextBox 6"/>
            <xdr:cNvSpPr txBox="1"/>
          </xdr:nvSpPr>
          <xdr:spPr>
            <a:xfrm>
              <a:off x="476250" y="933450"/>
              <a:ext cx="16510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latin typeface="Cambria Math" panose="02040503050406030204" pitchFamily="18" charset="0"/>
                </a:rPr>
                <a:t>𝑆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3</a:t>
              </a:r>
              <a:endParaRPr lang="ru-RU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</xdr:row>
      <xdr:rowOff>14287</xdr:rowOff>
    </xdr:from>
    <xdr:ext cx="2090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609725" y="196850"/>
              <a:ext cx="2089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2" name="TextBox 1"/>
            <xdr:cNvSpPr txBox="1"/>
          </xdr:nvSpPr>
          <xdr:spPr>
            <a:xfrm>
              <a:off x="1609725" y="196850"/>
              <a:ext cx="2089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М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1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152650" y="182880"/>
              <a:ext cx="3238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3" name="TextBox 2"/>
            <xdr:cNvSpPr txBox="1"/>
          </xdr:nvSpPr>
          <xdr:spPr>
            <a:xfrm>
              <a:off x="2152650" y="182880"/>
              <a:ext cx="3238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М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2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1</xdr:row>
      <xdr:rowOff>0</xdr:rowOff>
    </xdr:from>
    <xdr:ext cx="212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819400" y="182880"/>
              <a:ext cx="21209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4" name="TextBox 3"/>
            <xdr:cNvSpPr txBox="1"/>
          </xdr:nvSpPr>
          <xdr:spPr>
            <a:xfrm>
              <a:off x="2819400" y="182880"/>
              <a:ext cx="21209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М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3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476250</xdr:colOff>
      <xdr:row>2</xdr:row>
      <xdr:rowOff>0</xdr:rowOff>
    </xdr:from>
    <xdr:ext cx="1890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76250" y="365760"/>
              <a:ext cx="18859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5" name="TextBox 4"/>
            <xdr:cNvSpPr txBox="1"/>
          </xdr:nvSpPr>
          <xdr:spPr>
            <a:xfrm>
              <a:off x="476250" y="365760"/>
              <a:ext cx="18859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П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466725</xdr:colOff>
      <xdr:row>2</xdr:row>
      <xdr:rowOff>180975</xdr:rowOff>
    </xdr:from>
    <xdr:ext cx="192360" cy="16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66725" y="546735"/>
              <a:ext cx="19177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6" name="TextBox 5"/>
            <xdr:cNvSpPr txBox="1"/>
          </xdr:nvSpPr>
          <xdr:spPr>
            <a:xfrm>
              <a:off x="466725" y="546735"/>
              <a:ext cx="19177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П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2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476250</xdr:colOff>
      <xdr:row>5</xdr:row>
      <xdr:rowOff>19050</xdr:rowOff>
    </xdr:from>
    <xdr:ext cx="192360" cy="164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476250" y="933450"/>
              <a:ext cx="19177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7" name="TextBox 6"/>
            <xdr:cNvSpPr txBox="1"/>
          </xdr:nvSpPr>
          <xdr:spPr>
            <a:xfrm>
              <a:off x="476250" y="933450"/>
              <a:ext cx="191770" cy="164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П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ru-RU" sz="1100" b="0">
                  <a:latin typeface="Cambria Math" panose="02040503050406030204" pitchFamily="18" charset="0"/>
                </a:rPr>
                <a:t>4</a:t>
              </a:r>
              <a:endParaRPr lang="ru-RU" altLang="en-US" sz="1100"/>
            </a:p>
          </xdr:txBody>
        </xdr:sp>
      </mc:Fallback>
    </mc:AlternateContent>
    <xdr:clientData/>
  </xdr:oneCellAnchor>
  <xdr:oneCellAnchor>
    <xdr:from>
      <xdr:col>0</xdr:col>
      <xdr:colOff>466725</xdr:colOff>
      <xdr:row>4</xdr:row>
      <xdr:rowOff>9525</xdr:rowOff>
    </xdr:from>
    <xdr:ext cx="192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66725" y="741045"/>
              <a:ext cx="19177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altLang="en-US" sz="1100"/>
            </a:p>
          </xdr:txBody>
        </xdr:sp>
      </mc:Choice>
      <mc:Fallback xmlns:r="http://schemas.openxmlformats.org/officeDocument/2006/relationships" xmlns="">
        <xdr:sp>
          <xdr:nvSpPr>
            <xdr:cNvPr id="8" name="TextBox 7"/>
            <xdr:cNvSpPr txBox="1"/>
          </xdr:nvSpPr>
          <xdr:spPr>
            <a:xfrm>
              <a:off x="466725" y="741045"/>
              <a:ext cx="19177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>
              <a:defPPr>
                <a:defRPr lang="ru-RU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b="0">
                  <a:latin typeface="Cambria Math" panose="02040503050406030204" pitchFamily="18" charset="0"/>
                </a:rPr>
                <a:t>П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3</a:t>
              </a:r>
              <a:endParaRPr lang="ru-RU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09F1-5B3B-4C00-84EC-D79E7A17BEDB}">
  <dimension ref="A1:G30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>
      <c r="A1" s="14" t="s">
        <v>16</v>
      </c>
    </row>
    <row r="2" spans="1:5">
      <c r="A2" s="14" t="s">
        <v>17</v>
      </c>
    </row>
    <row r="3" spans="1:5">
      <c r="A3" s="14" t="s">
        <v>18</v>
      </c>
    </row>
    <row r="4" spans="1:5">
      <c r="A4" s="14" t="s">
        <v>19</v>
      </c>
    </row>
    <row r="5" spans="1:5">
      <c r="A5" s="14" t="s">
        <v>20</v>
      </c>
    </row>
    <row r="6" spans="1:5">
      <c r="A6" s="14"/>
      <c r="B6" t="s">
        <v>21</v>
      </c>
    </row>
    <row r="7" spans="1:5">
      <c r="A7" s="14"/>
      <c r="B7" t="s">
        <v>22</v>
      </c>
    </row>
    <row r="8" spans="1:5">
      <c r="A8" s="14"/>
      <c r="B8" t="s">
        <v>23</v>
      </c>
    </row>
    <row r="9" spans="1:5">
      <c r="A9" s="14" t="s">
        <v>24</v>
      </c>
    </row>
    <row r="10" spans="1:5">
      <c r="B10" t="s">
        <v>25</v>
      </c>
    </row>
    <row r="11" spans="1:5">
      <c r="B11" t="s">
        <v>26</v>
      </c>
    </row>
    <row r="14" spans="1:5" ht="15.75" thickBot="1">
      <c r="A14" t="s">
        <v>27</v>
      </c>
    </row>
    <row r="15" spans="1:5" ht="15.75" thickBot="1">
      <c r="B15" s="16" t="s">
        <v>28</v>
      </c>
      <c r="C15" s="16" t="s">
        <v>29</v>
      </c>
      <c r="D15" s="16" t="s">
        <v>30</v>
      </c>
      <c r="E15" s="16" t="s">
        <v>31</v>
      </c>
    </row>
    <row r="16" spans="1:5" ht="15.75" thickBot="1">
      <c r="B16" s="15" t="s">
        <v>38</v>
      </c>
      <c r="C16" s="15" t="s">
        <v>39</v>
      </c>
      <c r="D16" s="18">
        <v>25</v>
      </c>
      <c r="E16" s="18">
        <v>680</v>
      </c>
    </row>
    <row r="19" spans="1:7" ht="15.75" thickBot="1">
      <c r="A19" t="s">
        <v>32</v>
      </c>
    </row>
    <row r="20" spans="1:7" ht="15.75" thickBot="1">
      <c r="B20" s="16" t="s">
        <v>28</v>
      </c>
      <c r="C20" s="16" t="s">
        <v>29</v>
      </c>
      <c r="D20" s="16" t="s">
        <v>30</v>
      </c>
      <c r="E20" s="16" t="s">
        <v>31</v>
      </c>
      <c r="F20" s="16" t="s">
        <v>33</v>
      </c>
    </row>
    <row r="21" spans="1:7">
      <c r="B21" s="17" t="s">
        <v>40</v>
      </c>
      <c r="C21" s="17" t="s">
        <v>6</v>
      </c>
      <c r="D21" s="19">
        <v>1</v>
      </c>
      <c r="E21" s="19">
        <v>20</v>
      </c>
      <c r="F21" s="17" t="s">
        <v>41</v>
      </c>
    </row>
    <row r="22" spans="1:7">
      <c r="B22" s="17" t="s">
        <v>42</v>
      </c>
      <c r="C22" s="17" t="s">
        <v>7</v>
      </c>
      <c r="D22" s="19">
        <v>1</v>
      </c>
      <c r="E22" s="19">
        <v>60</v>
      </c>
      <c r="F22" s="17" t="s">
        <v>41</v>
      </c>
    </row>
    <row r="23" spans="1:7" ht="15.75" thickBot="1">
      <c r="B23" s="15" t="s">
        <v>43</v>
      </c>
      <c r="C23" s="15" t="s">
        <v>8</v>
      </c>
      <c r="D23" s="18">
        <v>1</v>
      </c>
      <c r="E23" s="18">
        <v>0</v>
      </c>
      <c r="F23" s="15" t="s">
        <v>41</v>
      </c>
    </row>
    <row r="26" spans="1:7" ht="15.75" thickBot="1">
      <c r="A26" t="s">
        <v>10</v>
      </c>
    </row>
    <row r="27" spans="1:7" ht="15.75" thickBot="1">
      <c r="B27" s="16" t="s">
        <v>28</v>
      </c>
      <c r="C27" s="16" t="s">
        <v>29</v>
      </c>
      <c r="D27" s="16" t="s">
        <v>34</v>
      </c>
      <c r="E27" s="16" t="s">
        <v>35</v>
      </c>
      <c r="F27" s="16" t="s">
        <v>36</v>
      </c>
      <c r="G27" s="16" t="s">
        <v>37</v>
      </c>
    </row>
    <row r="28" spans="1:7">
      <c r="B28" s="17" t="s">
        <v>44</v>
      </c>
      <c r="C28" s="17" t="s">
        <v>10</v>
      </c>
      <c r="D28" s="19">
        <v>740</v>
      </c>
      <c r="E28" s="17" t="s">
        <v>45</v>
      </c>
      <c r="F28" s="17" t="s">
        <v>46</v>
      </c>
      <c r="G28" s="17">
        <v>0</v>
      </c>
    </row>
    <row r="29" spans="1:7">
      <c r="B29" s="17" t="s">
        <v>47</v>
      </c>
      <c r="C29" s="17" t="s">
        <v>10</v>
      </c>
      <c r="D29" s="19">
        <v>520</v>
      </c>
      <c r="E29" s="17" t="s">
        <v>48</v>
      </c>
      <c r="F29" s="17" t="s">
        <v>49</v>
      </c>
      <c r="G29" s="17">
        <v>300</v>
      </c>
    </row>
    <row r="30" spans="1:7" ht="15.75" thickBot="1">
      <c r="B30" s="15" t="s">
        <v>50</v>
      </c>
      <c r="C30" s="15" t="s">
        <v>10</v>
      </c>
      <c r="D30" s="18">
        <v>480</v>
      </c>
      <c r="E30" s="15" t="s">
        <v>51</v>
      </c>
      <c r="F30" s="15" t="s">
        <v>46</v>
      </c>
      <c r="G30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zoomScale="85" zoomScaleNormal="85" workbookViewId="0">
      <selection activeCell="B14" sqref="B14"/>
    </sheetView>
  </sheetViews>
  <sheetFormatPr defaultColWidth="8.85546875" defaultRowHeight="15"/>
  <cols>
    <col min="1" max="1" width="20.42578125" customWidth="1"/>
    <col min="2" max="2" width="12.140625" customWidth="1"/>
    <col min="3" max="4" width="13.5703125" customWidth="1"/>
    <col min="5" max="5" width="20.5703125" customWidth="1"/>
  </cols>
  <sheetData>
    <row r="2" spans="1:5">
      <c r="A2" s="8" t="s">
        <v>0</v>
      </c>
      <c r="B2" s="8" t="s">
        <v>1</v>
      </c>
      <c r="C2" s="8"/>
      <c r="D2" s="8"/>
      <c r="E2" s="10" t="s">
        <v>2</v>
      </c>
    </row>
    <row r="3" spans="1:5">
      <c r="A3" s="8"/>
      <c r="B3" s="2"/>
      <c r="C3" s="2"/>
      <c r="D3" s="2"/>
      <c r="E3" s="10"/>
    </row>
    <row r="4" spans="1:5">
      <c r="A4" s="2"/>
      <c r="B4" s="2">
        <v>7</v>
      </c>
      <c r="C4" s="2">
        <v>10</v>
      </c>
      <c r="D4" s="2">
        <v>11</v>
      </c>
      <c r="E4" s="2">
        <v>740</v>
      </c>
    </row>
    <row r="5" spans="1:5">
      <c r="A5" s="2"/>
      <c r="B5" s="2">
        <v>8</v>
      </c>
      <c r="C5" s="2">
        <v>6</v>
      </c>
      <c r="D5" s="2">
        <v>4</v>
      </c>
      <c r="E5" s="2">
        <v>820</v>
      </c>
    </row>
    <row r="6" spans="1:5">
      <c r="A6" s="2"/>
      <c r="B6" s="2">
        <v>12</v>
      </c>
      <c r="C6" s="2">
        <v>4</v>
      </c>
      <c r="D6" s="2">
        <v>16</v>
      </c>
      <c r="E6" s="2">
        <v>480</v>
      </c>
    </row>
    <row r="7" spans="1:5" ht="44.1" customHeight="1">
      <c r="A7" s="1" t="s">
        <v>3</v>
      </c>
      <c r="B7" s="2">
        <v>10</v>
      </c>
      <c r="C7" s="2">
        <v>8</v>
      </c>
      <c r="D7" s="2">
        <v>7</v>
      </c>
      <c r="E7" s="2" t="s">
        <v>4</v>
      </c>
    </row>
    <row r="11" spans="1:5">
      <c r="A11" s="9" t="s">
        <v>5</v>
      </c>
      <c r="B11" s="9"/>
      <c r="C11" s="9"/>
    </row>
    <row r="12" spans="1:5">
      <c r="A12" s="4" t="s">
        <v>6</v>
      </c>
      <c r="B12" s="4" t="s">
        <v>7</v>
      </c>
      <c r="C12" s="4" t="s">
        <v>8</v>
      </c>
    </row>
    <row r="13" spans="1:5">
      <c r="A13" s="5">
        <v>20</v>
      </c>
      <c r="B13" s="5">
        <v>60</v>
      </c>
      <c r="C13" s="5">
        <v>0</v>
      </c>
    </row>
    <row r="14" spans="1:5">
      <c r="A14" s="6" t="s">
        <v>9</v>
      </c>
      <c r="B14" s="7">
        <f>10*A13+8*B13+7*C13</f>
        <v>680</v>
      </c>
      <c r="C14" s="2"/>
    </row>
    <row r="15" spans="1:5">
      <c r="A15" s="2"/>
      <c r="B15" s="2"/>
      <c r="C15" s="2"/>
    </row>
    <row r="16" spans="1:5">
      <c r="A16" s="9" t="s">
        <v>10</v>
      </c>
      <c r="B16" s="9"/>
      <c r="C16" s="9"/>
    </row>
    <row r="17" spans="1:3">
      <c r="A17" s="2">
        <f>7*A13+10*B13+11*C13</f>
        <v>740</v>
      </c>
      <c r="B17" s="2">
        <f>E4</f>
        <v>740</v>
      </c>
      <c r="C17" s="2"/>
    </row>
    <row r="18" spans="1:3">
      <c r="A18" s="2">
        <f>8*A13+6*B13+4*C13</f>
        <v>520</v>
      </c>
      <c r="B18" s="2">
        <f>E5</f>
        <v>820</v>
      </c>
      <c r="C18" s="2"/>
    </row>
    <row r="19" spans="1:3">
      <c r="A19" s="2">
        <f>12*A13+4*B13+16*C13</f>
        <v>480</v>
      </c>
      <c r="B19" s="2">
        <f>E6</f>
        <v>480</v>
      </c>
      <c r="C19" s="2"/>
    </row>
  </sheetData>
  <mergeCells count="5">
    <mergeCell ref="B2:D2"/>
    <mergeCell ref="A11:C11"/>
    <mergeCell ref="A16:C16"/>
    <mergeCell ref="A2:A3"/>
    <mergeCell ref="E2:E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6C8-5053-416A-AEEC-12A74B197E57}">
  <dimension ref="A1:G31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>
      <c r="A1" s="14" t="s">
        <v>16</v>
      </c>
    </row>
    <row r="2" spans="1:5">
      <c r="A2" s="14" t="s">
        <v>52</v>
      </c>
    </row>
    <row r="3" spans="1:5">
      <c r="A3" s="14" t="s">
        <v>53</v>
      </c>
    </row>
    <row r="4" spans="1:5">
      <c r="A4" s="14" t="s">
        <v>19</v>
      </c>
    </row>
    <row r="5" spans="1:5">
      <c r="A5" s="14" t="s">
        <v>20</v>
      </c>
    </row>
    <row r="6" spans="1:5">
      <c r="A6" s="14"/>
      <c r="B6" t="s">
        <v>21</v>
      </c>
    </row>
    <row r="7" spans="1:5">
      <c r="A7" s="14"/>
      <c r="B7" t="s">
        <v>54</v>
      </c>
    </row>
    <row r="8" spans="1:5">
      <c r="A8" s="14"/>
      <c r="B8" t="s">
        <v>55</v>
      </c>
    </row>
    <row r="9" spans="1:5">
      <c r="A9" s="14" t="s">
        <v>24</v>
      </c>
    </row>
    <row r="10" spans="1:5">
      <c r="B10" t="s">
        <v>25</v>
      </c>
    </row>
    <row r="11" spans="1:5">
      <c r="B11" t="s">
        <v>26</v>
      </c>
    </row>
    <row r="14" spans="1:5" ht="15.75" thickBot="1">
      <c r="A14" t="s">
        <v>56</v>
      </c>
    </row>
    <row r="15" spans="1:5" ht="15.75" thickBot="1">
      <c r="B15" s="16" t="s">
        <v>28</v>
      </c>
      <c r="C15" s="16" t="s">
        <v>29</v>
      </c>
      <c r="D15" s="16" t="s">
        <v>30</v>
      </c>
      <c r="E15" s="16" t="s">
        <v>31</v>
      </c>
    </row>
    <row r="16" spans="1:5" ht="15.75" thickBot="1">
      <c r="B16" s="15" t="s">
        <v>42</v>
      </c>
      <c r="C16" s="15" t="s">
        <v>39</v>
      </c>
      <c r="D16" s="18">
        <v>30</v>
      </c>
      <c r="E16" s="18">
        <v>537.18518518518522</v>
      </c>
    </row>
    <row r="19" spans="1:7" ht="15.75" thickBot="1">
      <c r="A19" t="s">
        <v>32</v>
      </c>
    </row>
    <row r="20" spans="1:7" ht="15.75" thickBot="1">
      <c r="B20" s="16" t="s">
        <v>28</v>
      </c>
      <c r="C20" s="16" t="s">
        <v>29</v>
      </c>
      <c r="D20" s="16" t="s">
        <v>30</v>
      </c>
      <c r="E20" s="16" t="s">
        <v>31</v>
      </c>
      <c r="F20" s="16" t="s">
        <v>33</v>
      </c>
    </row>
    <row r="21" spans="1:7">
      <c r="B21" s="17" t="s">
        <v>57</v>
      </c>
      <c r="C21" s="17" t="s">
        <v>6</v>
      </c>
      <c r="D21" s="19">
        <v>1</v>
      </c>
      <c r="E21" s="19">
        <v>26.259259259259263</v>
      </c>
      <c r="F21" s="17" t="s">
        <v>41</v>
      </c>
    </row>
    <row r="22" spans="1:7">
      <c r="B22" s="17" t="s">
        <v>58</v>
      </c>
      <c r="C22" s="17" t="s">
        <v>7</v>
      </c>
      <c r="D22" s="19">
        <v>1</v>
      </c>
      <c r="E22" s="19">
        <v>24.296296296296298</v>
      </c>
      <c r="F22" s="17" t="s">
        <v>41</v>
      </c>
    </row>
    <row r="23" spans="1:7" ht="15.75" thickBot="1">
      <c r="B23" s="15" t="s">
        <v>59</v>
      </c>
      <c r="C23" s="15" t="s">
        <v>8</v>
      </c>
      <c r="D23" s="18">
        <v>1</v>
      </c>
      <c r="E23" s="18">
        <v>3.5555555555555522</v>
      </c>
      <c r="F23" s="15" t="s">
        <v>41</v>
      </c>
    </row>
    <row r="26" spans="1:7" ht="15.75" thickBot="1">
      <c r="A26" t="s">
        <v>10</v>
      </c>
    </row>
    <row r="27" spans="1:7" ht="15.75" thickBot="1">
      <c r="B27" s="16" t="s">
        <v>28</v>
      </c>
      <c r="C27" s="16" t="s">
        <v>29</v>
      </c>
      <c r="D27" s="16" t="s">
        <v>34</v>
      </c>
      <c r="E27" s="16" t="s">
        <v>35</v>
      </c>
      <c r="F27" s="16" t="s">
        <v>36</v>
      </c>
      <c r="G27" s="16" t="s">
        <v>37</v>
      </c>
    </row>
    <row r="28" spans="1:7">
      <c r="B28" s="17" t="s">
        <v>60</v>
      </c>
      <c r="C28" s="17" t="s">
        <v>10</v>
      </c>
      <c r="D28" s="19">
        <v>50.555555555555557</v>
      </c>
      <c r="E28" s="17" t="s">
        <v>61</v>
      </c>
      <c r="F28" s="17" t="s">
        <v>49</v>
      </c>
      <c r="G28" s="19">
        <v>0.55555555555555713</v>
      </c>
    </row>
    <row r="29" spans="1:7">
      <c r="B29" s="17" t="s">
        <v>44</v>
      </c>
      <c r="C29" s="17" t="s">
        <v>10</v>
      </c>
      <c r="D29" s="19">
        <v>140</v>
      </c>
      <c r="E29" s="17" t="s">
        <v>62</v>
      </c>
      <c r="F29" s="17" t="s">
        <v>46</v>
      </c>
      <c r="G29" s="19">
        <v>0</v>
      </c>
    </row>
    <row r="30" spans="1:7">
      <c r="B30" s="17" t="s">
        <v>47</v>
      </c>
      <c r="C30" s="17" t="s">
        <v>10</v>
      </c>
      <c r="D30" s="19">
        <v>127.00000000000001</v>
      </c>
      <c r="E30" s="17" t="s">
        <v>63</v>
      </c>
      <c r="F30" s="17" t="s">
        <v>46</v>
      </c>
      <c r="G30" s="19">
        <v>0</v>
      </c>
    </row>
    <row r="31" spans="1:7" ht="15.75" thickBot="1">
      <c r="B31" s="15" t="s">
        <v>50</v>
      </c>
      <c r="C31" s="15" t="s">
        <v>10</v>
      </c>
      <c r="D31" s="18">
        <v>79.999999999999986</v>
      </c>
      <c r="E31" s="15" t="s">
        <v>64</v>
      </c>
      <c r="F31" s="15" t="s">
        <v>46</v>
      </c>
      <c r="G31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B13" sqref="B13"/>
    </sheetView>
  </sheetViews>
  <sheetFormatPr defaultColWidth="8.85546875" defaultRowHeight="15"/>
  <cols>
    <col min="1" max="1" width="20.5703125" customWidth="1"/>
    <col min="5" max="5" width="17.85546875" customWidth="1"/>
  </cols>
  <sheetData>
    <row r="1" spans="1:5">
      <c r="A1" s="10" t="s">
        <v>11</v>
      </c>
      <c r="B1" s="8" t="s">
        <v>12</v>
      </c>
      <c r="C1" s="8"/>
      <c r="D1" s="8"/>
      <c r="E1" s="10" t="s">
        <v>13</v>
      </c>
    </row>
    <row r="2" spans="1:5">
      <c r="A2" s="10"/>
      <c r="B2" s="2"/>
      <c r="C2" s="2"/>
      <c r="D2" s="2"/>
      <c r="E2" s="10"/>
    </row>
    <row r="3" spans="1:5">
      <c r="A3" s="2"/>
      <c r="B3" s="2">
        <v>1</v>
      </c>
      <c r="C3" s="2">
        <v>1</v>
      </c>
      <c r="D3" s="2">
        <v>0</v>
      </c>
      <c r="E3" s="2">
        <v>50</v>
      </c>
    </row>
    <row r="4" spans="1:5">
      <c r="A4" s="2"/>
      <c r="B4" s="2">
        <v>4</v>
      </c>
      <c r="C4" s="2">
        <v>1</v>
      </c>
      <c r="D4" s="2">
        <v>3</v>
      </c>
      <c r="E4" s="2">
        <v>140</v>
      </c>
    </row>
    <row r="5" spans="1:5">
      <c r="A5" s="2"/>
      <c r="B5" s="2">
        <v>1</v>
      </c>
      <c r="C5" s="2">
        <v>4</v>
      </c>
      <c r="D5" s="2">
        <v>1</v>
      </c>
      <c r="E5" s="2">
        <v>127</v>
      </c>
    </row>
    <row r="6" spans="1:5">
      <c r="A6" s="2"/>
      <c r="B6" s="2">
        <v>0</v>
      </c>
      <c r="C6" s="2">
        <v>3</v>
      </c>
      <c r="D6" s="2">
        <v>2</v>
      </c>
      <c r="E6" s="2">
        <v>80</v>
      </c>
    </row>
    <row r="7" spans="1:5" ht="45" customHeight="1">
      <c r="A7" s="1" t="s">
        <v>14</v>
      </c>
      <c r="B7" s="2">
        <v>8</v>
      </c>
      <c r="C7" s="2">
        <v>12</v>
      </c>
      <c r="D7" s="2">
        <v>10</v>
      </c>
      <c r="E7" s="3" t="s">
        <v>15</v>
      </c>
    </row>
    <row r="10" spans="1:5">
      <c r="A10" s="11" t="s">
        <v>5</v>
      </c>
      <c r="B10" s="12"/>
      <c r="C10" s="13"/>
    </row>
    <row r="11" spans="1:5">
      <c r="A11" s="4" t="s">
        <v>6</v>
      </c>
      <c r="B11" s="4" t="s">
        <v>7</v>
      </c>
      <c r="C11" s="4" t="s">
        <v>8</v>
      </c>
    </row>
    <row r="12" spans="1:5">
      <c r="A12" s="5">
        <v>26.259259259259263</v>
      </c>
      <c r="B12" s="5">
        <v>24.296296296296298</v>
      </c>
      <c r="C12" s="5">
        <v>3.5555555555555522</v>
      </c>
    </row>
    <row r="13" spans="1:5">
      <c r="A13" s="6" t="s">
        <v>9</v>
      </c>
      <c r="B13" s="7">
        <f>8*A12+12*B12+10*C12</f>
        <v>537.18518518518522</v>
      </c>
      <c r="C13" s="2"/>
    </row>
    <row r="14" spans="1:5">
      <c r="A14" s="2"/>
      <c r="B14" s="2"/>
      <c r="C14" s="2"/>
    </row>
    <row r="15" spans="1:5">
      <c r="A15" s="9" t="s">
        <v>10</v>
      </c>
      <c r="B15" s="9"/>
      <c r="C15" s="9"/>
    </row>
    <row r="16" spans="1:5">
      <c r="A16" s="2">
        <f>1*A12+1*B12</f>
        <v>50.555555555555557</v>
      </c>
      <c r="B16" s="2">
        <f>E3</f>
        <v>50</v>
      </c>
      <c r="C16" s="2"/>
    </row>
    <row r="17" spans="1:3">
      <c r="A17" s="2">
        <f>4*A12+1*B12+3*C12</f>
        <v>140</v>
      </c>
      <c r="B17" s="2">
        <f>E4</f>
        <v>140</v>
      </c>
      <c r="C17" s="2"/>
    </row>
    <row r="18" spans="1:3">
      <c r="A18" s="2">
        <f>1*A12+4*B12+1*C12</f>
        <v>127.00000000000001</v>
      </c>
      <c r="B18" s="2">
        <f>E5</f>
        <v>127</v>
      </c>
      <c r="C18" s="2"/>
    </row>
    <row r="19" spans="1:3">
      <c r="A19" s="2">
        <f>3*B12+2*C12</f>
        <v>79.999999999999986</v>
      </c>
      <c r="B19" s="2">
        <f>E6</f>
        <v>80</v>
      </c>
      <c r="C19" s="2"/>
    </row>
  </sheetData>
  <mergeCells count="5">
    <mergeCell ref="B1:D1"/>
    <mergeCell ref="A10:C10"/>
    <mergeCell ref="A15:C15"/>
    <mergeCell ref="A1:A2"/>
    <mergeCell ref="E1:E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Лист1</vt:lpstr>
      <vt:lpstr>Отчет о результатах 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User</cp:lastModifiedBy>
  <dcterms:created xsi:type="dcterms:W3CDTF">2022-12-25T14:22:56Z</dcterms:created>
  <dcterms:modified xsi:type="dcterms:W3CDTF">2022-12-27T15:08:11Z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C3570E1661C94D209296590C2520FD5C</vt:lpwstr>
  </property>
  <property fmtid="{D5CDD505-2E9C-101B-9397-08002B2CF9AE}" pid="3" name="KSOProductBuildVer">
    <vt:lpwstr>1049-11.2.0.11440</vt:lpwstr>
  </property>
</Properties>
</file>