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1оп-22\Маслов В.А. x Saifor.exe\I курс 2 семестр\Теория Информации\ЛР1\"/>
    </mc:Choice>
  </mc:AlternateContent>
  <bookViews>
    <workbookView xWindow="0" yWindow="0" windowWidth="21600" windowHeight="9030" activeTab="2"/>
  </bookViews>
  <sheets>
    <sheet name="Диаграмма" sheetId="1" r:id="rId1"/>
    <sheet name="Энтропии простейших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3" l="1"/>
  <c r="Q38" i="3"/>
  <c r="H39" i="3"/>
  <c r="N3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3" i="3"/>
  <c r="G7" i="2"/>
  <c r="G8" i="2"/>
  <c r="G9" i="2"/>
  <c r="G10" i="2"/>
  <c r="G11" i="2"/>
  <c r="G12" i="2"/>
  <c r="G3" i="2"/>
  <c r="G4" i="2"/>
  <c r="C8" i="1"/>
  <c r="C4" i="1"/>
  <c r="C13" i="1"/>
  <c r="C3" i="1"/>
  <c r="Q56" i="3" l="1"/>
  <c r="N33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Q57" i="3" s="1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H33" i="3"/>
  <c r="H34" i="3"/>
  <c r="H35" i="3"/>
  <c r="H36" i="3"/>
  <c r="H37" i="3"/>
  <c r="H38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Q46" i="3" s="1"/>
  <c r="G47" i="3"/>
  <c r="G48" i="3"/>
  <c r="G49" i="3"/>
  <c r="G50" i="3"/>
  <c r="G51" i="3"/>
  <c r="G52" i="3"/>
  <c r="Q52" i="3" s="1"/>
  <c r="G53" i="3"/>
  <c r="Q53" i="3" s="1"/>
  <c r="G54" i="3"/>
  <c r="Q54" i="3" s="1"/>
  <c r="G55" i="3"/>
  <c r="Q55" i="3" s="1"/>
  <c r="G56" i="3"/>
  <c r="G57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E33" i="3"/>
  <c r="E34" i="3"/>
  <c r="Q34" i="3" s="1"/>
  <c r="E35" i="3"/>
  <c r="E36" i="3"/>
  <c r="Q36" i="3" s="1"/>
  <c r="E37" i="3"/>
  <c r="E38" i="3"/>
  <c r="E39" i="3"/>
  <c r="E40" i="3"/>
  <c r="Q40" i="3" s="1"/>
  <c r="E41" i="3"/>
  <c r="E42" i="3"/>
  <c r="Q42" i="3" s="1"/>
  <c r="E43" i="3"/>
  <c r="E44" i="3"/>
  <c r="Q44" i="3" s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C50" i="3"/>
  <c r="C51" i="3"/>
  <c r="C52" i="3"/>
  <c r="C53" i="3"/>
  <c r="C54" i="3"/>
  <c r="C55" i="3"/>
  <c r="C56" i="3"/>
  <c r="C57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D33" i="3"/>
  <c r="D34" i="3"/>
  <c r="D35" i="3"/>
  <c r="D36" i="3"/>
  <c r="D37" i="3"/>
  <c r="D38" i="3"/>
  <c r="D39" i="3"/>
  <c r="D40" i="3"/>
  <c r="D41" i="3"/>
  <c r="D42" i="3"/>
  <c r="D43" i="3"/>
  <c r="D44" i="3"/>
  <c r="C33" i="3"/>
  <c r="Q33" i="3" s="1"/>
  <c r="C34" i="3"/>
  <c r="C35" i="3"/>
  <c r="Q35" i="3" s="1"/>
  <c r="C36" i="3"/>
  <c r="C37" i="3"/>
  <c r="Q37" i="3" s="1"/>
  <c r="C38" i="3"/>
  <c r="C39" i="3"/>
  <c r="Q39" i="3" s="1"/>
  <c r="C40" i="3"/>
  <c r="C41" i="3"/>
  <c r="Q41" i="3" s="1"/>
  <c r="C42" i="3"/>
  <c r="C43" i="3"/>
  <c r="Q43" i="3" s="1"/>
  <c r="C44" i="3"/>
  <c r="C45" i="3"/>
  <c r="Q45" i="3" s="1"/>
  <c r="C46" i="3"/>
  <c r="C47" i="3"/>
  <c r="Q47" i="3" s="1"/>
  <c r="C48" i="3"/>
  <c r="C49" i="3"/>
  <c r="C32" i="3"/>
  <c r="D32" i="3"/>
  <c r="E32" i="3"/>
  <c r="F32" i="3"/>
  <c r="G32" i="3"/>
  <c r="H32" i="3"/>
  <c r="I32" i="3"/>
  <c r="J32" i="3"/>
  <c r="K32" i="3"/>
  <c r="L32" i="3"/>
  <c r="M32" i="3"/>
  <c r="N32" i="3"/>
  <c r="B32" i="3"/>
  <c r="Q32" i="3" s="1"/>
  <c r="Q51" i="3" l="1"/>
  <c r="Q48" i="3"/>
  <c r="Q50" i="3"/>
  <c r="C12" i="1"/>
  <c r="C11" i="1"/>
  <c r="C10" i="1"/>
  <c r="C9" i="1"/>
  <c r="C7" i="1"/>
  <c r="C6" i="1"/>
  <c r="C5" i="1"/>
  <c r="B7" i="2"/>
  <c r="B8" i="2"/>
  <c r="B9" i="2"/>
  <c r="B10" i="2"/>
  <c r="B11" i="2"/>
  <c r="B12" i="2"/>
  <c r="C3" i="2"/>
  <c r="C7" i="2" l="1"/>
</calcChain>
</file>

<file path=xl/sharedStrings.xml><?xml version="1.0" encoding="utf-8"?>
<sst xmlns="http://schemas.openxmlformats.org/spreadsheetml/2006/main" count="107" uniqueCount="28">
  <si>
    <t>p</t>
  </si>
  <si>
    <t>H</t>
  </si>
  <si>
    <t>k</t>
  </si>
  <si>
    <t>Fk</t>
  </si>
  <si>
    <t>Идеальная монета</t>
  </si>
  <si>
    <t>Фальшивая монета</t>
  </si>
  <si>
    <t>Игральная кость</t>
  </si>
  <si>
    <t>Фальшивая игральная кость</t>
  </si>
  <si>
    <t>Сторона</t>
  </si>
  <si>
    <t xml:space="preserve"> </t>
  </si>
  <si>
    <t>м</t>
  </si>
  <si>
    <t>а</t>
  </si>
  <si>
    <t>с</t>
  </si>
  <si>
    <t>л</t>
  </si>
  <si>
    <t>о</t>
  </si>
  <si>
    <t>в</t>
  </si>
  <si>
    <t>_</t>
  </si>
  <si>
    <t>д</t>
  </si>
  <si>
    <t>и</t>
  </si>
  <si>
    <t>н</t>
  </si>
  <si>
    <t>р</t>
  </si>
  <si>
    <t>е</t>
  </si>
  <si>
    <t>ч</t>
  </si>
  <si>
    <t>Pk</t>
  </si>
  <si>
    <t>Sk</t>
  </si>
  <si>
    <t>Hks</t>
  </si>
  <si>
    <t>Sks</t>
  </si>
  <si>
    <t>Fks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</si>
</sst>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7" formatCode="0.000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Calibri Light"/>
      <family val="2"/>
      <charset val="204"/>
      <scheme val="major"/>
    </font>
    <font>
      <sz val="12"/>
      <color theme="0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0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40404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9" borderId="0" xfId="0" applyFont="1" applyFill="1"/>
    <xf numFmtId="0" fontId="2" fillId="9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5" fontId="2" fillId="9" borderId="7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7" fontId="1" fillId="6" borderId="7" xfId="0" applyNumberFormat="1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165" fontId="8" fillId="9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2"/>
                </a:solidFill>
                <a:effectLst>
                  <a:glow rad="152400">
                    <a:schemeClr val="accent2">
                      <a:alpha val="55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2"/>
                </a:solidFill>
                <a:effectLst>
                  <a:glow rad="152400">
                    <a:schemeClr val="accent2">
                      <a:alpha val="55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H(p</a:t>
            </a:r>
            <a:r>
              <a:rPr lang="ru-RU">
                <a:solidFill>
                  <a:schemeClr val="accent2"/>
                </a:solidFill>
                <a:effectLst>
                  <a:glow rad="152400">
                    <a:schemeClr val="accent2">
                      <a:alpha val="55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  <a:r>
              <a:rPr lang="en-US">
                <a:solidFill>
                  <a:schemeClr val="accent2"/>
                </a:solidFill>
                <a:effectLst>
                  <a:glow rad="152400">
                    <a:schemeClr val="accent2">
                      <a:alpha val="55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r>
              <a:rPr lang="ru-RU">
                <a:solidFill>
                  <a:schemeClr val="accent2"/>
                </a:solidFill>
                <a:effectLst>
                  <a:glow rad="152400">
                    <a:schemeClr val="accent2">
                      <a:alpha val="55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Энтропия</a:t>
            </a:r>
            <a:r>
              <a:rPr lang="en-US">
                <a:solidFill>
                  <a:schemeClr val="accent2"/>
                </a:solidFill>
                <a:effectLst>
                  <a:glow rad="152400">
                    <a:schemeClr val="accent2">
                      <a:alpha val="55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ru-RU">
              <a:solidFill>
                <a:schemeClr val="accent2"/>
              </a:solidFill>
              <a:effectLst>
                <a:glow rad="152400">
                  <a:schemeClr val="accent2">
                    <a:alpha val="55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77416051693089"/>
          <c:y val="5.2646737741853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2"/>
              </a:solidFill>
              <a:effectLst>
                <a:glow rad="152400">
                  <a:schemeClr val="accent2">
                    <a:alpha val="55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05714644413841"/>
          <c:y val="0.16843657817109148"/>
          <c:w val="0.80824280373025126"/>
          <c:h val="0.70708475599842069"/>
        </c:manualLayout>
      </c:layout>
      <c:lineChart>
        <c:grouping val="stacked"/>
        <c:varyColors val="0"/>
        <c:ser>
          <c:idx val="0"/>
          <c:order val="0"/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Диаграмма!$B$3:$B$13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 formatCode="General">
                  <c:v>0.2</c:v>
                </c:pt>
                <c:pt idx="3">
                  <c:v>0.3</c:v>
                </c:pt>
                <c:pt idx="4" formatCode="General">
                  <c:v>0.4</c:v>
                </c:pt>
                <c:pt idx="5">
                  <c:v>0.5</c:v>
                </c:pt>
                <c:pt idx="6" formatCode="General">
                  <c:v>0.6</c:v>
                </c:pt>
                <c:pt idx="7">
                  <c:v>0.7</c:v>
                </c:pt>
                <c:pt idx="8" formatCode="General">
                  <c:v>0.8</c:v>
                </c:pt>
                <c:pt idx="9">
                  <c:v>0.9</c:v>
                </c:pt>
                <c:pt idx="10" formatCode="General">
                  <c:v>1</c:v>
                </c:pt>
              </c:numCache>
            </c:numRef>
          </c:cat>
          <c:val>
            <c:numRef>
              <c:f>Диаграмма!$C$3:$C$13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7-46A4-ADCE-05D6232A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19544"/>
        <c:axId val="501117904"/>
      </c:lineChart>
      <c:catAx>
        <c:axId val="501119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17904"/>
        <c:crosses val="autoZero"/>
        <c:auto val="1"/>
        <c:lblAlgn val="ctr"/>
        <c:lblOffset val="100"/>
        <c:noMultiLvlLbl val="0"/>
      </c:catAx>
      <c:valAx>
        <c:axId val="50111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1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effectLst>
                  <a:glow rad="127000">
                    <a:schemeClr val="bg1">
                      <a:alpha val="14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effectLst>
                  <a:glow rad="127000">
                    <a:schemeClr val="bg1">
                      <a:alpha val="14000"/>
                    </a:schemeClr>
                  </a:glow>
                </a:effectLst>
              </a:rPr>
              <a:t>Hk</a:t>
            </a:r>
            <a:endParaRPr lang="ru-RU">
              <a:solidFill>
                <a:schemeClr val="bg1"/>
              </a:solidFill>
              <a:effectLst>
                <a:glow rad="127000">
                  <a:schemeClr val="bg1">
                    <a:alpha val="14000"/>
                  </a:schemeClr>
                </a:glo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effectLst>
                <a:glow rad="127000">
                  <a:schemeClr val="bg1">
                    <a:alpha val="14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alpha val="25000"/>
                </a:schemeClr>
              </a:glo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Лист3!$O$32:$O$57</c:f>
              <c:strCache>
                <c:ptCount val="26"/>
                <c:pt idx="0">
                  <c:v>м</c:v>
                </c:pt>
                <c:pt idx="1">
                  <c:v>а</c:v>
                </c:pt>
                <c:pt idx="2">
                  <c:v>с</c:v>
                </c:pt>
                <c:pt idx="3">
                  <c:v>л</c:v>
                </c:pt>
                <c:pt idx="4">
                  <c:v>о</c:v>
                </c:pt>
                <c:pt idx="5">
                  <c:v>в</c:v>
                </c:pt>
                <c:pt idx="6">
                  <c:v>_</c:v>
                </c:pt>
                <c:pt idx="7">
                  <c:v>в</c:v>
                </c:pt>
                <c:pt idx="8">
                  <c:v>л</c:v>
                </c:pt>
                <c:pt idx="9">
                  <c:v>а</c:v>
                </c:pt>
                <c:pt idx="10">
                  <c:v>д</c:v>
                </c:pt>
                <c:pt idx="11">
                  <c:v>и</c:v>
                </c:pt>
                <c:pt idx="12">
                  <c:v>с</c:v>
                </c:pt>
                <c:pt idx="13">
                  <c:v>л</c:v>
                </c:pt>
                <c:pt idx="14">
                  <c:v>а</c:v>
                </c:pt>
                <c:pt idx="15">
                  <c:v>в</c:v>
                </c:pt>
                <c:pt idx="16">
                  <c:v>_</c:v>
                </c:pt>
                <c:pt idx="17">
                  <c:v>а</c:v>
                </c:pt>
                <c:pt idx="18">
                  <c:v>н</c:v>
                </c:pt>
                <c:pt idx="19">
                  <c:v>д</c:v>
                </c:pt>
                <c:pt idx="20">
                  <c:v>р</c:v>
                </c:pt>
                <c:pt idx="21">
                  <c:v>е</c:v>
                </c:pt>
                <c:pt idx="22">
                  <c:v>е</c:v>
                </c:pt>
                <c:pt idx="23">
                  <c:v>в</c:v>
                </c:pt>
                <c:pt idx="24">
                  <c:v>и</c:v>
                </c:pt>
                <c:pt idx="25">
                  <c:v>ч</c:v>
                </c:pt>
              </c:strCache>
            </c:strRef>
          </c:cat>
          <c:val>
            <c:numRef>
              <c:f>Лист3!$Q$32:$Q$57</c:f>
              <c:numCache>
                <c:formatCode>0.000000</c:formatCode>
                <c:ptCount val="26"/>
                <c:pt idx="0">
                  <c:v>3.5175594295963433</c:v>
                </c:pt>
                <c:pt idx="1">
                  <c:v>3.4136606896881854</c:v>
                </c:pt>
                <c:pt idx="2">
                  <c:v>3.4387218755408671</c:v>
                </c:pt>
                <c:pt idx="3">
                  <c:v>3.4144413036949728</c:v>
                </c:pt>
                <c:pt idx="4">
                  <c:v>3.4251185503571393</c:v>
                </c:pt>
                <c:pt idx="5">
                  <c:v>3.3087513512471665</c:v>
                </c:pt>
                <c:pt idx="6">
                  <c:v>3.346439344671015</c:v>
                </c:pt>
                <c:pt idx="7">
                  <c:v>3.3263604079526949</c:v>
                </c:pt>
                <c:pt idx="8">
                  <c:v>3.3502090290998972</c:v>
                </c:pt>
                <c:pt idx="9">
                  <c:v>3.3371753411230776</c:v>
                </c:pt>
                <c:pt idx="10">
                  <c:v>3.375</c:v>
                </c:pt>
                <c:pt idx="11">
                  <c:v>3.3735572622751855</c:v>
                </c:pt>
                <c:pt idx="12">
                  <c:v>3.3787834934861767</c:v>
                </c:pt>
                <c:pt idx="13">
                  <c:v>3.238901256602631</c:v>
                </c:pt>
                <c:pt idx="14">
                  <c:v>3.0849625007211561</c:v>
                </c:pt>
                <c:pt idx="15">
                  <c:v>3.0957952550009344</c:v>
                </c:pt>
                <c:pt idx="16">
                  <c:v>2.7897352853986264</c:v>
                </c:pt>
                <c:pt idx="17">
                  <c:v>2.5954888901709441</c:v>
                </c:pt>
                <c:pt idx="18">
                  <c:v>2.375</c:v>
                </c:pt>
                <c:pt idx="19">
                  <c:v>2.1205899331922322</c:v>
                </c:pt>
                <c:pt idx="20">
                  <c:v>2.251629167387823</c:v>
                </c:pt>
                <c:pt idx="21">
                  <c:v>1.9219280948873623</c:v>
                </c:pt>
                <c:pt idx="22">
                  <c:v>2</c:v>
                </c:pt>
                <c:pt idx="23">
                  <c:v>1.5849625007211561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2B7-9D07-C13DB9715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06680864"/>
        <c:axId val="606675288"/>
      </c:barChart>
      <c:catAx>
        <c:axId val="60668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75288"/>
        <c:crosses val="autoZero"/>
        <c:auto val="1"/>
        <c:lblAlgn val="ctr"/>
        <c:lblOffset val="100"/>
        <c:noMultiLvlLbl val="0"/>
      </c:catAx>
      <c:valAx>
        <c:axId val="606675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161925</xdr:rowOff>
    </xdr:from>
    <xdr:to>
      <xdr:col>14</xdr:col>
      <xdr:colOff>219075</xdr:colOff>
      <xdr:row>21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57</xdr:row>
      <xdr:rowOff>180975</xdr:rowOff>
    </xdr:from>
    <xdr:to>
      <xdr:col>17</xdr:col>
      <xdr:colOff>219075</xdr:colOff>
      <xdr:row>72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Таблица12425" displayName="Таблица12425" ref="B2:C13" totalsRowShown="0" headerRowDxfId="31" dataDxfId="29" headerRowBorderDxfId="30" tableBorderDxfId="28">
  <autoFilter ref="B2:C13"/>
  <tableColumns count="2">
    <tableColumn id="1" name="p" dataDxfId="27"/>
    <tableColumn id="2" name="H" dataDxfId="26">
      <calculatedColumnFormula>-1*(B3*LOG(B3,2)+(1-B3)*LOG((1-B3),2))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8" name="Таблица8" displayName="Таблица8" ref="A2:C4" totalsRowShown="0" headerRowDxfId="25" dataDxfId="24">
  <autoFilter ref="A2:C4"/>
  <tableColumns count="3">
    <tableColumn id="1" name="Сторона" dataDxfId="23"/>
    <tableColumn id="2" name="p" dataDxfId="22"/>
    <tableColumn id="3" name=" " dataDxfId="21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0" name="Таблица711" displayName="Таблица711" ref="E2:G4" totalsRowShown="0" headerRowDxfId="20" dataDxfId="19">
  <autoFilter ref="E2:G4"/>
  <tableColumns count="3">
    <tableColumn id="1" name="Сторона" dataDxfId="18"/>
    <tableColumn id="2" name="p" dataDxfId="17"/>
    <tableColumn id="3" name=" " dataDxfId="1">
      <calculatedColumnFormula>-(F3*LOG(F3,2))+(-(F4*LOG(F4,2)))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15" name="Таблица15" displayName="Таблица15" ref="D2:D4" totalsRowShown="0" headerRowDxfId="16" dataDxfId="15">
  <autoFilter ref="D2:D4"/>
  <tableColumns count="1">
    <tableColumn id="1" name=" " dataDxfId="1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6:C12" totalsRowShown="0" headerRowDxfId="13" dataDxfId="12">
  <autoFilter ref="A6:C12"/>
  <tableColumns count="3">
    <tableColumn id="1" name="Сторона" dataDxfId="11"/>
    <tableColumn id="2" name="p" dataDxfId="10">
      <calculatedColumnFormula>1/6</calculatedColumnFormula>
    </tableColumn>
    <tableColumn id="3" name=" " dataDxfId="9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id="11" name="Таблица312" displayName="Таблица312" ref="E6:G12" totalsRowShown="0" headerRowDxfId="8" dataDxfId="7">
  <autoFilter ref="E6:G12"/>
  <tableColumns count="3">
    <tableColumn id="1" name="Сторона" dataDxfId="6"/>
    <tableColumn id="2" name="p" dataDxfId="5"/>
    <tableColumn id="3" name=" " dataDxfId="0">
      <calculatedColumnFormula>-(F7*LOG(F7,2))+(-(F8*LOG(F8,2)))+(-(F9*LOG(F9,2)))+(-(F10*LOG(F10,2)))+(-(F11*LOG(F11,2)))+(-(F12*LOG(F12,2)))</calculatedColumnFormula>
    </tableColumn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id="14" name="Таблица14" displayName="Таблица14" ref="D6:D12" totalsRowShown="0" headerRowDxfId="4" dataDxfId="3">
  <autoFilter ref="D6:D12"/>
  <tableColumns count="1">
    <tableColumn id="1" name=" 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22" workbookViewId="0">
      <selection activeCell="C8" sqref="C8"/>
    </sheetView>
  </sheetViews>
  <sheetFormatPr defaultRowHeight="15" x14ac:dyDescent="0.25"/>
  <cols>
    <col min="1" max="1" width="4.85546875" customWidth="1"/>
    <col min="2" max="2" width="11.5703125" customWidth="1"/>
    <col min="3" max="3" width="16.5703125" customWidth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0.25" customHeight="1" x14ac:dyDescent="0.25">
      <c r="A2" s="7"/>
      <c r="B2" s="14" t="s">
        <v>0</v>
      </c>
      <c r="C2" s="15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s="1" customFormat="1" ht="19.5" customHeight="1" x14ac:dyDescent="0.25">
      <c r="A3" s="8"/>
      <c r="B3" s="10">
        <v>0</v>
      </c>
      <c r="C3" s="13" t="e">
        <f>-1*(B3*LOG(B3,2)+(1-B3)*LOG((1-B3),2))</f>
        <v>#NUM!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9.5" customHeight="1" x14ac:dyDescent="0.25">
      <c r="A4" s="8"/>
      <c r="B4" s="10">
        <v>0.1</v>
      </c>
      <c r="C4" s="13">
        <f>-1*(B4*LOG(B4,2)+(1-B4)*LOG((1-B4),2))</f>
        <v>0.46899559358928122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s="1" customFormat="1" ht="19.5" customHeight="1" x14ac:dyDescent="0.25">
      <c r="A5" s="8"/>
      <c r="B5" s="11">
        <v>0.2</v>
      </c>
      <c r="C5" s="13">
        <f>-1*(B5*LOG(B5,2)+(1-B5)*LOG((1-B5),2))</f>
        <v>0.72192809488736231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s="1" customFormat="1" ht="19.5" customHeight="1" x14ac:dyDescent="0.25">
      <c r="A6" s="8"/>
      <c r="B6" s="10">
        <v>0.3</v>
      </c>
      <c r="C6" s="13">
        <f t="shared" ref="C6:C13" si="0">-1*(B6*LOG(B6,2)+(1-B6)*LOG((1-B6),2))</f>
        <v>0.8812908992306927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1" customFormat="1" ht="19.5" customHeight="1" x14ac:dyDescent="0.25">
      <c r="A7" s="8"/>
      <c r="B7" s="11">
        <v>0.4</v>
      </c>
      <c r="C7" s="13">
        <f t="shared" si="0"/>
        <v>0.97095059445466858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s="1" customFormat="1" ht="19.5" customHeight="1" x14ac:dyDescent="0.25">
      <c r="A8" s="8"/>
      <c r="B8" s="10">
        <v>0.5</v>
      </c>
      <c r="C8" s="13">
        <f>-1*(B8*LOG(B8,2)+(1-B8)*LOG((1-B8),2))</f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s="1" customFormat="1" ht="19.5" customHeight="1" x14ac:dyDescent="0.25">
      <c r="A9" s="8"/>
      <c r="B9" s="11">
        <v>0.6</v>
      </c>
      <c r="C9" s="13">
        <f t="shared" si="0"/>
        <v>0.97095059445466858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s="1" customFormat="1" ht="19.5" customHeight="1" x14ac:dyDescent="0.25">
      <c r="A10" s="8"/>
      <c r="B10" s="10">
        <v>0.7</v>
      </c>
      <c r="C10" s="13">
        <f t="shared" si="0"/>
        <v>0.8812908992306927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s="1" customFormat="1" ht="19.5" customHeight="1" x14ac:dyDescent="0.25">
      <c r="A11" s="8"/>
      <c r="B11" s="11">
        <v>0.8</v>
      </c>
      <c r="C11" s="13">
        <f t="shared" si="0"/>
        <v>0.72192809488736231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s="1" customFormat="1" ht="19.5" customHeight="1" x14ac:dyDescent="0.25">
      <c r="A12" s="8"/>
      <c r="B12" s="10">
        <v>0.9</v>
      </c>
      <c r="C12" s="13">
        <f t="shared" si="0"/>
        <v>0.46899559358928117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s="1" customFormat="1" ht="19.5" customHeight="1" x14ac:dyDescent="0.25">
      <c r="A13" s="8"/>
      <c r="B13" s="12">
        <v>1</v>
      </c>
      <c r="C13" s="13" t="e">
        <f t="shared" si="0"/>
        <v>#NUM!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25">
      <c r="R60" s="7"/>
      <c r="S60" s="7"/>
      <c r="T60" s="7"/>
      <c r="U60" s="7"/>
    </row>
    <row r="61" spans="1:21" x14ac:dyDescent="0.25">
      <c r="R61" s="7"/>
      <c r="S61" s="7"/>
      <c r="T61" s="7"/>
      <c r="U61" s="7"/>
    </row>
    <row r="62" spans="1:21" x14ac:dyDescent="0.25">
      <c r="R62" s="7"/>
      <c r="S62" s="7"/>
      <c r="T62" s="7"/>
      <c r="U62" s="7"/>
    </row>
    <row r="63" spans="1:21" x14ac:dyDescent="0.25">
      <c r="R63" s="7"/>
      <c r="S63" s="7"/>
      <c r="T63" s="7"/>
      <c r="U63" s="7"/>
    </row>
    <row r="64" spans="1:21" x14ac:dyDescent="0.25">
      <c r="R64" s="7"/>
      <c r="S64" s="7"/>
      <c r="T64" s="7"/>
      <c r="U64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G7" sqref="G7"/>
    </sheetView>
  </sheetViews>
  <sheetFormatPr defaultRowHeight="15" x14ac:dyDescent="0.25"/>
  <cols>
    <col min="1" max="1" width="16.5703125" customWidth="1"/>
    <col min="2" max="2" width="23" customWidth="1"/>
    <col min="3" max="3" width="20.5703125" customWidth="1"/>
    <col min="4" max="4" width="11.85546875" customWidth="1"/>
    <col min="5" max="5" width="17.5703125" customWidth="1"/>
    <col min="6" max="6" width="21.28515625" customWidth="1"/>
    <col min="7" max="7" width="23" customWidth="1"/>
  </cols>
  <sheetData>
    <row r="1" spans="1:14" ht="34.5" customHeight="1" x14ac:dyDescent="0.25">
      <c r="A1" s="22" t="s">
        <v>4</v>
      </c>
      <c r="B1" s="22"/>
      <c r="C1" s="22"/>
      <c r="D1" s="2"/>
      <c r="E1" s="22" t="s">
        <v>5</v>
      </c>
      <c r="F1" s="22"/>
      <c r="G1" s="22"/>
      <c r="H1" s="7"/>
      <c r="I1" s="7"/>
      <c r="J1" s="7"/>
      <c r="K1" s="7"/>
      <c r="L1" s="7"/>
      <c r="M1" s="7"/>
      <c r="N1" s="7"/>
    </row>
    <row r="2" spans="1:14" ht="30" customHeight="1" x14ac:dyDescent="0.25">
      <c r="A2" s="3" t="s">
        <v>8</v>
      </c>
      <c r="B2" s="3" t="s">
        <v>0</v>
      </c>
      <c r="C2" s="3" t="s">
        <v>9</v>
      </c>
      <c r="D2" s="3" t="s">
        <v>9</v>
      </c>
      <c r="E2" s="4" t="s">
        <v>8</v>
      </c>
      <c r="F2" s="4" t="s">
        <v>0</v>
      </c>
      <c r="G2" s="4" t="s">
        <v>9</v>
      </c>
      <c r="H2" s="7"/>
      <c r="I2" s="7"/>
      <c r="J2" s="7"/>
      <c r="K2" s="7"/>
      <c r="L2" s="7"/>
      <c r="M2" s="7"/>
      <c r="N2" s="7"/>
    </row>
    <row r="3" spans="1:14" ht="24" customHeight="1" x14ac:dyDescent="0.25">
      <c r="A3" s="4">
        <v>1</v>
      </c>
      <c r="B3" s="4">
        <v>0.5</v>
      </c>
      <c r="C3" s="5">
        <f>-(B4*LOG(B4,2))+(-(B3*LOG(B3,2)))</f>
        <v>1</v>
      </c>
      <c r="D3" s="3"/>
      <c r="E3" s="4">
        <v>1</v>
      </c>
      <c r="F3" s="4">
        <v>0.56999999999999995</v>
      </c>
      <c r="G3" s="5">
        <f t="shared" ref="G3:G4" si="0">-(F3*LOG(F3,2))+(-(F4*LOG(F4,2)))</f>
        <v>0.98581503717891983</v>
      </c>
      <c r="H3" s="7"/>
      <c r="I3" s="7"/>
      <c r="J3" s="7"/>
      <c r="K3" s="7"/>
      <c r="L3" s="7"/>
      <c r="M3" s="7"/>
      <c r="N3" s="7"/>
    </row>
    <row r="4" spans="1:14" ht="24" customHeight="1" x14ac:dyDescent="0.25">
      <c r="A4" s="4">
        <v>2</v>
      </c>
      <c r="B4" s="4">
        <v>0.5</v>
      </c>
      <c r="C4" s="4"/>
      <c r="D4" s="3"/>
      <c r="E4" s="4">
        <v>2</v>
      </c>
      <c r="F4" s="4">
        <v>0.43</v>
      </c>
      <c r="G4" s="4" t="e">
        <f t="shared" si="0"/>
        <v>#NUM!</v>
      </c>
      <c r="H4" s="7"/>
      <c r="I4" s="7"/>
      <c r="J4" s="7"/>
      <c r="K4" s="7"/>
      <c r="L4" s="7"/>
      <c r="M4" s="7"/>
      <c r="N4" s="7"/>
    </row>
    <row r="5" spans="1:14" ht="30.75" customHeight="1" x14ac:dyDescent="0.25">
      <c r="A5" s="22" t="s">
        <v>6</v>
      </c>
      <c r="B5" s="22"/>
      <c r="C5" s="22"/>
      <c r="D5" s="2"/>
      <c r="E5" s="22" t="s">
        <v>7</v>
      </c>
      <c r="F5" s="22"/>
      <c r="G5" s="22"/>
      <c r="H5" s="7"/>
      <c r="I5" s="7"/>
      <c r="J5" s="7"/>
      <c r="K5" s="7"/>
      <c r="L5" s="7"/>
      <c r="M5" s="7"/>
      <c r="N5" s="7"/>
    </row>
    <row r="6" spans="1:14" ht="29.25" customHeight="1" x14ac:dyDescent="0.25">
      <c r="A6" s="4" t="s">
        <v>8</v>
      </c>
      <c r="B6" s="4" t="s">
        <v>0</v>
      </c>
      <c r="C6" s="4" t="s">
        <v>9</v>
      </c>
      <c r="D6" s="6" t="s">
        <v>9</v>
      </c>
      <c r="E6" s="4" t="s">
        <v>8</v>
      </c>
      <c r="F6" s="4" t="s">
        <v>0</v>
      </c>
      <c r="G6" s="4" t="s">
        <v>9</v>
      </c>
      <c r="H6" s="7"/>
      <c r="I6" s="7"/>
      <c r="J6" s="7"/>
      <c r="K6" s="7"/>
      <c r="L6" s="7"/>
      <c r="M6" s="7"/>
      <c r="N6" s="7"/>
    </row>
    <row r="7" spans="1:14" ht="24" customHeight="1" x14ac:dyDescent="0.25">
      <c r="A7" s="4">
        <v>1</v>
      </c>
      <c r="B7" s="4">
        <f>1/6</f>
        <v>0.16666666666666666</v>
      </c>
      <c r="C7" s="5">
        <f>-(B7*LOG(B7,2))+(-(B8*LOG(B8,2)))+(-(B9*LOG(B9,2)))+(-(B10*LOG(B10,2)))+(-(B11*LOG(B11,2)))+(-(B12*LOG(B12,2)))</f>
        <v>2.5849625007211561</v>
      </c>
      <c r="D7" s="3"/>
      <c r="E7" s="4">
        <v>1</v>
      </c>
      <c r="F7" s="4">
        <v>0.12</v>
      </c>
      <c r="G7" s="5">
        <f t="shared" ref="G7:G12" si="1">-(F7*LOG(F7,2))+(-(F8*LOG(F8,2)))+(-(F9*LOG(F9,2)))+(-(F10*LOG(F10,2)))+(-(F11*LOG(F11,2)))+(-(F12*LOG(F12,2)))</f>
        <v>2.5698003386604826</v>
      </c>
      <c r="H7" s="7"/>
      <c r="I7" s="7"/>
      <c r="J7" s="7"/>
      <c r="K7" s="7"/>
      <c r="L7" s="7"/>
      <c r="M7" s="7"/>
      <c r="N7" s="7"/>
    </row>
    <row r="8" spans="1:14" ht="24" customHeight="1" x14ac:dyDescent="0.25">
      <c r="A8" s="4">
        <v>2</v>
      </c>
      <c r="B8" s="4">
        <f t="shared" ref="B8:B12" si="2">1/6</f>
        <v>0.16666666666666666</v>
      </c>
      <c r="C8" s="4"/>
      <c r="D8" s="3"/>
      <c r="E8" s="4">
        <v>2</v>
      </c>
      <c r="F8" s="4">
        <v>0.17</v>
      </c>
      <c r="G8" s="4" t="e">
        <f t="shared" si="1"/>
        <v>#NUM!</v>
      </c>
      <c r="H8" s="7"/>
      <c r="I8" s="7"/>
      <c r="J8" s="7"/>
      <c r="K8" s="7"/>
      <c r="L8" s="7"/>
      <c r="M8" s="7"/>
      <c r="N8" s="7"/>
    </row>
    <row r="9" spans="1:14" ht="24" customHeight="1" x14ac:dyDescent="0.25">
      <c r="A9" s="4">
        <v>3</v>
      </c>
      <c r="B9" s="4">
        <f t="shared" si="2"/>
        <v>0.16666666666666666</v>
      </c>
      <c r="C9" s="4"/>
      <c r="D9" s="3"/>
      <c r="E9" s="4">
        <v>3</v>
      </c>
      <c r="F9" s="4">
        <v>0.17</v>
      </c>
      <c r="G9" s="4" t="e">
        <f t="shared" si="1"/>
        <v>#NUM!</v>
      </c>
      <c r="H9" s="7"/>
      <c r="I9" s="7"/>
      <c r="J9" s="7"/>
      <c r="K9" s="7"/>
      <c r="L9" s="7"/>
      <c r="M9" s="7"/>
      <c r="N9" s="7"/>
    </row>
    <row r="10" spans="1:14" ht="24" customHeight="1" x14ac:dyDescent="0.25">
      <c r="A10" s="4">
        <v>4</v>
      </c>
      <c r="B10" s="4">
        <f t="shared" si="2"/>
        <v>0.16666666666666666</v>
      </c>
      <c r="C10" s="4"/>
      <c r="D10" s="3"/>
      <c r="E10" s="4">
        <v>4</v>
      </c>
      <c r="F10" s="4">
        <v>0.17</v>
      </c>
      <c r="G10" s="4" t="e">
        <f t="shared" si="1"/>
        <v>#NUM!</v>
      </c>
      <c r="H10" s="7"/>
      <c r="I10" s="7"/>
      <c r="J10" s="7"/>
      <c r="K10" s="7"/>
      <c r="L10" s="7"/>
      <c r="M10" s="7"/>
      <c r="N10" s="7"/>
    </row>
    <row r="11" spans="1:14" ht="24" customHeight="1" x14ac:dyDescent="0.25">
      <c r="A11" s="4">
        <v>5</v>
      </c>
      <c r="B11" s="4">
        <f t="shared" si="2"/>
        <v>0.16666666666666666</v>
      </c>
      <c r="C11" s="4"/>
      <c r="D11" s="3"/>
      <c r="E11" s="4">
        <v>5</v>
      </c>
      <c r="F11" s="4">
        <v>0.17</v>
      </c>
      <c r="G11" s="4" t="e">
        <f t="shared" si="1"/>
        <v>#NUM!</v>
      </c>
      <c r="H11" s="7"/>
      <c r="I11" s="7"/>
      <c r="J11" s="7"/>
      <c r="K11" s="7"/>
      <c r="L11" s="7"/>
      <c r="M11" s="7"/>
      <c r="N11" s="7"/>
    </row>
    <row r="12" spans="1:14" ht="24" customHeight="1" x14ac:dyDescent="0.25">
      <c r="A12" s="4">
        <v>6</v>
      </c>
      <c r="B12" s="4">
        <f t="shared" si="2"/>
        <v>0.16666666666666666</v>
      </c>
      <c r="C12" s="4"/>
      <c r="D12" s="3"/>
      <c r="E12" s="4">
        <v>6</v>
      </c>
      <c r="F12" s="4">
        <v>0.2</v>
      </c>
      <c r="G12" s="4" t="e">
        <f t="shared" si="1"/>
        <v>#NUM!</v>
      </c>
      <c r="H12" s="7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8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8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8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8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8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8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14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14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14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14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14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14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14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14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14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</sheetData>
  <mergeCells count="4">
    <mergeCell ref="A5:C5"/>
    <mergeCell ref="A1:C1"/>
    <mergeCell ref="E1:G1"/>
    <mergeCell ref="E5:G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workbookViewId="0">
      <selection activeCell="J45" sqref="J45"/>
    </sheetView>
  </sheetViews>
  <sheetFormatPr defaultRowHeight="15" x14ac:dyDescent="0.25"/>
  <cols>
    <col min="1" max="1" width="8.5703125" customWidth="1"/>
    <col min="2" max="2" width="7" customWidth="1"/>
    <col min="3" max="3" width="6.7109375" customWidth="1"/>
    <col min="4" max="4" width="7" customWidth="1"/>
    <col min="5" max="5" width="6.7109375" customWidth="1"/>
    <col min="6" max="6" width="6.85546875" customWidth="1"/>
    <col min="7" max="7" width="6.7109375" customWidth="1"/>
    <col min="8" max="8" width="7.140625" customWidth="1"/>
    <col min="9" max="9" width="7.42578125" customWidth="1"/>
    <col min="10" max="10" width="7" customWidth="1"/>
    <col min="11" max="11" width="7.5703125" customWidth="1"/>
    <col min="12" max="12" width="7.140625" customWidth="1"/>
    <col min="13" max="13" width="7.42578125" customWidth="1"/>
    <col min="14" max="14" width="7" customWidth="1"/>
    <col min="15" max="15" width="8.28515625" customWidth="1"/>
    <col min="16" max="16" width="8.85546875" customWidth="1"/>
    <col min="17" max="17" width="10.7109375" customWidth="1"/>
  </cols>
  <sheetData>
    <row r="1" spans="1:22" x14ac:dyDescent="0.25">
      <c r="A1" s="23" t="s">
        <v>2</v>
      </c>
      <c r="B1" s="24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 t="s">
        <v>24</v>
      </c>
      <c r="P1" s="23" t="s">
        <v>3</v>
      </c>
      <c r="Q1" s="16"/>
      <c r="R1" s="7"/>
      <c r="S1" s="7"/>
      <c r="T1" s="7"/>
      <c r="U1" s="7"/>
      <c r="V1" s="7"/>
    </row>
    <row r="2" spans="1:22" x14ac:dyDescent="0.25">
      <c r="A2" s="23"/>
      <c r="B2" s="21" t="s">
        <v>10</v>
      </c>
      <c r="C2" s="21" t="s">
        <v>11</v>
      </c>
      <c r="D2" s="21" t="s">
        <v>12</v>
      </c>
      <c r="E2" s="21" t="s">
        <v>13</v>
      </c>
      <c r="F2" s="21" t="s">
        <v>14</v>
      </c>
      <c r="G2" s="21" t="s">
        <v>15</v>
      </c>
      <c r="H2" s="21" t="s">
        <v>16</v>
      </c>
      <c r="I2" s="21" t="s">
        <v>17</v>
      </c>
      <c r="J2" s="21" t="s">
        <v>18</v>
      </c>
      <c r="K2" s="21" t="s">
        <v>19</v>
      </c>
      <c r="L2" s="21" t="s">
        <v>20</v>
      </c>
      <c r="M2" s="21" t="s">
        <v>21</v>
      </c>
      <c r="N2" s="21" t="s">
        <v>22</v>
      </c>
      <c r="O2" s="26"/>
      <c r="P2" s="23"/>
      <c r="Q2" s="16"/>
      <c r="R2" s="7"/>
      <c r="S2" s="7"/>
      <c r="T2" s="7"/>
      <c r="U2" s="7"/>
      <c r="V2" s="7"/>
    </row>
    <row r="3" spans="1:22" x14ac:dyDescent="0.25">
      <c r="A3" s="18">
        <v>1</v>
      </c>
      <c r="B3" s="30">
        <v>1</v>
      </c>
      <c r="C3" s="17">
        <v>4</v>
      </c>
      <c r="D3" s="17">
        <v>2</v>
      </c>
      <c r="E3" s="17">
        <v>3</v>
      </c>
      <c r="F3" s="17">
        <v>1</v>
      </c>
      <c r="G3" s="17">
        <v>4</v>
      </c>
      <c r="H3" s="17">
        <v>2</v>
      </c>
      <c r="I3" s="17">
        <v>2</v>
      </c>
      <c r="J3" s="17">
        <v>2</v>
      </c>
      <c r="K3" s="17">
        <v>1</v>
      </c>
      <c r="L3" s="17">
        <v>1</v>
      </c>
      <c r="M3" s="17">
        <v>2</v>
      </c>
      <c r="N3" s="17">
        <v>1</v>
      </c>
      <c r="O3" s="20" t="s">
        <v>10</v>
      </c>
      <c r="P3" s="19">
        <f>SUM(B3:N3)</f>
        <v>26</v>
      </c>
      <c r="Q3" s="16"/>
      <c r="R3" s="7"/>
      <c r="S3" s="7"/>
      <c r="T3" s="7"/>
      <c r="U3" s="7"/>
      <c r="V3" s="7"/>
    </row>
    <row r="4" spans="1:22" x14ac:dyDescent="0.25">
      <c r="A4" s="18">
        <v>2</v>
      </c>
      <c r="B4" s="19">
        <v>0</v>
      </c>
      <c r="C4" s="30">
        <v>4</v>
      </c>
      <c r="D4" s="17">
        <v>2</v>
      </c>
      <c r="E4" s="17">
        <v>3</v>
      </c>
      <c r="F4" s="17">
        <v>1</v>
      </c>
      <c r="G4" s="17">
        <v>4</v>
      </c>
      <c r="H4" s="17">
        <v>2</v>
      </c>
      <c r="I4" s="17">
        <v>2</v>
      </c>
      <c r="J4" s="17">
        <v>2</v>
      </c>
      <c r="K4" s="17">
        <v>1</v>
      </c>
      <c r="L4" s="17">
        <v>1</v>
      </c>
      <c r="M4" s="17">
        <v>2</v>
      </c>
      <c r="N4" s="17">
        <v>1</v>
      </c>
      <c r="O4" s="20" t="s">
        <v>11</v>
      </c>
      <c r="P4" s="19">
        <f t="shared" ref="P4:P28" si="0">SUM(B4:N4)</f>
        <v>25</v>
      </c>
      <c r="Q4" s="16"/>
      <c r="R4" s="7"/>
      <c r="S4" s="7"/>
      <c r="T4" s="7"/>
      <c r="U4" s="7"/>
      <c r="V4" s="7"/>
    </row>
    <row r="5" spans="1:22" x14ac:dyDescent="0.25">
      <c r="A5" s="18">
        <v>3</v>
      </c>
      <c r="B5" s="19">
        <v>0</v>
      </c>
      <c r="C5" s="17">
        <v>3</v>
      </c>
      <c r="D5" s="30">
        <v>2</v>
      </c>
      <c r="E5" s="17">
        <v>3</v>
      </c>
      <c r="F5" s="17">
        <v>1</v>
      </c>
      <c r="G5" s="17">
        <v>4</v>
      </c>
      <c r="H5" s="17">
        <v>2</v>
      </c>
      <c r="I5" s="17">
        <v>2</v>
      </c>
      <c r="J5" s="17">
        <v>2</v>
      </c>
      <c r="K5" s="17">
        <v>1</v>
      </c>
      <c r="L5" s="17">
        <v>1</v>
      </c>
      <c r="M5" s="17">
        <v>2</v>
      </c>
      <c r="N5" s="17">
        <v>1</v>
      </c>
      <c r="O5" s="20" t="s">
        <v>12</v>
      </c>
      <c r="P5" s="19">
        <f t="shared" si="0"/>
        <v>24</v>
      </c>
      <c r="Q5" s="16"/>
      <c r="R5" s="7"/>
      <c r="S5" s="7"/>
      <c r="T5" s="7"/>
      <c r="U5" s="7"/>
      <c r="V5" s="7"/>
    </row>
    <row r="6" spans="1:22" x14ac:dyDescent="0.25">
      <c r="A6" s="18">
        <v>4</v>
      </c>
      <c r="B6" s="19">
        <v>0</v>
      </c>
      <c r="C6" s="17">
        <v>3</v>
      </c>
      <c r="D6" s="17">
        <v>1</v>
      </c>
      <c r="E6" s="30">
        <v>3</v>
      </c>
      <c r="F6" s="17">
        <v>1</v>
      </c>
      <c r="G6" s="17">
        <v>4</v>
      </c>
      <c r="H6" s="17">
        <v>2</v>
      </c>
      <c r="I6" s="17">
        <v>2</v>
      </c>
      <c r="J6" s="17">
        <v>2</v>
      </c>
      <c r="K6" s="17">
        <v>1</v>
      </c>
      <c r="L6" s="17">
        <v>1</v>
      </c>
      <c r="M6" s="17">
        <v>2</v>
      </c>
      <c r="N6" s="17">
        <v>1</v>
      </c>
      <c r="O6" s="20" t="s">
        <v>13</v>
      </c>
      <c r="P6" s="19">
        <f t="shared" si="0"/>
        <v>23</v>
      </c>
      <c r="Q6" s="16"/>
      <c r="R6" s="7"/>
      <c r="S6" s="7"/>
      <c r="T6" s="7"/>
      <c r="U6" s="7"/>
      <c r="V6" s="7"/>
    </row>
    <row r="7" spans="1:22" x14ac:dyDescent="0.25">
      <c r="A7" s="18">
        <v>5</v>
      </c>
      <c r="B7" s="19">
        <v>0</v>
      </c>
      <c r="C7" s="17">
        <v>3</v>
      </c>
      <c r="D7" s="17">
        <v>1</v>
      </c>
      <c r="E7" s="17">
        <v>2</v>
      </c>
      <c r="F7" s="30">
        <v>1</v>
      </c>
      <c r="G7" s="17">
        <v>4</v>
      </c>
      <c r="H7" s="17">
        <v>2</v>
      </c>
      <c r="I7" s="17">
        <v>2</v>
      </c>
      <c r="J7" s="17">
        <v>2</v>
      </c>
      <c r="K7" s="17">
        <v>1</v>
      </c>
      <c r="L7" s="17">
        <v>1</v>
      </c>
      <c r="M7" s="17">
        <v>2</v>
      </c>
      <c r="N7" s="17">
        <v>1</v>
      </c>
      <c r="O7" s="20" t="s">
        <v>14</v>
      </c>
      <c r="P7" s="19">
        <f t="shared" si="0"/>
        <v>22</v>
      </c>
      <c r="Q7" s="16"/>
      <c r="R7" s="7"/>
      <c r="S7" s="7"/>
      <c r="T7" s="7"/>
      <c r="U7" s="7"/>
      <c r="V7" s="7"/>
    </row>
    <row r="8" spans="1:22" x14ac:dyDescent="0.25">
      <c r="A8" s="18">
        <v>6</v>
      </c>
      <c r="B8" s="19">
        <v>0</v>
      </c>
      <c r="C8" s="17">
        <v>3</v>
      </c>
      <c r="D8" s="17">
        <v>1</v>
      </c>
      <c r="E8" s="17">
        <v>2</v>
      </c>
      <c r="F8" s="19">
        <v>0</v>
      </c>
      <c r="G8" s="30">
        <v>4</v>
      </c>
      <c r="H8" s="17">
        <v>2</v>
      </c>
      <c r="I8" s="17">
        <v>2</v>
      </c>
      <c r="J8" s="17">
        <v>2</v>
      </c>
      <c r="K8" s="17">
        <v>1</v>
      </c>
      <c r="L8" s="17">
        <v>1</v>
      </c>
      <c r="M8" s="17">
        <v>2</v>
      </c>
      <c r="N8" s="17">
        <v>1</v>
      </c>
      <c r="O8" s="20" t="s">
        <v>15</v>
      </c>
      <c r="P8" s="19">
        <f t="shared" si="0"/>
        <v>21</v>
      </c>
      <c r="Q8" s="16"/>
      <c r="R8" s="7"/>
      <c r="S8" s="7"/>
      <c r="T8" s="7"/>
      <c r="U8" s="7"/>
      <c r="V8" s="7"/>
    </row>
    <row r="9" spans="1:22" x14ac:dyDescent="0.25">
      <c r="A9" s="18">
        <v>7</v>
      </c>
      <c r="B9" s="19">
        <v>0</v>
      </c>
      <c r="C9" s="17">
        <v>3</v>
      </c>
      <c r="D9" s="17">
        <v>1</v>
      </c>
      <c r="E9" s="17">
        <v>2</v>
      </c>
      <c r="F9" s="19">
        <v>0</v>
      </c>
      <c r="G9" s="17">
        <v>3</v>
      </c>
      <c r="H9" s="30">
        <v>2</v>
      </c>
      <c r="I9" s="17">
        <v>2</v>
      </c>
      <c r="J9" s="17">
        <v>2</v>
      </c>
      <c r="K9" s="17">
        <v>1</v>
      </c>
      <c r="L9" s="17">
        <v>1</v>
      </c>
      <c r="M9" s="17">
        <v>2</v>
      </c>
      <c r="N9" s="17">
        <v>1</v>
      </c>
      <c r="O9" s="20" t="s">
        <v>16</v>
      </c>
      <c r="P9" s="19">
        <f t="shared" si="0"/>
        <v>20</v>
      </c>
      <c r="Q9" s="16"/>
      <c r="R9" s="7"/>
      <c r="S9" s="7"/>
      <c r="T9" s="7"/>
      <c r="U9" s="7"/>
      <c r="V9" s="7"/>
    </row>
    <row r="10" spans="1:22" x14ac:dyDescent="0.25">
      <c r="A10" s="18">
        <v>8</v>
      </c>
      <c r="B10" s="19">
        <v>0</v>
      </c>
      <c r="C10" s="17">
        <v>3</v>
      </c>
      <c r="D10" s="17">
        <v>1</v>
      </c>
      <c r="E10" s="17">
        <v>2</v>
      </c>
      <c r="F10" s="19">
        <v>0</v>
      </c>
      <c r="G10" s="30">
        <v>3</v>
      </c>
      <c r="H10" s="17">
        <v>1</v>
      </c>
      <c r="I10" s="17">
        <v>2</v>
      </c>
      <c r="J10" s="17">
        <v>2</v>
      </c>
      <c r="K10" s="17">
        <v>1</v>
      </c>
      <c r="L10" s="17">
        <v>1</v>
      </c>
      <c r="M10" s="17">
        <v>2</v>
      </c>
      <c r="N10" s="17">
        <v>1</v>
      </c>
      <c r="O10" s="20" t="s">
        <v>15</v>
      </c>
      <c r="P10" s="19">
        <f t="shared" si="0"/>
        <v>19</v>
      </c>
      <c r="Q10" s="16"/>
      <c r="R10" s="7"/>
      <c r="S10" s="7"/>
      <c r="T10" s="7"/>
      <c r="U10" s="7"/>
      <c r="V10" s="7"/>
    </row>
    <row r="11" spans="1:22" x14ac:dyDescent="0.25">
      <c r="A11" s="18">
        <v>9</v>
      </c>
      <c r="B11" s="19">
        <v>0</v>
      </c>
      <c r="C11" s="17">
        <v>3</v>
      </c>
      <c r="D11" s="17">
        <v>1</v>
      </c>
      <c r="E11" s="30">
        <v>2</v>
      </c>
      <c r="F11" s="19">
        <v>0</v>
      </c>
      <c r="G11" s="17">
        <v>2</v>
      </c>
      <c r="H11" s="17">
        <v>1</v>
      </c>
      <c r="I11" s="17">
        <v>2</v>
      </c>
      <c r="J11" s="17">
        <v>2</v>
      </c>
      <c r="K11" s="17">
        <v>1</v>
      </c>
      <c r="L11" s="17">
        <v>1</v>
      </c>
      <c r="M11" s="17">
        <v>2</v>
      </c>
      <c r="N11" s="17">
        <v>1</v>
      </c>
      <c r="O11" s="20" t="s">
        <v>13</v>
      </c>
      <c r="P11" s="19">
        <f t="shared" si="0"/>
        <v>18</v>
      </c>
      <c r="Q11" s="16"/>
      <c r="R11" s="7"/>
      <c r="S11" s="7"/>
      <c r="T11" s="7"/>
      <c r="U11" s="7"/>
      <c r="V11" s="7"/>
    </row>
    <row r="12" spans="1:22" x14ac:dyDescent="0.25">
      <c r="A12" s="18">
        <v>10</v>
      </c>
      <c r="B12" s="19">
        <v>0</v>
      </c>
      <c r="C12" s="30">
        <v>3</v>
      </c>
      <c r="D12" s="17">
        <v>1</v>
      </c>
      <c r="E12" s="17">
        <v>1</v>
      </c>
      <c r="F12" s="19">
        <v>0</v>
      </c>
      <c r="G12" s="17">
        <v>2</v>
      </c>
      <c r="H12" s="17">
        <v>1</v>
      </c>
      <c r="I12" s="17">
        <v>2</v>
      </c>
      <c r="J12" s="17">
        <v>2</v>
      </c>
      <c r="K12" s="17">
        <v>1</v>
      </c>
      <c r="L12" s="17">
        <v>1</v>
      </c>
      <c r="M12" s="17">
        <v>2</v>
      </c>
      <c r="N12" s="17">
        <v>1</v>
      </c>
      <c r="O12" s="20" t="s">
        <v>11</v>
      </c>
      <c r="P12" s="19">
        <f t="shared" si="0"/>
        <v>17</v>
      </c>
      <c r="Q12" s="16"/>
      <c r="R12" s="7"/>
      <c r="S12" s="7"/>
      <c r="T12" s="7"/>
      <c r="U12" s="7"/>
      <c r="V12" s="7"/>
    </row>
    <row r="13" spans="1:22" x14ac:dyDescent="0.25">
      <c r="A13" s="18">
        <v>11</v>
      </c>
      <c r="B13" s="19">
        <v>0</v>
      </c>
      <c r="C13" s="17">
        <v>2</v>
      </c>
      <c r="D13" s="17">
        <v>1</v>
      </c>
      <c r="E13" s="17">
        <v>1</v>
      </c>
      <c r="F13" s="19">
        <v>0</v>
      </c>
      <c r="G13" s="17">
        <v>2</v>
      </c>
      <c r="H13" s="17">
        <v>1</v>
      </c>
      <c r="I13" s="30">
        <v>2</v>
      </c>
      <c r="J13" s="17">
        <v>2</v>
      </c>
      <c r="K13" s="17">
        <v>1</v>
      </c>
      <c r="L13" s="17">
        <v>1</v>
      </c>
      <c r="M13" s="17">
        <v>2</v>
      </c>
      <c r="N13" s="17">
        <v>1</v>
      </c>
      <c r="O13" s="20" t="s">
        <v>17</v>
      </c>
      <c r="P13" s="19">
        <f t="shared" si="0"/>
        <v>16</v>
      </c>
      <c r="Q13" s="16"/>
      <c r="R13" s="7"/>
      <c r="S13" s="7"/>
      <c r="T13" s="7"/>
      <c r="U13" s="7"/>
      <c r="V13" s="7"/>
    </row>
    <row r="14" spans="1:22" x14ac:dyDescent="0.25">
      <c r="A14" s="18">
        <v>12</v>
      </c>
      <c r="B14" s="19">
        <v>0</v>
      </c>
      <c r="C14" s="17">
        <v>2</v>
      </c>
      <c r="D14" s="17">
        <v>1</v>
      </c>
      <c r="E14" s="17">
        <v>1</v>
      </c>
      <c r="F14" s="19">
        <v>0</v>
      </c>
      <c r="G14" s="17">
        <v>2</v>
      </c>
      <c r="H14" s="17">
        <v>1</v>
      </c>
      <c r="I14" s="17">
        <v>1</v>
      </c>
      <c r="J14" s="30">
        <v>2</v>
      </c>
      <c r="K14" s="17">
        <v>1</v>
      </c>
      <c r="L14" s="17">
        <v>1</v>
      </c>
      <c r="M14" s="17">
        <v>2</v>
      </c>
      <c r="N14" s="17">
        <v>1</v>
      </c>
      <c r="O14" s="20" t="s">
        <v>18</v>
      </c>
      <c r="P14" s="19">
        <f t="shared" si="0"/>
        <v>15</v>
      </c>
      <c r="Q14" s="16"/>
      <c r="R14" s="7"/>
      <c r="S14" s="7"/>
      <c r="T14" s="7"/>
      <c r="U14" s="7"/>
      <c r="V14" s="7"/>
    </row>
    <row r="15" spans="1:22" x14ac:dyDescent="0.25">
      <c r="A15" s="18">
        <v>13</v>
      </c>
      <c r="B15" s="19">
        <v>0</v>
      </c>
      <c r="C15" s="17">
        <v>2</v>
      </c>
      <c r="D15" s="30">
        <v>1</v>
      </c>
      <c r="E15" s="17">
        <v>1</v>
      </c>
      <c r="F15" s="19">
        <v>0</v>
      </c>
      <c r="G15" s="17">
        <v>2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2</v>
      </c>
      <c r="N15" s="17">
        <v>1</v>
      </c>
      <c r="O15" s="20" t="s">
        <v>12</v>
      </c>
      <c r="P15" s="19">
        <f t="shared" si="0"/>
        <v>14</v>
      </c>
      <c r="Q15" s="16"/>
      <c r="R15" s="7"/>
      <c r="S15" s="7"/>
      <c r="T15" s="7"/>
      <c r="U15" s="7"/>
      <c r="V15" s="7"/>
    </row>
    <row r="16" spans="1:22" x14ac:dyDescent="0.25">
      <c r="A16" s="18">
        <v>14</v>
      </c>
      <c r="B16" s="19">
        <v>0</v>
      </c>
      <c r="C16" s="17">
        <v>2</v>
      </c>
      <c r="D16" s="19">
        <v>0</v>
      </c>
      <c r="E16" s="30">
        <v>1</v>
      </c>
      <c r="F16" s="19">
        <v>0</v>
      </c>
      <c r="G16" s="17">
        <v>2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2</v>
      </c>
      <c r="N16" s="17">
        <v>1</v>
      </c>
      <c r="O16" s="20" t="s">
        <v>13</v>
      </c>
      <c r="P16" s="19">
        <f t="shared" si="0"/>
        <v>13</v>
      </c>
      <c r="Q16" s="16"/>
      <c r="R16" s="7"/>
      <c r="S16" s="7"/>
      <c r="T16" s="7"/>
      <c r="U16" s="7"/>
      <c r="V16" s="7"/>
    </row>
    <row r="17" spans="1:22" x14ac:dyDescent="0.25">
      <c r="A17" s="18">
        <v>15</v>
      </c>
      <c r="B17" s="19">
        <v>0</v>
      </c>
      <c r="C17" s="30">
        <v>2</v>
      </c>
      <c r="D17" s="19">
        <v>0</v>
      </c>
      <c r="E17" s="19">
        <v>0</v>
      </c>
      <c r="F17" s="19">
        <v>0</v>
      </c>
      <c r="G17" s="17">
        <v>2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2</v>
      </c>
      <c r="N17" s="17">
        <v>1</v>
      </c>
      <c r="O17" s="20" t="s">
        <v>11</v>
      </c>
      <c r="P17" s="19">
        <f t="shared" si="0"/>
        <v>12</v>
      </c>
      <c r="Q17" s="16"/>
      <c r="R17" s="7"/>
      <c r="S17" s="7"/>
      <c r="T17" s="7"/>
      <c r="U17" s="7"/>
      <c r="V17" s="7"/>
    </row>
    <row r="18" spans="1:22" x14ac:dyDescent="0.25">
      <c r="A18" s="18">
        <v>16</v>
      </c>
      <c r="B18" s="19">
        <v>0</v>
      </c>
      <c r="C18" s="17">
        <v>1</v>
      </c>
      <c r="D18" s="19">
        <v>0</v>
      </c>
      <c r="E18" s="19">
        <v>0</v>
      </c>
      <c r="F18" s="19">
        <v>0</v>
      </c>
      <c r="G18" s="30">
        <v>2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2</v>
      </c>
      <c r="N18" s="17">
        <v>1</v>
      </c>
      <c r="O18" s="20" t="s">
        <v>15</v>
      </c>
      <c r="P18" s="19">
        <f t="shared" si="0"/>
        <v>11</v>
      </c>
      <c r="Q18" s="16"/>
      <c r="R18" s="7"/>
      <c r="S18" s="7"/>
      <c r="T18" s="7"/>
      <c r="U18" s="7"/>
      <c r="V18" s="7"/>
    </row>
    <row r="19" spans="1:22" x14ac:dyDescent="0.25">
      <c r="A19" s="18">
        <v>17</v>
      </c>
      <c r="B19" s="19">
        <v>0</v>
      </c>
      <c r="C19" s="17">
        <v>1</v>
      </c>
      <c r="D19" s="19">
        <v>0</v>
      </c>
      <c r="E19" s="19">
        <v>0</v>
      </c>
      <c r="F19" s="19">
        <v>0</v>
      </c>
      <c r="G19" s="17">
        <v>1</v>
      </c>
      <c r="H19" s="30">
        <v>1</v>
      </c>
      <c r="I19" s="17">
        <v>1</v>
      </c>
      <c r="J19" s="17">
        <v>1</v>
      </c>
      <c r="K19" s="17">
        <v>1</v>
      </c>
      <c r="L19" s="17">
        <v>1</v>
      </c>
      <c r="M19" s="17">
        <v>2</v>
      </c>
      <c r="N19" s="17">
        <v>1</v>
      </c>
      <c r="O19" s="20" t="s">
        <v>16</v>
      </c>
      <c r="P19" s="19">
        <f t="shared" si="0"/>
        <v>10</v>
      </c>
      <c r="Q19" s="16"/>
      <c r="R19" s="7"/>
      <c r="S19" s="7"/>
      <c r="T19" s="7"/>
      <c r="U19" s="7"/>
      <c r="V19" s="7"/>
    </row>
    <row r="20" spans="1:22" x14ac:dyDescent="0.25">
      <c r="A20" s="18">
        <v>18</v>
      </c>
      <c r="B20" s="19">
        <v>0</v>
      </c>
      <c r="C20" s="30">
        <v>1</v>
      </c>
      <c r="D20" s="19">
        <v>0</v>
      </c>
      <c r="E20" s="19">
        <v>0</v>
      </c>
      <c r="F20" s="19">
        <v>0</v>
      </c>
      <c r="G20" s="17">
        <v>1</v>
      </c>
      <c r="H20" s="19">
        <v>0</v>
      </c>
      <c r="I20" s="17">
        <v>1</v>
      </c>
      <c r="J20" s="17">
        <v>1</v>
      </c>
      <c r="K20" s="17">
        <v>1</v>
      </c>
      <c r="L20" s="17">
        <v>1</v>
      </c>
      <c r="M20" s="17">
        <v>2</v>
      </c>
      <c r="N20" s="17">
        <v>1</v>
      </c>
      <c r="O20" s="20" t="s">
        <v>11</v>
      </c>
      <c r="P20" s="19">
        <f t="shared" si="0"/>
        <v>9</v>
      </c>
      <c r="Q20" s="16"/>
      <c r="R20" s="7"/>
      <c r="S20" s="7"/>
      <c r="T20" s="7"/>
      <c r="U20" s="7"/>
      <c r="V20" s="7"/>
    </row>
    <row r="21" spans="1:22" x14ac:dyDescent="0.25">
      <c r="A21" s="18">
        <v>19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7">
        <v>1</v>
      </c>
      <c r="H21" s="19">
        <v>0</v>
      </c>
      <c r="I21" s="17">
        <v>1</v>
      </c>
      <c r="J21" s="17">
        <v>1</v>
      </c>
      <c r="K21" s="30">
        <v>1</v>
      </c>
      <c r="L21" s="17">
        <v>1</v>
      </c>
      <c r="M21" s="17">
        <v>2</v>
      </c>
      <c r="N21" s="17">
        <v>1</v>
      </c>
      <c r="O21" s="20" t="s">
        <v>19</v>
      </c>
      <c r="P21" s="19">
        <f t="shared" si="0"/>
        <v>8</v>
      </c>
      <c r="Q21" s="16"/>
      <c r="R21" s="7"/>
      <c r="S21" s="7"/>
      <c r="T21" s="7"/>
      <c r="U21" s="7"/>
      <c r="V21" s="7"/>
    </row>
    <row r="22" spans="1:22" x14ac:dyDescent="0.25">
      <c r="A22" s="18">
        <v>20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7">
        <v>1</v>
      </c>
      <c r="H22" s="19">
        <v>0</v>
      </c>
      <c r="I22" s="30">
        <v>1</v>
      </c>
      <c r="J22" s="17">
        <v>1</v>
      </c>
      <c r="K22" s="19">
        <v>0</v>
      </c>
      <c r="L22" s="17">
        <v>1</v>
      </c>
      <c r="M22" s="17">
        <v>2</v>
      </c>
      <c r="N22" s="17">
        <v>1</v>
      </c>
      <c r="O22" s="20" t="s">
        <v>17</v>
      </c>
      <c r="P22" s="19">
        <f t="shared" si="0"/>
        <v>7</v>
      </c>
      <c r="Q22" s="16"/>
      <c r="R22" s="7"/>
      <c r="S22" s="7"/>
      <c r="T22" s="7"/>
      <c r="U22" s="7"/>
      <c r="V22" s="7"/>
    </row>
    <row r="23" spans="1:22" x14ac:dyDescent="0.25">
      <c r="A23" s="18">
        <v>21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7">
        <v>1</v>
      </c>
      <c r="H23" s="19">
        <v>0</v>
      </c>
      <c r="I23" s="19">
        <v>0</v>
      </c>
      <c r="J23" s="17">
        <v>1</v>
      </c>
      <c r="K23" s="19">
        <v>0</v>
      </c>
      <c r="L23" s="30">
        <v>1</v>
      </c>
      <c r="M23" s="17">
        <v>2</v>
      </c>
      <c r="N23" s="17">
        <v>1</v>
      </c>
      <c r="O23" s="20" t="s">
        <v>20</v>
      </c>
      <c r="P23" s="19">
        <f t="shared" si="0"/>
        <v>6</v>
      </c>
      <c r="Q23" s="16"/>
      <c r="R23" s="7"/>
      <c r="S23" s="7"/>
      <c r="T23" s="7"/>
      <c r="U23" s="7"/>
      <c r="V23" s="7"/>
    </row>
    <row r="24" spans="1:22" x14ac:dyDescent="0.25">
      <c r="A24" s="18">
        <v>22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7">
        <v>1</v>
      </c>
      <c r="H24" s="19">
        <v>0</v>
      </c>
      <c r="I24" s="19">
        <v>0</v>
      </c>
      <c r="J24" s="17">
        <v>1</v>
      </c>
      <c r="K24" s="19">
        <v>0</v>
      </c>
      <c r="L24" s="19">
        <v>0</v>
      </c>
      <c r="M24" s="30">
        <v>2</v>
      </c>
      <c r="N24" s="17">
        <v>1</v>
      </c>
      <c r="O24" s="20" t="s">
        <v>21</v>
      </c>
      <c r="P24" s="19">
        <f t="shared" si="0"/>
        <v>5</v>
      </c>
      <c r="Q24" s="16"/>
      <c r="R24" s="7"/>
      <c r="S24" s="7"/>
      <c r="T24" s="7"/>
      <c r="U24" s="7"/>
      <c r="V24" s="7"/>
    </row>
    <row r="25" spans="1:22" x14ac:dyDescent="0.25">
      <c r="A25" s="18">
        <v>23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7">
        <v>1</v>
      </c>
      <c r="H25" s="19">
        <v>0</v>
      </c>
      <c r="I25" s="19">
        <v>0</v>
      </c>
      <c r="J25" s="17">
        <v>1</v>
      </c>
      <c r="K25" s="19">
        <v>0</v>
      </c>
      <c r="L25" s="19">
        <v>0</v>
      </c>
      <c r="M25" s="30">
        <v>1</v>
      </c>
      <c r="N25" s="17">
        <v>1</v>
      </c>
      <c r="O25" s="20" t="s">
        <v>21</v>
      </c>
      <c r="P25" s="19">
        <f t="shared" si="0"/>
        <v>4</v>
      </c>
      <c r="Q25" s="16"/>
      <c r="R25" s="7"/>
      <c r="S25" s="7"/>
      <c r="T25" s="7"/>
      <c r="U25" s="7"/>
      <c r="V25" s="7"/>
    </row>
    <row r="26" spans="1:22" x14ac:dyDescent="0.25">
      <c r="A26" s="18">
        <v>24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0">
        <v>1</v>
      </c>
      <c r="H26" s="19">
        <v>0</v>
      </c>
      <c r="I26" s="19">
        <v>0</v>
      </c>
      <c r="J26" s="17">
        <v>1</v>
      </c>
      <c r="K26" s="19">
        <v>0</v>
      </c>
      <c r="L26" s="19">
        <v>0</v>
      </c>
      <c r="M26" s="19">
        <v>0</v>
      </c>
      <c r="N26" s="17">
        <v>1</v>
      </c>
      <c r="O26" s="20" t="s">
        <v>15</v>
      </c>
      <c r="P26" s="19">
        <f t="shared" si="0"/>
        <v>3</v>
      </c>
      <c r="Q26" s="16"/>
      <c r="R26" s="7"/>
      <c r="S26" s="7"/>
      <c r="T26" s="7"/>
      <c r="U26" s="7"/>
      <c r="V26" s="7"/>
    </row>
    <row r="27" spans="1:22" x14ac:dyDescent="0.25">
      <c r="A27" s="18">
        <v>25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30">
        <v>1</v>
      </c>
      <c r="K27" s="19">
        <v>0</v>
      </c>
      <c r="L27" s="19">
        <v>0</v>
      </c>
      <c r="M27" s="19">
        <v>0</v>
      </c>
      <c r="N27" s="17">
        <v>1</v>
      </c>
      <c r="O27" s="20" t="s">
        <v>18</v>
      </c>
      <c r="P27" s="19">
        <f t="shared" si="0"/>
        <v>2</v>
      </c>
      <c r="Q27" s="16"/>
      <c r="R27" s="7"/>
      <c r="S27" s="7"/>
      <c r="T27" s="7"/>
      <c r="U27" s="7"/>
      <c r="V27" s="7"/>
    </row>
    <row r="28" spans="1:22" x14ac:dyDescent="0.25">
      <c r="A28" s="18">
        <v>26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30">
        <v>1</v>
      </c>
      <c r="O28" s="20" t="s">
        <v>22</v>
      </c>
      <c r="P28" s="19">
        <f t="shared" si="0"/>
        <v>1</v>
      </c>
      <c r="Q28" s="16"/>
      <c r="R28" s="7"/>
      <c r="S28" s="7"/>
      <c r="T28" s="7"/>
      <c r="U28" s="7"/>
      <c r="V28" s="7"/>
    </row>
    <row r="29" spans="1:2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7"/>
      <c r="T29" s="7"/>
      <c r="U29" s="7"/>
      <c r="V29" s="7"/>
    </row>
    <row r="30" spans="1:22" x14ac:dyDescent="0.25">
      <c r="A30" s="23" t="s">
        <v>2</v>
      </c>
      <c r="B30" s="24" t="s">
        <v>23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 t="s">
        <v>26</v>
      </c>
      <c r="P30" s="23" t="s">
        <v>27</v>
      </c>
      <c r="Q30" s="23" t="s">
        <v>25</v>
      </c>
      <c r="R30" s="16"/>
      <c r="S30" s="7"/>
      <c r="T30" s="7"/>
      <c r="U30" s="7"/>
      <c r="V30" s="7"/>
    </row>
    <row r="31" spans="1:22" x14ac:dyDescent="0.25">
      <c r="A31" s="23"/>
      <c r="B31" s="21" t="s">
        <v>10</v>
      </c>
      <c r="C31" s="21" t="s">
        <v>11</v>
      </c>
      <c r="D31" s="21" t="s">
        <v>12</v>
      </c>
      <c r="E31" s="21" t="s">
        <v>13</v>
      </c>
      <c r="F31" s="21" t="s">
        <v>14</v>
      </c>
      <c r="G31" s="21" t="s">
        <v>15</v>
      </c>
      <c r="H31" s="21" t="s">
        <v>16</v>
      </c>
      <c r="I31" s="21" t="s">
        <v>17</v>
      </c>
      <c r="J31" s="21" t="s">
        <v>18</v>
      </c>
      <c r="K31" s="21" t="s">
        <v>19</v>
      </c>
      <c r="L31" s="21" t="s">
        <v>20</v>
      </c>
      <c r="M31" s="21" t="s">
        <v>21</v>
      </c>
      <c r="N31" s="21" t="s">
        <v>22</v>
      </c>
      <c r="O31" s="26"/>
      <c r="P31" s="23"/>
      <c r="Q31" s="23"/>
      <c r="R31" s="16"/>
      <c r="S31" s="7"/>
      <c r="T31" s="7"/>
      <c r="U31" s="7"/>
      <c r="V31" s="7"/>
    </row>
    <row r="32" spans="1:22" x14ac:dyDescent="0.25">
      <c r="A32" s="18">
        <v>1</v>
      </c>
      <c r="B32" s="31">
        <f>B3/$P3</f>
        <v>3.8461538461538464E-2</v>
      </c>
      <c r="C32" s="27">
        <f t="shared" ref="C32:N32" si="1">C3/$P3</f>
        <v>0.15384615384615385</v>
      </c>
      <c r="D32" s="27">
        <f t="shared" si="1"/>
        <v>7.6923076923076927E-2</v>
      </c>
      <c r="E32" s="27">
        <f t="shared" si="1"/>
        <v>0.11538461538461539</v>
      </c>
      <c r="F32" s="27">
        <f t="shared" si="1"/>
        <v>3.8461538461538464E-2</v>
      </c>
      <c r="G32" s="27">
        <f t="shared" si="1"/>
        <v>0.15384615384615385</v>
      </c>
      <c r="H32" s="27">
        <f t="shared" si="1"/>
        <v>7.6923076923076927E-2</v>
      </c>
      <c r="I32" s="27">
        <f t="shared" si="1"/>
        <v>7.6923076923076927E-2</v>
      </c>
      <c r="J32" s="27">
        <f t="shared" si="1"/>
        <v>7.6923076923076927E-2</v>
      </c>
      <c r="K32" s="27">
        <f t="shared" si="1"/>
        <v>3.8461538461538464E-2</v>
      </c>
      <c r="L32" s="27">
        <f t="shared" si="1"/>
        <v>3.8461538461538464E-2</v>
      </c>
      <c r="M32" s="27">
        <f t="shared" si="1"/>
        <v>7.6923076923076927E-2</v>
      </c>
      <c r="N32" s="27">
        <f t="shared" si="1"/>
        <v>3.8461538461538464E-2</v>
      </c>
      <c r="O32" s="20" t="s">
        <v>10</v>
      </c>
      <c r="P32" s="19">
        <v>26</v>
      </c>
      <c r="Q32" s="29">
        <f>-(B32*LOG(B32,2))-(C32*LOG(C32,2))-(D32*LOG(D32,2))-(E32*LOG(E32,2))-(F32*LOG(F32,2))-(G32*LOG(G32,2))-(H32*LOG(H32,2))-(I32*LOG(I32,2))-(J32*LOG(J32,2))-(K32*LOG(K32,2))-(L32*LOG(L32,2))-(M32*LOG(M32,2))-(N32*LOG(N32,2))</f>
        <v>3.5175594295963433</v>
      </c>
      <c r="R32" s="16"/>
      <c r="S32" s="7"/>
      <c r="T32" s="7"/>
      <c r="U32" s="7"/>
      <c r="V32" s="7"/>
    </row>
    <row r="33" spans="1:22" x14ac:dyDescent="0.25">
      <c r="A33" s="18">
        <v>2</v>
      </c>
      <c r="B33" s="28">
        <f t="shared" ref="B33:N57" si="2">B4/$P4</f>
        <v>0</v>
      </c>
      <c r="C33" s="27">
        <f t="shared" ref="C33:N33" si="3">C4/$P4</f>
        <v>0.16</v>
      </c>
      <c r="D33" s="27">
        <f t="shared" si="3"/>
        <v>0.08</v>
      </c>
      <c r="E33" s="27">
        <f t="shared" si="3"/>
        <v>0.12</v>
      </c>
      <c r="F33" s="27">
        <f t="shared" si="3"/>
        <v>0.04</v>
      </c>
      <c r="G33" s="27">
        <f t="shared" si="3"/>
        <v>0.16</v>
      </c>
      <c r="H33" s="27">
        <f t="shared" si="3"/>
        <v>0.08</v>
      </c>
      <c r="I33" s="27">
        <f t="shared" si="3"/>
        <v>0.08</v>
      </c>
      <c r="J33" s="27">
        <f t="shared" si="3"/>
        <v>0.08</v>
      </c>
      <c r="K33" s="27">
        <f t="shared" si="3"/>
        <v>0.04</v>
      </c>
      <c r="L33" s="27">
        <f t="shared" si="3"/>
        <v>0.04</v>
      </c>
      <c r="M33" s="27">
        <f t="shared" si="3"/>
        <v>0.08</v>
      </c>
      <c r="N33" s="27">
        <f t="shared" si="3"/>
        <v>0.04</v>
      </c>
      <c r="O33" s="20" t="s">
        <v>11</v>
      </c>
      <c r="P33" s="19">
        <v>25</v>
      </c>
      <c r="Q33" s="29">
        <f>-(C33*LOG(C33,2))-(D33*LOG(D33,2))-(E33*LOG(E33,2))-(F33*LOG(F33,2))-(G33*LOG(G33,2))-(H33*LOG(H33,2))-(I33*LOG(I33,2))-(J33*LOG(J33,2))-(K33*LOG(K33,2))-(L33*LOG(L33,2))-(M33*LOG(M33,2))-(N33*LOG(N33,2))</f>
        <v>3.4136606896881854</v>
      </c>
      <c r="R33" s="16"/>
      <c r="S33" s="7"/>
      <c r="T33" s="7"/>
      <c r="U33" s="7"/>
      <c r="V33" s="7"/>
    </row>
    <row r="34" spans="1:22" x14ac:dyDescent="0.25">
      <c r="A34" s="18">
        <v>3</v>
      </c>
      <c r="B34" s="28">
        <f t="shared" si="2"/>
        <v>0</v>
      </c>
      <c r="C34" s="27">
        <f t="shared" ref="C34:N34" si="4">C5/$P5</f>
        <v>0.125</v>
      </c>
      <c r="D34" s="27">
        <f t="shared" si="4"/>
        <v>8.3333333333333329E-2</v>
      </c>
      <c r="E34" s="27">
        <f t="shared" si="4"/>
        <v>0.125</v>
      </c>
      <c r="F34" s="27">
        <f t="shared" si="4"/>
        <v>4.1666666666666664E-2</v>
      </c>
      <c r="G34" s="27">
        <f t="shared" si="4"/>
        <v>0.16666666666666666</v>
      </c>
      <c r="H34" s="27">
        <f t="shared" si="4"/>
        <v>8.3333333333333329E-2</v>
      </c>
      <c r="I34" s="27">
        <f t="shared" si="4"/>
        <v>8.3333333333333329E-2</v>
      </c>
      <c r="J34" s="27">
        <f t="shared" si="4"/>
        <v>8.3333333333333329E-2</v>
      </c>
      <c r="K34" s="27">
        <f t="shared" si="4"/>
        <v>4.1666666666666664E-2</v>
      </c>
      <c r="L34" s="27">
        <f t="shared" si="4"/>
        <v>4.1666666666666664E-2</v>
      </c>
      <c r="M34" s="27">
        <f t="shared" si="4"/>
        <v>8.3333333333333329E-2</v>
      </c>
      <c r="N34" s="27">
        <f>N5/$P5</f>
        <v>4.1666666666666664E-2</v>
      </c>
      <c r="O34" s="20" t="s">
        <v>12</v>
      </c>
      <c r="P34" s="19">
        <v>24</v>
      </c>
      <c r="Q34" s="29">
        <f t="shared" ref="Q34:Q36" si="5">-(C34*LOG(C34,2))-(D34*LOG(D34,2))-(E34*LOG(E34,2))-(F34*LOG(F34,2))-(G34*LOG(G34,2))-(H34*LOG(H34,2))-(I34*LOG(I34,2))-(J34*LOG(J34,2))-(K34*LOG(K34,2))-(L34*LOG(L34,2))-(M34*LOG(M34,2))-(N34*LOG(N34,2))</f>
        <v>3.4387218755408671</v>
      </c>
      <c r="R34" s="16"/>
      <c r="S34" s="7"/>
      <c r="T34" s="7"/>
      <c r="U34" s="7"/>
      <c r="V34" s="7"/>
    </row>
    <row r="35" spans="1:22" x14ac:dyDescent="0.25">
      <c r="A35" s="18">
        <v>4</v>
      </c>
      <c r="B35" s="28">
        <f t="shared" si="2"/>
        <v>0</v>
      </c>
      <c r="C35" s="27">
        <f t="shared" ref="C35:N35" si="6">C6/$P6</f>
        <v>0.13043478260869565</v>
      </c>
      <c r="D35" s="27">
        <f t="shared" si="6"/>
        <v>4.3478260869565216E-2</v>
      </c>
      <c r="E35" s="27">
        <f t="shared" si="6"/>
        <v>0.13043478260869565</v>
      </c>
      <c r="F35" s="27">
        <f t="shared" si="6"/>
        <v>4.3478260869565216E-2</v>
      </c>
      <c r="G35" s="27">
        <f t="shared" si="6"/>
        <v>0.17391304347826086</v>
      </c>
      <c r="H35" s="27">
        <f t="shared" si="6"/>
        <v>8.6956521739130432E-2</v>
      </c>
      <c r="I35" s="27">
        <f t="shared" si="6"/>
        <v>8.6956521739130432E-2</v>
      </c>
      <c r="J35" s="27">
        <f t="shared" si="6"/>
        <v>8.6956521739130432E-2</v>
      </c>
      <c r="K35" s="27">
        <f t="shared" si="6"/>
        <v>4.3478260869565216E-2</v>
      </c>
      <c r="L35" s="27">
        <f t="shared" si="6"/>
        <v>4.3478260869565216E-2</v>
      </c>
      <c r="M35" s="27">
        <f t="shared" si="6"/>
        <v>8.6956521739130432E-2</v>
      </c>
      <c r="N35" s="27">
        <f t="shared" si="6"/>
        <v>4.3478260869565216E-2</v>
      </c>
      <c r="O35" s="20" t="s">
        <v>13</v>
      </c>
      <c r="P35" s="19">
        <v>23</v>
      </c>
      <c r="Q35" s="29">
        <f t="shared" si="5"/>
        <v>3.4144413036949728</v>
      </c>
      <c r="R35" s="16"/>
      <c r="S35" s="7"/>
      <c r="T35" s="7"/>
      <c r="U35" s="7"/>
      <c r="V35" s="7"/>
    </row>
    <row r="36" spans="1:22" x14ac:dyDescent="0.25">
      <c r="A36" s="18">
        <v>5</v>
      </c>
      <c r="B36" s="28">
        <f t="shared" si="2"/>
        <v>0</v>
      </c>
      <c r="C36" s="27">
        <f t="shared" ref="C36:N36" si="7">C7/$P7</f>
        <v>0.13636363636363635</v>
      </c>
      <c r="D36" s="27">
        <f t="shared" si="7"/>
        <v>4.5454545454545456E-2</v>
      </c>
      <c r="E36" s="27">
        <f t="shared" si="7"/>
        <v>9.0909090909090912E-2</v>
      </c>
      <c r="F36" s="31">
        <f t="shared" si="7"/>
        <v>4.5454545454545456E-2</v>
      </c>
      <c r="G36" s="27">
        <f t="shared" si="7"/>
        <v>0.18181818181818182</v>
      </c>
      <c r="H36" s="27">
        <f t="shared" si="7"/>
        <v>9.0909090909090912E-2</v>
      </c>
      <c r="I36" s="27">
        <f t="shared" si="7"/>
        <v>9.0909090909090912E-2</v>
      </c>
      <c r="J36" s="27">
        <f t="shared" si="7"/>
        <v>9.0909090909090912E-2</v>
      </c>
      <c r="K36" s="27">
        <f t="shared" si="7"/>
        <v>4.5454545454545456E-2</v>
      </c>
      <c r="L36" s="27">
        <f t="shared" si="7"/>
        <v>4.5454545454545456E-2</v>
      </c>
      <c r="M36" s="27">
        <f t="shared" si="7"/>
        <v>9.0909090909090912E-2</v>
      </c>
      <c r="N36" s="27">
        <f t="shared" si="7"/>
        <v>4.5454545454545456E-2</v>
      </c>
      <c r="O36" s="20" t="s">
        <v>14</v>
      </c>
      <c r="P36" s="19">
        <v>22</v>
      </c>
      <c r="Q36" s="29">
        <f t="shared" si="5"/>
        <v>3.4251185503571393</v>
      </c>
      <c r="R36" s="7"/>
      <c r="S36" s="7"/>
      <c r="T36" s="7"/>
      <c r="U36" s="7"/>
      <c r="V36" s="7"/>
    </row>
    <row r="37" spans="1:22" x14ac:dyDescent="0.25">
      <c r="A37" s="18">
        <v>6</v>
      </c>
      <c r="B37" s="28">
        <f t="shared" si="2"/>
        <v>0</v>
      </c>
      <c r="C37" s="27">
        <f t="shared" ref="C37:N37" si="8">C8/$P8</f>
        <v>0.14285714285714285</v>
      </c>
      <c r="D37" s="27">
        <f t="shared" si="8"/>
        <v>4.7619047619047616E-2</v>
      </c>
      <c r="E37" s="27">
        <f t="shared" si="8"/>
        <v>9.5238095238095233E-2</v>
      </c>
      <c r="F37" s="28">
        <f t="shared" si="8"/>
        <v>0</v>
      </c>
      <c r="G37" s="27">
        <f t="shared" si="8"/>
        <v>0.19047619047619047</v>
      </c>
      <c r="H37" s="27">
        <f t="shared" si="8"/>
        <v>9.5238095238095233E-2</v>
      </c>
      <c r="I37" s="27">
        <f t="shared" si="8"/>
        <v>9.5238095238095233E-2</v>
      </c>
      <c r="J37" s="27">
        <f t="shared" si="8"/>
        <v>9.5238095238095233E-2</v>
      </c>
      <c r="K37" s="27">
        <f t="shared" si="8"/>
        <v>4.7619047619047616E-2</v>
      </c>
      <c r="L37" s="27">
        <f t="shared" si="8"/>
        <v>4.7619047619047616E-2</v>
      </c>
      <c r="M37" s="27">
        <f t="shared" si="8"/>
        <v>9.5238095238095233E-2</v>
      </c>
      <c r="N37" s="27">
        <f t="shared" si="8"/>
        <v>4.7619047619047616E-2</v>
      </c>
      <c r="O37" s="20" t="s">
        <v>15</v>
      </c>
      <c r="P37" s="19">
        <v>21</v>
      </c>
      <c r="Q37" s="29">
        <f>-(C37*LOG(C37,2))-(D37*LOG(D37,2))-(E37*LOG(E37,2))-(G37*LOG(G37,2))-(H37*LOG(H37,2))-(I37*LOG(I37,2))-(J37*LOG(J37,2))-(K37*LOG(K37,2))-(L37*LOG(L37,2))-(M37*LOG(M37,2))-(N37*LOG(N37,2))</f>
        <v>3.3087513512471665</v>
      </c>
      <c r="R37" s="7"/>
      <c r="S37" s="7"/>
      <c r="T37" s="7"/>
      <c r="U37" s="7"/>
      <c r="V37" s="7"/>
    </row>
    <row r="38" spans="1:22" x14ac:dyDescent="0.25">
      <c r="A38" s="18">
        <v>7</v>
      </c>
      <c r="B38" s="28">
        <f t="shared" si="2"/>
        <v>0</v>
      </c>
      <c r="C38" s="27">
        <f t="shared" ref="C38:N38" si="9">C9/$P9</f>
        <v>0.15</v>
      </c>
      <c r="D38" s="27">
        <f t="shared" si="9"/>
        <v>0.05</v>
      </c>
      <c r="E38" s="27">
        <f t="shared" si="9"/>
        <v>0.1</v>
      </c>
      <c r="F38" s="28">
        <f t="shared" si="9"/>
        <v>0</v>
      </c>
      <c r="G38" s="27">
        <f t="shared" si="9"/>
        <v>0.15</v>
      </c>
      <c r="H38" s="27">
        <f t="shared" si="9"/>
        <v>0.1</v>
      </c>
      <c r="I38" s="27">
        <f t="shared" si="9"/>
        <v>0.1</v>
      </c>
      <c r="J38" s="27">
        <f t="shared" si="9"/>
        <v>0.1</v>
      </c>
      <c r="K38" s="27">
        <f t="shared" si="9"/>
        <v>0.05</v>
      </c>
      <c r="L38" s="27">
        <f t="shared" si="9"/>
        <v>0.05</v>
      </c>
      <c r="M38" s="27">
        <f t="shared" si="9"/>
        <v>0.1</v>
      </c>
      <c r="N38" s="27">
        <f t="shared" si="9"/>
        <v>0.05</v>
      </c>
      <c r="O38" s="20" t="s">
        <v>16</v>
      </c>
      <c r="P38" s="19">
        <v>20</v>
      </c>
      <c r="Q38" s="29">
        <f>-(C38*LOG(C38,2))-(D38*LOG(D38,2))-(E38*LOG(E38,2))-(G38*LOG(G38,2))-(H38*LOG(H38,2))-(I38*LOG(I38,2))-(J38*LOG(J38,2))-(K38*LOG(K38,2))-(L38*LOG(L38,2))-(M38*LOG(M38,2))-(N38*LOG(N38,2))</f>
        <v>3.346439344671015</v>
      </c>
      <c r="R38" s="7"/>
      <c r="S38" s="7"/>
      <c r="T38" s="7"/>
      <c r="U38" s="7"/>
      <c r="V38" s="7"/>
    </row>
    <row r="39" spans="1:22" x14ac:dyDescent="0.25">
      <c r="A39" s="18">
        <v>8</v>
      </c>
      <c r="B39" s="28">
        <f t="shared" si="2"/>
        <v>0</v>
      </c>
      <c r="C39" s="27">
        <f t="shared" ref="C39:N39" si="10">C10/$P10</f>
        <v>0.15789473684210525</v>
      </c>
      <c r="D39" s="27">
        <f t="shared" si="10"/>
        <v>5.2631578947368418E-2</v>
      </c>
      <c r="E39" s="27">
        <f t="shared" si="10"/>
        <v>0.10526315789473684</v>
      </c>
      <c r="F39" s="28">
        <f t="shared" si="10"/>
        <v>0</v>
      </c>
      <c r="G39" s="27">
        <f t="shared" si="10"/>
        <v>0.15789473684210525</v>
      </c>
      <c r="H39" s="27">
        <f>H10/$P10</f>
        <v>5.2631578947368418E-2</v>
      </c>
      <c r="I39" s="27">
        <f t="shared" si="10"/>
        <v>0.10526315789473684</v>
      </c>
      <c r="J39" s="27">
        <f t="shared" si="10"/>
        <v>0.10526315789473684</v>
      </c>
      <c r="K39" s="27">
        <f t="shared" si="10"/>
        <v>5.2631578947368418E-2</v>
      </c>
      <c r="L39" s="27">
        <f t="shared" si="10"/>
        <v>5.2631578947368418E-2</v>
      </c>
      <c r="M39" s="27">
        <f t="shared" si="10"/>
        <v>0.10526315789473684</v>
      </c>
      <c r="N39" s="27">
        <f t="shared" si="10"/>
        <v>5.2631578947368418E-2</v>
      </c>
      <c r="O39" s="20" t="s">
        <v>15</v>
      </c>
      <c r="P39" s="19">
        <v>19</v>
      </c>
      <c r="Q39" s="29">
        <f t="shared" ref="Q38:Q44" si="11">-(C39*LOG(C39,2))-(D39*LOG(D39,2))-(E39*LOG(E39,2))-(G39*LOG(G39,2))-(H39*LOG(H39,2))-(I39*LOG(I39,2))-(J39*LOG(J39,2))-(K39*LOG(K39,2))-(L39*LOG(L39,2))-(M39*LOG(M39,2))-(N39*LOG(N39,2))</f>
        <v>3.3263604079526949</v>
      </c>
      <c r="R39" s="7"/>
      <c r="S39" s="7"/>
      <c r="T39" s="7"/>
      <c r="U39" s="7"/>
      <c r="V39" s="7"/>
    </row>
    <row r="40" spans="1:22" x14ac:dyDescent="0.25">
      <c r="A40" s="18">
        <v>9</v>
      </c>
      <c r="B40" s="28">
        <f t="shared" si="2"/>
        <v>0</v>
      </c>
      <c r="C40" s="27">
        <f t="shared" ref="C40:N40" si="12">C11/$P11</f>
        <v>0.16666666666666666</v>
      </c>
      <c r="D40" s="27">
        <f t="shared" si="12"/>
        <v>5.5555555555555552E-2</v>
      </c>
      <c r="E40" s="27">
        <f t="shared" si="12"/>
        <v>0.1111111111111111</v>
      </c>
      <c r="F40" s="28">
        <f t="shared" si="12"/>
        <v>0</v>
      </c>
      <c r="G40" s="27">
        <f t="shared" si="12"/>
        <v>0.1111111111111111</v>
      </c>
      <c r="H40" s="27">
        <f t="shared" si="12"/>
        <v>5.5555555555555552E-2</v>
      </c>
      <c r="I40" s="27">
        <f t="shared" si="12"/>
        <v>0.1111111111111111</v>
      </c>
      <c r="J40" s="27">
        <f t="shared" si="12"/>
        <v>0.1111111111111111</v>
      </c>
      <c r="K40" s="27">
        <f t="shared" si="12"/>
        <v>5.5555555555555552E-2</v>
      </c>
      <c r="L40" s="27">
        <f t="shared" si="12"/>
        <v>5.5555555555555552E-2</v>
      </c>
      <c r="M40" s="27">
        <f t="shared" si="12"/>
        <v>0.1111111111111111</v>
      </c>
      <c r="N40" s="27">
        <f t="shared" si="12"/>
        <v>5.5555555555555552E-2</v>
      </c>
      <c r="O40" s="20" t="s">
        <v>13</v>
      </c>
      <c r="P40" s="19">
        <v>18</v>
      </c>
      <c r="Q40" s="29">
        <f t="shared" si="11"/>
        <v>3.3502090290998972</v>
      </c>
      <c r="R40" s="7"/>
      <c r="S40" s="7"/>
      <c r="T40" s="7"/>
      <c r="U40" s="7"/>
      <c r="V40" s="7"/>
    </row>
    <row r="41" spans="1:22" x14ac:dyDescent="0.25">
      <c r="A41" s="18">
        <v>10</v>
      </c>
      <c r="B41" s="28">
        <f t="shared" si="2"/>
        <v>0</v>
      </c>
      <c r="C41" s="27">
        <f t="shared" ref="C41:N41" si="13">C12/$P12</f>
        <v>0.17647058823529413</v>
      </c>
      <c r="D41" s="27">
        <f t="shared" si="13"/>
        <v>5.8823529411764705E-2</v>
      </c>
      <c r="E41" s="27">
        <f t="shared" si="13"/>
        <v>5.8823529411764705E-2</v>
      </c>
      <c r="F41" s="28">
        <f t="shared" si="13"/>
        <v>0</v>
      </c>
      <c r="G41" s="27">
        <f t="shared" si="13"/>
        <v>0.11764705882352941</v>
      </c>
      <c r="H41" s="27">
        <f t="shared" si="13"/>
        <v>5.8823529411764705E-2</v>
      </c>
      <c r="I41" s="27">
        <f t="shared" si="13"/>
        <v>0.11764705882352941</v>
      </c>
      <c r="J41" s="27">
        <f t="shared" si="13"/>
        <v>0.11764705882352941</v>
      </c>
      <c r="K41" s="27">
        <f t="shared" si="13"/>
        <v>5.8823529411764705E-2</v>
      </c>
      <c r="L41" s="27">
        <f t="shared" si="13"/>
        <v>5.8823529411764705E-2</v>
      </c>
      <c r="M41" s="27">
        <f t="shared" si="13"/>
        <v>0.11764705882352941</v>
      </c>
      <c r="N41" s="27">
        <f t="shared" si="13"/>
        <v>5.8823529411764705E-2</v>
      </c>
      <c r="O41" s="20" t="s">
        <v>11</v>
      </c>
      <c r="P41" s="19">
        <v>17</v>
      </c>
      <c r="Q41" s="29">
        <f t="shared" si="11"/>
        <v>3.3371753411230776</v>
      </c>
      <c r="R41" s="7"/>
      <c r="S41" s="7"/>
      <c r="T41" s="7"/>
      <c r="U41" s="7"/>
      <c r="V41" s="7"/>
    </row>
    <row r="42" spans="1:22" x14ac:dyDescent="0.25">
      <c r="A42" s="18">
        <v>11</v>
      </c>
      <c r="B42" s="28">
        <f t="shared" si="2"/>
        <v>0</v>
      </c>
      <c r="C42" s="27">
        <f t="shared" ref="C42:N42" si="14">C13/$P13</f>
        <v>0.125</v>
      </c>
      <c r="D42" s="27">
        <f t="shared" si="14"/>
        <v>6.25E-2</v>
      </c>
      <c r="E42" s="27">
        <f t="shared" si="14"/>
        <v>6.25E-2</v>
      </c>
      <c r="F42" s="28">
        <f t="shared" si="14"/>
        <v>0</v>
      </c>
      <c r="G42" s="27">
        <f t="shared" si="14"/>
        <v>0.125</v>
      </c>
      <c r="H42" s="27">
        <f t="shared" si="14"/>
        <v>6.25E-2</v>
      </c>
      <c r="I42" s="27">
        <f t="shared" si="14"/>
        <v>0.125</v>
      </c>
      <c r="J42" s="27">
        <f t="shared" si="14"/>
        <v>0.125</v>
      </c>
      <c r="K42" s="27">
        <f t="shared" si="14"/>
        <v>6.25E-2</v>
      </c>
      <c r="L42" s="27">
        <f t="shared" si="14"/>
        <v>6.25E-2</v>
      </c>
      <c r="M42" s="27">
        <f t="shared" si="14"/>
        <v>0.125</v>
      </c>
      <c r="N42" s="27">
        <f t="shared" si="14"/>
        <v>6.25E-2</v>
      </c>
      <c r="O42" s="20" t="s">
        <v>17</v>
      </c>
      <c r="P42" s="19">
        <v>16</v>
      </c>
      <c r="Q42" s="29">
        <f t="shared" si="11"/>
        <v>3.375</v>
      </c>
      <c r="R42" s="7"/>
      <c r="S42" s="7"/>
      <c r="T42" s="7"/>
      <c r="U42" s="7"/>
      <c r="V42" s="7"/>
    </row>
    <row r="43" spans="1:22" x14ac:dyDescent="0.25">
      <c r="A43" s="18">
        <v>12</v>
      </c>
      <c r="B43" s="28">
        <f t="shared" si="2"/>
        <v>0</v>
      </c>
      <c r="C43" s="27">
        <f t="shared" ref="C43:N43" si="15">C14/$P14</f>
        <v>0.13333333333333333</v>
      </c>
      <c r="D43" s="27">
        <f t="shared" si="15"/>
        <v>6.6666666666666666E-2</v>
      </c>
      <c r="E43" s="27">
        <f t="shared" si="15"/>
        <v>6.6666666666666666E-2</v>
      </c>
      <c r="F43" s="28">
        <f t="shared" si="15"/>
        <v>0</v>
      </c>
      <c r="G43" s="27">
        <f t="shared" si="15"/>
        <v>0.13333333333333333</v>
      </c>
      <c r="H43" s="27">
        <f t="shared" si="15"/>
        <v>6.6666666666666666E-2</v>
      </c>
      <c r="I43" s="27">
        <f t="shared" si="15"/>
        <v>6.6666666666666666E-2</v>
      </c>
      <c r="J43" s="27">
        <f t="shared" si="15"/>
        <v>0.13333333333333333</v>
      </c>
      <c r="K43" s="27">
        <f t="shared" si="15"/>
        <v>6.6666666666666666E-2</v>
      </c>
      <c r="L43" s="27">
        <f t="shared" si="15"/>
        <v>6.6666666666666666E-2</v>
      </c>
      <c r="M43" s="27">
        <f t="shared" si="15"/>
        <v>0.13333333333333333</v>
      </c>
      <c r="N43" s="27">
        <f t="shared" si="15"/>
        <v>6.6666666666666666E-2</v>
      </c>
      <c r="O43" s="20" t="s">
        <v>18</v>
      </c>
      <c r="P43" s="19">
        <v>15</v>
      </c>
      <c r="Q43" s="29">
        <f t="shared" si="11"/>
        <v>3.3735572622751855</v>
      </c>
      <c r="R43" s="7"/>
      <c r="S43" s="7"/>
      <c r="T43" s="7"/>
      <c r="U43" s="7"/>
      <c r="V43" s="7"/>
    </row>
    <row r="44" spans="1:22" x14ac:dyDescent="0.25">
      <c r="A44" s="18">
        <v>13</v>
      </c>
      <c r="B44" s="28">
        <f t="shared" si="2"/>
        <v>0</v>
      </c>
      <c r="C44" s="27">
        <f t="shared" ref="C44:N44" si="16">C15/$P15</f>
        <v>0.14285714285714285</v>
      </c>
      <c r="D44" s="31">
        <f t="shared" si="16"/>
        <v>7.1428571428571425E-2</v>
      </c>
      <c r="E44" s="27">
        <f t="shared" si="16"/>
        <v>7.1428571428571425E-2</v>
      </c>
      <c r="F44" s="28">
        <f t="shared" si="16"/>
        <v>0</v>
      </c>
      <c r="G44" s="27">
        <f t="shared" si="16"/>
        <v>0.14285714285714285</v>
      </c>
      <c r="H44" s="27">
        <f t="shared" si="16"/>
        <v>7.1428571428571425E-2</v>
      </c>
      <c r="I44" s="27">
        <f t="shared" si="16"/>
        <v>7.1428571428571425E-2</v>
      </c>
      <c r="J44" s="27">
        <f t="shared" si="16"/>
        <v>7.1428571428571425E-2</v>
      </c>
      <c r="K44" s="27">
        <f t="shared" si="16"/>
        <v>7.1428571428571425E-2</v>
      </c>
      <c r="L44" s="27">
        <f t="shared" si="16"/>
        <v>7.1428571428571425E-2</v>
      </c>
      <c r="M44" s="27">
        <f t="shared" si="16"/>
        <v>0.14285714285714285</v>
      </c>
      <c r="N44" s="27">
        <f t="shared" si="16"/>
        <v>7.1428571428571425E-2</v>
      </c>
      <c r="O44" s="20" t="s">
        <v>12</v>
      </c>
      <c r="P44" s="19">
        <v>14</v>
      </c>
      <c r="Q44" s="29">
        <f t="shared" si="11"/>
        <v>3.3787834934861767</v>
      </c>
      <c r="R44" s="7"/>
      <c r="S44" s="7"/>
      <c r="T44" s="7"/>
      <c r="U44" s="7"/>
      <c r="V44" s="7"/>
    </row>
    <row r="45" spans="1:22" x14ac:dyDescent="0.25">
      <c r="A45" s="18">
        <v>14</v>
      </c>
      <c r="B45" s="28">
        <f t="shared" si="2"/>
        <v>0</v>
      </c>
      <c r="C45" s="27">
        <f t="shared" ref="C45:N45" si="17">C16/$P16</f>
        <v>0.15384615384615385</v>
      </c>
      <c r="D45" s="28">
        <f t="shared" si="17"/>
        <v>0</v>
      </c>
      <c r="E45" s="31">
        <f t="shared" si="17"/>
        <v>7.6923076923076927E-2</v>
      </c>
      <c r="F45" s="28">
        <f t="shared" si="17"/>
        <v>0</v>
      </c>
      <c r="G45" s="27">
        <f t="shared" si="17"/>
        <v>0.15384615384615385</v>
      </c>
      <c r="H45" s="27">
        <f t="shared" si="17"/>
        <v>7.6923076923076927E-2</v>
      </c>
      <c r="I45" s="27">
        <f t="shared" si="17"/>
        <v>7.6923076923076927E-2</v>
      </c>
      <c r="J45" s="27">
        <f t="shared" si="17"/>
        <v>7.6923076923076927E-2</v>
      </c>
      <c r="K45" s="27">
        <f t="shared" si="17"/>
        <v>7.6923076923076927E-2</v>
      </c>
      <c r="L45" s="27">
        <f t="shared" si="17"/>
        <v>7.6923076923076927E-2</v>
      </c>
      <c r="M45" s="27">
        <f t="shared" si="17"/>
        <v>0.15384615384615385</v>
      </c>
      <c r="N45" s="27">
        <f t="shared" si="17"/>
        <v>7.6923076923076927E-2</v>
      </c>
      <c r="O45" s="20" t="s">
        <v>13</v>
      </c>
      <c r="P45" s="19">
        <v>13</v>
      </c>
      <c r="Q45" s="29">
        <f>-(C45*LOG(C45,2))-(E45*LOG(E45,2))-(G45*LOG(G45,2))-(H45*LOG(H45,2))-(I45*LOG(I45,2))-(J45*LOG(J45,2))-(K45*LOG(K45,2))-(L45*LOG(L45,2))-(M45*LOG(M45,2))-(N45*LOG(N45,2))</f>
        <v>3.238901256602631</v>
      </c>
      <c r="R45" s="7"/>
      <c r="S45" s="7"/>
      <c r="T45" s="7"/>
      <c r="U45" s="7"/>
      <c r="V45" s="7"/>
    </row>
    <row r="46" spans="1:22" x14ac:dyDescent="0.25">
      <c r="A46" s="18">
        <v>15</v>
      </c>
      <c r="B46" s="28">
        <f t="shared" si="2"/>
        <v>0</v>
      </c>
      <c r="C46" s="27">
        <f t="shared" ref="C46:N46" si="18">C17/$P17</f>
        <v>0.16666666666666666</v>
      </c>
      <c r="D46" s="28">
        <f t="shared" si="18"/>
        <v>0</v>
      </c>
      <c r="E46" s="28">
        <f t="shared" si="18"/>
        <v>0</v>
      </c>
      <c r="F46" s="28">
        <f t="shared" si="18"/>
        <v>0</v>
      </c>
      <c r="G46" s="27">
        <f t="shared" si="18"/>
        <v>0.16666666666666666</v>
      </c>
      <c r="H46" s="27">
        <f t="shared" si="18"/>
        <v>8.3333333333333329E-2</v>
      </c>
      <c r="I46" s="27">
        <f t="shared" si="18"/>
        <v>8.3333333333333329E-2</v>
      </c>
      <c r="J46" s="27">
        <f t="shared" si="18"/>
        <v>8.3333333333333329E-2</v>
      </c>
      <c r="K46" s="27">
        <f t="shared" si="18"/>
        <v>8.3333333333333329E-2</v>
      </c>
      <c r="L46" s="27">
        <f t="shared" si="18"/>
        <v>8.3333333333333329E-2</v>
      </c>
      <c r="M46" s="27">
        <f t="shared" si="18"/>
        <v>0.16666666666666666</v>
      </c>
      <c r="N46" s="27">
        <f t="shared" si="18"/>
        <v>8.3333333333333329E-2</v>
      </c>
      <c r="O46" s="20" t="s">
        <v>11</v>
      </c>
      <c r="P46" s="19">
        <v>12</v>
      </c>
      <c r="Q46" s="29">
        <f>-(C46*LOG(C46,2))-(G46*LOG(G46,2))-(H46*LOG(H46,2))-(I46*LOG(I46,2))-(J46*LOG(J46,2))-(K46*LOG(K46,2))-(L46*LOG(L46,2))-(M46*LOG(M46,2))-(N46*LOG(N46,2))</f>
        <v>3.0849625007211561</v>
      </c>
      <c r="R46" s="7"/>
      <c r="S46" s="7"/>
      <c r="T46" s="7"/>
      <c r="U46" s="7"/>
      <c r="V46" s="7"/>
    </row>
    <row r="47" spans="1:22" x14ac:dyDescent="0.25">
      <c r="A47" s="18">
        <v>16</v>
      </c>
      <c r="B47" s="28">
        <f t="shared" si="2"/>
        <v>0</v>
      </c>
      <c r="C47" s="27">
        <f t="shared" ref="C47:N47" si="19">C18/$P18</f>
        <v>9.0909090909090912E-2</v>
      </c>
      <c r="D47" s="28">
        <f t="shared" si="19"/>
        <v>0</v>
      </c>
      <c r="E47" s="28">
        <f t="shared" si="19"/>
        <v>0</v>
      </c>
      <c r="F47" s="28">
        <f t="shared" si="19"/>
        <v>0</v>
      </c>
      <c r="G47" s="27">
        <f t="shared" si="19"/>
        <v>0.18181818181818182</v>
      </c>
      <c r="H47" s="27">
        <f t="shared" si="19"/>
        <v>9.0909090909090912E-2</v>
      </c>
      <c r="I47" s="27">
        <f t="shared" si="19"/>
        <v>9.0909090909090912E-2</v>
      </c>
      <c r="J47" s="27">
        <f t="shared" si="19"/>
        <v>9.0909090909090912E-2</v>
      </c>
      <c r="K47" s="27">
        <f t="shared" si="19"/>
        <v>9.0909090909090912E-2</v>
      </c>
      <c r="L47" s="27">
        <f t="shared" si="19"/>
        <v>9.0909090909090912E-2</v>
      </c>
      <c r="M47" s="27">
        <f t="shared" si="19"/>
        <v>0.18181818181818182</v>
      </c>
      <c r="N47" s="27">
        <f t="shared" si="19"/>
        <v>9.0909090909090912E-2</v>
      </c>
      <c r="O47" s="20" t="s">
        <v>15</v>
      </c>
      <c r="P47" s="19">
        <v>11</v>
      </c>
      <c r="Q47" s="29">
        <f t="shared" ref="Q47" si="20">-(C47*LOG(C47,2))-(G47*LOG(G47,2))-(H47*LOG(H47,2))-(I47*LOG(I47,2))-(J47*LOG(J47,2))-(K47*LOG(K47,2))-(L47*LOG(L47,2))-(M47*LOG(M47,2))-(N47*LOG(N47,2))</f>
        <v>3.0957952550009344</v>
      </c>
      <c r="R47" s="7"/>
      <c r="S47" s="7"/>
      <c r="T47" s="7"/>
      <c r="U47" s="7"/>
      <c r="V47" s="7"/>
    </row>
    <row r="48" spans="1:22" x14ac:dyDescent="0.25">
      <c r="A48" s="18">
        <v>17</v>
      </c>
      <c r="B48" s="28">
        <f t="shared" si="2"/>
        <v>0</v>
      </c>
      <c r="C48" s="27">
        <f t="shared" ref="C48:N48" si="21">C19/$P19</f>
        <v>0.1</v>
      </c>
      <c r="D48" s="28">
        <f t="shared" si="21"/>
        <v>0</v>
      </c>
      <c r="E48" s="28">
        <f t="shared" si="21"/>
        <v>0</v>
      </c>
      <c r="F48" s="28">
        <f t="shared" si="21"/>
        <v>0</v>
      </c>
      <c r="G48" s="27">
        <f t="shared" si="21"/>
        <v>0.1</v>
      </c>
      <c r="H48" s="31">
        <f t="shared" si="21"/>
        <v>0.1</v>
      </c>
      <c r="I48" s="27">
        <f t="shared" si="21"/>
        <v>0.1</v>
      </c>
      <c r="J48" s="27">
        <f t="shared" si="21"/>
        <v>0.1</v>
      </c>
      <c r="K48" s="27">
        <f t="shared" si="21"/>
        <v>0.1</v>
      </c>
      <c r="L48" s="27">
        <f t="shared" si="21"/>
        <v>0.1</v>
      </c>
      <c r="M48" s="27">
        <f t="shared" si="21"/>
        <v>0.2</v>
      </c>
      <c r="N48" s="27">
        <f t="shared" si="21"/>
        <v>0.1</v>
      </c>
      <c r="O48" s="20" t="s">
        <v>16</v>
      </c>
      <c r="P48" s="19">
        <v>10</v>
      </c>
      <c r="Q48" s="29">
        <f>-(C48*LOG(C48,2))-(G48*LOG(G48,2))-(H48*LOG(H48,2))-(J48*LOG(J48,2))-(K48*LOG(K48,2))-(L48*LOG(L48,2))-(M48*LOG(M48,2))-(N48*LOG(N48,2))</f>
        <v>2.7897352853986264</v>
      </c>
      <c r="R48" s="7"/>
      <c r="S48" s="7"/>
      <c r="T48" s="7"/>
      <c r="U48" s="7"/>
      <c r="V48" s="7"/>
    </row>
    <row r="49" spans="1:22" x14ac:dyDescent="0.25">
      <c r="A49" s="18">
        <v>18</v>
      </c>
      <c r="B49" s="28">
        <f t="shared" si="2"/>
        <v>0</v>
      </c>
      <c r="C49" s="31">
        <f t="shared" ref="C49:N49" si="22">C20/$P20</f>
        <v>0.1111111111111111</v>
      </c>
      <c r="D49" s="28">
        <f t="shared" si="22"/>
        <v>0</v>
      </c>
      <c r="E49" s="28">
        <f t="shared" si="22"/>
        <v>0</v>
      </c>
      <c r="F49" s="28">
        <f t="shared" si="22"/>
        <v>0</v>
      </c>
      <c r="G49" s="27">
        <f t="shared" si="22"/>
        <v>0.1111111111111111</v>
      </c>
      <c r="H49" s="28">
        <f t="shared" si="22"/>
        <v>0</v>
      </c>
      <c r="I49" s="27">
        <f t="shared" si="22"/>
        <v>0.1111111111111111</v>
      </c>
      <c r="J49" s="27">
        <f t="shared" si="22"/>
        <v>0.1111111111111111</v>
      </c>
      <c r="K49" s="27">
        <f t="shared" si="22"/>
        <v>0.1111111111111111</v>
      </c>
      <c r="L49" s="27">
        <f t="shared" si="22"/>
        <v>0.1111111111111111</v>
      </c>
      <c r="M49" s="27">
        <f t="shared" si="22"/>
        <v>0.22222222222222221</v>
      </c>
      <c r="N49" s="27">
        <f t="shared" si="22"/>
        <v>0.1111111111111111</v>
      </c>
      <c r="O49" s="20" t="s">
        <v>11</v>
      </c>
      <c r="P49" s="19">
        <v>9</v>
      </c>
      <c r="Q49" s="29">
        <f>-(C49*LOG(C49,2))-(G49*LOG(G49,2))-(J49*LOG(J49,2))-(K49*LOG(K49,2))-(L49*LOG(L49,2))-(M49*LOG(M49,2))-(N49*LOG(N49,2))</f>
        <v>2.5954888901709441</v>
      </c>
      <c r="R49" s="7"/>
      <c r="S49" s="7"/>
      <c r="T49" s="7"/>
      <c r="U49" s="7"/>
      <c r="V49" s="7"/>
    </row>
    <row r="50" spans="1:22" x14ac:dyDescent="0.25">
      <c r="A50" s="18">
        <v>19</v>
      </c>
      <c r="B50" s="28">
        <f t="shared" si="2"/>
        <v>0</v>
      </c>
      <c r="C50" s="28">
        <f t="shared" si="2"/>
        <v>0</v>
      </c>
      <c r="D50" s="28">
        <f t="shared" si="2"/>
        <v>0</v>
      </c>
      <c r="E50" s="28">
        <f t="shared" si="2"/>
        <v>0</v>
      </c>
      <c r="F50" s="28">
        <f t="shared" si="2"/>
        <v>0</v>
      </c>
      <c r="G50" s="27">
        <f t="shared" si="2"/>
        <v>0.125</v>
      </c>
      <c r="H50" s="28">
        <f t="shared" si="2"/>
        <v>0</v>
      </c>
      <c r="I50" s="27">
        <f t="shared" si="2"/>
        <v>0.125</v>
      </c>
      <c r="J50" s="27">
        <f t="shared" si="2"/>
        <v>0.125</v>
      </c>
      <c r="K50" s="31">
        <f t="shared" si="2"/>
        <v>0.125</v>
      </c>
      <c r="L50" s="27">
        <f t="shared" si="2"/>
        <v>0.125</v>
      </c>
      <c r="M50" s="27">
        <f t="shared" si="2"/>
        <v>0.25</v>
      </c>
      <c r="N50" s="27">
        <f t="shared" si="2"/>
        <v>0.125</v>
      </c>
      <c r="O50" s="20" t="s">
        <v>19</v>
      </c>
      <c r="P50" s="19">
        <v>8</v>
      </c>
      <c r="Q50" s="29">
        <f>-(G50*LOG(G50,2))-(J50*LOG(J50,2))-(K50*LOG(K50,2))-(L50*LOG(L50,2))-(M50*LOG(M50,2))-(N50*LOG(N50,2))</f>
        <v>2.375</v>
      </c>
      <c r="R50" s="7"/>
      <c r="S50" s="7"/>
      <c r="T50" s="7"/>
      <c r="U50" s="7"/>
      <c r="V50" s="7"/>
    </row>
    <row r="51" spans="1:22" x14ac:dyDescent="0.25">
      <c r="A51" s="18">
        <v>20</v>
      </c>
      <c r="B51" s="28">
        <f t="shared" si="2"/>
        <v>0</v>
      </c>
      <c r="C51" s="28">
        <f t="shared" si="2"/>
        <v>0</v>
      </c>
      <c r="D51" s="28">
        <f t="shared" si="2"/>
        <v>0</v>
      </c>
      <c r="E51" s="28">
        <f t="shared" si="2"/>
        <v>0</v>
      </c>
      <c r="F51" s="28">
        <f t="shared" si="2"/>
        <v>0</v>
      </c>
      <c r="G51" s="27">
        <f t="shared" si="2"/>
        <v>0.14285714285714285</v>
      </c>
      <c r="H51" s="28">
        <f t="shared" si="2"/>
        <v>0</v>
      </c>
      <c r="I51" s="31">
        <f t="shared" si="2"/>
        <v>0.14285714285714285</v>
      </c>
      <c r="J51" s="27">
        <f t="shared" si="2"/>
        <v>0.14285714285714285</v>
      </c>
      <c r="K51" s="28">
        <f t="shared" si="2"/>
        <v>0</v>
      </c>
      <c r="L51" s="27">
        <f t="shared" si="2"/>
        <v>0.14285714285714285</v>
      </c>
      <c r="M51" s="27">
        <f t="shared" si="2"/>
        <v>0.2857142857142857</v>
      </c>
      <c r="N51" s="27">
        <f t="shared" si="2"/>
        <v>0.14285714285714285</v>
      </c>
      <c r="O51" s="20" t="s">
        <v>17</v>
      </c>
      <c r="P51" s="19">
        <v>7</v>
      </c>
      <c r="Q51" s="29">
        <f>-(G51*LOG(G51,2))-(J51*LOG(J51,2))-(L51*LOG(L51,2))-(M51*LOG(M51,2))-(N51*LOG(N51,2))</f>
        <v>2.1205899331922322</v>
      </c>
      <c r="R51" s="7"/>
      <c r="S51" s="7"/>
      <c r="T51" s="7"/>
      <c r="U51" s="7"/>
      <c r="V51" s="7"/>
    </row>
    <row r="52" spans="1:22" x14ac:dyDescent="0.25">
      <c r="A52" s="18">
        <v>21</v>
      </c>
      <c r="B52" s="28">
        <f t="shared" si="2"/>
        <v>0</v>
      </c>
      <c r="C52" s="28">
        <f t="shared" si="2"/>
        <v>0</v>
      </c>
      <c r="D52" s="28">
        <f t="shared" si="2"/>
        <v>0</v>
      </c>
      <c r="E52" s="28">
        <f t="shared" si="2"/>
        <v>0</v>
      </c>
      <c r="F52" s="28">
        <f t="shared" si="2"/>
        <v>0</v>
      </c>
      <c r="G52" s="27">
        <f t="shared" si="2"/>
        <v>0.16666666666666666</v>
      </c>
      <c r="H52" s="28">
        <f t="shared" si="2"/>
        <v>0</v>
      </c>
      <c r="I52" s="28">
        <f t="shared" si="2"/>
        <v>0</v>
      </c>
      <c r="J52" s="27">
        <f t="shared" si="2"/>
        <v>0.16666666666666666</v>
      </c>
      <c r="K52" s="28">
        <f t="shared" si="2"/>
        <v>0</v>
      </c>
      <c r="L52" s="31">
        <f t="shared" si="2"/>
        <v>0.16666666666666666</v>
      </c>
      <c r="M52" s="27">
        <f t="shared" si="2"/>
        <v>0.33333333333333331</v>
      </c>
      <c r="N52" s="27">
        <f t="shared" si="2"/>
        <v>0.16666666666666666</v>
      </c>
      <c r="O52" s="20" t="s">
        <v>20</v>
      </c>
      <c r="P52" s="19">
        <v>6</v>
      </c>
      <c r="Q52" s="29">
        <f t="shared" ref="Q52" si="23">-(G52*LOG(G52,2))-(J52*LOG(J52,2))-(L52*LOG(L52,2))-(M52*LOG(M52,2))-(N52*LOG(N52,2))</f>
        <v>2.251629167387823</v>
      </c>
      <c r="R52" s="7"/>
      <c r="S52" s="7"/>
      <c r="T52" s="7"/>
      <c r="U52" s="7"/>
      <c r="V52" s="7"/>
    </row>
    <row r="53" spans="1:22" x14ac:dyDescent="0.25">
      <c r="A53" s="18">
        <v>22</v>
      </c>
      <c r="B53" s="28">
        <f t="shared" si="2"/>
        <v>0</v>
      </c>
      <c r="C53" s="28">
        <f t="shared" si="2"/>
        <v>0</v>
      </c>
      <c r="D53" s="28">
        <f t="shared" si="2"/>
        <v>0</v>
      </c>
      <c r="E53" s="28">
        <f t="shared" si="2"/>
        <v>0</v>
      </c>
      <c r="F53" s="28">
        <f t="shared" si="2"/>
        <v>0</v>
      </c>
      <c r="G53" s="27">
        <f t="shared" si="2"/>
        <v>0.2</v>
      </c>
      <c r="H53" s="28">
        <f t="shared" si="2"/>
        <v>0</v>
      </c>
      <c r="I53" s="28">
        <f t="shared" si="2"/>
        <v>0</v>
      </c>
      <c r="J53" s="27">
        <f t="shared" si="2"/>
        <v>0.2</v>
      </c>
      <c r="K53" s="28">
        <f t="shared" si="2"/>
        <v>0</v>
      </c>
      <c r="L53" s="28">
        <f t="shared" si="2"/>
        <v>0</v>
      </c>
      <c r="M53" s="27">
        <f t="shared" si="2"/>
        <v>0.4</v>
      </c>
      <c r="N53" s="27">
        <f t="shared" si="2"/>
        <v>0.2</v>
      </c>
      <c r="O53" s="20" t="s">
        <v>21</v>
      </c>
      <c r="P53" s="19">
        <v>5</v>
      </c>
      <c r="Q53" s="29">
        <f>-(G53*LOG(G53,2))-(J53*LOG(J53,2))-(M53*LOG(M53,2))-(N53*LOG(N53,2))</f>
        <v>1.9219280948873623</v>
      </c>
      <c r="R53" s="7"/>
      <c r="S53" s="7"/>
      <c r="T53" s="7"/>
      <c r="U53" s="7"/>
      <c r="V53" s="7"/>
    </row>
    <row r="54" spans="1:22" x14ac:dyDescent="0.25">
      <c r="A54" s="18">
        <v>23</v>
      </c>
      <c r="B54" s="28">
        <f t="shared" si="2"/>
        <v>0</v>
      </c>
      <c r="C54" s="28">
        <f t="shared" si="2"/>
        <v>0</v>
      </c>
      <c r="D54" s="28">
        <f t="shared" si="2"/>
        <v>0</v>
      </c>
      <c r="E54" s="28">
        <f t="shared" si="2"/>
        <v>0</v>
      </c>
      <c r="F54" s="28">
        <f t="shared" si="2"/>
        <v>0</v>
      </c>
      <c r="G54" s="27">
        <f t="shared" si="2"/>
        <v>0.25</v>
      </c>
      <c r="H54" s="28">
        <f t="shared" si="2"/>
        <v>0</v>
      </c>
      <c r="I54" s="28">
        <f t="shared" si="2"/>
        <v>0</v>
      </c>
      <c r="J54" s="27">
        <f t="shared" si="2"/>
        <v>0.25</v>
      </c>
      <c r="K54" s="28">
        <f t="shared" si="2"/>
        <v>0</v>
      </c>
      <c r="L54" s="28">
        <f t="shared" si="2"/>
        <v>0</v>
      </c>
      <c r="M54" s="31">
        <f t="shared" si="2"/>
        <v>0.25</v>
      </c>
      <c r="N54" s="27">
        <f t="shared" si="2"/>
        <v>0.25</v>
      </c>
      <c r="O54" s="20" t="s">
        <v>21</v>
      </c>
      <c r="P54" s="19">
        <v>4</v>
      </c>
      <c r="Q54" s="29">
        <f t="shared" ref="Q54" si="24">-(G54*LOG(G54,2))-(J54*LOG(J54,2))-(M54*LOG(M54,2))-(N54*LOG(N54,2))</f>
        <v>2</v>
      </c>
      <c r="R54" s="7"/>
      <c r="S54" s="7"/>
      <c r="T54" s="7"/>
      <c r="U54" s="7"/>
      <c r="V54" s="7"/>
    </row>
    <row r="55" spans="1:22" x14ac:dyDescent="0.25">
      <c r="A55" s="18">
        <v>24</v>
      </c>
      <c r="B55" s="28">
        <f t="shared" si="2"/>
        <v>0</v>
      </c>
      <c r="C55" s="28">
        <f t="shared" si="2"/>
        <v>0</v>
      </c>
      <c r="D55" s="28">
        <f t="shared" si="2"/>
        <v>0</v>
      </c>
      <c r="E55" s="28">
        <f t="shared" si="2"/>
        <v>0</v>
      </c>
      <c r="F55" s="28">
        <f t="shared" si="2"/>
        <v>0</v>
      </c>
      <c r="G55" s="31">
        <f t="shared" si="2"/>
        <v>0.33333333333333331</v>
      </c>
      <c r="H55" s="28">
        <f t="shared" si="2"/>
        <v>0</v>
      </c>
      <c r="I55" s="28">
        <f t="shared" si="2"/>
        <v>0</v>
      </c>
      <c r="J55" s="27">
        <f t="shared" si="2"/>
        <v>0.33333333333333331</v>
      </c>
      <c r="K55" s="28">
        <f t="shared" si="2"/>
        <v>0</v>
      </c>
      <c r="L55" s="28">
        <f t="shared" si="2"/>
        <v>0</v>
      </c>
      <c r="M55" s="28">
        <f t="shared" si="2"/>
        <v>0</v>
      </c>
      <c r="N55" s="27">
        <f t="shared" si="2"/>
        <v>0.33333333333333331</v>
      </c>
      <c r="O55" s="20" t="s">
        <v>15</v>
      </c>
      <c r="P55" s="19">
        <v>3</v>
      </c>
      <c r="Q55" s="29">
        <f>-(G55*LOG(G55,2))-(J55*LOG(J55,2))-(N55*LOG(N55,2))</f>
        <v>1.5849625007211561</v>
      </c>
      <c r="R55" s="7"/>
      <c r="S55" s="7"/>
      <c r="T55" s="7"/>
      <c r="U55" s="7"/>
      <c r="V55" s="7"/>
    </row>
    <row r="56" spans="1:22" x14ac:dyDescent="0.25">
      <c r="A56" s="18">
        <v>25</v>
      </c>
      <c r="B56" s="28">
        <f t="shared" si="2"/>
        <v>0</v>
      </c>
      <c r="C56" s="28">
        <f t="shared" si="2"/>
        <v>0</v>
      </c>
      <c r="D56" s="28">
        <f t="shared" si="2"/>
        <v>0</v>
      </c>
      <c r="E56" s="28">
        <f t="shared" si="2"/>
        <v>0</v>
      </c>
      <c r="F56" s="28">
        <f t="shared" si="2"/>
        <v>0</v>
      </c>
      <c r="G56" s="28">
        <f t="shared" si="2"/>
        <v>0</v>
      </c>
      <c r="H56" s="28">
        <f t="shared" si="2"/>
        <v>0</v>
      </c>
      <c r="I56" s="28">
        <f t="shared" si="2"/>
        <v>0</v>
      </c>
      <c r="J56" s="31">
        <f t="shared" si="2"/>
        <v>0.5</v>
      </c>
      <c r="K56" s="28">
        <f t="shared" si="2"/>
        <v>0</v>
      </c>
      <c r="L56" s="28">
        <f t="shared" si="2"/>
        <v>0</v>
      </c>
      <c r="M56" s="28">
        <f t="shared" si="2"/>
        <v>0</v>
      </c>
      <c r="N56" s="27">
        <f t="shared" si="2"/>
        <v>0.5</v>
      </c>
      <c r="O56" s="20" t="s">
        <v>18</v>
      </c>
      <c r="P56" s="19">
        <v>2</v>
      </c>
      <c r="Q56" s="29">
        <f>-(J56*LOG(J56,2))-(N56*LOG(N56,2))</f>
        <v>1</v>
      </c>
      <c r="R56" s="7"/>
      <c r="S56" s="7"/>
      <c r="T56" s="7"/>
      <c r="U56" s="7"/>
      <c r="V56" s="7"/>
    </row>
    <row r="57" spans="1:22" x14ac:dyDescent="0.25">
      <c r="A57" s="18">
        <v>26</v>
      </c>
      <c r="B57" s="28">
        <f t="shared" si="2"/>
        <v>0</v>
      </c>
      <c r="C57" s="28">
        <f t="shared" si="2"/>
        <v>0</v>
      </c>
      <c r="D57" s="28">
        <f t="shared" si="2"/>
        <v>0</v>
      </c>
      <c r="E57" s="28">
        <f t="shared" si="2"/>
        <v>0</v>
      </c>
      <c r="F57" s="28">
        <f t="shared" si="2"/>
        <v>0</v>
      </c>
      <c r="G57" s="28">
        <f t="shared" si="2"/>
        <v>0</v>
      </c>
      <c r="H57" s="28">
        <f t="shared" si="2"/>
        <v>0</v>
      </c>
      <c r="I57" s="28">
        <f t="shared" si="2"/>
        <v>0</v>
      </c>
      <c r="J57" s="28">
        <f t="shared" si="2"/>
        <v>0</v>
      </c>
      <c r="K57" s="28">
        <f t="shared" si="2"/>
        <v>0</v>
      </c>
      <c r="L57" s="28">
        <f t="shared" si="2"/>
        <v>0</v>
      </c>
      <c r="M57" s="28">
        <f t="shared" si="2"/>
        <v>0</v>
      </c>
      <c r="N57" s="31">
        <f t="shared" si="2"/>
        <v>1</v>
      </c>
      <c r="O57" s="20" t="s">
        <v>22</v>
      </c>
      <c r="P57" s="19">
        <v>1</v>
      </c>
      <c r="Q57" s="29">
        <f>-(N57*LOG(N57,2))</f>
        <v>0</v>
      </c>
      <c r="R57" s="7"/>
      <c r="S57" s="7"/>
      <c r="T57" s="7"/>
      <c r="U57" s="7"/>
      <c r="V57" s="7"/>
    </row>
    <row r="58" spans="1:2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</sheetData>
  <mergeCells count="9">
    <mergeCell ref="Q30:Q31"/>
    <mergeCell ref="B1:N1"/>
    <mergeCell ref="A1:A2"/>
    <mergeCell ref="O1:O2"/>
    <mergeCell ref="P1:P2"/>
    <mergeCell ref="A30:A31"/>
    <mergeCell ref="B30:N30"/>
    <mergeCell ref="O30:O31"/>
    <mergeCell ref="P30:P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</vt:lpstr>
      <vt:lpstr>Энтропии простейших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2023-03-18T10:01:00Z</dcterms:created>
  <dcterms:modified xsi:type="dcterms:W3CDTF">2023-04-15T08:35:51Z</dcterms:modified>
</cp:coreProperties>
</file>