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/>
  <xr:revisionPtr revIDLastSave="0" documentId="13_ncr:1_{C380F35E-9CB7-4D07-A220-31022D89E093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Исходные данные" sheetId="1" r:id="rId1"/>
    <sheet name="ЛБ1" sheetId="3" r:id="rId2"/>
    <sheet name="ЛБ2" sheetId="19" r:id="rId3"/>
    <sheet name="ЛБ3" sheetId="20" r:id="rId4"/>
    <sheet name="ЛБ4" sheetId="21" r:id="rId5"/>
    <sheet name="ЛБ5" sheetId="22" r:id="rId6"/>
  </sheets>
  <calcPr calcId="191029"/>
  <pivotCaches>
    <pivotCache cacheId="18" r:id="rId7"/>
    <pivotCache cacheId="1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20" l="1"/>
  <c r="B4" i="21"/>
  <c r="B18" i="20"/>
  <c r="A30" i="20"/>
  <c r="G41" i="22"/>
  <c r="G42" i="22"/>
  <c r="G43" i="22"/>
  <c r="G44" i="22"/>
  <c r="G45" i="22"/>
  <c r="G46" i="22"/>
  <c r="G47" i="22"/>
  <c r="G48" i="22"/>
  <c r="G40" i="22"/>
  <c r="G68" i="22"/>
  <c r="G69" i="22"/>
  <c r="G67" i="22"/>
  <c r="F69" i="22"/>
  <c r="F68" i="22"/>
  <c r="F67" i="22"/>
  <c r="F41" i="22"/>
  <c r="F42" i="22"/>
  <c r="F43" i="22"/>
  <c r="F44" i="22"/>
  <c r="F45" i="22"/>
  <c r="F46" i="22"/>
  <c r="F47" i="22"/>
  <c r="F48" i="22"/>
  <c r="F40" i="22"/>
  <c r="E49" i="22"/>
  <c r="D49" i="22"/>
  <c r="C49" i="22"/>
  <c r="B49" i="22"/>
  <c r="C23" i="22"/>
  <c r="D23" i="22"/>
  <c r="B23" i="2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2" i="1"/>
  <c r="B2" i="21"/>
  <c r="H60" i="20"/>
  <c r="H86" i="20"/>
  <c r="H116" i="20"/>
  <c r="I104" i="20"/>
  <c r="I111" i="20" s="1"/>
  <c r="J104" i="20"/>
  <c r="J105" i="20"/>
  <c r="J112" i="20" s="1"/>
  <c r="J106" i="20"/>
  <c r="J113" i="20" s="1"/>
  <c r="I106" i="20"/>
  <c r="I113" i="20" s="1"/>
  <c r="I105" i="20"/>
  <c r="I112" i="20" s="1"/>
  <c r="J111" i="20"/>
  <c r="J107" i="20"/>
  <c r="I107" i="20"/>
  <c r="J100" i="20"/>
  <c r="I100" i="20"/>
  <c r="J99" i="20"/>
  <c r="I99" i="20"/>
  <c r="J98" i="20"/>
  <c r="I98" i="20"/>
  <c r="J97" i="20"/>
  <c r="I97" i="20"/>
  <c r="K84" i="20"/>
  <c r="J82" i="20"/>
  <c r="J83" i="20"/>
  <c r="I83" i="20"/>
  <c r="I82" i="20"/>
  <c r="J76" i="20"/>
  <c r="J77" i="20"/>
  <c r="I77" i="20"/>
  <c r="I78" i="20"/>
  <c r="J78" i="20"/>
  <c r="J72" i="20"/>
  <c r="I72" i="20"/>
  <c r="J71" i="20"/>
  <c r="I71" i="20"/>
  <c r="J70" i="20"/>
  <c r="I70" i="20"/>
  <c r="I41" i="20"/>
  <c r="K58" i="20"/>
  <c r="J57" i="20"/>
  <c r="I57" i="20"/>
  <c r="J56" i="20"/>
  <c r="I56" i="20"/>
  <c r="J55" i="20"/>
  <c r="I55" i="20"/>
  <c r="J48" i="20"/>
  <c r="J49" i="20"/>
  <c r="J50" i="20"/>
  <c r="I49" i="20"/>
  <c r="I50" i="20"/>
  <c r="I48" i="20"/>
  <c r="J51" i="20"/>
  <c r="I51" i="20"/>
  <c r="J44" i="20"/>
  <c r="I44" i="20"/>
  <c r="J43" i="20"/>
  <c r="I43" i="20"/>
  <c r="J42" i="20"/>
  <c r="I42" i="20"/>
  <c r="J41" i="20"/>
  <c r="I25" i="20"/>
  <c r="B25" i="20"/>
  <c r="K28" i="20"/>
  <c r="J25" i="20"/>
  <c r="J26" i="20"/>
  <c r="J27" i="20"/>
  <c r="I26" i="20"/>
  <c r="I27" i="20"/>
  <c r="J18" i="20"/>
  <c r="J19" i="20"/>
  <c r="J20" i="20"/>
  <c r="I19" i="20"/>
  <c r="I20" i="20"/>
  <c r="I18" i="20"/>
  <c r="J21" i="20"/>
  <c r="I21" i="20"/>
  <c r="J14" i="20"/>
  <c r="I14" i="20"/>
  <c r="J13" i="20"/>
  <c r="I13" i="20"/>
  <c r="J12" i="20"/>
  <c r="I12" i="20"/>
  <c r="J11" i="20"/>
  <c r="I11" i="20"/>
  <c r="D27" i="20"/>
  <c r="E27" i="20"/>
  <c r="E112" i="20"/>
  <c r="C104" i="20"/>
  <c r="A116" i="20" s="1"/>
  <c r="D104" i="20"/>
  <c r="D111" i="20" s="1"/>
  <c r="E104" i="20"/>
  <c r="E111" i="20" s="1"/>
  <c r="C105" i="20"/>
  <c r="C112" i="20" s="1"/>
  <c r="D105" i="20"/>
  <c r="D112" i="20" s="1"/>
  <c r="E105" i="20"/>
  <c r="C106" i="20"/>
  <c r="C113" i="20" s="1"/>
  <c r="D106" i="20"/>
  <c r="D113" i="20" s="1"/>
  <c r="E106" i="20"/>
  <c r="E113" i="20" s="1"/>
  <c r="B105" i="20"/>
  <c r="B112" i="20" s="1"/>
  <c r="B106" i="20"/>
  <c r="B113" i="20" s="1"/>
  <c r="B104" i="20"/>
  <c r="B111" i="20" s="1"/>
  <c r="A86" i="20"/>
  <c r="D82" i="20"/>
  <c r="C83" i="20"/>
  <c r="C76" i="20"/>
  <c r="C82" i="20" s="1"/>
  <c r="D76" i="20"/>
  <c r="E76" i="20"/>
  <c r="E82" i="20" s="1"/>
  <c r="C77" i="20"/>
  <c r="D77" i="20"/>
  <c r="D83" i="20" s="1"/>
  <c r="E77" i="20"/>
  <c r="E83" i="20" s="1"/>
  <c r="B77" i="20"/>
  <c r="B83" i="20" s="1"/>
  <c r="B76" i="20"/>
  <c r="B82" i="20" s="1"/>
  <c r="F84" i="20" s="1"/>
  <c r="C57" i="20"/>
  <c r="E56" i="20"/>
  <c r="D55" i="20"/>
  <c r="C55" i="20"/>
  <c r="C48" i="20"/>
  <c r="D48" i="20"/>
  <c r="E48" i="20"/>
  <c r="C49" i="20"/>
  <c r="C56" i="20" s="1"/>
  <c r="D49" i="20"/>
  <c r="D56" i="20" s="1"/>
  <c r="E49" i="20"/>
  <c r="C50" i="20"/>
  <c r="D50" i="20"/>
  <c r="D57" i="20" s="1"/>
  <c r="E50" i="20"/>
  <c r="E57" i="20" s="1"/>
  <c r="B49" i="20"/>
  <c r="B56" i="20" s="1"/>
  <c r="B50" i="20"/>
  <c r="B57" i="20" s="1"/>
  <c r="B48" i="20"/>
  <c r="B55" i="20" s="1"/>
  <c r="B19" i="20"/>
  <c r="C19" i="20"/>
  <c r="C26" i="20" s="1"/>
  <c r="D19" i="20"/>
  <c r="D26" i="20" s="1"/>
  <c r="E19" i="20"/>
  <c r="E26" i="20" s="1"/>
  <c r="B20" i="20"/>
  <c r="C20" i="20"/>
  <c r="C27" i="20" s="1"/>
  <c r="D20" i="20"/>
  <c r="E20" i="20"/>
  <c r="K114" i="20" l="1"/>
  <c r="B27" i="20"/>
  <c r="A60" i="20"/>
  <c r="B26" i="20"/>
  <c r="E55" i="20"/>
  <c r="F58" i="20" s="1"/>
  <c r="C111" i="20"/>
  <c r="F114" i="20" s="1"/>
  <c r="E18" i="20"/>
  <c r="E25" i="20" s="1"/>
  <c r="D18" i="20"/>
  <c r="C18" i="20"/>
  <c r="C25" i="20" s="1"/>
  <c r="D25" i="20" l="1"/>
  <c r="F28" i="20" l="1"/>
  <c r="I76" i="20" l="1"/>
</calcChain>
</file>

<file path=xl/sharedStrings.xml><?xml version="1.0" encoding="utf-8"?>
<sst xmlns="http://schemas.openxmlformats.org/spreadsheetml/2006/main" count="1232" uniqueCount="64">
  <si>
    <t xml:space="preserve">Age </t>
  </si>
  <si>
    <t>Gender</t>
  </si>
  <si>
    <t>AcademicPerformance</t>
  </si>
  <si>
    <t>TakingNoteInClass</t>
  </si>
  <si>
    <t>DepressionStatus</t>
  </si>
  <si>
    <t>FaceChallangesToCompleteAcademicTask</t>
  </si>
  <si>
    <t>LikePresentation</t>
  </si>
  <si>
    <t>SleepPerDayHours</t>
  </si>
  <si>
    <t>NumberOfFriend</t>
  </si>
  <si>
    <t>LikeNewThings</t>
  </si>
  <si>
    <t>Male</t>
  </si>
  <si>
    <t>Average</t>
  </si>
  <si>
    <t>No</t>
  </si>
  <si>
    <t>Sometimes</t>
  </si>
  <si>
    <t>Yes</t>
  </si>
  <si>
    <t>Excellent</t>
  </si>
  <si>
    <t>Female</t>
  </si>
  <si>
    <t>Good</t>
  </si>
  <si>
    <t>Below average</t>
  </si>
  <si>
    <t>Названия строк</t>
  </si>
  <si>
    <t>Общий итог</t>
  </si>
  <si>
    <t>(пусто)</t>
  </si>
  <si>
    <t>Количество по полю TakingNoteInClass</t>
  </si>
  <si>
    <t>0-9</t>
  </si>
  <si>
    <t>10-19</t>
  </si>
  <si>
    <t>20-29</t>
  </si>
  <si>
    <t>50-59</t>
  </si>
  <si>
    <t>60-69</t>
  </si>
  <si>
    <t>80-89</t>
  </si>
  <si>
    <t>90-100</t>
  </si>
  <si>
    <t>Количество по полю Gender</t>
  </si>
  <si>
    <t xml:space="preserve">Количество по полю Age </t>
  </si>
  <si>
    <t>Количество по полю AcademicPerformance</t>
  </si>
  <si>
    <t>Количество по полю DepressionStatus</t>
  </si>
  <si>
    <t>Количество по полю FaceChallangesToCompleteAcademicTask</t>
  </si>
  <si>
    <t>Количество по полю LikePresentation</t>
  </si>
  <si>
    <t>Количество по полю SleepPerDayHours</t>
  </si>
  <si>
    <t>Количество по полю LikeNewThings</t>
  </si>
  <si>
    <t>Количество по полю NumberOfFriend</t>
  </si>
  <si>
    <t>Двухвыборочный t-тест с одинаковыми дисперсиями</t>
  </si>
  <si>
    <t>Переменная 1</t>
  </si>
  <si>
    <t>Переменная 2</t>
  </si>
  <si>
    <t>Среднее</t>
  </si>
  <si>
    <t>Дисперсия</t>
  </si>
  <si>
    <t>Наблюдения</t>
  </si>
  <si>
    <t>Объединенная дисперсия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</si>
  <si>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</si>
  <si>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</si>
  <si>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</si>
  <si>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</si>
  <si>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</si>
  <si>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</si>
  <si>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</si>
  <si>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Названия столбцов</t>
  </si>
  <si>
    <t>Average &amp; Below Average</t>
  </si>
  <si>
    <t>Good &amp; Excellent</t>
  </si>
  <si>
    <t>Пирсон:</t>
  </si>
  <si>
    <t>Сон/Друзья</t>
  </si>
  <si>
    <t>Возраст/Сон</t>
  </si>
  <si>
    <t>РангСон</t>
  </si>
  <si>
    <t>РангДрузья</t>
  </si>
  <si>
    <t>Спирмен:</t>
  </si>
  <si>
    <t>B &amp; A</t>
  </si>
  <si>
    <t>G &amp;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</si>
</sst>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pivotButton="1"/>
    <xf numFmtId="1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4" fontId="0" fillId="0" borderId="0" xfId="0" applyNumberFormat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[Данные.xlsx]ЛБ1!Сводная таблица3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студентов</a:t>
            </a:r>
            <a:r>
              <a:rPr lang="ru-RU" baseline="0"/>
              <a:t> по возрастам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ЛБ1!$B$2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ЛБ1!$A$3:$A$9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ЛБ1!$B$3:$B$9</c:f>
              <c:numCache>
                <c:formatCode>0.00%</c:formatCode>
                <c:ptCount val="6"/>
                <c:pt idx="0">
                  <c:v>7.0707070707070704E-2</c:v>
                </c:pt>
                <c:pt idx="1">
                  <c:v>0.30303030303030304</c:v>
                </c:pt>
                <c:pt idx="2">
                  <c:v>0.1111111111111111</c:v>
                </c:pt>
                <c:pt idx="3">
                  <c:v>0.19191919191919191</c:v>
                </c:pt>
                <c:pt idx="4">
                  <c:v>0.20202020202020202</c:v>
                </c:pt>
                <c:pt idx="5">
                  <c:v>0.12121212121212122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C-4D2C-8D76-D92DB353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97668496"/>
        <c:axId val="1397670992"/>
      </c:barChart>
      <c:catAx>
        <c:axId val="139766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670992"/>
        <c:crosses val="autoZero"/>
        <c:auto val="1"/>
        <c:lblAlgn val="ctr"/>
        <c:lblOffset val="100"/>
        <c:noMultiLvlLbl val="0"/>
      </c:catAx>
      <c:valAx>
        <c:axId val="13976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человек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6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[Данные.xlsx]ЛБ1!Сводная таблица11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студентов, которые любят новое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ЛБ1!$B$142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7A-4F05-AB1E-3D87FA0CB5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7A-4F05-AB1E-3D87FA0CB5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ЛБ1!$A$143:$A$145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ЛБ1!$B$143:$B$145</c:f>
              <c:numCache>
                <c:formatCode>General</c:formatCode>
                <c:ptCount val="2"/>
                <c:pt idx="0">
                  <c:v>10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9-4C29-B101-D52F0C6CA0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успеваемости от наличия депрессии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ЛБ5!$A$67</c:f>
              <c:strCache>
                <c:ptCount val="1"/>
                <c:pt idx="0">
                  <c:v>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ЛБ5!$B$66:$E$66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xVal>
          <c:yVal>
            <c:numRef>
              <c:f>ЛБ5!$B$67:$E$67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5-427A-9DA0-CCC93895FD12}"/>
            </c:ext>
          </c:extLst>
        </c:ser>
        <c:ser>
          <c:idx val="1"/>
          <c:order val="1"/>
          <c:tx>
            <c:strRef>
              <c:f>ЛБ5!$A$68</c:f>
              <c:strCache>
                <c:ptCount val="1"/>
                <c:pt idx="0">
                  <c:v>Sometimes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ЛБ5!$B$66:$E$66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xVal>
          <c:yVal>
            <c:numRef>
              <c:f>ЛБ5!$B$68:$E$68</c:f>
              <c:numCache>
                <c:formatCode>General</c:formatCode>
                <c:ptCount val="4"/>
                <c:pt idx="0">
                  <c:v>0</c:v>
                </c:pt>
                <c:pt idx="1">
                  <c:v>21</c:v>
                </c:pt>
                <c:pt idx="2">
                  <c:v>20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5-427A-9DA0-CCC93895FD12}"/>
            </c:ext>
          </c:extLst>
        </c:ser>
        <c:ser>
          <c:idx val="2"/>
          <c:order val="2"/>
          <c:tx>
            <c:strRef>
              <c:f>ЛБ5!$A$69</c:f>
              <c:strCache>
                <c:ptCount val="1"/>
                <c:pt idx="0">
                  <c:v>Yes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ЛБ5!$B$66:$E$66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xVal>
          <c:yVal>
            <c:numRef>
              <c:f>ЛБ5!$B$69:$E$69</c:f>
              <c:numCache>
                <c:formatCode>General</c:formatCode>
                <c:ptCount val="4"/>
                <c:pt idx="0">
                  <c:v>4</c:v>
                </c:pt>
                <c:pt idx="1">
                  <c:v>15</c:v>
                </c:pt>
                <c:pt idx="2">
                  <c:v>12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15-427A-9DA0-CCC93895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0959"/>
        <c:axId val="48878879"/>
      </c:scatterChart>
      <c:valAx>
        <c:axId val="4888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Успеваемость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78879"/>
        <c:crosses val="autoZero"/>
        <c:crossBetween val="midCat"/>
      </c:valAx>
      <c:valAx>
        <c:axId val="488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человек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8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успеваемости от наличия проблем с учебой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ЛБ5!$A$97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ЛБ5!$B$96:$E$96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ЛБ5!$B$97:$E$97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6-4FEF-9349-DA9988B87167}"/>
            </c:ext>
          </c:extLst>
        </c:ser>
        <c:ser>
          <c:idx val="1"/>
          <c:order val="1"/>
          <c:tx>
            <c:strRef>
              <c:f>ЛБ5!$A$98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ЛБ5!$B$96:$E$96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ЛБ5!$B$98:$E$98</c:f>
              <c:numCache>
                <c:formatCode>General</c:formatCode>
                <c:ptCount val="4"/>
                <c:pt idx="0">
                  <c:v>0</c:v>
                </c:pt>
                <c:pt idx="1">
                  <c:v>21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6-4FEF-9349-DA9988B87167}"/>
            </c:ext>
          </c:extLst>
        </c:ser>
        <c:ser>
          <c:idx val="2"/>
          <c:order val="2"/>
          <c:tx>
            <c:strRef>
              <c:f>ЛБ5!$A$99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ЛБ5!$B$96:$E$96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ЛБ5!$B$99:$E$99</c:f>
              <c:numCache>
                <c:formatCode>General</c:formatCode>
                <c:ptCount val="4"/>
                <c:pt idx="0">
                  <c:v>4</c:v>
                </c:pt>
                <c:pt idx="1">
                  <c:v>19</c:v>
                </c:pt>
                <c:pt idx="2">
                  <c:v>11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6-4FEF-9349-DA9988B871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7529695"/>
        <c:axId val="257530111"/>
      </c:barChart>
      <c:catAx>
        <c:axId val="25752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Успеваемость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530111"/>
        <c:crosses val="autoZero"/>
        <c:auto val="1"/>
        <c:lblAlgn val="ctr"/>
        <c:lblOffset val="100"/>
        <c:noMultiLvlLbl val="0"/>
      </c:catAx>
      <c:valAx>
        <c:axId val="2575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человек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5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успеваемости от пола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ЛБ5!$A$121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ЛБ5!$B$120:$E$120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ЛБ5!$B$121:$E$121</c:f>
              <c:numCache>
                <c:formatCode>General</c:formatCode>
                <c:ptCount val="4"/>
                <c:pt idx="0">
                  <c:v>4</c:v>
                </c:pt>
                <c:pt idx="1">
                  <c:v>21</c:v>
                </c:pt>
                <c:pt idx="2">
                  <c:v>18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E-42C5-97B0-E417B321EBE0}"/>
            </c:ext>
          </c:extLst>
        </c:ser>
        <c:ser>
          <c:idx val="1"/>
          <c:order val="1"/>
          <c:tx>
            <c:strRef>
              <c:f>ЛБ5!$A$122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ЛБ5!$B$120:$E$120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ЛБ5!$B$122:$E$122</c:f>
              <c:numCache>
                <c:formatCode>General</c:formatCode>
                <c:ptCount val="4"/>
                <c:pt idx="0">
                  <c:v>0</c:v>
                </c:pt>
                <c:pt idx="1">
                  <c:v>24</c:v>
                </c:pt>
                <c:pt idx="2">
                  <c:v>23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E-42C5-97B0-E417B321EB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5064511"/>
        <c:axId val="255043711"/>
      </c:barChart>
      <c:catAx>
        <c:axId val="255064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Успеваемость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043711"/>
        <c:crosses val="autoZero"/>
        <c:auto val="1"/>
        <c:lblAlgn val="ctr"/>
        <c:lblOffset val="100"/>
        <c:noMultiLvlLbl val="0"/>
      </c:catAx>
      <c:valAx>
        <c:axId val="2550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человек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06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успеваемости от ведения конспектов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ЛБ5!$A$145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ЛБ5!$B$144:$E$144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ЛБ5!$B$145:$E$145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7-459C-8EB5-4CEA38B682C2}"/>
            </c:ext>
          </c:extLst>
        </c:ser>
        <c:ser>
          <c:idx val="1"/>
          <c:order val="1"/>
          <c:tx>
            <c:strRef>
              <c:f>ЛБ5!$A$146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ЛБ5!$B$144:$E$144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ЛБ5!$B$146:$E$146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7-459C-8EB5-4CEA38B682C2}"/>
            </c:ext>
          </c:extLst>
        </c:ser>
        <c:ser>
          <c:idx val="2"/>
          <c:order val="2"/>
          <c:tx>
            <c:strRef>
              <c:f>ЛБ5!$A$147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ЛБ5!$B$144:$E$144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ЛБ5!$B$147:$E$147</c:f>
              <c:numCache>
                <c:formatCode>General</c:formatCode>
                <c:ptCount val="4"/>
                <c:pt idx="0">
                  <c:v>4</c:v>
                </c:pt>
                <c:pt idx="1">
                  <c:v>25</c:v>
                </c:pt>
                <c:pt idx="2">
                  <c:v>32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97-459C-8EB5-4CEA38B682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10786095"/>
        <c:axId val="2010786511"/>
      </c:barChart>
      <c:catAx>
        <c:axId val="201078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Успеваемость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0786511"/>
        <c:crosses val="autoZero"/>
        <c:auto val="1"/>
        <c:lblAlgn val="ctr"/>
        <c:lblOffset val="100"/>
        <c:noMultiLvlLbl val="0"/>
      </c:catAx>
      <c:valAx>
        <c:axId val="20107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человек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078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</a:t>
            </a:r>
            <a:r>
              <a:rPr lang="ru-RU" baseline="0"/>
              <a:t> количество часов сна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ЛБ5!$B$13:$D$13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ЛБ5!$B$23:$D$23</c:f>
              <c:numCache>
                <c:formatCode>General</c:formatCode>
                <c:ptCount val="3"/>
                <c:pt idx="0">
                  <c:v>6.935483870967742</c:v>
                </c:pt>
                <c:pt idx="1">
                  <c:v>6.935483870967742</c:v>
                </c:pt>
                <c:pt idx="2">
                  <c:v>6.3513513513513518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E-4250-844B-B261E14204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0369984"/>
        <c:axId val="1690375392"/>
      </c:barChart>
      <c:catAx>
        <c:axId val="169036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Наличие проблем с учебой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375392"/>
        <c:crosses val="autoZero"/>
        <c:auto val="1"/>
        <c:lblAlgn val="ctr"/>
        <c:lblOffset val="100"/>
        <c:noMultiLvlLbl val="0"/>
      </c:catAx>
      <c:valAx>
        <c:axId val="169037539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Часов</a:t>
                </a:r>
                <a:r>
                  <a:rPr lang="ru-RU" baseline="0"/>
                  <a:t> сна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36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успеваемости от количества часов сна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ЛБ5!$D$39</c:f>
              <c:strCache>
                <c:ptCount val="1"/>
                <c:pt idx="0">
                  <c:v>Good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ЛБ5!$A$40:$A$48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ЛБ5!$D$40:$D$48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0-4477-948F-4FB078A48E54}"/>
            </c:ext>
          </c:extLst>
        </c:ser>
        <c:ser>
          <c:idx val="3"/>
          <c:order val="3"/>
          <c:tx>
            <c:strRef>
              <c:f>ЛБ5!$E$39</c:f>
              <c:strCache>
                <c:ptCount val="1"/>
                <c:pt idx="0">
                  <c:v>Excellent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ЛБ5!$A$40:$A$48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ЛБ5!$E$40:$E$48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0-4477-948F-4FB078A4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453216"/>
        <c:axId val="1721456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ЛБ5!$B$39</c15:sqref>
                        </c15:formulaRef>
                      </c:ext>
                    </c:extLst>
                    <c:strCache>
                      <c:ptCount val="1"/>
                      <c:pt idx="0">
                        <c:v>Below average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ЛБ5!$A$40:$A$48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ЛБ5!$B$40:$B$48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720-4477-948F-4FB078A48E5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ЛБ5!$C$39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ЛБ5!$A$40:$A$48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ЛБ5!$C$40:$C$48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16</c:v>
                      </c:pt>
                      <c:pt idx="4">
                        <c:v>17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720-4477-948F-4FB078A48E54}"/>
                  </c:ext>
                </c:extLst>
              </c15:ser>
            </c15:filteredScatterSeries>
          </c:ext>
        </c:extLst>
      </c:scatterChart>
      <c:valAx>
        <c:axId val="17214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часов сна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456544"/>
        <c:crosses val="autoZero"/>
        <c:crossBetween val="midCat"/>
      </c:valAx>
      <c:valAx>
        <c:axId val="17214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Количетво человек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45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успеваемости от количества часов сна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ЛБ5!$B$39</c:f>
              <c:strCache>
                <c:ptCount val="1"/>
                <c:pt idx="0">
                  <c:v>Below average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ЛБ5!$A$40:$A$48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ЛБ5!$B$40:$B$48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D781-4DBC-A172-AF6AE8D297F8}"/>
            </c:ext>
          </c:extLst>
        </c:ser>
        <c:ser>
          <c:idx val="1"/>
          <c:order val="1"/>
          <c:tx>
            <c:strRef>
              <c:f>ЛБ5!$C$39</c:f>
              <c:strCache>
                <c:ptCount val="1"/>
                <c:pt idx="0">
                  <c:v>Average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ЛБ5!$A$40:$A$48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ЛБ5!$C$40:$C$48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16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D781-4DBC-A172-AF6AE8D29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453216"/>
        <c:axId val="17214565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ЛБ5!$D$39</c15:sqref>
                        </c15:formulaRef>
                      </c:ext>
                    </c:extLst>
                    <c:strCache>
                      <c:ptCount val="1"/>
                      <c:pt idx="0">
                        <c:v>Good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ЛБ5!$A$40:$A$48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ЛБ5!$D$40:$D$48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781-4DBC-A172-AF6AE8D297F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ЛБ5!$E$39</c15:sqref>
                        </c15:formulaRef>
                      </c:ext>
                    </c:extLst>
                    <c:strCache>
                      <c:ptCount val="1"/>
                      <c:pt idx="0">
                        <c:v>Excellent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ЛБ5!$A$40:$A$48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ЛБ5!$E$40:$E$48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81-4DBC-A172-AF6AE8D297F8}"/>
                  </c:ext>
                </c:extLst>
              </c15:ser>
            </c15:filteredScatterSeries>
          </c:ext>
        </c:extLst>
      </c:scatterChart>
      <c:valAx>
        <c:axId val="17214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часов сна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456544"/>
        <c:crosses val="autoZero"/>
        <c:crossBetween val="midCat"/>
      </c:valAx>
      <c:valAx>
        <c:axId val="17214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Количетво человек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45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успеваемости от количества часов сна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ЛБ5!$F$39</c:f>
              <c:strCache>
                <c:ptCount val="1"/>
                <c:pt idx="0">
                  <c:v>B &amp;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ЛБ5!$A$40:$A$48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ЛБ5!$F$40:$F$48</c:f>
              <c:numCache>
                <c:formatCode>General</c:formatCode>
                <c:ptCount val="9"/>
                <c:pt idx="0">
                  <c:v>3</c:v>
                </c:pt>
                <c:pt idx="1">
                  <c:v>11</c:v>
                </c:pt>
                <c:pt idx="2">
                  <c:v>0</c:v>
                </c:pt>
                <c:pt idx="3">
                  <c:v>16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CF-4CBE-A031-B964E8EEFED1}"/>
            </c:ext>
          </c:extLst>
        </c:ser>
        <c:ser>
          <c:idx val="5"/>
          <c:order val="5"/>
          <c:tx>
            <c:strRef>
              <c:f>ЛБ5!$G$39</c:f>
              <c:strCache>
                <c:ptCount val="1"/>
                <c:pt idx="0">
                  <c:v>G &amp; 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ЛБ5!$A$40:$A$48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ЛБ5!$G$40:$G$48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14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CF-4CBE-A031-B964E8EE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376224"/>
        <c:axId val="16903670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ЛБ5!$B$39</c15:sqref>
                        </c15:formulaRef>
                      </c:ext>
                    </c:extLst>
                    <c:strCache>
                      <c:ptCount val="1"/>
                      <c:pt idx="0">
                        <c:v>Below average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ЛБ5!$A$40:$A$48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ЛБ5!$B$40:$B$48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1CF-4CBE-A031-B964E8EEFED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ЛБ5!$C$39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ЛБ5!$A$40:$A$48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ЛБ5!$C$40:$C$48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16</c:v>
                      </c:pt>
                      <c:pt idx="4">
                        <c:v>17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1CF-4CBE-A031-B964E8EEFED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ЛБ5!$D$39</c15:sqref>
                        </c15:formulaRef>
                      </c:ext>
                    </c:extLst>
                    <c:strCache>
                      <c:ptCount val="1"/>
                      <c:pt idx="0">
                        <c:v>Good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ЛБ5!$A$40:$A$48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ЛБ5!$D$40:$D$48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CF-4CBE-A031-B964E8EEFED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ЛБ5!$E$39</c15:sqref>
                        </c15:formulaRef>
                      </c:ext>
                    </c:extLst>
                    <c:strCache>
                      <c:ptCount val="1"/>
                      <c:pt idx="0">
                        <c:v>Excellent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ЛБ5!$A$40:$A$48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ЛБ5!$E$40:$E$48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CF-4CBE-A031-B964E8EEFED1}"/>
                  </c:ext>
                </c:extLst>
              </c15:ser>
            </c15:filteredScatterSeries>
          </c:ext>
        </c:extLst>
      </c:scatterChart>
      <c:valAx>
        <c:axId val="169037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367072"/>
        <c:crosses val="autoZero"/>
        <c:crossBetween val="midCat"/>
      </c:valAx>
      <c:valAx>
        <c:axId val="16903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37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[Данные.xlsx]ЛБ1!Сводная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мужчин и женщин среди</a:t>
            </a:r>
            <a:r>
              <a:rPr lang="ru-RU" baseline="0"/>
              <a:t> студентов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ЛБ1!$B$18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12-4360-9824-F1582CE32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12-4360-9824-F1582CE329C5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ЛБ1!$A$19:$A$21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ЛБ1!$B$19:$B$21</c:f>
              <c:numCache>
                <c:formatCode>General</c:formatCode>
                <c:ptCount val="2"/>
                <c:pt idx="0">
                  <c:v>43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1-4CE0-B8C1-07F7535AF9C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[Данные.xlsx]ЛБ1!Сводная таблица4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Успеваемость</a:t>
            </a:r>
            <a:r>
              <a:rPr lang="ru-RU" baseline="0"/>
              <a:t> студентов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ЛБ1!$B$32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ЛБ1!$A$33:$A$37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ЛБ1!$B$33:$B$37</c:f>
              <c:numCache>
                <c:formatCode>General</c:formatCode>
                <c:ptCount val="4"/>
                <c:pt idx="0">
                  <c:v>4</c:v>
                </c:pt>
                <c:pt idx="1">
                  <c:v>45</c:v>
                </c:pt>
                <c:pt idx="2">
                  <c:v>41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15D-AB9D-2066487DE1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669160352"/>
        <c:axId val="1669154944"/>
      </c:barChart>
      <c:catAx>
        <c:axId val="166916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Успеваемость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154944"/>
        <c:crosses val="autoZero"/>
        <c:auto val="1"/>
        <c:lblAlgn val="ctr"/>
        <c:lblOffset val="100"/>
        <c:noMultiLvlLbl val="0"/>
      </c:catAx>
      <c:valAx>
        <c:axId val="16691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человек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1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[Данные.xlsx]ЛБ1!Сводная таблица5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студентов, которые пишут конспекты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ЛБ1!$B$47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79-4E5D-9976-CC750F0BC3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79-4E5D-9976-CC750F0BC3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79-4E5D-9976-CC750F0BC3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ЛБ1!$A$48:$A$51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ЛБ1!$B$48:$B$51</c:f>
              <c:numCache>
                <c:formatCode>General</c:formatCode>
                <c:ptCount val="3"/>
                <c:pt idx="0">
                  <c:v>12</c:v>
                </c:pt>
                <c:pt idx="1">
                  <c:v>26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2-455E-B178-5CF88666F62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[Данные.xlsx]ЛБ1!Сводная таблица6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студен</a:t>
            </a:r>
            <a:r>
              <a:rPr lang="ru-RU" baseline="0"/>
              <a:t>тов с депрессией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ЛБ1!$B$61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69-4B6A-91F3-490FF6FF7E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69-4B6A-91F3-490FF6FF7E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69-4B6A-91F3-490FF6FF7E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ЛБ1!$A$62:$A$65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ЛБ1!$B$62:$B$65</c:f>
              <c:numCache>
                <c:formatCode>General</c:formatCode>
                <c:ptCount val="3"/>
                <c:pt idx="0">
                  <c:v>21</c:v>
                </c:pt>
                <c:pt idx="1">
                  <c:v>44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B-45F7-81AB-11FC4A7DC6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[Данные.xlsx]ЛБ1!Сводная таблица7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студентов, которые испытывают проблемы с учебой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ЛБ1!$B$77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AF-49A0-85CA-1D096EF4C7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AF-49A0-85CA-1D096EF4C7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AF-49A0-85CA-1D096EF4C7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ЛБ1!$A$78:$A$81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ЛБ1!$B$78:$B$81</c:f>
              <c:numCache>
                <c:formatCode>General</c:formatCode>
                <c:ptCount val="3"/>
                <c:pt idx="0">
                  <c:v>31</c:v>
                </c:pt>
                <c:pt idx="1">
                  <c:v>31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8-4C69-B822-F1079E194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[Данные.xlsx]ЛБ1!Сводная таблица8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студентов, которые любят публичные выступления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ЛБ1!$B$91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22-4AF1-B13E-310AFB1996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2-4AF1-B13E-310AFB1996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ЛБ1!$A$92:$A$94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ЛБ1!$B$92:$B$94</c:f>
              <c:numCache>
                <c:formatCode>General</c:formatCode>
                <c:ptCount val="2"/>
                <c:pt idx="0">
                  <c:v>30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B-421B-A4AF-01881EB7A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[Данные.xlsx]ЛБ1!Сводная таблица9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Сколько часов в день спят студенты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05346633977176"/>
          <c:y val="0.2431879668887543"/>
          <c:w val="0.75115507436570428"/>
          <c:h val="0.57302833938573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ЛБ1!$B$105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ЛБ1!$A$106:$A$113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ЛБ1!$B$106:$B$113</c:f>
              <c:numCache>
                <c:formatCode>0.00%</c:formatCode>
                <c:ptCount val="7"/>
                <c:pt idx="0">
                  <c:v>0.1111111111111111</c:v>
                </c:pt>
                <c:pt idx="1">
                  <c:v>0.20202020202020202</c:v>
                </c:pt>
                <c:pt idx="2">
                  <c:v>8.0808080808080815E-2</c:v>
                </c:pt>
                <c:pt idx="3">
                  <c:v>0.23232323232323232</c:v>
                </c:pt>
                <c:pt idx="4">
                  <c:v>0.31313131313131315</c:v>
                </c:pt>
                <c:pt idx="5">
                  <c:v>4.0404040404040407E-2</c:v>
                </c:pt>
                <c:pt idx="6">
                  <c:v>2.0202020202020204E-2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2-417B-BCC1-2EF08EABA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82155936"/>
        <c:axId val="1782160928"/>
      </c:barChart>
      <c:catAx>
        <c:axId val="178215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часов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2160928"/>
        <c:crosses val="autoZero"/>
        <c:auto val="1"/>
        <c:lblAlgn val="ctr"/>
        <c:lblOffset val="100"/>
        <c:noMultiLvlLbl val="0"/>
      </c:catAx>
      <c:valAx>
        <c:axId val="17821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чаеловек</a:t>
                </a:r>
              </a:p>
            </c:rich>
          </c:tx>
          <c:layout>
            <c:manualLayout>
              <c:xMode val="edge"/>
              <c:yMode val="edge"/>
              <c:x val="0"/>
              <c:y val="0.3234093815196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2155936"/>
        <c:crosses val="autoZero"/>
        <c:crossBetween val="between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[Данные.xlsx]ЛБ1!Сводная таблица10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друзей у студентов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ЛБ1!$B$122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ЛБ1!$A$123:$A$131</c:f>
              <c:strCache>
                <c:ptCount val="8"/>
                <c:pt idx="0">
                  <c:v>(пусто)</c:v>
                </c:pt>
                <c:pt idx="1">
                  <c:v>0-9</c:v>
                </c:pt>
                <c:pt idx="2">
                  <c:v>10-19</c:v>
                </c:pt>
                <c:pt idx="3">
                  <c:v>20-29</c:v>
                </c:pt>
                <c:pt idx="4">
                  <c:v>50-59</c:v>
                </c:pt>
                <c:pt idx="5">
                  <c:v>60-69</c:v>
                </c:pt>
                <c:pt idx="6">
                  <c:v>80-89</c:v>
                </c:pt>
                <c:pt idx="7">
                  <c:v>90-100</c:v>
                </c:pt>
              </c:strCache>
            </c:strRef>
          </c:cat>
          <c:val>
            <c:numRef>
              <c:f>ЛБ1!$B$123:$B$131</c:f>
              <c:numCache>
                <c:formatCode>0.00%</c:formatCode>
                <c:ptCount val="8"/>
                <c:pt idx="0">
                  <c:v>0</c:v>
                </c:pt>
                <c:pt idx="1">
                  <c:v>0.65263157894736845</c:v>
                </c:pt>
                <c:pt idx="2">
                  <c:v>0.16842105263157894</c:v>
                </c:pt>
                <c:pt idx="3">
                  <c:v>4.2105263157894736E-2</c:v>
                </c:pt>
                <c:pt idx="4">
                  <c:v>3.1578947368421054E-2</c:v>
                </c:pt>
                <c:pt idx="5">
                  <c:v>3.1578947368421054E-2</c:v>
                </c:pt>
                <c:pt idx="6">
                  <c:v>3.1578947368421054E-2</c:v>
                </c:pt>
                <c:pt idx="7">
                  <c:v>4.2105263157894736E-2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6-4ED4-8339-A2551B331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26213344"/>
        <c:axId val="1826214592"/>
      </c:barChart>
      <c:catAx>
        <c:axId val="182621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друзей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6214592"/>
        <c:crosses val="autoZero"/>
        <c:auto val="1"/>
        <c:lblAlgn val="ctr"/>
        <c:lblOffset val="100"/>
        <c:noMultiLvlLbl val="0"/>
      </c:catAx>
      <c:valAx>
        <c:axId val="18262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человек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6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0</xdr:row>
      <xdr:rowOff>68580</xdr:rowOff>
    </xdr:from>
    <xdr:to>
      <xdr:col>10</xdr:col>
      <xdr:colOff>137160</xdr:colOff>
      <xdr:row>16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332B4E-4E89-4D62-B976-5D2F971B3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16</xdr:row>
      <xdr:rowOff>121920</xdr:rowOff>
    </xdr:from>
    <xdr:to>
      <xdr:col>10</xdr:col>
      <xdr:colOff>312420</xdr:colOff>
      <xdr:row>31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D4658EE-0EA0-4D53-9AE3-A1FDFC571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31</xdr:row>
      <xdr:rowOff>60960</xdr:rowOff>
    </xdr:from>
    <xdr:to>
      <xdr:col>10</xdr:col>
      <xdr:colOff>289560</xdr:colOff>
      <xdr:row>45</xdr:row>
      <xdr:rowOff>137160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5152834-D056-4715-A5BD-C765E43C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601980</xdr:colOff>
      <xdr:row>45</xdr:row>
      <xdr:rowOff>129540</xdr:rowOff>
    </xdr:from>
    <xdr:to>
      <xdr:col>10</xdr:col>
      <xdr:colOff>297180</xdr:colOff>
      <xdr:row>60</xdr:row>
      <xdr:rowOff>15240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0BEAC18-FC68-4A12-9D26-CBC12E1A2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594360</xdr:colOff>
      <xdr:row>60</xdr:row>
      <xdr:rowOff>160020</xdr:rowOff>
    </xdr:from>
    <xdr:to>
      <xdr:col>10</xdr:col>
      <xdr:colOff>289560</xdr:colOff>
      <xdr:row>75</xdr:row>
      <xdr:rowOff>45720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507353A-C241-48B5-84BD-4C693CB68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586740</xdr:colOff>
      <xdr:row>75</xdr:row>
      <xdr:rowOff>175260</xdr:rowOff>
    </xdr:from>
    <xdr:to>
      <xdr:col>10</xdr:col>
      <xdr:colOff>281940</xdr:colOff>
      <xdr:row>90</xdr:row>
      <xdr:rowOff>60960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4C83B80-D570-47B9-9636-78C6C480D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579120</xdr:colOff>
      <xdr:row>90</xdr:row>
      <xdr:rowOff>53340</xdr:rowOff>
    </xdr:from>
    <xdr:to>
      <xdr:col>10</xdr:col>
      <xdr:colOff>274320</xdr:colOff>
      <xdr:row>104</xdr:row>
      <xdr:rowOff>129540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D996C17-E60E-4B67-9D21-2F6FA64F1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563880</xdr:colOff>
      <xdr:row>104</xdr:row>
      <xdr:rowOff>148590</xdr:rowOff>
    </xdr:from>
    <xdr:to>
      <xdr:col>12</xdr:col>
      <xdr:colOff>373380</xdr:colOff>
      <xdr:row>120</xdr:row>
      <xdr:rowOff>72390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29E570C-2128-48B3-B06E-E0EE53774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30479</xdr:colOff>
      <xdr:row>121</xdr:row>
      <xdr:rowOff>3809</xdr:rowOff>
    </xdr:from>
    <xdr:to>
      <xdr:col>13</xdr:col>
      <xdr:colOff>26669</xdr:colOff>
      <xdr:row>139</xdr:row>
      <xdr:rowOff>129540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DF75157-0492-411F-80CE-911BDEF26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55245</xdr:colOff>
      <xdr:row>140</xdr:row>
      <xdr:rowOff>38100</xdr:rowOff>
    </xdr:from>
    <xdr:to>
      <xdr:col>10</xdr:col>
      <xdr:colOff>360045</xdr:colOff>
      <xdr:row>154</xdr:row>
      <xdr:rowOff>114300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1721815-407F-4BE2-9F31-61E8C0986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232410</xdr:colOff>
      <xdr:row>63</xdr:row>
      <xdr:rowOff>26670</xdr:rowOff>
    </xdr:from>
    <xdr:to>
      <xdr:col>19</xdr:col>
      <xdr:colOff>358140</xdr:colOff>
      <xdr:row>84</xdr:row>
      <xdr:rowOff>53340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164E42E-71C8-45C9-84ED-005A6768B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90</xdr:row>
      <xdr:rowOff>7620</xdr:rowOff>
    </xdr:from>
    <xdr:to>
      <xdr:col>15</xdr:col>
      <xdr:colOff>487680</xdr:colOff>
      <xdr:row>114</xdr:row>
      <xdr:rowOff>7620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D72D342-7974-490F-8F26-F809A7FE9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601980</xdr:colOff>
      <xdr:row>118</xdr:row>
      <xdr:rowOff>133350</xdr:rowOff>
    </xdr:from>
    <xdr:to>
      <xdr:col>14</xdr:col>
      <xdr:colOff>297180</xdr:colOff>
      <xdr:row>133</xdr:row>
      <xdr:rowOff>19050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36900E9-54BB-45D5-9EA7-15CB8114A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565785</xdr:colOff>
      <xdr:row>139</xdr:row>
      <xdr:rowOff>137160</xdr:rowOff>
    </xdr:from>
    <xdr:to>
      <xdr:col>14</xdr:col>
      <xdr:colOff>260985</xdr:colOff>
      <xdr:row>156</xdr:row>
      <xdr:rowOff>7620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2E4151B-2880-4340-A803-78A4FAB60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251460</xdr:colOff>
      <xdr:row>9</xdr:row>
      <xdr:rowOff>163830</xdr:rowOff>
    </xdr:from>
    <xdr:to>
      <xdr:col>13</xdr:col>
      <xdr:colOff>556260</xdr:colOff>
      <xdr:row>24</xdr:row>
      <xdr:rowOff>163830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D03427C-1ABC-48E1-8FCE-1B4DEF765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205740</xdr:colOff>
      <xdr:row>36</xdr:row>
      <xdr:rowOff>140970</xdr:rowOff>
    </xdr:from>
    <xdr:to>
      <xdr:col>18</xdr:col>
      <xdr:colOff>327660</xdr:colOff>
      <xdr:row>53</xdr:row>
      <xdr:rowOff>144780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650C4EA-2938-4228-B59F-B47DDF4F6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441960</xdr:colOff>
      <xdr:row>36</xdr:row>
      <xdr:rowOff>137160</xdr:rowOff>
    </xdr:from>
    <xdr:to>
      <xdr:col>26</xdr:col>
      <xdr:colOff>563880</xdr:colOff>
      <xdr:row>53</xdr:row>
      <xdr:rowOff>140970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C0D94396-8869-4E48-B34B-167084934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135255</xdr:colOff>
      <xdr:row>20</xdr:row>
      <xdr:rowOff>89535</xdr:rowOff>
    </xdr:from>
    <xdr:to>
      <xdr:col>22</xdr:col>
      <xdr:colOff>440055</xdr:colOff>
      <xdr:row>35</xdr:row>
      <xdr:rowOff>89535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1694FE14-46E6-4377-98D8-1F504B881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350.925387152776" createdVersion="7" refreshedVersion="7" minRefreshableVersion="3" recordCount="99" xr:uid="{13D83A5A-E7DF-412C-9ED3-AB21AC594D07}">
  <cacheSource type="worksheet">
    <worksheetSource ref="A3:J101" sheet="Исходные данные"/>
  </cacheSource>
  <cacheFields count="10">
    <cacheField name="Age " numFmtId="1">
      <sharedItems containsSemiMixedTypes="0" containsString="0" containsNumber="1" containsInteger="1" minValue="20" maxValue="25" count="6">
        <n v="23"/>
        <n v="24"/>
        <n v="20"/>
        <n v="21"/>
        <n v="22"/>
        <n v="25"/>
      </sharedItems>
    </cacheField>
    <cacheField name="Gender" numFmtId="49">
      <sharedItems count="2">
        <s v="Male"/>
        <s v="Female"/>
      </sharedItems>
    </cacheField>
    <cacheField name="AcademicPerformance" numFmtId="49">
      <sharedItems count="4">
        <s v="Average"/>
        <s v="Excellent"/>
        <s v="Good"/>
        <s v="Below average"/>
      </sharedItems>
    </cacheField>
    <cacheField name="TakingNoteInClass" numFmtId="49">
      <sharedItems count="3">
        <s v="No"/>
        <s v="Sometimes"/>
        <s v="Yes"/>
      </sharedItems>
    </cacheField>
    <cacheField name="DepressionStatus" numFmtId="49">
      <sharedItems count="3">
        <s v="Sometimes"/>
        <s v="Yes"/>
        <s v="No"/>
      </sharedItems>
    </cacheField>
    <cacheField name="FaceChallangesToCompleteAcademicTask" numFmtId="49">
      <sharedItems count="3">
        <s v="Yes"/>
        <s v="No"/>
        <s v="Sometimes"/>
      </sharedItems>
    </cacheField>
    <cacheField name="LikePresentation" numFmtId="49">
      <sharedItems count="2">
        <s v="Yes"/>
        <s v="No"/>
      </sharedItems>
    </cacheField>
    <cacheField name="SleepPerDayHours" numFmtId="1">
      <sharedItems containsSemiMixedTypes="0" containsString="0" containsNumber="1" containsInteger="1" minValue="4" maxValue="12" count="7">
        <n v="12"/>
        <n v="8"/>
        <n v="5"/>
        <n v="4"/>
        <n v="7"/>
        <n v="6"/>
        <n v="10"/>
      </sharedItems>
    </cacheField>
    <cacheField name="NumberOfFriend" numFmtId="1">
      <sharedItems containsString="0" containsBlank="1" containsNumber="1" containsInteger="1" minValue="0" maxValue="100" count="18">
        <m/>
        <n v="80"/>
        <n v="10"/>
        <n v="15"/>
        <n v="2"/>
        <n v="12"/>
        <n v="7"/>
        <n v="6"/>
        <n v="3"/>
        <n v="4"/>
        <n v="60"/>
        <n v="55"/>
        <n v="17"/>
        <n v="1"/>
        <n v="100"/>
        <n v="9"/>
        <n v="23"/>
        <n v="0"/>
      </sharedItems>
      <fieldGroup base="8">
        <rangePr startNum="0" endNum="100" groupInterval="10"/>
        <groupItems count="12">
          <s v="(пусто)"/>
          <s v="0-9"/>
          <s v="10-19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LikeNewThings" numFmtId="49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423.708983564815" createdVersion="7" refreshedVersion="7" minRefreshableVersion="3" recordCount="99" xr:uid="{4F3B67F2-9BCB-4561-BCD9-240107E77E26}">
  <cacheSource type="worksheet">
    <worksheetSource ref="A1:J100" sheet="Исходные данные"/>
  </cacheSource>
  <cacheFields count="10">
    <cacheField name="Age " numFmtId="1">
      <sharedItems containsSemiMixedTypes="0" containsString="0" containsNumber="1" containsInteger="1" minValue="20" maxValue="25"/>
    </cacheField>
    <cacheField name="Gender" numFmtId="49">
      <sharedItems count="2">
        <s v="Female"/>
        <s v="Male"/>
      </sharedItems>
    </cacheField>
    <cacheField name="AcademicPerformance" numFmtId="49">
      <sharedItems count="4">
        <s v="Average"/>
        <s v="Below average"/>
        <s v="Excellent"/>
        <s v="Good"/>
      </sharedItems>
    </cacheField>
    <cacheField name="TakingNoteInClass" numFmtId="49">
      <sharedItems count="3">
        <s v="Yes"/>
        <s v="Sometimes"/>
        <s v="No"/>
      </sharedItems>
    </cacheField>
    <cacheField name="DepressionStatus" numFmtId="49">
      <sharedItems count="3">
        <s v="No"/>
        <s v="Sometimes"/>
        <s v="Yes"/>
      </sharedItems>
    </cacheField>
    <cacheField name="FaceChallangesToCompleteAcademicTask" numFmtId="49">
      <sharedItems count="3">
        <s v="No"/>
        <s v="Sometimes"/>
        <s v="Yes"/>
      </sharedItems>
    </cacheField>
    <cacheField name="LikePresentation" numFmtId="49">
      <sharedItems count="2">
        <s v="Yes"/>
        <s v="No"/>
      </sharedItems>
    </cacheField>
    <cacheField name="SleepPerDayHours" numFmtId="1">
      <sharedItems containsSemiMixedTypes="0" containsString="0" containsNumber="1" containsInteger="1" minValue="4" maxValue="12" count="7">
        <n v="7"/>
        <n v="8"/>
        <n v="4"/>
        <n v="12"/>
        <n v="5"/>
        <n v="6"/>
        <n v="10"/>
      </sharedItems>
    </cacheField>
    <cacheField name="NumberOfFriend" numFmtId="1">
      <sharedItems containsString="0" containsBlank="1" containsNumber="1" containsInteger="1" minValue="0" maxValue="100"/>
    </cacheField>
    <cacheField name="LikeNewThings" numFmtId="49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17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17"/>
    <x v="0"/>
  </r>
  <r>
    <x v="0"/>
    <x v="1"/>
    <x v="0"/>
    <x v="1"/>
    <x v="1"/>
    <x v="2"/>
    <x v="1"/>
    <x v="1"/>
    <x v="4"/>
    <x v="1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4"/>
    <x v="1"/>
    <x v="0"/>
    <x v="2"/>
    <x v="2"/>
    <x v="1"/>
    <x v="0"/>
    <x v="4"/>
    <x v="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2"/>
    <x v="0"/>
    <x v="0"/>
    <x v="0"/>
    <x v="0"/>
    <x v="0"/>
    <x v="0"/>
    <x v="0"/>
    <n v="3"/>
    <x v="0"/>
  </r>
  <r>
    <n v="22"/>
    <x v="0"/>
    <x v="0"/>
    <x v="0"/>
    <x v="0"/>
    <x v="0"/>
    <x v="0"/>
    <x v="0"/>
    <n v="3"/>
    <x v="0"/>
  </r>
  <r>
    <n v="22"/>
    <x v="0"/>
    <x v="0"/>
    <x v="0"/>
    <x v="0"/>
    <x v="0"/>
    <x v="0"/>
    <x v="0"/>
    <n v="3"/>
    <x v="0"/>
  </r>
  <r>
    <n v="22"/>
    <x v="0"/>
    <x v="0"/>
    <x v="0"/>
    <x v="0"/>
    <x v="0"/>
    <x v="0"/>
    <x v="0"/>
    <n v="3"/>
    <x v="0"/>
  </r>
  <r>
    <n v="22"/>
    <x v="0"/>
    <x v="0"/>
    <x v="0"/>
    <x v="0"/>
    <x v="0"/>
    <x v="0"/>
    <x v="0"/>
    <n v="3"/>
    <x v="0"/>
  </r>
  <r>
    <n v="25"/>
    <x v="1"/>
    <x v="0"/>
    <x v="1"/>
    <x v="1"/>
    <x v="1"/>
    <x v="1"/>
    <x v="0"/>
    <n v="0"/>
    <x v="1"/>
  </r>
  <r>
    <n v="25"/>
    <x v="1"/>
    <x v="0"/>
    <x v="1"/>
    <x v="1"/>
    <x v="1"/>
    <x v="1"/>
    <x v="0"/>
    <n v="0"/>
    <x v="1"/>
  </r>
  <r>
    <n v="23"/>
    <x v="0"/>
    <x v="0"/>
    <x v="0"/>
    <x v="1"/>
    <x v="1"/>
    <x v="0"/>
    <x v="1"/>
    <n v="4"/>
    <x v="0"/>
  </r>
  <r>
    <n v="23"/>
    <x v="0"/>
    <x v="0"/>
    <x v="0"/>
    <x v="1"/>
    <x v="1"/>
    <x v="0"/>
    <x v="1"/>
    <n v="4"/>
    <x v="0"/>
  </r>
  <r>
    <n v="23"/>
    <x v="0"/>
    <x v="0"/>
    <x v="0"/>
    <x v="1"/>
    <x v="1"/>
    <x v="0"/>
    <x v="1"/>
    <n v="4"/>
    <x v="0"/>
  </r>
  <r>
    <n v="24"/>
    <x v="1"/>
    <x v="0"/>
    <x v="2"/>
    <x v="1"/>
    <x v="1"/>
    <x v="1"/>
    <x v="1"/>
    <n v="10"/>
    <x v="0"/>
  </r>
  <r>
    <n v="24"/>
    <x v="1"/>
    <x v="0"/>
    <x v="2"/>
    <x v="1"/>
    <x v="1"/>
    <x v="1"/>
    <x v="1"/>
    <n v="10"/>
    <x v="0"/>
  </r>
  <r>
    <n v="24"/>
    <x v="1"/>
    <x v="0"/>
    <x v="2"/>
    <x v="1"/>
    <x v="1"/>
    <x v="1"/>
    <x v="1"/>
    <n v="10"/>
    <x v="0"/>
  </r>
  <r>
    <n v="24"/>
    <x v="1"/>
    <x v="0"/>
    <x v="0"/>
    <x v="1"/>
    <x v="1"/>
    <x v="0"/>
    <x v="0"/>
    <n v="17"/>
    <x v="0"/>
  </r>
  <r>
    <n v="24"/>
    <x v="1"/>
    <x v="0"/>
    <x v="0"/>
    <x v="1"/>
    <x v="1"/>
    <x v="0"/>
    <x v="0"/>
    <n v="17"/>
    <x v="0"/>
  </r>
  <r>
    <n v="24"/>
    <x v="1"/>
    <x v="0"/>
    <x v="0"/>
    <x v="1"/>
    <x v="1"/>
    <x v="0"/>
    <x v="0"/>
    <n v="17"/>
    <x v="0"/>
  </r>
  <r>
    <n v="21"/>
    <x v="0"/>
    <x v="0"/>
    <x v="0"/>
    <x v="1"/>
    <x v="1"/>
    <x v="0"/>
    <x v="0"/>
    <m/>
    <x v="0"/>
  </r>
  <r>
    <n v="21"/>
    <x v="0"/>
    <x v="0"/>
    <x v="0"/>
    <x v="1"/>
    <x v="1"/>
    <x v="0"/>
    <x v="0"/>
    <m/>
    <x v="0"/>
  </r>
  <r>
    <n v="23"/>
    <x v="0"/>
    <x v="0"/>
    <x v="1"/>
    <x v="2"/>
    <x v="1"/>
    <x v="1"/>
    <x v="1"/>
    <n v="2"/>
    <x v="1"/>
  </r>
  <r>
    <n v="23"/>
    <x v="0"/>
    <x v="0"/>
    <x v="1"/>
    <x v="2"/>
    <x v="1"/>
    <x v="1"/>
    <x v="1"/>
    <n v="2"/>
    <x v="1"/>
  </r>
  <r>
    <n v="21"/>
    <x v="1"/>
    <x v="0"/>
    <x v="1"/>
    <x v="2"/>
    <x v="1"/>
    <x v="1"/>
    <x v="1"/>
    <n v="6"/>
    <x v="0"/>
  </r>
  <r>
    <n v="21"/>
    <x v="1"/>
    <x v="0"/>
    <x v="1"/>
    <x v="2"/>
    <x v="1"/>
    <x v="1"/>
    <x v="1"/>
    <n v="6"/>
    <x v="0"/>
  </r>
  <r>
    <n v="21"/>
    <x v="1"/>
    <x v="0"/>
    <x v="1"/>
    <x v="2"/>
    <x v="1"/>
    <x v="1"/>
    <x v="1"/>
    <n v="6"/>
    <x v="0"/>
  </r>
  <r>
    <n v="22"/>
    <x v="1"/>
    <x v="0"/>
    <x v="0"/>
    <x v="2"/>
    <x v="1"/>
    <x v="0"/>
    <x v="2"/>
    <n v="60"/>
    <x v="0"/>
  </r>
  <r>
    <n v="22"/>
    <x v="1"/>
    <x v="0"/>
    <x v="0"/>
    <x v="2"/>
    <x v="1"/>
    <x v="0"/>
    <x v="2"/>
    <n v="60"/>
    <x v="0"/>
  </r>
  <r>
    <n v="22"/>
    <x v="1"/>
    <x v="0"/>
    <x v="0"/>
    <x v="2"/>
    <x v="1"/>
    <x v="0"/>
    <x v="2"/>
    <n v="60"/>
    <x v="0"/>
  </r>
  <r>
    <n v="24"/>
    <x v="1"/>
    <x v="0"/>
    <x v="1"/>
    <x v="0"/>
    <x v="2"/>
    <x v="0"/>
    <x v="0"/>
    <n v="100"/>
    <x v="0"/>
  </r>
  <r>
    <n v="24"/>
    <x v="1"/>
    <x v="0"/>
    <x v="1"/>
    <x v="0"/>
    <x v="2"/>
    <x v="0"/>
    <x v="0"/>
    <n v="100"/>
    <x v="0"/>
  </r>
  <r>
    <n v="24"/>
    <x v="1"/>
    <x v="0"/>
    <x v="1"/>
    <x v="0"/>
    <x v="2"/>
    <x v="0"/>
    <x v="0"/>
    <n v="100"/>
    <x v="0"/>
  </r>
  <r>
    <n v="24"/>
    <x v="1"/>
    <x v="0"/>
    <x v="1"/>
    <x v="0"/>
    <x v="2"/>
    <x v="0"/>
    <x v="0"/>
    <n v="100"/>
    <x v="0"/>
  </r>
  <r>
    <n v="23"/>
    <x v="0"/>
    <x v="0"/>
    <x v="1"/>
    <x v="1"/>
    <x v="2"/>
    <x v="1"/>
    <x v="1"/>
    <n v="0"/>
    <x v="0"/>
  </r>
  <r>
    <n v="23"/>
    <x v="0"/>
    <x v="0"/>
    <x v="1"/>
    <x v="1"/>
    <x v="2"/>
    <x v="1"/>
    <x v="1"/>
    <n v="0"/>
    <x v="0"/>
  </r>
  <r>
    <n v="21"/>
    <x v="1"/>
    <x v="0"/>
    <x v="0"/>
    <x v="1"/>
    <x v="2"/>
    <x v="0"/>
    <x v="1"/>
    <n v="7"/>
    <x v="0"/>
  </r>
  <r>
    <n v="21"/>
    <x v="1"/>
    <x v="0"/>
    <x v="0"/>
    <x v="1"/>
    <x v="2"/>
    <x v="0"/>
    <x v="1"/>
    <n v="7"/>
    <x v="0"/>
  </r>
  <r>
    <n v="25"/>
    <x v="1"/>
    <x v="0"/>
    <x v="1"/>
    <x v="1"/>
    <x v="2"/>
    <x v="1"/>
    <x v="1"/>
    <n v="15"/>
    <x v="0"/>
  </r>
  <r>
    <n v="25"/>
    <x v="1"/>
    <x v="0"/>
    <x v="1"/>
    <x v="1"/>
    <x v="2"/>
    <x v="1"/>
    <x v="1"/>
    <n v="15"/>
    <x v="0"/>
  </r>
  <r>
    <n v="23"/>
    <x v="1"/>
    <x v="0"/>
    <x v="2"/>
    <x v="1"/>
    <x v="2"/>
    <x v="0"/>
    <x v="3"/>
    <m/>
    <x v="0"/>
  </r>
  <r>
    <n v="23"/>
    <x v="1"/>
    <x v="0"/>
    <x v="2"/>
    <x v="1"/>
    <x v="2"/>
    <x v="0"/>
    <x v="3"/>
    <m/>
    <x v="0"/>
  </r>
  <r>
    <n v="24"/>
    <x v="0"/>
    <x v="0"/>
    <x v="0"/>
    <x v="2"/>
    <x v="2"/>
    <x v="0"/>
    <x v="4"/>
    <n v="2"/>
    <x v="0"/>
  </r>
  <r>
    <n v="24"/>
    <x v="0"/>
    <x v="0"/>
    <x v="0"/>
    <x v="2"/>
    <x v="2"/>
    <x v="0"/>
    <x v="4"/>
    <n v="2"/>
    <x v="0"/>
  </r>
  <r>
    <n v="24"/>
    <x v="0"/>
    <x v="0"/>
    <x v="0"/>
    <x v="2"/>
    <x v="2"/>
    <x v="0"/>
    <x v="4"/>
    <n v="2"/>
    <x v="0"/>
  </r>
  <r>
    <n v="25"/>
    <x v="0"/>
    <x v="0"/>
    <x v="0"/>
    <x v="2"/>
    <x v="2"/>
    <x v="0"/>
    <x v="4"/>
    <n v="3"/>
    <x v="0"/>
  </r>
  <r>
    <n v="25"/>
    <x v="0"/>
    <x v="0"/>
    <x v="0"/>
    <x v="2"/>
    <x v="2"/>
    <x v="0"/>
    <x v="4"/>
    <n v="3"/>
    <x v="0"/>
  </r>
  <r>
    <n v="25"/>
    <x v="0"/>
    <x v="0"/>
    <x v="0"/>
    <x v="2"/>
    <x v="2"/>
    <x v="0"/>
    <x v="4"/>
    <n v="3"/>
    <x v="0"/>
  </r>
  <r>
    <n v="25"/>
    <x v="0"/>
    <x v="0"/>
    <x v="0"/>
    <x v="2"/>
    <x v="2"/>
    <x v="0"/>
    <x v="4"/>
    <n v="3"/>
    <x v="0"/>
  </r>
  <r>
    <n v="21"/>
    <x v="0"/>
    <x v="1"/>
    <x v="0"/>
    <x v="2"/>
    <x v="2"/>
    <x v="1"/>
    <x v="4"/>
    <n v="1"/>
    <x v="0"/>
  </r>
  <r>
    <n v="21"/>
    <x v="0"/>
    <x v="1"/>
    <x v="0"/>
    <x v="2"/>
    <x v="2"/>
    <x v="1"/>
    <x v="4"/>
    <n v="1"/>
    <x v="0"/>
  </r>
  <r>
    <n v="21"/>
    <x v="0"/>
    <x v="1"/>
    <x v="0"/>
    <x v="2"/>
    <x v="2"/>
    <x v="1"/>
    <x v="4"/>
    <n v="1"/>
    <x v="0"/>
  </r>
  <r>
    <n v="21"/>
    <x v="0"/>
    <x v="1"/>
    <x v="0"/>
    <x v="2"/>
    <x v="2"/>
    <x v="1"/>
    <x v="4"/>
    <n v="1"/>
    <x v="0"/>
  </r>
  <r>
    <n v="24"/>
    <x v="1"/>
    <x v="2"/>
    <x v="2"/>
    <x v="0"/>
    <x v="0"/>
    <x v="0"/>
    <x v="1"/>
    <n v="3"/>
    <x v="0"/>
  </r>
  <r>
    <n v="24"/>
    <x v="1"/>
    <x v="2"/>
    <x v="2"/>
    <x v="0"/>
    <x v="0"/>
    <x v="0"/>
    <x v="1"/>
    <n v="3"/>
    <x v="0"/>
  </r>
  <r>
    <n v="24"/>
    <x v="1"/>
    <x v="2"/>
    <x v="2"/>
    <x v="0"/>
    <x v="0"/>
    <x v="0"/>
    <x v="1"/>
    <n v="3"/>
    <x v="0"/>
  </r>
  <r>
    <n v="23"/>
    <x v="1"/>
    <x v="2"/>
    <x v="1"/>
    <x v="2"/>
    <x v="0"/>
    <x v="0"/>
    <x v="1"/>
    <n v="80"/>
    <x v="0"/>
  </r>
  <r>
    <n v="23"/>
    <x v="1"/>
    <x v="2"/>
    <x v="1"/>
    <x v="2"/>
    <x v="0"/>
    <x v="0"/>
    <x v="1"/>
    <n v="80"/>
    <x v="0"/>
  </r>
  <r>
    <n v="23"/>
    <x v="1"/>
    <x v="2"/>
    <x v="1"/>
    <x v="2"/>
    <x v="0"/>
    <x v="0"/>
    <x v="1"/>
    <n v="80"/>
    <x v="0"/>
  </r>
  <r>
    <n v="22"/>
    <x v="1"/>
    <x v="2"/>
    <x v="1"/>
    <x v="1"/>
    <x v="2"/>
    <x v="0"/>
    <x v="0"/>
    <n v="55"/>
    <x v="0"/>
  </r>
  <r>
    <n v="22"/>
    <x v="1"/>
    <x v="2"/>
    <x v="1"/>
    <x v="1"/>
    <x v="2"/>
    <x v="0"/>
    <x v="0"/>
    <n v="55"/>
    <x v="0"/>
  </r>
  <r>
    <n v="22"/>
    <x v="1"/>
    <x v="2"/>
    <x v="1"/>
    <x v="1"/>
    <x v="2"/>
    <x v="0"/>
    <x v="0"/>
    <n v="55"/>
    <x v="0"/>
  </r>
  <r>
    <n v="23"/>
    <x v="1"/>
    <x v="3"/>
    <x v="0"/>
    <x v="0"/>
    <x v="0"/>
    <x v="0"/>
    <x v="1"/>
    <n v="3"/>
    <x v="0"/>
  </r>
  <r>
    <n v="23"/>
    <x v="1"/>
    <x v="3"/>
    <x v="0"/>
    <x v="0"/>
    <x v="0"/>
    <x v="0"/>
    <x v="1"/>
    <n v="3"/>
    <x v="0"/>
  </r>
  <r>
    <n v="21"/>
    <x v="0"/>
    <x v="3"/>
    <x v="0"/>
    <x v="0"/>
    <x v="0"/>
    <x v="1"/>
    <x v="1"/>
    <n v="7"/>
    <x v="0"/>
  </r>
  <r>
    <n v="21"/>
    <x v="0"/>
    <x v="3"/>
    <x v="0"/>
    <x v="0"/>
    <x v="0"/>
    <x v="1"/>
    <x v="1"/>
    <n v="7"/>
    <x v="0"/>
  </r>
  <r>
    <n v="21"/>
    <x v="0"/>
    <x v="3"/>
    <x v="0"/>
    <x v="0"/>
    <x v="0"/>
    <x v="1"/>
    <x v="1"/>
    <n v="7"/>
    <x v="0"/>
  </r>
  <r>
    <n v="20"/>
    <x v="1"/>
    <x v="3"/>
    <x v="2"/>
    <x v="1"/>
    <x v="0"/>
    <x v="0"/>
    <x v="0"/>
    <n v="7"/>
    <x v="0"/>
  </r>
  <r>
    <n v="20"/>
    <x v="1"/>
    <x v="3"/>
    <x v="2"/>
    <x v="1"/>
    <x v="0"/>
    <x v="0"/>
    <x v="0"/>
    <n v="7"/>
    <x v="0"/>
  </r>
  <r>
    <n v="20"/>
    <x v="1"/>
    <x v="3"/>
    <x v="2"/>
    <x v="1"/>
    <x v="0"/>
    <x v="0"/>
    <x v="0"/>
    <n v="7"/>
    <x v="0"/>
  </r>
  <r>
    <n v="20"/>
    <x v="1"/>
    <x v="3"/>
    <x v="2"/>
    <x v="1"/>
    <x v="0"/>
    <x v="0"/>
    <x v="0"/>
    <n v="7"/>
    <x v="0"/>
  </r>
  <r>
    <n v="25"/>
    <x v="1"/>
    <x v="3"/>
    <x v="0"/>
    <x v="1"/>
    <x v="0"/>
    <x v="0"/>
    <x v="2"/>
    <n v="9"/>
    <x v="1"/>
  </r>
  <r>
    <n v="25"/>
    <x v="1"/>
    <x v="3"/>
    <x v="0"/>
    <x v="1"/>
    <x v="0"/>
    <x v="0"/>
    <x v="2"/>
    <n v="9"/>
    <x v="1"/>
  </r>
  <r>
    <n v="25"/>
    <x v="1"/>
    <x v="3"/>
    <x v="0"/>
    <x v="1"/>
    <x v="0"/>
    <x v="0"/>
    <x v="2"/>
    <n v="9"/>
    <x v="1"/>
  </r>
  <r>
    <n v="25"/>
    <x v="1"/>
    <x v="3"/>
    <x v="0"/>
    <x v="1"/>
    <x v="0"/>
    <x v="0"/>
    <x v="2"/>
    <n v="9"/>
    <x v="1"/>
  </r>
  <r>
    <n v="23"/>
    <x v="1"/>
    <x v="3"/>
    <x v="1"/>
    <x v="1"/>
    <x v="0"/>
    <x v="0"/>
    <x v="1"/>
    <n v="12"/>
    <x v="0"/>
  </r>
  <r>
    <n v="23"/>
    <x v="1"/>
    <x v="3"/>
    <x v="1"/>
    <x v="1"/>
    <x v="0"/>
    <x v="0"/>
    <x v="1"/>
    <n v="12"/>
    <x v="0"/>
  </r>
  <r>
    <n v="23"/>
    <x v="1"/>
    <x v="3"/>
    <x v="1"/>
    <x v="1"/>
    <x v="0"/>
    <x v="0"/>
    <x v="1"/>
    <n v="12"/>
    <x v="0"/>
  </r>
  <r>
    <n v="21"/>
    <x v="0"/>
    <x v="3"/>
    <x v="0"/>
    <x v="2"/>
    <x v="0"/>
    <x v="0"/>
    <x v="5"/>
    <n v="6"/>
    <x v="0"/>
  </r>
  <r>
    <n v="21"/>
    <x v="0"/>
    <x v="3"/>
    <x v="0"/>
    <x v="2"/>
    <x v="0"/>
    <x v="0"/>
    <x v="5"/>
    <n v="6"/>
    <x v="0"/>
  </r>
  <r>
    <n v="21"/>
    <x v="0"/>
    <x v="3"/>
    <x v="0"/>
    <x v="2"/>
    <x v="0"/>
    <x v="0"/>
    <x v="5"/>
    <n v="6"/>
    <x v="0"/>
  </r>
  <r>
    <n v="21"/>
    <x v="0"/>
    <x v="3"/>
    <x v="0"/>
    <x v="2"/>
    <x v="0"/>
    <x v="0"/>
    <x v="5"/>
    <n v="6"/>
    <x v="0"/>
  </r>
  <r>
    <n v="21"/>
    <x v="1"/>
    <x v="3"/>
    <x v="0"/>
    <x v="0"/>
    <x v="1"/>
    <x v="1"/>
    <x v="6"/>
    <n v="23"/>
    <x v="0"/>
  </r>
  <r>
    <n v="21"/>
    <x v="1"/>
    <x v="3"/>
    <x v="0"/>
    <x v="0"/>
    <x v="1"/>
    <x v="1"/>
    <x v="6"/>
    <n v="23"/>
    <x v="0"/>
  </r>
  <r>
    <n v="21"/>
    <x v="1"/>
    <x v="3"/>
    <x v="0"/>
    <x v="0"/>
    <x v="1"/>
    <x v="1"/>
    <x v="6"/>
    <n v="23"/>
    <x v="0"/>
  </r>
  <r>
    <n v="21"/>
    <x v="1"/>
    <x v="3"/>
    <x v="0"/>
    <x v="0"/>
    <x v="1"/>
    <x v="1"/>
    <x v="6"/>
    <n v="23"/>
    <x v="0"/>
  </r>
  <r>
    <n v="23"/>
    <x v="1"/>
    <x v="3"/>
    <x v="1"/>
    <x v="1"/>
    <x v="1"/>
    <x v="1"/>
    <x v="4"/>
    <n v="12"/>
    <x v="1"/>
  </r>
  <r>
    <n v="23"/>
    <x v="1"/>
    <x v="3"/>
    <x v="1"/>
    <x v="1"/>
    <x v="1"/>
    <x v="1"/>
    <x v="4"/>
    <n v="12"/>
    <x v="1"/>
  </r>
  <r>
    <n v="21"/>
    <x v="0"/>
    <x v="3"/>
    <x v="0"/>
    <x v="2"/>
    <x v="1"/>
    <x v="0"/>
    <x v="2"/>
    <n v="2"/>
    <x v="0"/>
  </r>
  <r>
    <n v="21"/>
    <x v="0"/>
    <x v="3"/>
    <x v="0"/>
    <x v="2"/>
    <x v="1"/>
    <x v="0"/>
    <x v="2"/>
    <n v="2"/>
    <x v="0"/>
  </r>
  <r>
    <n v="21"/>
    <x v="0"/>
    <x v="3"/>
    <x v="0"/>
    <x v="2"/>
    <x v="1"/>
    <x v="0"/>
    <x v="2"/>
    <n v="2"/>
    <x v="0"/>
  </r>
  <r>
    <n v="21"/>
    <x v="0"/>
    <x v="3"/>
    <x v="0"/>
    <x v="2"/>
    <x v="1"/>
    <x v="0"/>
    <x v="2"/>
    <n v="2"/>
    <x v="0"/>
  </r>
  <r>
    <n v="21"/>
    <x v="1"/>
    <x v="3"/>
    <x v="0"/>
    <x v="1"/>
    <x v="2"/>
    <x v="0"/>
    <x v="5"/>
    <n v="4"/>
    <x v="0"/>
  </r>
  <r>
    <n v="21"/>
    <x v="1"/>
    <x v="3"/>
    <x v="0"/>
    <x v="1"/>
    <x v="2"/>
    <x v="0"/>
    <x v="5"/>
    <n v="4"/>
    <x v="0"/>
  </r>
  <r>
    <n v="21"/>
    <x v="1"/>
    <x v="3"/>
    <x v="0"/>
    <x v="1"/>
    <x v="2"/>
    <x v="0"/>
    <x v="5"/>
    <n v="4"/>
    <x v="0"/>
  </r>
  <r>
    <n v="21"/>
    <x v="1"/>
    <x v="3"/>
    <x v="0"/>
    <x v="1"/>
    <x v="2"/>
    <x v="0"/>
    <x v="5"/>
    <n v="4"/>
    <x v="0"/>
  </r>
  <r>
    <n v="20"/>
    <x v="0"/>
    <x v="3"/>
    <x v="0"/>
    <x v="1"/>
    <x v="2"/>
    <x v="1"/>
    <x v="4"/>
    <n v="15"/>
    <x v="0"/>
  </r>
  <r>
    <n v="20"/>
    <x v="0"/>
    <x v="3"/>
    <x v="0"/>
    <x v="1"/>
    <x v="2"/>
    <x v="1"/>
    <x v="4"/>
    <n v="15"/>
    <x v="0"/>
  </r>
  <r>
    <n v="20"/>
    <x v="0"/>
    <x v="3"/>
    <x v="0"/>
    <x v="1"/>
    <x v="2"/>
    <x v="1"/>
    <x v="4"/>
    <n v="15"/>
    <x v="0"/>
  </r>
  <r>
    <n v="24"/>
    <x v="0"/>
    <x v="3"/>
    <x v="0"/>
    <x v="2"/>
    <x v="2"/>
    <x v="0"/>
    <x v="4"/>
    <n v="3"/>
    <x v="0"/>
  </r>
  <r>
    <n v="24"/>
    <x v="0"/>
    <x v="3"/>
    <x v="0"/>
    <x v="2"/>
    <x v="2"/>
    <x v="0"/>
    <x v="4"/>
    <n v="3"/>
    <x v="0"/>
  </r>
  <r>
    <n v="24"/>
    <x v="0"/>
    <x v="3"/>
    <x v="0"/>
    <x v="2"/>
    <x v="2"/>
    <x v="0"/>
    <x v="4"/>
    <n v="3"/>
    <x v="0"/>
  </r>
  <r>
    <n v="24"/>
    <x v="0"/>
    <x v="3"/>
    <x v="0"/>
    <x v="2"/>
    <x v="2"/>
    <x v="0"/>
    <x v="4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01D21-CE1B-440D-9038-FD3663AAEE84}" name="Сводная таблица5" cacheId="1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47:B51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TakingNoteInClass" fld="3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0DB82-5268-4DA6-BC80-FBEE913E33DE}" name="Сводная таблица6" cacheId="1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61:B65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DepressionStatus" fld="4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86301-5499-4FC7-932B-E772680E6983}" name="Сводная таблица3" cacheId="1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2:F37" firstHeaderRow="1" firstDataRow="2" firstDataCol="1"/>
  <pivotFields count="10">
    <pivotField numFmtId="1"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dataField="1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"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DepressionStatu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2AF15-9E1B-4798-8CAD-4B11DD27AFED}" name="Сводная таблица1" cacheId="1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2:F7" firstHeaderRow="1" firstDataRow="2" firstDataCol="1"/>
  <pivotFields count="10">
    <pivotField numFmtId="1"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numFmtId="1"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FaceChallangesToCompleteAcademicTask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7B373-5E95-4FF2-85CE-C0CB7585BF95}" name="Сводная таблица5" cacheId="1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88:F93" firstHeaderRow="1" firstDataRow="2" firstDataCol="1"/>
  <pivotFields count="10">
    <pivotField numFmtId="1" showAll="0"/>
    <pivotField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numFmtId="1"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TakingNoteInClas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6EC44-1E92-451D-AD1C-6AFF51E8D9E4}" name="Сводная таблица4" cacheId="1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62:F66" firstHeaderRow="1" firstDataRow="2" firstDataCol="1"/>
  <pivotFields count="10">
    <pivotField numFmtId="1" showAll="0"/>
    <pivotField axis="axisRow" dataField="1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numFmtId="1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80FFC-1E29-4CBD-9A64-5BE05F4A7DB4}" name="Сводная таблица6" cacheId="1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136:F141" firstHeaderRow="1" firstDataRow="2" firstDataCol="1"/>
  <pivotFields count="10">
    <pivotField numFmtId="1" showAll="0"/>
    <pivotField showAll="0"/>
    <pivotField axis="axisCol" dataField="1" showAll="0">
      <items count="5">
        <item x="0"/>
        <item x="1"/>
        <item x="2"/>
        <item x="3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" showAll="0">
      <items count="8">
        <item x="2"/>
        <item x="4"/>
        <item x="5"/>
        <item x="0"/>
        <item x="1"/>
        <item x="6"/>
        <item x="3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AcademicPerformanc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A454A-75C6-4452-AB79-EC1E4E20CE61}" name="Сводная таблица5" cacheId="1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114:F118" firstHeaderRow="1" firstDataRow="2" firstDataCol="1"/>
  <pivotFields count="10">
    <pivotField numFmtId="1" showAll="0"/>
    <pivotField axis="axisRow" showAll="0">
      <items count="3">
        <item x="0"/>
        <item x="1"/>
        <item t="default"/>
      </items>
    </pivotField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" showAll="0">
      <items count="8">
        <item x="2"/>
        <item x="4"/>
        <item x="5"/>
        <item x="0"/>
        <item x="1"/>
        <item x="6"/>
        <item x="3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AcademicPerformanc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83496-0822-46BB-941A-8A1AF7D3FE2E}" name="Сводная таблица4" cacheId="1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88:F93" firstHeaderRow="1" firstDataRow="2" firstDataCol="1"/>
  <pivotFields count="10">
    <pivotField numFmtId="1" showAll="0"/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numFmtId="1" showAll="0">
      <items count="8">
        <item x="2"/>
        <item x="4"/>
        <item x="5"/>
        <item x="0"/>
        <item x="1"/>
        <item x="6"/>
        <item x="3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AcademicPerformanc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D4B623-7045-4F98-9321-649950B7342D}" name="Сводная таблица3" cacheId="1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59:F64" firstHeaderRow="1" firstDataRow="2" firstDataCol="1"/>
  <pivotFields count="10">
    <pivotField numFmtId="1" showAll="0"/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" showAll="0">
      <items count="8">
        <item x="2"/>
        <item x="4"/>
        <item x="5"/>
        <item x="0"/>
        <item x="1"/>
        <item x="6"/>
        <item x="3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AcademicPerformanc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6A03D-97D9-46F2-82D7-2514005F8B3C}" name="Сводная таблица2" cacheId="1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27:F36" firstHeaderRow="1" firstDataRow="2" firstDataCol="1"/>
  <pivotFields count="10">
    <pivotField numFmtId="1" showAll="0"/>
    <pivotField showAll="0"/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axis="axisRow" numFmtId="1" showAll="0">
      <items count="8">
        <item x="2"/>
        <item x="4"/>
        <item x="5"/>
        <item x="0"/>
        <item x="1"/>
        <item x="6"/>
        <item x="3"/>
        <item t="default"/>
      </items>
    </pivotField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AcademicPerformanc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2E8FF-7F53-4FCA-824A-C59ED86F180F}" name="Сводная таблица7" cacheId="1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77:B81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FaceChallangesToCompleteAcademicTask" fld="5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9376C-06EB-47C5-A9EA-33AB21B9DF24}" name="Сводная таблица1" cacheId="1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1:E10" firstHeaderRow="1" firstDataRow="2" firstDataCol="1"/>
  <pivotFields count="10">
    <pivotField numFmtId="1"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axis="axisRow" numFmtId="1" showAll="0">
      <items count="8">
        <item x="2"/>
        <item x="4"/>
        <item x="5"/>
        <item x="0"/>
        <item x="1"/>
        <item x="6"/>
        <item x="3"/>
        <item t="default"/>
      </items>
    </pivotField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Количество по полю FaceChallangesToCompleteAcademicTask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2A4AB-0D6F-4648-90A7-16B98E068464}" name="Сводная таблица3" cacheId="1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2:B9" firstHeaderRow="1" firstDataRow="1" firstDataCol="1"/>
  <pivotFields count="10">
    <pivotField axis="axisRow" dataField="1" numFmtId="1" showAll="0">
      <items count="7">
        <item x="2"/>
        <item x="3"/>
        <item x="4"/>
        <item x="0"/>
        <item x="1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Age " fld="0" subtotal="count" showDataAs="percentOfTota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11A9E-3523-4D86-BDE0-AE148617E85C}" name="Сводная таблица1" cacheId="1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18:B21" firstHeaderRow="1" firstDataRow="1" firstDataCol="1"/>
  <pivotFields count="10">
    <pivotField numFmtId="1"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Gender" fld="1" subtotal="count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5FDEF-ED1A-41CE-96ED-18CB058D2827}" name="Сводная таблица4" cacheId="1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32:B37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axis="axisRow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AcademicPerformance" fld="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84847-46AB-403B-A80B-2A2F6AC2D4F3}" name="Сводная таблица10" cacheId="1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6">
  <location ref="A122:B131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numFmtId="1" showAll="0">
      <items count="8">
        <item x="3"/>
        <item x="2"/>
        <item x="5"/>
        <item x="4"/>
        <item x="1"/>
        <item x="6"/>
        <item x="0"/>
        <item t="default"/>
      </items>
    </pivotField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8"/>
  </rowFields>
  <row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rowItems>
  <colItems count="1">
    <i/>
  </colItems>
  <dataFields count="1">
    <dataField name="Количество по полю NumberOfFriend" fld="8" subtotal="count" showDataAs="percentOfTotal" baseField="8" baseItem="2" numFmtId="1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B9BDB-EDE4-49DD-BE9C-D4F6BD7273D2}" name="Сводная таблица11" cacheId="1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142:B145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LikeNewThings" fld="9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15005-B562-45BC-9C29-E2D9C951468E}" name="Сводная таблица9" cacheId="1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8">
  <location ref="A105:B113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axis="axisRow" dataField="1" numFmtId="1"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SleepPerDayHours" fld="7" subtotal="count" showDataAs="percentOfTotal" baseField="7" baseItem="0" numFmtId="1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3B8C2-065A-485B-A7EC-4F49911CF154}" name="Сводная таблица8" cacheId="1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91:B94" firstHeaderRow="1" firstDataRow="1" firstDataCol="1"/>
  <pivotFields count="10">
    <pivotField numFmtId="1" showAll="0"/>
    <pivotField showAll="0">
      <items count="3"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axis="axisRow" dataField="1" showAll="0">
      <items count="3">
        <item x="1"/>
        <item x="0"/>
        <item t="default"/>
      </items>
    </pivotField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LikePresentation" fld="6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5" Type="http://schemas.openxmlformats.org/officeDocument/2006/relationships/pivotTable" Target="../pivotTables/pivotTable19.xml"/><Relationship Id="rId4" Type="http://schemas.openxmlformats.org/officeDocument/2006/relationships/pivotTable" Target="../pivotTables/pivot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opLeftCell="A62" zoomScale="85" zoomScaleNormal="85" workbookViewId="0">
      <selection activeCell="C47" sqref="C47:H50"/>
    </sheetView>
  </sheetViews>
  <sheetFormatPr defaultRowHeight="15" x14ac:dyDescent="0.25"/>
  <cols>
    <col min="2" max="2" width="10.42578125" customWidth="1"/>
    <col min="3" max="3" width="22.5703125" customWidth="1"/>
    <col min="4" max="4" width="18.7109375" customWidth="1"/>
    <col min="5" max="5" width="19.42578125" customWidth="1"/>
    <col min="6" max="6" width="41.140625" customWidth="1"/>
    <col min="7" max="7" width="16.42578125" customWidth="1"/>
    <col min="8" max="8" width="20" customWidth="1"/>
    <col min="9" max="9" width="16.5703125" customWidth="1"/>
    <col min="10" max="10" width="15.7109375" customWidth="1"/>
    <col min="11" max="11" width="12.28515625" customWidth="1"/>
    <col min="12" max="12" width="12.14062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59</v>
      </c>
      <c r="L1" s="2" t="s">
        <v>60</v>
      </c>
    </row>
    <row r="2" spans="1:12" x14ac:dyDescent="0.25">
      <c r="A2" s="3">
        <v>22</v>
      </c>
      <c r="B2" s="2" t="s">
        <v>16</v>
      </c>
      <c r="C2" s="2" t="s">
        <v>11</v>
      </c>
      <c r="D2" s="2" t="s">
        <v>14</v>
      </c>
      <c r="E2" s="2" t="s">
        <v>12</v>
      </c>
      <c r="F2" s="2" t="s">
        <v>12</v>
      </c>
      <c r="G2" s="2" t="s">
        <v>14</v>
      </c>
      <c r="H2" s="3">
        <v>7</v>
      </c>
      <c r="I2" s="3">
        <v>3</v>
      </c>
      <c r="J2" s="2" t="s">
        <v>14</v>
      </c>
      <c r="K2">
        <f t="shared" ref="K2:K33" si="0">_xlfn.RANK.AVG(H2,H$2:H$100)</f>
        <v>49</v>
      </c>
      <c r="L2">
        <f t="shared" ref="L2:L33" si="1">_xlfn.RANK.AVG(I2,I$2:I$100)</f>
        <v>69.5</v>
      </c>
    </row>
    <row r="3" spans="1:12" x14ac:dyDescent="0.25">
      <c r="A3" s="3">
        <v>22</v>
      </c>
      <c r="B3" s="2" t="s">
        <v>16</v>
      </c>
      <c r="C3" s="2" t="s">
        <v>11</v>
      </c>
      <c r="D3" s="2" t="s">
        <v>14</v>
      </c>
      <c r="E3" s="2" t="s">
        <v>12</v>
      </c>
      <c r="F3" s="2" t="s">
        <v>12</v>
      </c>
      <c r="G3" s="2" t="s">
        <v>14</v>
      </c>
      <c r="H3" s="3">
        <v>7</v>
      </c>
      <c r="I3" s="3">
        <v>3</v>
      </c>
      <c r="J3" s="2" t="s">
        <v>14</v>
      </c>
      <c r="K3">
        <f t="shared" si="0"/>
        <v>49</v>
      </c>
      <c r="L3">
        <f t="shared" si="1"/>
        <v>69.5</v>
      </c>
    </row>
    <row r="4" spans="1:12" x14ac:dyDescent="0.25">
      <c r="A4" s="3">
        <v>22</v>
      </c>
      <c r="B4" s="2" t="s">
        <v>16</v>
      </c>
      <c r="C4" s="2" t="s">
        <v>11</v>
      </c>
      <c r="D4" s="2" t="s">
        <v>14</v>
      </c>
      <c r="E4" s="2" t="s">
        <v>12</v>
      </c>
      <c r="F4" s="2" t="s">
        <v>12</v>
      </c>
      <c r="G4" s="2" t="s">
        <v>14</v>
      </c>
      <c r="H4" s="3">
        <v>7</v>
      </c>
      <c r="I4" s="3">
        <v>3</v>
      </c>
      <c r="J4" s="2" t="s">
        <v>14</v>
      </c>
      <c r="K4">
        <f t="shared" si="0"/>
        <v>49</v>
      </c>
      <c r="L4">
        <f t="shared" si="1"/>
        <v>69.5</v>
      </c>
    </row>
    <row r="5" spans="1:12" x14ac:dyDescent="0.25">
      <c r="A5" s="3">
        <v>22</v>
      </c>
      <c r="B5" s="2" t="s">
        <v>16</v>
      </c>
      <c r="C5" s="2" t="s">
        <v>11</v>
      </c>
      <c r="D5" s="2" t="s">
        <v>14</v>
      </c>
      <c r="E5" s="2" t="s">
        <v>12</v>
      </c>
      <c r="F5" s="2" t="s">
        <v>12</v>
      </c>
      <c r="G5" s="2" t="s">
        <v>14</v>
      </c>
      <c r="H5" s="3">
        <v>7</v>
      </c>
      <c r="I5" s="3">
        <v>3</v>
      </c>
      <c r="J5" s="2" t="s">
        <v>14</v>
      </c>
      <c r="K5">
        <f t="shared" si="0"/>
        <v>49</v>
      </c>
      <c r="L5">
        <f t="shared" si="1"/>
        <v>69.5</v>
      </c>
    </row>
    <row r="6" spans="1:12" x14ac:dyDescent="0.25">
      <c r="A6" s="3">
        <v>22</v>
      </c>
      <c r="B6" s="2" t="s">
        <v>16</v>
      </c>
      <c r="C6" s="2" t="s">
        <v>11</v>
      </c>
      <c r="D6" s="2" t="s">
        <v>14</v>
      </c>
      <c r="E6" s="2" t="s">
        <v>12</v>
      </c>
      <c r="F6" s="2" t="s">
        <v>12</v>
      </c>
      <c r="G6" s="2" t="s">
        <v>14</v>
      </c>
      <c r="H6" s="3">
        <v>7</v>
      </c>
      <c r="I6" s="3">
        <v>3</v>
      </c>
      <c r="J6" s="2" t="s">
        <v>14</v>
      </c>
      <c r="K6">
        <f t="shared" si="0"/>
        <v>49</v>
      </c>
      <c r="L6">
        <f t="shared" si="1"/>
        <v>69.5</v>
      </c>
    </row>
    <row r="7" spans="1:12" x14ac:dyDescent="0.25">
      <c r="A7" s="3">
        <v>25</v>
      </c>
      <c r="B7" s="2" t="s">
        <v>10</v>
      </c>
      <c r="C7" s="2" t="s">
        <v>11</v>
      </c>
      <c r="D7" s="2" t="s">
        <v>13</v>
      </c>
      <c r="E7" s="2" t="s">
        <v>13</v>
      </c>
      <c r="F7" s="2" t="s">
        <v>13</v>
      </c>
      <c r="G7" s="2" t="s">
        <v>12</v>
      </c>
      <c r="H7" s="3">
        <v>7</v>
      </c>
      <c r="I7" s="3">
        <v>0</v>
      </c>
      <c r="J7" s="2" t="s">
        <v>12</v>
      </c>
      <c r="K7">
        <f t="shared" si="0"/>
        <v>49</v>
      </c>
      <c r="L7">
        <f t="shared" si="1"/>
        <v>95.5</v>
      </c>
    </row>
    <row r="8" spans="1:12" x14ac:dyDescent="0.25">
      <c r="A8" s="3">
        <v>25</v>
      </c>
      <c r="B8" s="2" t="s">
        <v>10</v>
      </c>
      <c r="C8" s="2" t="s">
        <v>11</v>
      </c>
      <c r="D8" s="2" t="s">
        <v>13</v>
      </c>
      <c r="E8" s="2" t="s">
        <v>13</v>
      </c>
      <c r="F8" s="2" t="s">
        <v>13</v>
      </c>
      <c r="G8" s="2" t="s">
        <v>12</v>
      </c>
      <c r="H8" s="3">
        <v>7</v>
      </c>
      <c r="I8" s="3">
        <v>0</v>
      </c>
      <c r="J8" s="2" t="s">
        <v>12</v>
      </c>
      <c r="K8">
        <f t="shared" si="0"/>
        <v>49</v>
      </c>
      <c r="L8">
        <f t="shared" si="1"/>
        <v>95.5</v>
      </c>
    </row>
    <row r="9" spans="1:12" x14ac:dyDescent="0.25">
      <c r="A9" s="3">
        <v>23</v>
      </c>
      <c r="B9" s="2" t="s">
        <v>16</v>
      </c>
      <c r="C9" s="2" t="s">
        <v>11</v>
      </c>
      <c r="D9" s="2" t="s">
        <v>14</v>
      </c>
      <c r="E9" s="2" t="s">
        <v>13</v>
      </c>
      <c r="F9" s="2" t="s">
        <v>13</v>
      </c>
      <c r="G9" s="2" t="s">
        <v>14</v>
      </c>
      <c r="H9" s="3">
        <v>8</v>
      </c>
      <c r="I9" s="3">
        <v>4</v>
      </c>
      <c r="J9" s="2" t="s">
        <v>14</v>
      </c>
      <c r="K9">
        <f t="shared" si="0"/>
        <v>22</v>
      </c>
      <c r="L9">
        <f t="shared" si="1"/>
        <v>57</v>
      </c>
    </row>
    <row r="10" spans="1:12" x14ac:dyDescent="0.25">
      <c r="A10" s="3">
        <v>23</v>
      </c>
      <c r="B10" s="2" t="s">
        <v>16</v>
      </c>
      <c r="C10" s="2" t="s">
        <v>11</v>
      </c>
      <c r="D10" s="2" t="s">
        <v>14</v>
      </c>
      <c r="E10" s="2" t="s">
        <v>13</v>
      </c>
      <c r="F10" s="2" t="s">
        <v>13</v>
      </c>
      <c r="G10" s="2" t="s">
        <v>14</v>
      </c>
      <c r="H10" s="3">
        <v>8</v>
      </c>
      <c r="I10" s="3">
        <v>4</v>
      </c>
      <c r="J10" s="2" t="s">
        <v>14</v>
      </c>
      <c r="K10">
        <f t="shared" si="0"/>
        <v>22</v>
      </c>
      <c r="L10">
        <f t="shared" si="1"/>
        <v>57</v>
      </c>
    </row>
    <row r="11" spans="1:12" x14ac:dyDescent="0.25">
      <c r="A11" s="3">
        <v>23</v>
      </c>
      <c r="B11" s="2" t="s">
        <v>16</v>
      </c>
      <c r="C11" s="2" t="s">
        <v>11</v>
      </c>
      <c r="D11" s="2" t="s">
        <v>14</v>
      </c>
      <c r="E11" s="2" t="s">
        <v>13</v>
      </c>
      <c r="F11" s="2" t="s">
        <v>13</v>
      </c>
      <c r="G11" s="2" t="s">
        <v>14</v>
      </c>
      <c r="H11" s="3">
        <v>8</v>
      </c>
      <c r="I11" s="3">
        <v>4</v>
      </c>
      <c r="J11" s="2" t="s">
        <v>14</v>
      </c>
      <c r="K11">
        <f t="shared" si="0"/>
        <v>22</v>
      </c>
      <c r="L11">
        <f t="shared" si="1"/>
        <v>57</v>
      </c>
    </row>
    <row r="12" spans="1:12" x14ac:dyDescent="0.25">
      <c r="A12" s="3">
        <v>24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13</v>
      </c>
      <c r="G12" s="2" t="s">
        <v>12</v>
      </c>
      <c r="H12" s="3">
        <v>8</v>
      </c>
      <c r="I12" s="3">
        <v>10</v>
      </c>
      <c r="J12" s="2" t="s">
        <v>14</v>
      </c>
      <c r="K12">
        <f t="shared" si="0"/>
        <v>22</v>
      </c>
      <c r="L12">
        <f t="shared" si="1"/>
        <v>32</v>
      </c>
    </row>
    <row r="13" spans="1:12" x14ac:dyDescent="0.25">
      <c r="A13" s="3">
        <v>24</v>
      </c>
      <c r="B13" s="2" t="s">
        <v>10</v>
      </c>
      <c r="C13" s="2" t="s">
        <v>11</v>
      </c>
      <c r="D13" s="2" t="s">
        <v>12</v>
      </c>
      <c r="E13" s="2" t="s">
        <v>13</v>
      </c>
      <c r="F13" s="2" t="s">
        <v>13</v>
      </c>
      <c r="G13" s="2" t="s">
        <v>12</v>
      </c>
      <c r="H13" s="3">
        <v>8</v>
      </c>
      <c r="I13" s="3">
        <v>10</v>
      </c>
      <c r="J13" s="2" t="s">
        <v>14</v>
      </c>
      <c r="K13">
        <f t="shared" si="0"/>
        <v>22</v>
      </c>
      <c r="L13">
        <f t="shared" si="1"/>
        <v>32</v>
      </c>
    </row>
    <row r="14" spans="1:12" x14ac:dyDescent="0.25">
      <c r="A14" s="3">
        <v>24</v>
      </c>
      <c r="B14" s="2" t="s">
        <v>10</v>
      </c>
      <c r="C14" s="2" t="s">
        <v>11</v>
      </c>
      <c r="D14" s="2" t="s">
        <v>12</v>
      </c>
      <c r="E14" s="2" t="s">
        <v>13</v>
      </c>
      <c r="F14" s="2" t="s">
        <v>13</v>
      </c>
      <c r="G14" s="2" t="s">
        <v>12</v>
      </c>
      <c r="H14" s="3">
        <v>8</v>
      </c>
      <c r="I14" s="3">
        <v>10</v>
      </c>
      <c r="J14" s="2" t="s">
        <v>14</v>
      </c>
      <c r="K14">
        <f t="shared" si="0"/>
        <v>22</v>
      </c>
      <c r="L14">
        <f t="shared" si="1"/>
        <v>32</v>
      </c>
    </row>
    <row r="15" spans="1:12" x14ac:dyDescent="0.25">
      <c r="A15" s="3">
        <v>24</v>
      </c>
      <c r="B15" s="2" t="s">
        <v>10</v>
      </c>
      <c r="C15" s="2" t="s">
        <v>11</v>
      </c>
      <c r="D15" s="2" t="s">
        <v>14</v>
      </c>
      <c r="E15" s="2" t="s">
        <v>13</v>
      </c>
      <c r="F15" s="2" t="s">
        <v>13</v>
      </c>
      <c r="G15" s="2" t="s">
        <v>14</v>
      </c>
      <c r="H15" s="3">
        <v>7</v>
      </c>
      <c r="I15" s="3">
        <v>17</v>
      </c>
      <c r="J15" s="2" t="s">
        <v>14</v>
      </c>
      <c r="K15">
        <f t="shared" si="0"/>
        <v>49</v>
      </c>
      <c r="L15">
        <f t="shared" si="1"/>
        <v>19</v>
      </c>
    </row>
    <row r="16" spans="1:12" x14ac:dyDescent="0.25">
      <c r="A16" s="3">
        <v>24</v>
      </c>
      <c r="B16" s="2" t="s">
        <v>10</v>
      </c>
      <c r="C16" s="2" t="s">
        <v>11</v>
      </c>
      <c r="D16" s="2" t="s">
        <v>14</v>
      </c>
      <c r="E16" s="2" t="s">
        <v>13</v>
      </c>
      <c r="F16" s="2" t="s">
        <v>13</v>
      </c>
      <c r="G16" s="2" t="s">
        <v>14</v>
      </c>
      <c r="H16" s="3">
        <v>7</v>
      </c>
      <c r="I16" s="3">
        <v>17</v>
      </c>
      <c r="J16" s="2" t="s">
        <v>14</v>
      </c>
      <c r="K16">
        <f t="shared" si="0"/>
        <v>49</v>
      </c>
      <c r="L16">
        <f t="shared" si="1"/>
        <v>19</v>
      </c>
    </row>
    <row r="17" spans="1:12" x14ac:dyDescent="0.25">
      <c r="A17" s="3">
        <v>24</v>
      </c>
      <c r="B17" s="2" t="s">
        <v>10</v>
      </c>
      <c r="C17" s="2" t="s">
        <v>11</v>
      </c>
      <c r="D17" s="2" t="s">
        <v>14</v>
      </c>
      <c r="E17" s="2" t="s">
        <v>13</v>
      </c>
      <c r="F17" s="2" t="s">
        <v>13</v>
      </c>
      <c r="G17" s="2" t="s">
        <v>14</v>
      </c>
      <c r="H17" s="3">
        <v>7</v>
      </c>
      <c r="I17" s="3">
        <v>17</v>
      </c>
      <c r="J17" s="2" t="s">
        <v>14</v>
      </c>
      <c r="K17">
        <f t="shared" si="0"/>
        <v>49</v>
      </c>
      <c r="L17">
        <f t="shared" si="1"/>
        <v>19</v>
      </c>
    </row>
    <row r="18" spans="1:12" x14ac:dyDescent="0.25">
      <c r="A18" s="3">
        <v>21</v>
      </c>
      <c r="B18" s="2" t="s">
        <v>16</v>
      </c>
      <c r="C18" s="2" t="s">
        <v>11</v>
      </c>
      <c r="D18" s="2" t="s">
        <v>14</v>
      </c>
      <c r="E18" s="2" t="s">
        <v>13</v>
      </c>
      <c r="F18" s="2" t="s">
        <v>13</v>
      </c>
      <c r="G18" s="2" t="s">
        <v>14</v>
      </c>
      <c r="H18" s="3">
        <v>7</v>
      </c>
      <c r="I18" s="3">
        <v>0</v>
      </c>
      <c r="J18" s="2" t="s">
        <v>14</v>
      </c>
      <c r="K18">
        <f t="shared" si="0"/>
        <v>49</v>
      </c>
      <c r="L18">
        <f t="shared" si="1"/>
        <v>95.5</v>
      </c>
    </row>
    <row r="19" spans="1:12" x14ac:dyDescent="0.25">
      <c r="A19" s="3">
        <v>21</v>
      </c>
      <c r="B19" s="2" t="s">
        <v>16</v>
      </c>
      <c r="C19" s="2" t="s">
        <v>11</v>
      </c>
      <c r="D19" s="2" t="s">
        <v>14</v>
      </c>
      <c r="E19" s="2" t="s">
        <v>13</v>
      </c>
      <c r="F19" s="2" t="s">
        <v>13</v>
      </c>
      <c r="G19" s="2" t="s">
        <v>14</v>
      </c>
      <c r="H19" s="3">
        <v>7</v>
      </c>
      <c r="I19" s="3">
        <v>0</v>
      </c>
      <c r="J19" s="2" t="s">
        <v>14</v>
      </c>
      <c r="K19">
        <f t="shared" si="0"/>
        <v>49</v>
      </c>
      <c r="L19">
        <f t="shared" si="1"/>
        <v>95.5</v>
      </c>
    </row>
    <row r="20" spans="1:12" x14ac:dyDescent="0.25">
      <c r="A20" s="3">
        <v>23</v>
      </c>
      <c r="B20" s="2" t="s">
        <v>16</v>
      </c>
      <c r="C20" s="2" t="s">
        <v>11</v>
      </c>
      <c r="D20" s="2" t="s">
        <v>13</v>
      </c>
      <c r="E20" s="2" t="s">
        <v>14</v>
      </c>
      <c r="F20" s="2" t="s">
        <v>13</v>
      </c>
      <c r="G20" s="2" t="s">
        <v>12</v>
      </c>
      <c r="H20" s="3">
        <v>8</v>
      </c>
      <c r="I20" s="3">
        <v>2</v>
      </c>
      <c r="J20" s="2" t="s">
        <v>12</v>
      </c>
      <c r="K20">
        <f t="shared" si="0"/>
        <v>22</v>
      </c>
      <c r="L20">
        <f t="shared" si="1"/>
        <v>83</v>
      </c>
    </row>
    <row r="21" spans="1:12" x14ac:dyDescent="0.25">
      <c r="A21" s="3">
        <v>23</v>
      </c>
      <c r="B21" s="2" t="s">
        <v>16</v>
      </c>
      <c r="C21" s="2" t="s">
        <v>11</v>
      </c>
      <c r="D21" s="2" t="s">
        <v>13</v>
      </c>
      <c r="E21" s="2" t="s">
        <v>14</v>
      </c>
      <c r="F21" s="2" t="s">
        <v>13</v>
      </c>
      <c r="G21" s="2" t="s">
        <v>12</v>
      </c>
      <c r="H21" s="3">
        <v>8</v>
      </c>
      <c r="I21" s="3">
        <v>2</v>
      </c>
      <c r="J21" s="2" t="s">
        <v>12</v>
      </c>
      <c r="K21">
        <f t="shared" si="0"/>
        <v>22</v>
      </c>
      <c r="L21">
        <f t="shared" si="1"/>
        <v>83</v>
      </c>
    </row>
    <row r="22" spans="1:12" x14ac:dyDescent="0.25">
      <c r="A22" s="3">
        <v>21</v>
      </c>
      <c r="B22" s="2" t="s">
        <v>10</v>
      </c>
      <c r="C22" s="2" t="s">
        <v>11</v>
      </c>
      <c r="D22" s="2" t="s">
        <v>13</v>
      </c>
      <c r="E22" s="2" t="s">
        <v>14</v>
      </c>
      <c r="F22" s="2" t="s">
        <v>13</v>
      </c>
      <c r="G22" s="2" t="s">
        <v>12</v>
      </c>
      <c r="H22" s="3">
        <v>8</v>
      </c>
      <c r="I22" s="3">
        <v>6</v>
      </c>
      <c r="J22" s="2" t="s">
        <v>14</v>
      </c>
      <c r="K22">
        <f t="shared" si="0"/>
        <v>22</v>
      </c>
      <c r="L22">
        <f t="shared" si="1"/>
        <v>50</v>
      </c>
    </row>
    <row r="23" spans="1:12" x14ac:dyDescent="0.25">
      <c r="A23" s="3">
        <v>21</v>
      </c>
      <c r="B23" s="2" t="s">
        <v>10</v>
      </c>
      <c r="C23" s="2" t="s">
        <v>11</v>
      </c>
      <c r="D23" s="2" t="s">
        <v>13</v>
      </c>
      <c r="E23" s="2" t="s">
        <v>14</v>
      </c>
      <c r="F23" s="2" t="s">
        <v>13</v>
      </c>
      <c r="G23" s="2" t="s">
        <v>12</v>
      </c>
      <c r="H23" s="3">
        <v>8</v>
      </c>
      <c r="I23" s="3">
        <v>6</v>
      </c>
      <c r="J23" s="2" t="s">
        <v>14</v>
      </c>
      <c r="K23">
        <f t="shared" si="0"/>
        <v>22</v>
      </c>
      <c r="L23">
        <f t="shared" si="1"/>
        <v>50</v>
      </c>
    </row>
    <row r="24" spans="1:12" x14ac:dyDescent="0.25">
      <c r="A24" s="3">
        <v>21</v>
      </c>
      <c r="B24" s="2" t="s">
        <v>10</v>
      </c>
      <c r="C24" s="2" t="s">
        <v>11</v>
      </c>
      <c r="D24" s="2" t="s">
        <v>13</v>
      </c>
      <c r="E24" s="2" t="s">
        <v>14</v>
      </c>
      <c r="F24" s="2" t="s">
        <v>13</v>
      </c>
      <c r="G24" s="2" t="s">
        <v>12</v>
      </c>
      <c r="H24" s="3">
        <v>8</v>
      </c>
      <c r="I24" s="3">
        <v>6</v>
      </c>
      <c r="J24" s="2" t="s">
        <v>14</v>
      </c>
      <c r="K24">
        <f t="shared" si="0"/>
        <v>22</v>
      </c>
      <c r="L24">
        <f t="shared" si="1"/>
        <v>50</v>
      </c>
    </row>
    <row r="25" spans="1:12" x14ac:dyDescent="0.25">
      <c r="A25" s="3">
        <v>22</v>
      </c>
      <c r="B25" s="2" t="s">
        <v>10</v>
      </c>
      <c r="C25" s="2" t="s">
        <v>11</v>
      </c>
      <c r="D25" s="2" t="s">
        <v>14</v>
      </c>
      <c r="E25" s="2" t="s">
        <v>14</v>
      </c>
      <c r="F25" s="2" t="s">
        <v>13</v>
      </c>
      <c r="G25" s="2" t="s">
        <v>14</v>
      </c>
      <c r="H25" s="3">
        <v>4</v>
      </c>
      <c r="I25" s="3">
        <v>60</v>
      </c>
      <c r="J25" s="2" t="s">
        <v>14</v>
      </c>
      <c r="K25">
        <f t="shared" si="0"/>
        <v>94</v>
      </c>
      <c r="L25">
        <f t="shared" si="1"/>
        <v>9</v>
      </c>
    </row>
    <row r="26" spans="1:12" x14ac:dyDescent="0.25">
      <c r="A26" s="3">
        <v>22</v>
      </c>
      <c r="B26" s="2" t="s">
        <v>10</v>
      </c>
      <c r="C26" s="2" t="s">
        <v>11</v>
      </c>
      <c r="D26" s="2" t="s">
        <v>14</v>
      </c>
      <c r="E26" s="2" t="s">
        <v>14</v>
      </c>
      <c r="F26" s="2" t="s">
        <v>13</v>
      </c>
      <c r="G26" s="2" t="s">
        <v>14</v>
      </c>
      <c r="H26" s="3">
        <v>4</v>
      </c>
      <c r="I26" s="3">
        <v>60</v>
      </c>
      <c r="J26" s="2" t="s">
        <v>14</v>
      </c>
      <c r="K26">
        <f t="shared" si="0"/>
        <v>94</v>
      </c>
      <c r="L26">
        <f t="shared" si="1"/>
        <v>9</v>
      </c>
    </row>
    <row r="27" spans="1:12" x14ac:dyDescent="0.25">
      <c r="A27" s="3">
        <v>22</v>
      </c>
      <c r="B27" s="2" t="s">
        <v>10</v>
      </c>
      <c r="C27" s="2" t="s">
        <v>11</v>
      </c>
      <c r="D27" s="2" t="s">
        <v>14</v>
      </c>
      <c r="E27" s="2" t="s">
        <v>14</v>
      </c>
      <c r="F27" s="2" t="s">
        <v>13</v>
      </c>
      <c r="G27" s="2" t="s">
        <v>14</v>
      </c>
      <c r="H27" s="3">
        <v>4</v>
      </c>
      <c r="I27" s="3">
        <v>60</v>
      </c>
      <c r="J27" s="2" t="s">
        <v>14</v>
      </c>
      <c r="K27">
        <f t="shared" si="0"/>
        <v>94</v>
      </c>
      <c r="L27">
        <f t="shared" si="1"/>
        <v>9</v>
      </c>
    </row>
    <row r="28" spans="1:12" x14ac:dyDescent="0.25">
      <c r="A28" s="3">
        <v>24</v>
      </c>
      <c r="B28" s="2" t="s">
        <v>10</v>
      </c>
      <c r="C28" s="2" t="s">
        <v>11</v>
      </c>
      <c r="D28" s="2" t="s">
        <v>13</v>
      </c>
      <c r="E28" s="2" t="s">
        <v>12</v>
      </c>
      <c r="F28" s="2" t="s">
        <v>14</v>
      </c>
      <c r="G28" s="2" t="s">
        <v>14</v>
      </c>
      <c r="H28" s="3">
        <v>7</v>
      </c>
      <c r="I28" s="3">
        <v>100</v>
      </c>
      <c r="J28" s="2" t="s">
        <v>14</v>
      </c>
      <c r="K28">
        <f t="shared" si="0"/>
        <v>49</v>
      </c>
      <c r="L28">
        <f t="shared" si="1"/>
        <v>2.5</v>
      </c>
    </row>
    <row r="29" spans="1:12" x14ac:dyDescent="0.25">
      <c r="A29" s="3">
        <v>24</v>
      </c>
      <c r="B29" s="2" t="s">
        <v>10</v>
      </c>
      <c r="C29" s="2" t="s">
        <v>11</v>
      </c>
      <c r="D29" s="2" t="s">
        <v>13</v>
      </c>
      <c r="E29" s="2" t="s">
        <v>12</v>
      </c>
      <c r="F29" s="2" t="s">
        <v>14</v>
      </c>
      <c r="G29" s="2" t="s">
        <v>14</v>
      </c>
      <c r="H29" s="3">
        <v>7</v>
      </c>
      <c r="I29" s="3">
        <v>100</v>
      </c>
      <c r="J29" s="2" t="s">
        <v>14</v>
      </c>
      <c r="K29">
        <f t="shared" si="0"/>
        <v>49</v>
      </c>
      <c r="L29">
        <f t="shared" si="1"/>
        <v>2.5</v>
      </c>
    </row>
    <row r="30" spans="1:12" x14ac:dyDescent="0.25">
      <c r="A30" s="3">
        <v>24</v>
      </c>
      <c r="B30" s="2" t="s">
        <v>10</v>
      </c>
      <c r="C30" s="2" t="s">
        <v>11</v>
      </c>
      <c r="D30" s="2" t="s">
        <v>13</v>
      </c>
      <c r="E30" s="2" t="s">
        <v>12</v>
      </c>
      <c r="F30" s="2" t="s">
        <v>14</v>
      </c>
      <c r="G30" s="2" t="s">
        <v>14</v>
      </c>
      <c r="H30" s="3">
        <v>7</v>
      </c>
      <c r="I30" s="3">
        <v>100</v>
      </c>
      <c r="J30" s="2" t="s">
        <v>14</v>
      </c>
      <c r="K30">
        <f t="shared" si="0"/>
        <v>49</v>
      </c>
      <c r="L30">
        <f t="shared" si="1"/>
        <v>2.5</v>
      </c>
    </row>
    <row r="31" spans="1:12" x14ac:dyDescent="0.25">
      <c r="A31" s="3">
        <v>24</v>
      </c>
      <c r="B31" s="2" t="s">
        <v>10</v>
      </c>
      <c r="C31" s="2" t="s">
        <v>11</v>
      </c>
      <c r="D31" s="2" t="s">
        <v>13</v>
      </c>
      <c r="E31" s="2" t="s">
        <v>12</v>
      </c>
      <c r="F31" s="2" t="s">
        <v>14</v>
      </c>
      <c r="G31" s="2" t="s">
        <v>14</v>
      </c>
      <c r="H31" s="3">
        <v>7</v>
      </c>
      <c r="I31" s="3">
        <v>100</v>
      </c>
      <c r="J31" s="2" t="s">
        <v>14</v>
      </c>
      <c r="K31">
        <f t="shared" si="0"/>
        <v>49</v>
      </c>
      <c r="L31">
        <f t="shared" si="1"/>
        <v>2.5</v>
      </c>
    </row>
    <row r="32" spans="1:12" x14ac:dyDescent="0.25">
      <c r="A32" s="3">
        <v>23</v>
      </c>
      <c r="B32" s="2" t="s">
        <v>16</v>
      </c>
      <c r="C32" s="2" t="s">
        <v>11</v>
      </c>
      <c r="D32" s="2" t="s">
        <v>13</v>
      </c>
      <c r="E32" s="2" t="s">
        <v>13</v>
      </c>
      <c r="F32" s="2" t="s">
        <v>14</v>
      </c>
      <c r="G32" s="2" t="s">
        <v>12</v>
      </c>
      <c r="H32" s="3">
        <v>8</v>
      </c>
      <c r="I32" s="3">
        <v>0</v>
      </c>
      <c r="J32" s="2" t="s">
        <v>14</v>
      </c>
      <c r="K32">
        <f t="shared" si="0"/>
        <v>22</v>
      </c>
      <c r="L32">
        <f t="shared" si="1"/>
        <v>95.5</v>
      </c>
    </row>
    <row r="33" spans="1:12" x14ac:dyDescent="0.25">
      <c r="A33" s="3">
        <v>23</v>
      </c>
      <c r="B33" s="2" t="s">
        <v>16</v>
      </c>
      <c r="C33" s="2" t="s">
        <v>11</v>
      </c>
      <c r="D33" s="2" t="s">
        <v>13</v>
      </c>
      <c r="E33" s="2" t="s">
        <v>13</v>
      </c>
      <c r="F33" s="2" t="s">
        <v>14</v>
      </c>
      <c r="G33" s="2" t="s">
        <v>12</v>
      </c>
      <c r="H33" s="3">
        <v>8</v>
      </c>
      <c r="I33" s="3">
        <v>0</v>
      </c>
      <c r="J33" s="2" t="s">
        <v>14</v>
      </c>
      <c r="K33">
        <f t="shared" si="0"/>
        <v>22</v>
      </c>
      <c r="L33">
        <f t="shared" si="1"/>
        <v>95.5</v>
      </c>
    </row>
    <row r="34" spans="1:12" x14ac:dyDescent="0.25">
      <c r="A34" s="3">
        <v>21</v>
      </c>
      <c r="B34" s="2" t="s">
        <v>10</v>
      </c>
      <c r="C34" s="2" t="s">
        <v>11</v>
      </c>
      <c r="D34" s="2" t="s">
        <v>14</v>
      </c>
      <c r="E34" s="2" t="s">
        <v>13</v>
      </c>
      <c r="F34" s="2" t="s">
        <v>14</v>
      </c>
      <c r="G34" s="2" t="s">
        <v>14</v>
      </c>
      <c r="H34" s="3">
        <v>8</v>
      </c>
      <c r="I34" s="3">
        <v>7</v>
      </c>
      <c r="J34" s="2" t="s">
        <v>14</v>
      </c>
      <c r="K34">
        <f t="shared" ref="K34:K65" si="2">_xlfn.RANK.AVG(H34,H$2:H$100)</f>
        <v>22</v>
      </c>
      <c r="L34">
        <f t="shared" ref="L34:L65" si="3">_xlfn.RANK.AVG(I34,I$2:I$100)</f>
        <v>42</v>
      </c>
    </row>
    <row r="35" spans="1:12" x14ac:dyDescent="0.25">
      <c r="A35" s="3">
        <v>21</v>
      </c>
      <c r="B35" s="2" t="s">
        <v>10</v>
      </c>
      <c r="C35" s="2" t="s">
        <v>11</v>
      </c>
      <c r="D35" s="2" t="s">
        <v>14</v>
      </c>
      <c r="E35" s="2" t="s">
        <v>13</v>
      </c>
      <c r="F35" s="2" t="s">
        <v>14</v>
      </c>
      <c r="G35" s="2" t="s">
        <v>14</v>
      </c>
      <c r="H35" s="3">
        <v>8</v>
      </c>
      <c r="I35" s="3">
        <v>7</v>
      </c>
      <c r="J35" s="2" t="s">
        <v>14</v>
      </c>
      <c r="K35">
        <f t="shared" si="2"/>
        <v>22</v>
      </c>
      <c r="L35">
        <f t="shared" si="3"/>
        <v>42</v>
      </c>
    </row>
    <row r="36" spans="1:12" x14ac:dyDescent="0.25">
      <c r="A36" s="3">
        <v>25</v>
      </c>
      <c r="B36" s="2" t="s">
        <v>10</v>
      </c>
      <c r="C36" s="2" t="s">
        <v>11</v>
      </c>
      <c r="D36" s="2" t="s">
        <v>13</v>
      </c>
      <c r="E36" s="2" t="s">
        <v>13</v>
      </c>
      <c r="F36" s="2" t="s">
        <v>14</v>
      </c>
      <c r="G36" s="2" t="s">
        <v>12</v>
      </c>
      <c r="H36" s="3">
        <v>8</v>
      </c>
      <c r="I36" s="3">
        <v>15</v>
      </c>
      <c r="J36" s="2" t="s">
        <v>14</v>
      </c>
      <c r="K36">
        <f t="shared" si="2"/>
        <v>22</v>
      </c>
      <c r="L36">
        <f t="shared" si="3"/>
        <v>23</v>
      </c>
    </row>
    <row r="37" spans="1:12" x14ac:dyDescent="0.25">
      <c r="A37" s="3">
        <v>25</v>
      </c>
      <c r="B37" s="2" t="s">
        <v>10</v>
      </c>
      <c r="C37" s="2" t="s">
        <v>11</v>
      </c>
      <c r="D37" s="2" t="s">
        <v>13</v>
      </c>
      <c r="E37" s="2" t="s">
        <v>13</v>
      </c>
      <c r="F37" s="2" t="s">
        <v>14</v>
      </c>
      <c r="G37" s="2" t="s">
        <v>12</v>
      </c>
      <c r="H37" s="3">
        <v>8</v>
      </c>
      <c r="I37" s="3">
        <v>15</v>
      </c>
      <c r="J37" s="2" t="s">
        <v>14</v>
      </c>
      <c r="K37">
        <f t="shared" si="2"/>
        <v>22</v>
      </c>
      <c r="L37">
        <f t="shared" si="3"/>
        <v>23</v>
      </c>
    </row>
    <row r="38" spans="1:12" x14ac:dyDescent="0.25">
      <c r="A38" s="3">
        <v>23</v>
      </c>
      <c r="B38" s="2" t="s">
        <v>10</v>
      </c>
      <c r="C38" s="2" t="s">
        <v>11</v>
      </c>
      <c r="D38" s="2" t="s">
        <v>12</v>
      </c>
      <c r="E38" s="2" t="s">
        <v>13</v>
      </c>
      <c r="F38" s="2" t="s">
        <v>14</v>
      </c>
      <c r="G38" s="2" t="s">
        <v>14</v>
      </c>
      <c r="H38" s="3">
        <v>12</v>
      </c>
      <c r="I38" s="3">
        <v>0</v>
      </c>
      <c r="J38" s="2" t="s">
        <v>14</v>
      </c>
      <c r="K38">
        <f t="shared" si="2"/>
        <v>1.5</v>
      </c>
      <c r="L38">
        <f t="shared" si="3"/>
        <v>95.5</v>
      </c>
    </row>
    <row r="39" spans="1:12" x14ac:dyDescent="0.25">
      <c r="A39" s="3">
        <v>23</v>
      </c>
      <c r="B39" s="2" t="s">
        <v>10</v>
      </c>
      <c r="C39" s="2" t="s">
        <v>11</v>
      </c>
      <c r="D39" s="2" t="s">
        <v>12</v>
      </c>
      <c r="E39" s="2" t="s">
        <v>13</v>
      </c>
      <c r="F39" s="2" t="s">
        <v>14</v>
      </c>
      <c r="G39" s="2" t="s">
        <v>14</v>
      </c>
      <c r="H39" s="3">
        <v>12</v>
      </c>
      <c r="I39" s="3">
        <v>0</v>
      </c>
      <c r="J39" s="2" t="s">
        <v>14</v>
      </c>
      <c r="K39">
        <f t="shared" si="2"/>
        <v>1.5</v>
      </c>
      <c r="L39">
        <f t="shared" si="3"/>
        <v>95.5</v>
      </c>
    </row>
    <row r="40" spans="1:12" x14ac:dyDescent="0.25">
      <c r="A40" s="3">
        <v>24</v>
      </c>
      <c r="B40" s="2" t="s">
        <v>16</v>
      </c>
      <c r="C40" s="2" t="s">
        <v>11</v>
      </c>
      <c r="D40" s="2" t="s">
        <v>14</v>
      </c>
      <c r="E40" s="2" t="s">
        <v>14</v>
      </c>
      <c r="F40" s="2" t="s">
        <v>14</v>
      </c>
      <c r="G40" s="2" t="s">
        <v>14</v>
      </c>
      <c r="H40" s="3">
        <v>5</v>
      </c>
      <c r="I40" s="3">
        <v>2</v>
      </c>
      <c r="J40" s="2" t="s">
        <v>14</v>
      </c>
      <c r="K40">
        <f t="shared" si="2"/>
        <v>78.5</v>
      </c>
      <c r="L40">
        <f t="shared" si="3"/>
        <v>83</v>
      </c>
    </row>
    <row r="41" spans="1:12" x14ac:dyDescent="0.25">
      <c r="A41" s="3">
        <v>24</v>
      </c>
      <c r="B41" s="2" t="s">
        <v>16</v>
      </c>
      <c r="C41" s="2" t="s">
        <v>11</v>
      </c>
      <c r="D41" s="2" t="s">
        <v>14</v>
      </c>
      <c r="E41" s="2" t="s">
        <v>14</v>
      </c>
      <c r="F41" s="2" t="s">
        <v>14</v>
      </c>
      <c r="G41" s="2" t="s">
        <v>14</v>
      </c>
      <c r="H41" s="3">
        <v>5</v>
      </c>
      <c r="I41" s="3">
        <v>2</v>
      </c>
      <c r="J41" s="2" t="s">
        <v>14</v>
      </c>
      <c r="K41">
        <f t="shared" si="2"/>
        <v>78.5</v>
      </c>
      <c r="L41">
        <f t="shared" si="3"/>
        <v>83</v>
      </c>
    </row>
    <row r="42" spans="1:12" x14ac:dyDescent="0.25">
      <c r="A42" s="3">
        <v>24</v>
      </c>
      <c r="B42" s="2" t="s">
        <v>16</v>
      </c>
      <c r="C42" s="2" t="s">
        <v>11</v>
      </c>
      <c r="D42" s="2" t="s">
        <v>14</v>
      </c>
      <c r="E42" s="2" t="s">
        <v>14</v>
      </c>
      <c r="F42" s="2" t="s">
        <v>14</v>
      </c>
      <c r="G42" s="2" t="s">
        <v>14</v>
      </c>
      <c r="H42" s="3">
        <v>5</v>
      </c>
      <c r="I42" s="3">
        <v>2</v>
      </c>
      <c r="J42" s="2" t="s">
        <v>14</v>
      </c>
      <c r="K42">
        <f t="shared" si="2"/>
        <v>78.5</v>
      </c>
      <c r="L42">
        <f t="shared" si="3"/>
        <v>83</v>
      </c>
    </row>
    <row r="43" spans="1:12" x14ac:dyDescent="0.25">
      <c r="A43" s="3">
        <v>25</v>
      </c>
      <c r="B43" s="2" t="s">
        <v>16</v>
      </c>
      <c r="C43" s="2" t="s">
        <v>11</v>
      </c>
      <c r="D43" s="2" t="s">
        <v>14</v>
      </c>
      <c r="E43" s="2" t="s">
        <v>14</v>
      </c>
      <c r="F43" s="2" t="s">
        <v>14</v>
      </c>
      <c r="G43" s="2" t="s">
        <v>14</v>
      </c>
      <c r="H43" s="3">
        <v>5</v>
      </c>
      <c r="I43" s="3">
        <v>3</v>
      </c>
      <c r="J43" s="2" t="s">
        <v>14</v>
      </c>
      <c r="K43">
        <f t="shared" si="2"/>
        <v>78.5</v>
      </c>
      <c r="L43">
        <f t="shared" si="3"/>
        <v>69.5</v>
      </c>
    </row>
    <row r="44" spans="1:12" x14ac:dyDescent="0.25">
      <c r="A44" s="3">
        <v>25</v>
      </c>
      <c r="B44" s="2" t="s">
        <v>16</v>
      </c>
      <c r="C44" s="2" t="s">
        <v>11</v>
      </c>
      <c r="D44" s="2" t="s">
        <v>14</v>
      </c>
      <c r="E44" s="2" t="s">
        <v>14</v>
      </c>
      <c r="F44" s="2" t="s">
        <v>14</v>
      </c>
      <c r="G44" s="2" t="s">
        <v>14</v>
      </c>
      <c r="H44" s="3">
        <v>5</v>
      </c>
      <c r="I44" s="3">
        <v>3</v>
      </c>
      <c r="J44" s="2" t="s">
        <v>14</v>
      </c>
      <c r="K44">
        <f t="shared" si="2"/>
        <v>78.5</v>
      </c>
      <c r="L44">
        <f t="shared" si="3"/>
        <v>69.5</v>
      </c>
    </row>
    <row r="45" spans="1:12" x14ac:dyDescent="0.25">
      <c r="A45" s="3">
        <v>25</v>
      </c>
      <c r="B45" s="2" t="s">
        <v>16</v>
      </c>
      <c r="C45" s="2" t="s">
        <v>11</v>
      </c>
      <c r="D45" s="2" t="s">
        <v>14</v>
      </c>
      <c r="E45" s="2" t="s">
        <v>14</v>
      </c>
      <c r="F45" s="2" t="s">
        <v>14</v>
      </c>
      <c r="G45" s="2" t="s">
        <v>14</v>
      </c>
      <c r="H45" s="3">
        <v>5</v>
      </c>
      <c r="I45" s="3">
        <v>3</v>
      </c>
      <c r="J45" s="2" t="s">
        <v>14</v>
      </c>
      <c r="K45">
        <f t="shared" si="2"/>
        <v>78.5</v>
      </c>
      <c r="L45">
        <f t="shared" si="3"/>
        <v>69.5</v>
      </c>
    </row>
    <row r="46" spans="1:12" x14ac:dyDescent="0.25">
      <c r="A46" s="3">
        <v>25</v>
      </c>
      <c r="B46" s="2" t="s">
        <v>16</v>
      </c>
      <c r="C46" s="2" t="s">
        <v>11</v>
      </c>
      <c r="D46" s="2" t="s">
        <v>14</v>
      </c>
      <c r="E46" s="2" t="s">
        <v>14</v>
      </c>
      <c r="F46" s="2" t="s">
        <v>14</v>
      </c>
      <c r="G46" s="2" t="s">
        <v>14</v>
      </c>
      <c r="H46" s="3">
        <v>5</v>
      </c>
      <c r="I46" s="3">
        <v>3</v>
      </c>
      <c r="J46" s="2" t="s">
        <v>14</v>
      </c>
      <c r="K46">
        <f t="shared" si="2"/>
        <v>78.5</v>
      </c>
      <c r="L46">
        <f t="shared" si="3"/>
        <v>69.5</v>
      </c>
    </row>
    <row r="47" spans="1:12" x14ac:dyDescent="0.25">
      <c r="A47" s="3">
        <v>21</v>
      </c>
      <c r="B47" s="2" t="s">
        <v>16</v>
      </c>
      <c r="C47" s="2" t="s">
        <v>18</v>
      </c>
      <c r="D47" s="2" t="s">
        <v>14</v>
      </c>
      <c r="E47" s="2" t="s">
        <v>14</v>
      </c>
      <c r="F47" s="2" t="s">
        <v>14</v>
      </c>
      <c r="G47" s="2" t="s">
        <v>12</v>
      </c>
      <c r="H47" s="3">
        <v>5</v>
      </c>
      <c r="I47" s="3">
        <v>1</v>
      </c>
      <c r="J47" s="2" t="s">
        <v>14</v>
      </c>
      <c r="K47">
        <f t="shared" si="2"/>
        <v>78.5</v>
      </c>
      <c r="L47">
        <f t="shared" si="3"/>
        <v>89.5</v>
      </c>
    </row>
    <row r="48" spans="1:12" x14ac:dyDescent="0.25">
      <c r="A48" s="3">
        <v>21</v>
      </c>
      <c r="B48" s="2" t="s">
        <v>16</v>
      </c>
      <c r="C48" s="2" t="s">
        <v>18</v>
      </c>
      <c r="D48" s="2" t="s">
        <v>14</v>
      </c>
      <c r="E48" s="2" t="s">
        <v>14</v>
      </c>
      <c r="F48" s="2" t="s">
        <v>14</v>
      </c>
      <c r="G48" s="2" t="s">
        <v>12</v>
      </c>
      <c r="H48" s="3">
        <v>5</v>
      </c>
      <c r="I48" s="3">
        <v>1</v>
      </c>
      <c r="J48" s="2" t="s">
        <v>14</v>
      </c>
      <c r="K48">
        <f t="shared" si="2"/>
        <v>78.5</v>
      </c>
      <c r="L48">
        <f t="shared" si="3"/>
        <v>89.5</v>
      </c>
    </row>
    <row r="49" spans="1:12" x14ac:dyDescent="0.25">
      <c r="A49" s="3">
        <v>21</v>
      </c>
      <c r="B49" s="2" t="s">
        <v>16</v>
      </c>
      <c r="C49" s="2" t="s">
        <v>18</v>
      </c>
      <c r="D49" s="2" t="s">
        <v>14</v>
      </c>
      <c r="E49" s="2" t="s">
        <v>14</v>
      </c>
      <c r="F49" s="2" t="s">
        <v>14</v>
      </c>
      <c r="G49" s="2" t="s">
        <v>12</v>
      </c>
      <c r="H49" s="3">
        <v>5</v>
      </c>
      <c r="I49" s="3">
        <v>1</v>
      </c>
      <c r="J49" s="2" t="s">
        <v>14</v>
      </c>
      <c r="K49">
        <f t="shared" si="2"/>
        <v>78.5</v>
      </c>
      <c r="L49">
        <f t="shared" si="3"/>
        <v>89.5</v>
      </c>
    </row>
    <row r="50" spans="1:12" x14ac:dyDescent="0.25">
      <c r="A50" s="3">
        <v>21</v>
      </c>
      <c r="B50" s="2" t="s">
        <v>16</v>
      </c>
      <c r="C50" s="2" t="s">
        <v>18</v>
      </c>
      <c r="D50" s="2" t="s">
        <v>14</v>
      </c>
      <c r="E50" s="2" t="s">
        <v>14</v>
      </c>
      <c r="F50" s="2" t="s">
        <v>14</v>
      </c>
      <c r="G50" s="2" t="s">
        <v>12</v>
      </c>
      <c r="H50" s="3">
        <v>5</v>
      </c>
      <c r="I50" s="3">
        <v>1</v>
      </c>
      <c r="J50" s="2" t="s">
        <v>14</v>
      </c>
      <c r="K50">
        <f t="shared" si="2"/>
        <v>78.5</v>
      </c>
      <c r="L50">
        <f t="shared" si="3"/>
        <v>89.5</v>
      </c>
    </row>
    <row r="51" spans="1:12" x14ac:dyDescent="0.25">
      <c r="A51" s="3">
        <v>24</v>
      </c>
      <c r="B51" s="2" t="s">
        <v>10</v>
      </c>
      <c r="C51" s="2" t="s">
        <v>15</v>
      </c>
      <c r="D51" s="2" t="s">
        <v>12</v>
      </c>
      <c r="E51" s="2" t="s">
        <v>12</v>
      </c>
      <c r="F51" s="2" t="s">
        <v>12</v>
      </c>
      <c r="G51" s="2" t="s">
        <v>14</v>
      </c>
      <c r="H51" s="3">
        <v>8</v>
      </c>
      <c r="I51" s="3">
        <v>3</v>
      </c>
      <c r="J51" s="2" t="s">
        <v>14</v>
      </c>
      <c r="K51">
        <f t="shared" si="2"/>
        <v>22</v>
      </c>
      <c r="L51">
        <f t="shared" si="3"/>
        <v>69.5</v>
      </c>
    </row>
    <row r="52" spans="1:12" x14ac:dyDescent="0.25">
      <c r="A52" s="3">
        <v>24</v>
      </c>
      <c r="B52" s="2" t="s">
        <v>10</v>
      </c>
      <c r="C52" s="2" t="s">
        <v>15</v>
      </c>
      <c r="D52" s="2" t="s">
        <v>12</v>
      </c>
      <c r="E52" s="2" t="s">
        <v>12</v>
      </c>
      <c r="F52" s="2" t="s">
        <v>12</v>
      </c>
      <c r="G52" s="2" t="s">
        <v>14</v>
      </c>
      <c r="H52" s="3">
        <v>8</v>
      </c>
      <c r="I52" s="3">
        <v>3</v>
      </c>
      <c r="J52" s="2" t="s">
        <v>14</v>
      </c>
      <c r="K52">
        <f t="shared" si="2"/>
        <v>22</v>
      </c>
      <c r="L52">
        <f t="shared" si="3"/>
        <v>69.5</v>
      </c>
    </row>
    <row r="53" spans="1:12" x14ac:dyDescent="0.25">
      <c r="A53" s="3">
        <v>24</v>
      </c>
      <c r="B53" s="2" t="s">
        <v>10</v>
      </c>
      <c r="C53" s="2" t="s">
        <v>15</v>
      </c>
      <c r="D53" s="2" t="s">
        <v>12</v>
      </c>
      <c r="E53" s="2" t="s">
        <v>12</v>
      </c>
      <c r="F53" s="2" t="s">
        <v>12</v>
      </c>
      <c r="G53" s="2" t="s">
        <v>14</v>
      </c>
      <c r="H53" s="3">
        <v>8</v>
      </c>
      <c r="I53" s="3">
        <v>3</v>
      </c>
      <c r="J53" s="2" t="s">
        <v>14</v>
      </c>
      <c r="K53">
        <f t="shared" si="2"/>
        <v>22</v>
      </c>
      <c r="L53">
        <f t="shared" si="3"/>
        <v>69.5</v>
      </c>
    </row>
    <row r="54" spans="1:12" x14ac:dyDescent="0.25">
      <c r="A54" s="3">
        <v>23</v>
      </c>
      <c r="B54" s="2" t="s">
        <v>10</v>
      </c>
      <c r="C54" s="2" t="s">
        <v>15</v>
      </c>
      <c r="D54" s="2" t="s">
        <v>13</v>
      </c>
      <c r="E54" s="2" t="s">
        <v>14</v>
      </c>
      <c r="F54" s="2" t="s">
        <v>12</v>
      </c>
      <c r="G54" s="2" t="s">
        <v>14</v>
      </c>
      <c r="H54" s="3">
        <v>8</v>
      </c>
      <c r="I54" s="3">
        <v>80</v>
      </c>
      <c r="J54" s="2" t="s">
        <v>14</v>
      </c>
      <c r="K54">
        <f t="shared" si="2"/>
        <v>22</v>
      </c>
      <c r="L54">
        <f t="shared" si="3"/>
        <v>6</v>
      </c>
    </row>
    <row r="55" spans="1:12" x14ac:dyDescent="0.25">
      <c r="A55" s="3">
        <v>23</v>
      </c>
      <c r="B55" s="2" t="s">
        <v>10</v>
      </c>
      <c r="C55" s="2" t="s">
        <v>15</v>
      </c>
      <c r="D55" s="2" t="s">
        <v>13</v>
      </c>
      <c r="E55" s="2" t="s">
        <v>14</v>
      </c>
      <c r="F55" s="2" t="s">
        <v>12</v>
      </c>
      <c r="G55" s="2" t="s">
        <v>14</v>
      </c>
      <c r="H55" s="3">
        <v>8</v>
      </c>
      <c r="I55" s="3">
        <v>80</v>
      </c>
      <c r="J55" s="2" t="s">
        <v>14</v>
      </c>
      <c r="K55">
        <f t="shared" si="2"/>
        <v>22</v>
      </c>
      <c r="L55">
        <f t="shared" si="3"/>
        <v>6</v>
      </c>
    </row>
    <row r="56" spans="1:12" x14ac:dyDescent="0.25">
      <c r="A56" s="3">
        <v>23</v>
      </c>
      <c r="B56" s="2" t="s">
        <v>10</v>
      </c>
      <c r="C56" s="2" t="s">
        <v>15</v>
      </c>
      <c r="D56" s="2" t="s">
        <v>13</v>
      </c>
      <c r="E56" s="2" t="s">
        <v>14</v>
      </c>
      <c r="F56" s="2" t="s">
        <v>12</v>
      </c>
      <c r="G56" s="2" t="s">
        <v>14</v>
      </c>
      <c r="H56" s="3">
        <v>8</v>
      </c>
      <c r="I56" s="3">
        <v>80</v>
      </c>
      <c r="J56" s="2" t="s">
        <v>14</v>
      </c>
      <c r="K56">
        <f t="shared" si="2"/>
        <v>22</v>
      </c>
      <c r="L56">
        <f t="shared" si="3"/>
        <v>6</v>
      </c>
    </row>
    <row r="57" spans="1:12" x14ac:dyDescent="0.25">
      <c r="A57" s="3">
        <v>22</v>
      </c>
      <c r="B57" s="2" t="s">
        <v>10</v>
      </c>
      <c r="C57" s="2" t="s">
        <v>15</v>
      </c>
      <c r="D57" s="2" t="s">
        <v>13</v>
      </c>
      <c r="E57" s="2" t="s">
        <v>13</v>
      </c>
      <c r="F57" s="2" t="s">
        <v>14</v>
      </c>
      <c r="G57" s="2" t="s">
        <v>14</v>
      </c>
      <c r="H57" s="3">
        <v>7</v>
      </c>
      <c r="I57" s="3">
        <v>55</v>
      </c>
      <c r="J57" s="2" t="s">
        <v>14</v>
      </c>
      <c r="K57">
        <f t="shared" si="2"/>
        <v>49</v>
      </c>
      <c r="L57">
        <f t="shared" si="3"/>
        <v>12</v>
      </c>
    </row>
    <row r="58" spans="1:12" x14ac:dyDescent="0.25">
      <c r="A58" s="3">
        <v>22</v>
      </c>
      <c r="B58" s="2" t="s">
        <v>10</v>
      </c>
      <c r="C58" s="2" t="s">
        <v>15</v>
      </c>
      <c r="D58" s="2" t="s">
        <v>13</v>
      </c>
      <c r="E58" s="2" t="s">
        <v>13</v>
      </c>
      <c r="F58" s="2" t="s">
        <v>14</v>
      </c>
      <c r="G58" s="2" t="s">
        <v>14</v>
      </c>
      <c r="H58" s="3">
        <v>7</v>
      </c>
      <c r="I58" s="3">
        <v>55</v>
      </c>
      <c r="J58" s="2" t="s">
        <v>14</v>
      </c>
      <c r="K58">
        <f t="shared" si="2"/>
        <v>49</v>
      </c>
      <c r="L58">
        <f t="shared" si="3"/>
        <v>12</v>
      </c>
    </row>
    <row r="59" spans="1:12" x14ac:dyDescent="0.25">
      <c r="A59" s="3">
        <v>22</v>
      </c>
      <c r="B59" s="2" t="s">
        <v>10</v>
      </c>
      <c r="C59" s="2" t="s">
        <v>15</v>
      </c>
      <c r="D59" s="2" t="s">
        <v>13</v>
      </c>
      <c r="E59" s="2" t="s">
        <v>13</v>
      </c>
      <c r="F59" s="2" t="s">
        <v>14</v>
      </c>
      <c r="G59" s="2" t="s">
        <v>14</v>
      </c>
      <c r="H59" s="3">
        <v>7</v>
      </c>
      <c r="I59" s="3">
        <v>55</v>
      </c>
      <c r="J59" s="2" t="s">
        <v>14</v>
      </c>
      <c r="K59">
        <f t="shared" si="2"/>
        <v>49</v>
      </c>
      <c r="L59">
        <f t="shared" si="3"/>
        <v>12</v>
      </c>
    </row>
    <row r="60" spans="1:12" x14ac:dyDescent="0.25">
      <c r="A60" s="3">
        <v>23</v>
      </c>
      <c r="B60" s="2" t="s">
        <v>10</v>
      </c>
      <c r="C60" s="2" t="s">
        <v>17</v>
      </c>
      <c r="D60" s="2" t="s">
        <v>14</v>
      </c>
      <c r="E60" s="2" t="s">
        <v>12</v>
      </c>
      <c r="F60" s="2" t="s">
        <v>12</v>
      </c>
      <c r="G60" s="2" t="s">
        <v>14</v>
      </c>
      <c r="H60" s="3">
        <v>8</v>
      </c>
      <c r="I60" s="3">
        <v>3</v>
      </c>
      <c r="J60" s="2" t="s">
        <v>14</v>
      </c>
      <c r="K60">
        <f t="shared" si="2"/>
        <v>22</v>
      </c>
      <c r="L60">
        <f t="shared" si="3"/>
        <v>69.5</v>
      </c>
    </row>
    <row r="61" spans="1:12" x14ac:dyDescent="0.25">
      <c r="A61" s="3">
        <v>23</v>
      </c>
      <c r="B61" s="2" t="s">
        <v>10</v>
      </c>
      <c r="C61" s="2" t="s">
        <v>17</v>
      </c>
      <c r="D61" s="2" t="s">
        <v>14</v>
      </c>
      <c r="E61" s="2" t="s">
        <v>12</v>
      </c>
      <c r="F61" s="2" t="s">
        <v>12</v>
      </c>
      <c r="G61" s="2" t="s">
        <v>14</v>
      </c>
      <c r="H61" s="3">
        <v>8</v>
      </c>
      <c r="I61" s="3">
        <v>3</v>
      </c>
      <c r="J61" s="2" t="s">
        <v>14</v>
      </c>
      <c r="K61">
        <f t="shared" si="2"/>
        <v>22</v>
      </c>
      <c r="L61">
        <f t="shared" si="3"/>
        <v>69.5</v>
      </c>
    </row>
    <row r="62" spans="1:12" x14ac:dyDescent="0.25">
      <c r="A62" s="3">
        <v>21</v>
      </c>
      <c r="B62" s="2" t="s">
        <v>16</v>
      </c>
      <c r="C62" s="2" t="s">
        <v>17</v>
      </c>
      <c r="D62" s="2" t="s">
        <v>14</v>
      </c>
      <c r="E62" s="2" t="s">
        <v>12</v>
      </c>
      <c r="F62" s="2" t="s">
        <v>12</v>
      </c>
      <c r="G62" s="2" t="s">
        <v>12</v>
      </c>
      <c r="H62" s="3">
        <v>8</v>
      </c>
      <c r="I62" s="3">
        <v>7</v>
      </c>
      <c r="J62" s="2" t="s">
        <v>14</v>
      </c>
      <c r="K62">
        <f t="shared" si="2"/>
        <v>22</v>
      </c>
      <c r="L62">
        <f t="shared" si="3"/>
        <v>42</v>
      </c>
    </row>
    <row r="63" spans="1:12" x14ac:dyDescent="0.25">
      <c r="A63" s="3">
        <v>21</v>
      </c>
      <c r="B63" s="2" t="s">
        <v>16</v>
      </c>
      <c r="C63" s="2" t="s">
        <v>17</v>
      </c>
      <c r="D63" s="2" t="s">
        <v>14</v>
      </c>
      <c r="E63" s="2" t="s">
        <v>12</v>
      </c>
      <c r="F63" s="2" t="s">
        <v>12</v>
      </c>
      <c r="G63" s="2" t="s">
        <v>12</v>
      </c>
      <c r="H63" s="3">
        <v>8</v>
      </c>
      <c r="I63" s="3">
        <v>7</v>
      </c>
      <c r="J63" s="2" t="s">
        <v>14</v>
      </c>
      <c r="K63">
        <f t="shared" si="2"/>
        <v>22</v>
      </c>
      <c r="L63">
        <f t="shared" si="3"/>
        <v>42</v>
      </c>
    </row>
    <row r="64" spans="1:12" x14ac:dyDescent="0.25">
      <c r="A64" s="3">
        <v>21</v>
      </c>
      <c r="B64" s="2" t="s">
        <v>16</v>
      </c>
      <c r="C64" s="2" t="s">
        <v>17</v>
      </c>
      <c r="D64" s="2" t="s">
        <v>14</v>
      </c>
      <c r="E64" s="2" t="s">
        <v>12</v>
      </c>
      <c r="F64" s="2" t="s">
        <v>12</v>
      </c>
      <c r="G64" s="2" t="s">
        <v>12</v>
      </c>
      <c r="H64" s="3">
        <v>8</v>
      </c>
      <c r="I64" s="3">
        <v>7</v>
      </c>
      <c r="J64" s="2" t="s">
        <v>14</v>
      </c>
      <c r="K64">
        <f t="shared" si="2"/>
        <v>22</v>
      </c>
      <c r="L64">
        <f t="shared" si="3"/>
        <v>42</v>
      </c>
    </row>
    <row r="65" spans="1:12" x14ac:dyDescent="0.25">
      <c r="A65" s="3">
        <v>20</v>
      </c>
      <c r="B65" s="2" t="s">
        <v>10</v>
      </c>
      <c r="C65" s="2" t="s">
        <v>17</v>
      </c>
      <c r="D65" s="2" t="s">
        <v>12</v>
      </c>
      <c r="E65" s="2" t="s">
        <v>13</v>
      </c>
      <c r="F65" s="2" t="s">
        <v>12</v>
      </c>
      <c r="G65" s="2" t="s">
        <v>14</v>
      </c>
      <c r="H65" s="3">
        <v>7</v>
      </c>
      <c r="I65" s="3">
        <v>7</v>
      </c>
      <c r="J65" s="2" t="s">
        <v>14</v>
      </c>
      <c r="K65">
        <f t="shared" si="2"/>
        <v>49</v>
      </c>
      <c r="L65">
        <f t="shared" si="3"/>
        <v>42</v>
      </c>
    </row>
    <row r="66" spans="1:12" x14ac:dyDescent="0.25">
      <c r="A66" s="3">
        <v>20</v>
      </c>
      <c r="B66" s="2" t="s">
        <v>10</v>
      </c>
      <c r="C66" s="2" t="s">
        <v>17</v>
      </c>
      <c r="D66" s="2" t="s">
        <v>12</v>
      </c>
      <c r="E66" s="2" t="s">
        <v>13</v>
      </c>
      <c r="F66" s="2" t="s">
        <v>12</v>
      </c>
      <c r="G66" s="2" t="s">
        <v>14</v>
      </c>
      <c r="H66" s="3">
        <v>7</v>
      </c>
      <c r="I66" s="3">
        <v>7</v>
      </c>
      <c r="J66" s="2" t="s">
        <v>14</v>
      </c>
      <c r="K66">
        <f t="shared" ref="K66:K100" si="4">_xlfn.RANK.AVG(H66,H$2:H$100)</f>
        <v>49</v>
      </c>
      <c r="L66">
        <f t="shared" ref="L66:L100" si="5">_xlfn.RANK.AVG(I66,I$2:I$100)</f>
        <v>42</v>
      </c>
    </row>
    <row r="67" spans="1:12" x14ac:dyDescent="0.25">
      <c r="A67" s="3">
        <v>20</v>
      </c>
      <c r="B67" s="2" t="s">
        <v>10</v>
      </c>
      <c r="C67" s="2" t="s">
        <v>17</v>
      </c>
      <c r="D67" s="2" t="s">
        <v>12</v>
      </c>
      <c r="E67" s="2" t="s">
        <v>13</v>
      </c>
      <c r="F67" s="2" t="s">
        <v>12</v>
      </c>
      <c r="G67" s="2" t="s">
        <v>14</v>
      </c>
      <c r="H67" s="3">
        <v>7</v>
      </c>
      <c r="I67" s="3">
        <v>7</v>
      </c>
      <c r="J67" s="2" t="s">
        <v>14</v>
      </c>
      <c r="K67">
        <f t="shared" si="4"/>
        <v>49</v>
      </c>
      <c r="L67">
        <f t="shared" si="5"/>
        <v>42</v>
      </c>
    </row>
    <row r="68" spans="1:12" x14ac:dyDescent="0.25">
      <c r="A68" s="3">
        <v>20</v>
      </c>
      <c r="B68" s="2" t="s">
        <v>10</v>
      </c>
      <c r="C68" s="2" t="s">
        <v>17</v>
      </c>
      <c r="D68" s="2" t="s">
        <v>12</v>
      </c>
      <c r="E68" s="2" t="s">
        <v>13</v>
      </c>
      <c r="F68" s="2" t="s">
        <v>12</v>
      </c>
      <c r="G68" s="2" t="s">
        <v>14</v>
      </c>
      <c r="H68" s="3">
        <v>7</v>
      </c>
      <c r="I68" s="3">
        <v>7</v>
      </c>
      <c r="J68" s="2" t="s">
        <v>14</v>
      </c>
      <c r="K68">
        <f t="shared" si="4"/>
        <v>49</v>
      </c>
      <c r="L68">
        <f t="shared" si="5"/>
        <v>42</v>
      </c>
    </row>
    <row r="69" spans="1:12" x14ac:dyDescent="0.25">
      <c r="A69" s="3">
        <v>25</v>
      </c>
      <c r="B69" s="2" t="s">
        <v>10</v>
      </c>
      <c r="C69" s="2" t="s">
        <v>17</v>
      </c>
      <c r="D69" s="2" t="s">
        <v>14</v>
      </c>
      <c r="E69" s="2" t="s">
        <v>13</v>
      </c>
      <c r="F69" s="2" t="s">
        <v>12</v>
      </c>
      <c r="G69" s="2" t="s">
        <v>14</v>
      </c>
      <c r="H69" s="3">
        <v>4</v>
      </c>
      <c r="I69" s="3">
        <v>9</v>
      </c>
      <c r="J69" s="2" t="s">
        <v>12</v>
      </c>
      <c r="K69">
        <f t="shared" si="4"/>
        <v>94</v>
      </c>
      <c r="L69">
        <f t="shared" si="5"/>
        <v>35.5</v>
      </c>
    </row>
    <row r="70" spans="1:12" x14ac:dyDescent="0.25">
      <c r="A70" s="3">
        <v>25</v>
      </c>
      <c r="B70" s="2" t="s">
        <v>10</v>
      </c>
      <c r="C70" s="2" t="s">
        <v>17</v>
      </c>
      <c r="D70" s="2" t="s">
        <v>14</v>
      </c>
      <c r="E70" s="2" t="s">
        <v>13</v>
      </c>
      <c r="F70" s="2" t="s">
        <v>12</v>
      </c>
      <c r="G70" s="2" t="s">
        <v>14</v>
      </c>
      <c r="H70" s="3">
        <v>4</v>
      </c>
      <c r="I70" s="3">
        <v>9</v>
      </c>
      <c r="J70" s="2" t="s">
        <v>12</v>
      </c>
      <c r="K70">
        <f t="shared" si="4"/>
        <v>94</v>
      </c>
      <c r="L70">
        <f t="shared" si="5"/>
        <v>35.5</v>
      </c>
    </row>
    <row r="71" spans="1:12" x14ac:dyDescent="0.25">
      <c r="A71" s="3">
        <v>25</v>
      </c>
      <c r="B71" s="2" t="s">
        <v>10</v>
      </c>
      <c r="C71" s="2" t="s">
        <v>17</v>
      </c>
      <c r="D71" s="2" t="s">
        <v>14</v>
      </c>
      <c r="E71" s="2" t="s">
        <v>13</v>
      </c>
      <c r="F71" s="2" t="s">
        <v>12</v>
      </c>
      <c r="G71" s="2" t="s">
        <v>14</v>
      </c>
      <c r="H71" s="3">
        <v>4</v>
      </c>
      <c r="I71" s="3">
        <v>9</v>
      </c>
      <c r="J71" s="2" t="s">
        <v>12</v>
      </c>
      <c r="K71">
        <f t="shared" si="4"/>
        <v>94</v>
      </c>
      <c r="L71">
        <f t="shared" si="5"/>
        <v>35.5</v>
      </c>
    </row>
    <row r="72" spans="1:12" x14ac:dyDescent="0.25">
      <c r="A72" s="3">
        <v>25</v>
      </c>
      <c r="B72" s="2" t="s">
        <v>10</v>
      </c>
      <c r="C72" s="2" t="s">
        <v>17</v>
      </c>
      <c r="D72" s="2" t="s">
        <v>14</v>
      </c>
      <c r="E72" s="2" t="s">
        <v>13</v>
      </c>
      <c r="F72" s="2" t="s">
        <v>12</v>
      </c>
      <c r="G72" s="2" t="s">
        <v>14</v>
      </c>
      <c r="H72" s="3">
        <v>4</v>
      </c>
      <c r="I72" s="3">
        <v>9</v>
      </c>
      <c r="J72" s="2" t="s">
        <v>12</v>
      </c>
      <c r="K72">
        <f t="shared" si="4"/>
        <v>94</v>
      </c>
      <c r="L72">
        <f t="shared" si="5"/>
        <v>35.5</v>
      </c>
    </row>
    <row r="73" spans="1:12" x14ac:dyDescent="0.25">
      <c r="A73" s="3">
        <v>23</v>
      </c>
      <c r="B73" s="2" t="s">
        <v>10</v>
      </c>
      <c r="C73" s="2" t="s">
        <v>17</v>
      </c>
      <c r="D73" s="2" t="s">
        <v>13</v>
      </c>
      <c r="E73" s="2" t="s">
        <v>13</v>
      </c>
      <c r="F73" s="2" t="s">
        <v>12</v>
      </c>
      <c r="G73" s="2" t="s">
        <v>14</v>
      </c>
      <c r="H73" s="3">
        <v>8</v>
      </c>
      <c r="I73" s="3">
        <v>12</v>
      </c>
      <c r="J73" s="2" t="s">
        <v>14</v>
      </c>
      <c r="K73">
        <f t="shared" si="4"/>
        <v>22</v>
      </c>
      <c r="L73">
        <f t="shared" si="5"/>
        <v>28</v>
      </c>
    </row>
    <row r="74" spans="1:12" x14ac:dyDescent="0.25">
      <c r="A74" s="3">
        <v>23</v>
      </c>
      <c r="B74" s="2" t="s">
        <v>10</v>
      </c>
      <c r="C74" s="2" t="s">
        <v>17</v>
      </c>
      <c r="D74" s="2" t="s">
        <v>13</v>
      </c>
      <c r="E74" s="2" t="s">
        <v>13</v>
      </c>
      <c r="F74" s="2" t="s">
        <v>12</v>
      </c>
      <c r="G74" s="2" t="s">
        <v>14</v>
      </c>
      <c r="H74" s="3">
        <v>8</v>
      </c>
      <c r="I74" s="3">
        <v>12</v>
      </c>
      <c r="J74" s="2" t="s">
        <v>14</v>
      </c>
      <c r="K74">
        <f t="shared" si="4"/>
        <v>22</v>
      </c>
      <c r="L74">
        <f t="shared" si="5"/>
        <v>28</v>
      </c>
    </row>
    <row r="75" spans="1:12" x14ac:dyDescent="0.25">
      <c r="A75" s="3">
        <v>23</v>
      </c>
      <c r="B75" s="2" t="s">
        <v>10</v>
      </c>
      <c r="C75" s="2" t="s">
        <v>17</v>
      </c>
      <c r="D75" s="2" t="s">
        <v>13</v>
      </c>
      <c r="E75" s="2" t="s">
        <v>13</v>
      </c>
      <c r="F75" s="2" t="s">
        <v>12</v>
      </c>
      <c r="G75" s="2" t="s">
        <v>14</v>
      </c>
      <c r="H75" s="3">
        <v>8</v>
      </c>
      <c r="I75" s="3">
        <v>12</v>
      </c>
      <c r="J75" s="2" t="s">
        <v>14</v>
      </c>
      <c r="K75">
        <f t="shared" si="4"/>
        <v>22</v>
      </c>
      <c r="L75">
        <f t="shared" si="5"/>
        <v>28</v>
      </c>
    </row>
    <row r="76" spans="1:12" x14ac:dyDescent="0.25">
      <c r="A76" s="3">
        <v>21</v>
      </c>
      <c r="B76" s="2" t="s">
        <v>16</v>
      </c>
      <c r="C76" s="2" t="s">
        <v>17</v>
      </c>
      <c r="D76" s="2" t="s">
        <v>14</v>
      </c>
      <c r="E76" s="2" t="s">
        <v>14</v>
      </c>
      <c r="F76" s="2" t="s">
        <v>12</v>
      </c>
      <c r="G76" s="2" t="s">
        <v>14</v>
      </c>
      <c r="H76" s="3">
        <v>6</v>
      </c>
      <c r="I76" s="3">
        <v>6</v>
      </c>
      <c r="J76" s="2" t="s">
        <v>14</v>
      </c>
      <c r="K76">
        <f t="shared" si="4"/>
        <v>64.5</v>
      </c>
      <c r="L76">
        <f t="shared" si="5"/>
        <v>50</v>
      </c>
    </row>
    <row r="77" spans="1:12" x14ac:dyDescent="0.25">
      <c r="A77" s="3">
        <v>21</v>
      </c>
      <c r="B77" s="2" t="s">
        <v>16</v>
      </c>
      <c r="C77" s="2" t="s">
        <v>17</v>
      </c>
      <c r="D77" s="2" t="s">
        <v>14</v>
      </c>
      <c r="E77" s="2" t="s">
        <v>14</v>
      </c>
      <c r="F77" s="2" t="s">
        <v>12</v>
      </c>
      <c r="G77" s="2" t="s">
        <v>14</v>
      </c>
      <c r="H77" s="3">
        <v>6</v>
      </c>
      <c r="I77" s="3">
        <v>6</v>
      </c>
      <c r="J77" s="2" t="s">
        <v>14</v>
      </c>
      <c r="K77">
        <f t="shared" si="4"/>
        <v>64.5</v>
      </c>
      <c r="L77">
        <f t="shared" si="5"/>
        <v>50</v>
      </c>
    </row>
    <row r="78" spans="1:12" x14ac:dyDescent="0.25">
      <c r="A78" s="3">
        <v>21</v>
      </c>
      <c r="B78" s="2" t="s">
        <v>16</v>
      </c>
      <c r="C78" s="2" t="s">
        <v>17</v>
      </c>
      <c r="D78" s="2" t="s">
        <v>14</v>
      </c>
      <c r="E78" s="2" t="s">
        <v>14</v>
      </c>
      <c r="F78" s="2" t="s">
        <v>12</v>
      </c>
      <c r="G78" s="2" t="s">
        <v>14</v>
      </c>
      <c r="H78" s="3">
        <v>6</v>
      </c>
      <c r="I78" s="3">
        <v>6</v>
      </c>
      <c r="J78" s="2" t="s">
        <v>14</v>
      </c>
      <c r="K78">
        <f t="shared" si="4"/>
        <v>64.5</v>
      </c>
      <c r="L78">
        <f t="shared" si="5"/>
        <v>50</v>
      </c>
    </row>
    <row r="79" spans="1:12" x14ac:dyDescent="0.25">
      <c r="A79" s="3">
        <v>21</v>
      </c>
      <c r="B79" s="2" t="s">
        <v>16</v>
      </c>
      <c r="C79" s="2" t="s">
        <v>17</v>
      </c>
      <c r="D79" s="2" t="s">
        <v>14</v>
      </c>
      <c r="E79" s="2" t="s">
        <v>14</v>
      </c>
      <c r="F79" s="2" t="s">
        <v>12</v>
      </c>
      <c r="G79" s="2" t="s">
        <v>14</v>
      </c>
      <c r="H79" s="3">
        <v>6</v>
      </c>
      <c r="I79" s="3">
        <v>6</v>
      </c>
      <c r="J79" s="2" t="s">
        <v>14</v>
      </c>
      <c r="K79">
        <f t="shared" si="4"/>
        <v>64.5</v>
      </c>
      <c r="L79">
        <f t="shared" si="5"/>
        <v>50</v>
      </c>
    </row>
    <row r="80" spans="1:12" x14ac:dyDescent="0.25">
      <c r="A80" s="3">
        <v>21</v>
      </c>
      <c r="B80" s="2" t="s">
        <v>10</v>
      </c>
      <c r="C80" s="2" t="s">
        <v>17</v>
      </c>
      <c r="D80" s="2" t="s">
        <v>14</v>
      </c>
      <c r="E80" s="2" t="s">
        <v>12</v>
      </c>
      <c r="F80" s="2" t="s">
        <v>13</v>
      </c>
      <c r="G80" s="2" t="s">
        <v>12</v>
      </c>
      <c r="H80" s="3">
        <v>10</v>
      </c>
      <c r="I80" s="3">
        <v>23</v>
      </c>
      <c r="J80" s="2" t="s">
        <v>14</v>
      </c>
      <c r="K80">
        <f t="shared" si="4"/>
        <v>4.5</v>
      </c>
      <c r="L80">
        <f t="shared" si="5"/>
        <v>15.5</v>
      </c>
    </row>
    <row r="81" spans="1:12" x14ac:dyDescent="0.25">
      <c r="A81" s="3">
        <v>21</v>
      </c>
      <c r="B81" s="2" t="s">
        <v>10</v>
      </c>
      <c r="C81" s="2" t="s">
        <v>17</v>
      </c>
      <c r="D81" s="2" t="s">
        <v>14</v>
      </c>
      <c r="E81" s="2" t="s">
        <v>12</v>
      </c>
      <c r="F81" s="2" t="s">
        <v>13</v>
      </c>
      <c r="G81" s="2" t="s">
        <v>12</v>
      </c>
      <c r="H81" s="3">
        <v>10</v>
      </c>
      <c r="I81" s="3">
        <v>23</v>
      </c>
      <c r="J81" s="2" t="s">
        <v>14</v>
      </c>
      <c r="K81">
        <f t="shared" si="4"/>
        <v>4.5</v>
      </c>
      <c r="L81">
        <f t="shared" si="5"/>
        <v>15.5</v>
      </c>
    </row>
    <row r="82" spans="1:12" x14ac:dyDescent="0.25">
      <c r="A82" s="3">
        <v>21</v>
      </c>
      <c r="B82" s="2" t="s">
        <v>10</v>
      </c>
      <c r="C82" s="2" t="s">
        <v>17</v>
      </c>
      <c r="D82" s="2" t="s">
        <v>14</v>
      </c>
      <c r="E82" s="2" t="s">
        <v>12</v>
      </c>
      <c r="F82" s="2" t="s">
        <v>13</v>
      </c>
      <c r="G82" s="2" t="s">
        <v>12</v>
      </c>
      <c r="H82" s="3">
        <v>10</v>
      </c>
      <c r="I82" s="3">
        <v>23</v>
      </c>
      <c r="J82" s="2" t="s">
        <v>14</v>
      </c>
      <c r="K82">
        <f t="shared" si="4"/>
        <v>4.5</v>
      </c>
      <c r="L82">
        <f t="shared" si="5"/>
        <v>15.5</v>
      </c>
    </row>
    <row r="83" spans="1:12" x14ac:dyDescent="0.25">
      <c r="A83" s="3">
        <v>21</v>
      </c>
      <c r="B83" s="2" t="s">
        <v>10</v>
      </c>
      <c r="C83" s="2" t="s">
        <v>17</v>
      </c>
      <c r="D83" s="2" t="s">
        <v>14</v>
      </c>
      <c r="E83" s="2" t="s">
        <v>12</v>
      </c>
      <c r="F83" s="2" t="s">
        <v>13</v>
      </c>
      <c r="G83" s="2" t="s">
        <v>12</v>
      </c>
      <c r="H83" s="3">
        <v>10</v>
      </c>
      <c r="I83" s="3">
        <v>23</v>
      </c>
      <c r="J83" s="2" t="s">
        <v>14</v>
      </c>
      <c r="K83">
        <f t="shared" si="4"/>
        <v>4.5</v>
      </c>
      <c r="L83">
        <f t="shared" si="5"/>
        <v>15.5</v>
      </c>
    </row>
    <row r="84" spans="1:12" x14ac:dyDescent="0.25">
      <c r="A84" s="3">
        <v>23</v>
      </c>
      <c r="B84" s="2" t="s">
        <v>10</v>
      </c>
      <c r="C84" s="2" t="s">
        <v>17</v>
      </c>
      <c r="D84" s="2" t="s">
        <v>13</v>
      </c>
      <c r="E84" s="2" t="s">
        <v>13</v>
      </c>
      <c r="F84" s="2" t="s">
        <v>13</v>
      </c>
      <c r="G84" s="2" t="s">
        <v>12</v>
      </c>
      <c r="H84" s="3">
        <v>5</v>
      </c>
      <c r="I84" s="3">
        <v>12</v>
      </c>
      <c r="J84" s="2" t="s">
        <v>12</v>
      </c>
      <c r="K84">
        <f t="shared" si="4"/>
        <v>78.5</v>
      </c>
      <c r="L84">
        <f t="shared" si="5"/>
        <v>28</v>
      </c>
    </row>
    <row r="85" spans="1:12" x14ac:dyDescent="0.25">
      <c r="A85" s="3">
        <v>23</v>
      </c>
      <c r="B85" s="2" t="s">
        <v>10</v>
      </c>
      <c r="C85" s="2" t="s">
        <v>17</v>
      </c>
      <c r="D85" s="2" t="s">
        <v>13</v>
      </c>
      <c r="E85" s="2" t="s">
        <v>13</v>
      </c>
      <c r="F85" s="2" t="s">
        <v>13</v>
      </c>
      <c r="G85" s="2" t="s">
        <v>12</v>
      </c>
      <c r="H85" s="3">
        <v>5</v>
      </c>
      <c r="I85" s="3">
        <v>12</v>
      </c>
      <c r="J85" s="2" t="s">
        <v>12</v>
      </c>
      <c r="K85">
        <f t="shared" si="4"/>
        <v>78.5</v>
      </c>
      <c r="L85">
        <f t="shared" si="5"/>
        <v>28</v>
      </c>
    </row>
    <row r="86" spans="1:12" x14ac:dyDescent="0.25">
      <c r="A86" s="3">
        <v>21</v>
      </c>
      <c r="B86" s="2" t="s">
        <v>16</v>
      </c>
      <c r="C86" s="2" t="s">
        <v>17</v>
      </c>
      <c r="D86" s="2" t="s">
        <v>14</v>
      </c>
      <c r="E86" s="2" t="s">
        <v>14</v>
      </c>
      <c r="F86" s="2" t="s">
        <v>13</v>
      </c>
      <c r="G86" s="2" t="s">
        <v>14</v>
      </c>
      <c r="H86" s="3">
        <v>4</v>
      </c>
      <c r="I86" s="3">
        <v>2</v>
      </c>
      <c r="J86" s="2" t="s">
        <v>14</v>
      </c>
      <c r="K86">
        <f t="shared" si="4"/>
        <v>94</v>
      </c>
      <c r="L86">
        <f t="shared" si="5"/>
        <v>83</v>
      </c>
    </row>
    <row r="87" spans="1:12" x14ac:dyDescent="0.25">
      <c r="A87" s="3">
        <v>21</v>
      </c>
      <c r="B87" s="2" t="s">
        <v>16</v>
      </c>
      <c r="C87" s="2" t="s">
        <v>17</v>
      </c>
      <c r="D87" s="2" t="s">
        <v>14</v>
      </c>
      <c r="E87" s="2" t="s">
        <v>14</v>
      </c>
      <c r="F87" s="2" t="s">
        <v>13</v>
      </c>
      <c r="G87" s="2" t="s">
        <v>14</v>
      </c>
      <c r="H87" s="3">
        <v>4</v>
      </c>
      <c r="I87" s="3">
        <v>2</v>
      </c>
      <c r="J87" s="2" t="s">
        <v>14</v>
      </c>
      <c r="K87">
        <f t="shared" si="4"/>
        <v>94</v>
      </c>
      <c r="L87">
        <f t="shared" si="5"/>
        <v>83</v>
      </c>
    </row>
    <row r="88" spans="1:12" x14ac:dyDescent="0.25">
      <c r="A88" s="3">
        <v>21</v>
      </c>
      <c r="B88" s="2" t="s">
        <v>16</v>
      </c>
      <c r="C88" s="2" t="s">
        <v>17</v>
      </c>
      <c r="D88" s="2" t="s">
        <v>14</v>
      </c>
      <c r="E88" s="2" t="s">
        <v>14</v>
      </c>
      <c r="F88" s="2" t="s">
        <v>13</v>
      </c>
      <c r="G88" s="2" t="s">
        <v>14</v>
      </c>
      <c r="H88" s="3">
        <v>4</v>
      </c>
      <c r="I88" s="3">
        <v>2</v>
      </c>
      <c r="J88" s="2" t="s">
        <v>14</v>
      </c>
      <c r="K88">
        <f t="shared" si="4"/>
        <v>94</v>
      </c>
      <c r="L88">
        <f t="shared" si="5"/>
        <v>83</v>
      </c>
    </row>
    <row r="89" spans="1:12" x14ac:dyDescent="0.25">
      <c r="A89" s="3">
        <v>21</v>
      </c>
      <c r="B89" s="2" t="s">
        <v>16</v>
      </c>
      <c r="C89" s="2" t="s">
        <v>17</v>
      </c>
      <c r="D89" s="2" t="s">
        <v>14</v>
      </c>
      <c r="E89" s="2" t="s">
        <v>14</v>
      </c>
      <c r="F89" s="2" t="s">
        <v>13</v>
      </c>
      <c r="G89" s="2" t="s">
        <v>14</v>
      </c>
      <c r="H89" s="3">
        <v>4</v>
      </c>
      <c r="I89" s="3">
        <v>2</v>
      </c>
      <c r="J89" s="2" t="s">
        <v>14</v>
      </c>
      <c r="K89">
        <f t="shared" si="4"/>
        <v>94</v>
      </c>
      <c r="L89">
        <f t="shared" si="5"/>
        <v>83</v>
      </c>
    </row>
    <row r="90" spans="1:12" x14ac:dyDescent="0.25">
      <c r="A90" s="3">
        <v>21</v>
      </c>
      <c r="B90" s="2" t="s">
        <v>10</v>
      </c>
      <c r="C90" s="2" t="s">
        <v>17</v>
      </c>
      <c r="D90" s="2" t="s">
        <v>14</v>
      </c>
      <c r="E90" s="2" t="s">
        <v>13</v>
      </c>
      <c r="F90" s="2" t="s">
        <v>14</v>
      </c>
      <c r="G90" s="2" t="s">
        <v>14</v>
      </c>
      <c r="H90" s="3">
        <v>6</v>
      </c>
      <c r="I90" s="3">
        <v>4</v>
      </c>
      <c r="J90" s="2" t="s">
        <v>14</v>
      </c>
      <c r="K90">
        <f t="shared" si="4"/>
        <v>64.5</v>
      </c>
      <c r="L90">
        <f t="shared" si="5"/>
        <v>57</v>
      </c>
    </row>
    <row r="91" spans="1:12" x14ac:dyDescent="0.25">
      <c r="A91" s="3">
        <v>21</v>
      </c>
      <c r="B91" s="2" t="s">
        <v>10</v>
      </c>
      <c r="C91" s="2" t="s">
        <v>17</v>
      </c>
      <c r="D91" s="2" t="s">
        <v>14</v>
      </c>
      <c r="E91" s="2" t="s">
        <v>13</v>
      </c>
      <c r="F91" s="2" t="s">
        <v>14</v>
      </c>
      <c r="G91" s="2" t="s">
        <v>14</v>
      </c>
      <c r="H91" s="3">
        <v>6</v>
      </c>
      <c r="I91" s="3">
        <v>4</v>
      </c>
      <c r="J91" s="2" t="s">
        <v>14</v>
      </c>
      <c r="K91">
        <f t="shared" si="4"/>
        <v>64.5</v>
      </c>
      <c r="L91">
        <f t="shared" si="5"/>
        <v>57</v>
      </c>
    </row>
    <row r="92" spans="1:12" x14ac:dyDescent="0.25">
      <c r="A92" s="3">
        <v>21</v>
      </c>
      <c r="B92" s="2" t="s">
        <v>10</v>
      </c>
      <c r="C92" s="2" t="s">
        <v>17</v>
      </c>
      <c r="D92" s="2" t="s">
        <v>14</v>
      </c>
      <c r="E92" s="2" t="s">
        <v>13</v>
      </c>
      <c r="F92" s="2" t="s">
        <v>14</v>
      </c>
      <c r="G92" s="2" t="s">
        <v>14</v>
      </c>
      <c r="H92" s="3">
        <v>6</v>
      </c>
      <c r="I92" s="3">
        <v>4</v>
      </c>
      <c r="J92" s="2" t="s">
        <v>14</v>
      </c>
      <c r="K92">
        <f t="shared" si="4"/>
        <v>64.5</v>
      </c>
      <c r="L92">
        <f t="shared" si="5"/>
        <v>57</v>
      </c>
    </row>
    <row r="93" spans="1:12" x14ac:dyDescent="0.25">
      <c r="A93" s="3">
        <v>21</v>
      </c>
      <c r="B93" s="2" t="s">
        <v>10</v>
      </c>
      <c r="C93" s="2" t="s">
        <v>17</v>
      </c>
      <c r="D93" s="2" t="s">
        <v>14</v>
      </c>
      <c r="E93" s="2" t="s">
        <v>13</v>
      </c>
      <c r="F93" s="2" t="s">
        <v>14</v>
      </c>
      <c r="G93" s="2" t="s">
        <v>14</v>
      </c>
      <c r="H93" s="3">
        <v>6</v>
      </c>
      <c r="I93" s="3">
        <v>4</v>
      </c>
      <c r="J93" s="2" t="s">
        <v>14</v>
      </c>
      <c r="K93">
        <f t="shared" si="4"/>
        <v>64.5</v>
      </c>
      <c r="L93">
        <f t="shared" si="5"/>
        <v>57</v>
      </c>
    </row>
    <row r="94" spans="1:12" x14ac:dyDescent="0.25">
      <c r="A94" s="3">
        <v>20</v>
      </c>
      <c r="B94" s="2" t="s">
        <v>16</v>
      </c>
      <c r="C94" s="2" t="s">
        <v>17</v>
      </c>
      <c r="D94" s="2" t="s">
        <v>14</v>
      </c>
      <c r="E94" s="2" t="s">
        <v>13</v>
      </c>
      <c r="F94" s="2" t="s">
        <v>14</v>
      </c>
      <c r="G94" s="2" t="s">
        <v>12</v>
      </c>
      <c r="H94" s="3">
        <v>5</v>
      </c>
      <c r="I94" s="3">
        <v>15</v>
      </c>
      <c r="J94" s="2" t="s">
        <v>14</v>
      </c>
      <c r="K94">
        <f t="shared" si="4"/>
        <v>78.5</v>
      </c>
      <c r="L94">
        <f t="shared" si="5"/>
        <v>23</v>
      </c>
    </row>
    <row r="95" spans="1:12" x14ac:dyDescent="0.25">
      <c r="A95" s="3">
        <v>20</v>
      </c>
      <c r="B95" s="2" t="s">
        <v>16</v>
      </c>
      <c r="C95" s="2" t="s">
        <v>17</v>
      </c>
      <c r="D95" s="2" t="s">
        <v>14</v>
      </c>
      <c r="E95" s="2" t="s">
        <v>13</v>
      </c>
      <c r="F95" s="2" t="s">
        <v>14</v>
      </c>
      <c r="G95" s="2" t="s">
        <v>12</v>
      </c>
      <c r="H95" s="3">
        <v>5</v>
      </c>
      <c r="I95" s="3">
        <v>15</v>
      </c>
      <c r="J95" s="2" t="s">
        <v>14</v>
      </c>
      <c r="K95">
        <f t="shared" si="4"/>
        <v>78.5</v>
      </c>
      <c r="L95">
        <f t="shared" si="5"/>
        <v>23</v>
      </c>
    </row>
    <row r="96" spans="1:12" x14ac:dyDescent="0.25">
      <c r="A96" s="3">
        <v>20</v>
      </c>
      <c r="B96" s="2" t="s">
        <v>16</v>
      </c>
      <c r="C96" s="2" t="s">
        <v>17</v>
      </c>
      <c r="D96" s="2" t="s">
        <v>14</v>
      </c>
      <c r="E96" s="2" t="s">
        <v>13</v>
      </c>
      <c r="F96" s="2" t="s">
        <v>14</v>
      </c>
      <c r="G96" s="2" t="s">
        <v>12</v>
      </c>
      <c r="H96" s="3">
        <v>5</v>
      </c>
      <c r="I96" s="3">
        <v>15</v>
      </c>
      <c r="J96" s="2" t="s">
        <v>14</v>
      </c>
      <c r="K96">
        <f t="shared" si="4"/>
        <v>78.5</v>
      </c>
      <c r="L96">
        <f t="shared" si="5"/>
        <v>23</v>
      </c>
    </row>
    <row r="97" spans="1:12" x14ac:dyDescent="0.25">
      <c r="A97" s="3">
        <v>24</v>
      </c>
      <c r="B97" s="2" t="s">
        <v>16</v>
      </c>
      <c r="C97" s="2" t="s">
        <v>17</v>
      </c>
      <c r="D97" s="2" t="s">
        <v>14</v>
      </c>
      <c r="E97" s="2" t="s">
        <v>14</v>
      </c>
      <c r="F97" s="2" t="s">
        <v>14</v>
      </c>
      <c r="G97" s="2" t="s">
        <v>14</v>
      </c>
      <c r="H97" s="3">
        <v>5</v>
      </c>
      <c r="I97" s="3">
        <v>3</v>
      </c>
      <c r="J97" s="2" t="s">
        <v>14</v>
      </c>
      <c r="K97">
        <f t="shared" si="4"/>
        <v>78.5</v>
      </c>
      <c r="L97">
        <f t="shared" si="5"/>
        <v>69.5</v>
      </c>
    </row>
    <row r="98" spans="1:12" x14ac:dyDescent="0.25">
      <c r="A98" s="3">
        <v>24</v>
      </c>
      <c r="B98" s="2" t="s">
        <v>16</v>
      </c>
      <c r="C98" s="2" t="s">
        <v>17</v>
      </c>
      <c r="D98" s="2" t="s">
        <v>14</v>
      </c>
      <c r="E98" s="2" t="s">
        <v>14</v>
      </c>
      <c r="F98" s="2" t="s">
        <v>14</v>
      </c>
      <c r="G98" s="2" t="s">
        <v>14</v>
      </c>
      <c r="H98" s="3">
        <v>5</v>
      </c>
      <c r="I98" s="3">
        <v>3</v>
      </c>
      <c r="J98" s="2" t="s">
        <v>14</v>
      </c>
      <c r="K98">
        <f t="shared" si="4"/>
        <v>78.5</v>
      </c>
      <c r="L98">
        <f t="shared" si="5"/>
        <v>69.5</v>
      </c>
    </row>
    <row r="99" spans="1:12" x14ac:dyDescent="0.25">
      <c r="A99" s="3">
        <v>24</v>
      </c>
      <c r="B99" s="2" t="s">
        <v>16</v>
      </c>
      <c r="C99" s="2" t="s">
        <v>17</v>
      </c>
      <c r="D99" s="2" t="s">
        <v>14</v>
      </c>
      <c r="E99" s="2" t="s">
        <v>14</v>
      </c>
      <c r="F99" s="2" t="s">
        <v>14</v>
      </c>
      <c r="G99" s="2" t="s">
        <v>14</v>
      </c>
      <c r="H99" s="3">
        <v>5</v>
      </c>
      <c r="I99" s="3">
        <v>3</v>
      </c>
      <c r="J99" s="2" t="s">
        <v>14</v>
      </c>
      <c r="K99">
        <f t="shared" si="4"/>
        <v>78.5</v>
      </c>
      <c r="L99">
        <f t="shared" si="5"/>
        <v>69.5</v>
      </c>
    </row>
    <row r="100" spans="1:12" x14ac:dyDescent="0.25">
      <c r="A100" s="3">
        <v>24</v>
      </c>
      <c r="B100" s="2" t="s">
        <v>16</v>
      </c>
      <c r="C100" s="2" t="s">
        <v>17</v>
      </c>
      <c r="D100" s="2" t="s">
        <v>14</v>
      </c>
      <c r="E100" s="2" t="s">
        <v>14</v>
      </c>
      <c r="F100" s="2" t="s">
        <v>14</v>
      </c>
      <c r="G100" s="2" t="s">
        <v>14</v>
      </c>
      <c r="H100" s="3">
        <v>5</v>
      </c>
      <c r="I100" s="3">
        <v>3</v>
      </c>
      <c r="J100" s="2" t="s">
        <v>14</v>
      </c>
      <c r="K100">
        <f t="shared" si="4"/>
        <v>78.5</v>
      </c>
      <c r="L100">
        <f t="shared" si="5"/>
        <v>69.5</v>
      </c>
    </row>
  </sheetData>
  <sortState xmlns:xlrd2="http://schemas.microsoft.com/office/spreadsheetml/2017/richdata2" ref="A2:L100">
    <sortCondition ref="C1:C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F9C3-C66C-4E82-A1FD-DD95AB869D30}">
  <dimension ref="A2:B145"/>
  <sheetViews>
    <sheetView workbookViewId="0">
      <selection activeCell="N10" sqref="N10"/>
    </sheetView>
  </sheetViews>
  <sheetFormatPr defaultRowHeight="15" x14ac:dyDescent="0.25"/>
  <cols>
    <col min="1" max="1" width="17.28515625" bestFit="1" customWidth="1"/>
    <col min="2" max="2" width="36.140625" bestFit="1" customWidth="1"/>
    <col min="15" max="15" width="18.140625" bestFit="1" customWidth="1"/>
    <col min="16" max="16" width="17.28515625" bestFit="1" customWidth="1"/>
    <col min="17" max="17" width="39.85546875" bestFit="1" customWidth="1"/>
  </cols>
  <sheetData>
    <row r="2" spans="1:2" x14ac:dyDescent="0.25">
      <c r="A2" s="7" t="s">
        <v>19</v>
      </c>
      <c r="B2" t="s">
        <v>31</v>
      </c>
    </row>
    <row r="3" spans="1:2" x14ac:dyDescent="0.25">
      <c r="A3" s="6">
        <v>20</v>
      </c>
      <c r="B3" s="8">
        <v>7.0707070707070704E-2</v>
      </c>
    </row>
    <row r="4" spans="1:2" x14ac:dyDescent="0.25">
      <c r="A4" s="6">
        <v>21</v>
      </c>
      <c r="B4" s="8">
        <v>0.30303030303030304</v>
      </c>
    </row>
    <row r="5" spans="1:2" x14ac:dyDescent="0.25">
      <c r="A5" s="6">
        <v>22</v>
      </c>
      <c r="B5" s="8">
        <v>0.1111111111111111</v>
      </c>
    </row>
    <row r="6" spans="1:2" x14ac:dyDescent="0.25">
      <c r="A6" s="6">
        <v>23</v>
      </c>
      <c r="B6" s="8">
        <v>0.19191919191919191</v>
      </c>
    </row>
    <row r="7" spans="1:2" x14ac:dyDescent="0.25">
      <c r="A7" s="6">
        <v>24</v>
      </c>
      <c r="B7" s="8">
        <v>0.20202020202020202</v>
      </c>
    </row>
    <row r="8" spans="1:2" x14ac:dyDescent="0.25">
      <c r="A8" s="6">
        <v>25</v>
      </c>
      <c r="B8" s="8">
        <v>0.12121212121212122</v>
      </c>
    </row>
    <row r="9" spans="1:2" x14ac:dyDescent="0.25">
      <c r="A9" s="6" t="s">
        <v>20</v>
      </c>
      <c r="B9" s="8">
        <v>1</v>
      </c>
    </row>
    <row r="18" spans="1:2" x14ac:dyDescent="0.25">
      <c r="A18" s="7" t="s">
        <v>19</v>
      </c>
      <c r="B18" t="s">
        <v>30</v>
      </c>
    </row>
    <row r="19" spans="1:2" x14ac:dyDescent="0.25">
      <c r="A19" s="4" t="s">
        <v>16</v>
      </c>
      <c r="B19" s="5">
        <v>43</v>
      </c>
    </row>
    <row r="20" spans="1:2" x14ac:dyDescent="0.25">
      <c r="A20" s="4" t="s">
        <v>10</v>
      </c>
      <c r="B20" s="5">
        <v>56</v>
      </c>
    </row>
    <row r="21" spans="1:2" x14ac:dyDescent="0.25">
      <c r="A21" s="4" t="s">
        <v>20</v>
      </c>
      <c r="B21" s="5">
        <v>99</v>
      </c>
    </row>
    <row r="32" spans="1:2" x14ac:dyDescent="0.25">
      <c r="A32" s="7" t="s">
        <v>19</v>
      </c>
      <c r="B32" t="s">
        <v>32</v>
      </c>
    </row>
    <row r="33" spans="1:2" x14ac:dyDescent="0.25">
      <c r="A33" s="4" t="s">
        <v>18</v>
      </c>
      <c r="B33" s="5">
        <v>4</v>
      </c>
    </row>
    <row r="34" spans="1:2" x14ac:dyDescent="0.25">
      <c r="A34" s="4" t="s">
        <v>11</v>
      </c>
      <c r="B34" s="5">
        <v>45</v>
      </c>
    </row>
    <row r="35" spans="1:2" x14ac:dyDescent="0.25">
      <c r="A35" s="4" t="s">
        <v>17</v>
      </c>
      <c r="B35" s="5">
        <v>41</v>
      </c>
    </row>
    <row r="36" spans="1:2" x14ac:dyDescent="0.25">
      <c r="A36" s="4" t="s">
        <v>15</v>
      </c>
      <c r="B36" s="5">
        <v>9</v>
      </c>
    </row>
    <row r="37" spans="1:2" x14ac:dyDescent="0.25">
      <c r="A37" s="4" t="s">
        <v>20</v>
      </c>
      <c r="B37" s="5">
        <v>99</v>
      </c>
    </row>
    <row r="47" spans="1:2" x14ac:dyDescent="0.25">
      <c r="A47" s="7" t="s">
        <v>19</v>
      </c>
      <c r="B47" t="s">
        <v>22</v>
      </c>
    </row>
    <row r="48" spans="1:2" x14ac:dyDescent="0.25">
      <c r="A48" s="4" t="s">
        <v>12</v>
      </c>
      <c r="B48" s="5">
        <v>12</v>
      </c>
    </row>
    <row r="49" spans="1:2" x14ac:dyDescent="0.25">
      <c r="A49" s="4" t="s">
        <v>13</v>
      </c>
      <c r="B49" s="5">
        <v>26</v>
      </c>
    </row>
    <row r="50" spans="1:2" x14ac:dyDescent="0.25">
      <c r="A50" s="4" t="s">
        <v>14</v>
      </c>
      <c r="B50" s="5">
        <v>61</v>
      </c>
    </row>
    <row r="51" spans="1:2" x14ac:dyDescent="0.25">
      <c r="A51" s="4" t="s">
        <v>20</v>
      </c>
      <c r="B51" s="5">
        <v>99</v>
      </c>
    </row>
    <row r="61" spans="1:2" x14ac:dyDescent="0.25">
      <c r="A61" s="7" t="s">
        <v>19</v>
      </c>
      <c r="B61" t="s">
        <v>33</v>
      </c>
    </row>
    <row r="62" spans="1:2" x14ac:dyDescent="0.25">
      <c r="A62" s="4" t="s">
        <v>12</v>
      </c>
      <c r="B62" s="5">
        <v>21</v>
      </c>
    </row>
    <row r="63" spans="1:2" x14ac:dyDescent="0.25">
      <c r="A63" s="4" t="s">
        <v>13</v>
      </c>
      <c r="B63" s="5">
        <v>44</v>
      </c>
    </row>
    <row r="64" spans="1:2" x14ac:dyDescent="0.25">
      <c r="A64" s="4" t="s">
        <v>14</v>
      </c>
      <c r="B64" s="5">
        <v>34</v>
      </c>
    </row>
    <row r="65" spans="1:2" x14ac:dyDescent="0.25">
      <c r="A65" s="4" t="s">
        <v>20</v>
      </c>
      <c r="B65" s="5">
        <v>99</v>
      </c>
    </row>
    <row r="77" spans="1:2" x14ac:dyDescent="0.25">
      <c r="A77" s="7" t="s">
        <v>19</v>
      </c>
      <c r="B77" t="s">
        <v>34</v>
      </c>
    </row>
    <row r="78" spans="1:2" x14ac:dyDescent="0.25">
      <c r="A78" s="4" t="s">
        <v>12</v>
      </c>
      <c r="B78" s="5">
        <v>31</v>
      </c>
    </row>
    <row r="79" spans="1:2" x14ac:dyDescent="0.25">
      <c r="A79" s="4" t="s">
        <v>13</v>
      </c>
      <c r="B79" s="5">
        <v>31</v>
      </c>
    </row>
    <row r="80" spans="1:2" x14ac:dyDescent="0.25">
      <c r="A80" s="4" t="s">
        <v>14</v>
      </c>
      <c r="B80" s="5">
        <v>37</v>
      </c>
    </row>
    <row r="81" spans="1:2" x14ac:dyDescent="0.25">
      <c r="A81" s="4" t="s">
        <v>20</v>
      </c>
      <c r="B81" s="5">
        <v>99</v>
      </c>
    </row>
    <row r="82" spans="1:2" x14ac:dyDescent="0.25">
      <c r="A82" s="4"/>
      <c r="B82" s="5"/>
    </row>
    <row r="91" spans="1:2" x14ac:dyDescent="0.25">
      <c r="A91" s="7" t="s">
        <v>19</v>
      </c>
      <c r="B91" t="s">
        <v>35</v>
      </c>
    </row>
    <row r="92" spans="1:2" x14ac:dyDescent="0.25">
      <c r="A92" s="4" t="s">
        <v>12</v>
      </c>
      <c r="B92" s="5">
        <v>30</v>
      </c>
    </row>
    <row r="93" spans="1:2" x14ac:dyDescent="0.25">
      <c r="A93" s="4" t="s">
        <v>14</v>
      </c>
      <c r="B93" s="5">
        <v>69</v>
      </c>
    </row>
    <row r="94" spans="1:2" x14ac:dyDescent="0.25">
      <c r="A94" s="4" t="s">
        <v>20</v>
      </c>
      <c r="B94" s="5">
        <v>99</v>
      </c>
    </row>
    <row r="105" spans="1:2" x14ac:dyDescent="0.25">
      <c r="A105" s="7" t="s">
        <v>19</v>
      </c>
      <c r="B105" t="s">
        <v>36</v>
      </c>
    </row>
    <row r="106" spans="1:2" x14ac:dyDescent="0.25">
      <c r="A106" s="6">
        <v>4</v>
      </c>
      <c r="B106" s="8">
        <v>0.1111111111111111</v>
      </c>
    </row>
    <row r="107" spans="1:2" x14ac:dyDescent="0.25">
      <c r="A107" s="6">
        <v>5</v>
      </c>
      <c r="B107" s="8">
        <v>0.20202020202020202</v>
      </c>
    </row>
    <row r="108" spans="1:2" x14ac:dyDescent="0.25">
      <c r="A108" s="6">
        <v>6</v>
      </c>
      <c r="B108" s="8">
        <v>8.0808080808080815E-2</v>
      </c>
    </row>
    <row r="109" spans="1:2" x14ac:dyDescent="0.25">
      <c r="A109" s="6">
        <v>7</v>
      </c>
      <c r="B109" s="8">
        <v>0.23232323232323232</v>
      </c>
    </row>
    <row r="110" spans="1:2" x14ac:dyDescent="0.25">
      <c r="A110" s="6">
        <v>8</v>
      </c>
      <c r="B110" s="8">
        <v>0.31313131313131315</v>
      </c>
    </row>
    <row r="111" spans="1:2" x14ac:dyDescent="0.25">
      <c r="A111" s="6">
        <v>10</v>
      </c>
      <c r="B111" s="8">
        <v>4.0404040404040407E-2</v>
      </c>
    </row>
    <row r="112" spans="1:2" x14ac:dyDescent="0.25">
      <c r="A112" s="6">
        <v>12</v>
      </c>
      <c r="B112" s="8">
        <v>2.0202020202020204E-2</v>
      </c>
    </row>
    <row r="113" spans="1:2" x14ac:dyDescent="0.25">
      <c r="A113" s="6" t="s">
        <v>20</v>
      </c>
      <c r="B113" s="8">
        <v>1</v>
      </c>
    </row>
    <row r="114" spans="1:2" x14ac:dyDescent="0.25">
      <c r="A114" s="6"/>
      <c r="B114" s="5"/>
    </row>
    <row r="115" spans="1:2" x14ac:dyDescent="0.25">
      <c r="A115" s="6"/>
      <c r="B115" s="5"/>
    </row>
    <row r="122" spans="1:2" x14ac:dyDescent="0.25">
      <c r="A122" s="7" t="s">
        <v>19</v>
      </c>
      <c r="B122" t="s">
        <v>38</v>
      </c>
    </row>
    <row r="123" spans="1:2" x14ac:dyDescent="0.25">
      <c r="A123" s="4" t="s">
        <v>21</v>
      </c>
      <c r="B123" s="8">
        <v>0</v>
      </c>
    </row>
    <row r="124" spans="1:2" x14ac:dyDescent="0.25">
      <c r="A124" s="4" t="s">
        <v>23</v>
      </c>
      <c r="B124" s="8">
        <v>0.65263157894736845</v>
      </c>
    </row>
    <row r="125" spans="1:2" x14ac:dyDescent="0.25">
      <c r="A125" s="4" t="s">
        <v>24</v>
      </c>
      <c r="B125" s="8">
        <v>0.16842105263157894</v>
      </c>
    </row>
    <row r="126" spans="1:2" x14ac:dyDescent="0.25">
      <c r="A126" s="4" t="s">
        <v>25</v>
      </c>
      <c r="B126" s="8">
        <v>4.2105263157894736E-2</v>
      </c>
    </row>
    <row r="127" spans="1:2" x14ac:dyDescent="0.25">
      <c r="A127" s="4" t="s">
        <v>26</v>
      </c>
      <c r="B127" s="8">
        <v>3.1578947368421054E-2</v>
      </c>
    </row>
    <row r="128" spans="1:2" x14ac:dyDescent="0.25">
      <c r="A128" s="4" t="s">
        <v>27</v>
      </c>
      <c r="B128" s="8">
        <v>3.1578947368421054E-2</v>
      </c>
    </row>
    <row r="129" spans="1:2" x14ac:dyDescent="0.25">
      <c r="A129" s="4" t="s">
        <v>28</v>
      </c>
      <c r="B129" s="8">
        <v>3.1578947368421054E-2</v>
      </c>
    </row>
    <row r="130" spans="1:2" x14ac:dyDescent="0.25">
      <c r="A130" s="4" t="s">
        <v>29</v>
      </c>
      <c r="B130" s="8">
        <v>4.2105263157894736E-2</v>
      </c>
    </row>
    <row r="131" spans="1:2" x14ac:dyDescent="0.25">
      <c r="A131" s="4" t="s">
        <v>20</v>
      </c>
      <c r="B131" s="8">
        <v>1</v>
      </c>
    </row>
    <row r="142" spans="1:2" x14ac:dyDescent="0.25">
      <c r="A142" s="7" t="s">
        <v>19</v>
      </c>
      <c r="B142" t="s">
        <v>37</v>
      </c>
    </row>
    <row r="143" spans="1:2" x14ac:dyDescent="0.25">
      <c r="A143" s="4" t="s">
        <v>12</v>
      </c>
      <c r="B143" s="5">
        <v>10</v>
      </c>
    </row>
    <row r="144" spans="1:2" x14ac:dyDescent="0.25">
      <c r="A144" s="4" t="s">
        <v>14</v>
      </c>
      <c r="B144" s="5">
        <v>89</v>
      </c>
    </row>
    <row r="145" spans="1:2" x14ac:dyDescent="0.25">
      <c r="A145" s="4" t="s">
        <v>20</v>
      </c>
      <c r="B145" s="5">
        <v>99</v>
      </c>
    </row>
  </sheetData>
  <pageMargins left="0.7" right="0.7" top="0.75" bottom="0.75" header="0.3" footer="0.3"/>
  <pageSetup paperSize="9" orientation="portrait" horizontalDpi="4294967293" verticalDpi="4294967293" r:id="rId11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2A0B-AB09-43AB-B2A1-81ADEBD06AD2}">
  <dimension ref="A1:C59"/>
  <sheetViews>
    <sheetView topLeftCell="A26" workbookViewId="0">
      <selection activeCell="B26" sqref="B26"/>
    </sheetView>
  </sheetViews>
  <sheetFormatPr defaultRowHeight="15" x14ac:dyDescent="0.25"/>
  <cols>
    <col min="1" max="1" width="32.85546875" customWidth="1"/>
    <col min="2" max="2" width="22.7109375" customWidth="1"/>
    <col min="3" max="3" width="20.85546875" customWidth="1"/>
  </cols>
  <sheetData>
    <row r="1" spans="1:3" x14ac:dyDescent="0.25">
      <c r="A1" t="s">
        <v>39</v>
      </c>
    </row>
    <row r="2" spans="1:3" ht="15.75" thickBot="1" x14ac:dyDescent="0.3"/>
    <row r="3" spans="1:3" x14ac:dyDescent="0.25">
      <c r="A3" s="11"/>
      <c r="B3" s="11" t="s">
        <v>40</v>
      </c>
      <c r="C3" s="11" t="s">
        <v>41</v>
      </c>
    </row>
    <row r="4" spans="1:3" x14ac:dyDescent="0.25">
      <c r="A4" s="9" t="s">
        <v>42</v>
      </c>
      <c r="B4" s="9">
        <v>25.857142857142858</v>
      </c>
      <c r="C4" s="9">
        <v>13.445945945945946</v>
      </c>
    </row>
    <row r="5" spans="1:3" x14ac:dyDescent="0.25">
      <c r="A5" s="9" t="s">
        <v>43</v>
      </c>
      <c r="B5" s="9">
        <v>1415.6285714285714</v>
      </c>
      <c r="C5" s="9">
        <v>408.25046279155868</v>
      </c>
    </row>
    <row r="6" spans="1:3" x14ac:dyDescent="0.25">
      <c r="A6" s="9" t="s">
        <v>44</v>
      </c>
      <c r="B6" s="9">
        <v>21</v>
      </c>
      <c r="C6" s="9">
        <v>74</v>
      </c>
    </row>
    <row r="7" spans="1:3" x14ac:dyDescent="0.25">
      <c r="A7" s="9" t="s">
        <v>45</v>
      </c>
      <c r="B7" s="9">
        <v>624.89091626188394</v>
      </c>
      <c r="C7" s="9"/>
    </row>
    <row r="8" spans="1:3" x14ac:dyDescent="0.25">
      <c r="A8" s="9" t="s">
        <v>46</v>
      </c>
      <c r="B8" s="9">
        <v>0</v>
      </c>
      <c r="C8" s="9"/>
    </row>
    <row r="9" spans="1:3" x14ac:dyDescent="0.25">
      <c r="A9" s="9" t="s">
        <v>47</v>
      </c>
      <c r="B9" s="9">
        <v>93</v>
      </c>
      <c r="C9" s="9"/>
    </row>
    <row r="10" spans="1:3" x14ac:dyDescent="0.25">
      <c r="A10" s="9" t="s">
        <v>48</v>
      </c>
      <c r="B10" s="9">
        <v>2.008053432496447</v>
      </c>
      <c r="C10" s="9"/>
    </row>
    <row r="11" spans="1:3" x14ac:dyDescent="0.25">
      <c r="A11" s="9" t="s">
        <v>49</v>
      </c>
      <c r="B11" s="9">
        <v>2.3769331270160714E-2</v>
      </c>
      <c r="C11" s="9"/>
    </row>
    <row r="12" spans="1:3" x14ac:dyDescent="0.25">
      <c r="A12" s="9" t="s">
        <v>50</v>
      </c>
      <c r="B12" s="9">
        <v>1.6614036736648974</v>
      </c>
      <c r="C12" s="9"/>
    </row>
    <row r="13" spans="1:3" x14ac:dyDescent="0.25">
      <c r="A13" s="9" t="s">
        <v>51</v>
      </c>
      <c r="B13" s="9">
        <v>4.7538662540321429E-2</v>
      </c>
      <c r="C13" s="9"/>
    </row>
    <row r="14" spans="1:3" ht="15.75" thickBot="1" x14ac:dyDescent="0.3">
      <c r="A14" s="10" t="s">
        <v>52</v>
      </c>
      <c r="B14" s="10">
        <v>1.9858018143458216</v>
      </c>
      <c r="C14" s="10"/>
    </row>
    <row r="16" spans="1:3" x14ac:dyDescent="0.25">
      <c r="A16" t="s">
        <v>39</v>
      </c>
    </row>
    <row r="17" spans="1:3" ht="15.75" thickBot="1" x14ac:dyDescent="0.3"/>
    <row r="18" spans="1:3" x14ac:dyDescent="0.25">
      <c r="A18" s="11"/>
      <c r="B18" s="11" t="s">
        <v>40</v>
      </c>
      <c r="C18" s="11" t="s">
        <v>41</v>
      </c>
    </row>
    <row r="19" spans="1:3" x14ac:dyDescent="0.25">
      <c r="A19" s="9" t="s">
        <v>42</v>
      </c>
      <c r="B19" s="9">
        <v>7.9523809523809526</v>
      </c>
      <c r="C19" s="9">
        <v>6.384615384615385</v>
      </c>
    </row>
    <row r="20" spans="1:3" x14ac:dyDescent="0.25">
      <c r="A20" s="9" t="s">
        <v>43</v>
      </c>
      <c r="B20" s="9">
        <v>1.2476190476190481</v>
      </c>
      <c r="C20" s="9">
        <v>2.9930069930069942</v>
      </c>
    </row>
    <row r="21" spans="1:3" x14ac:dyDescent="0.25">
      <c r="A21" s="9" t="s">
        <v>44</v>
      </c>
      <c r="B21" s="9">
        <v>21</v>
      </c>
      <c r="C21" s="9">
        <v>78</v>
      </c>
    </row>
    <row r="22" spans="1:3" x14ac:dyDescent="0.25">
      <c r="A22" s="9" t="s">
        <v>45</v>
      </c>
      <c r="B22" s="9">
        <v>2.6331331898342221</v>
      </c>
      <c r="C22" s="9"/>
    </row>
    <row r="23" spans="1:3" x14ac:dyDescent="0.25">
      <c r="A23" s="9" t="s">
        <v>46</v>
      </c>
      <c r="B23" s="9">
        <v>0</v>
      </c>
      <c r="C23" s="9"/>
    </row>
    <row r="24" spans="1:3" x14ac:dyDescent="0.25">
      <c r="A24" s="9" t="s">
        <v>47</v>
      </c>
      <c r="B24" s="9">
        <v>97</v>
      </c>
      <c r="C24" s="9"/>
    </row>
    <row r="25" spans="1:3" x14ac:dyDescent="0.25">
      <c r="A25" s="9" t="s">
        <v>48</v>
      </c>
      <c r="B25" s="9">
        <v>3.9299231677846795</v>
      </c>
      <c r="C25" s="9"/>
    </row>
    <row r="26" spans="1:3" x14ac:dyDescent="0.25">
      <c r="A26" s="9" t="s">
        <v>49</v>
      </c>
      <c r="B26" s="9">
        <v>7.9662003472789761E-5</v>
      </c>
      <c r="C26" s="9"/>
    </row>
    <row r="27" spans="1:3" x14ac:dyDescent="0.25">
      <c r="A27" s="9" t="s">
        <v>50</v>
      </c>
      <c r="B27" s="9">
        <v>1.6607146101230255</v>
      </c>
      <c r="C27" s="9"/>
    </row>
    <row r="28" spans="1:3" x14ac:dyDescent="0.25">
      <c r="A28" s="9" t="s">
        <v>51</v>
      </c>
      <c r="B28" s="9">
        <v>1.5932400694557952E-4</v>
      </c>
      <c r="C28" s="9"/>
    </row>
    <row r="29" spans="1:3" ht="15.75" thickBot="1" x14ac:dyDescent="0.3">
      <c r="A29" s="10" t="s">
        <v>52</v>
      </c>
      <c r="B29" s="10">
        <v>1.9847231860139838</v>
      </c>
      <c r="C29" s="10"/>
    </row>
    <row r="31" spans="1:3" x14ac:dyDescent="0.25">
      <c r="A31" t="s">
        <v>39</v>
      </c>
    </row>
    <row r="32" spans="1:3" ht="15.75" thickBot="1" x14ac:dyDescent="0.3"/>
    <row r="33" spans="1:3" x14ac:dyDescent="0.25">
      <c r="A33" s="11"/>
      <c r="B33" s="11" t="s">
        <v>40</v>
      </c>
      <c r="C33" s="11" t="s">
        <v>41</v>
      </c>
    </row>
    <row r="34" spans="1:3" x14ac:dyDescent="0.25">
      <c r="A34" s="9" t="s">
        <v>42</v>
      </c>
      <c r="B34" s="9">
        <v>6.935483870967742</v>
      </c>
      <c r="C34" s="9">
        <v>6.617647058823529</v>
      </c>
    </row>
    <row r="35" spans="1:3" x14ac:dyDescent="0.25">
      <c r="A35" s="9" t="s">
        <v>43</v>
      </c>
      <c r="B35" s="9">
        <v>1.7956989247311792</v>
      </c>
      <c r="C35" s="9">
        <v>3.5829675153643539</v>
      </c>
    </row>
    <row r="36" spans="1:3" x14ac:dyDescent="0.25">
      <c r="A36" s="9" t="s">
        <v>44</v>
      </c>
      <c r="B36" s="9">
        <v>31</v>
      </c>
      <c r="C36" s="9">
        <v>68</v>
      </c>
    </row>
    <row r="37" spans="1:3" x14ac:dyDescent="0.25">
      <c r="A37" s="9" t="s">
        <v>45</v>
      </c>
      <c r="B37" s="9">
        <v>3.0302040337252278</v>
      </c>
      <c r="C37" s="9"/>
    </row>
    <row r="38" spans="1:3" x14ac:dyDescent="0.25">
      <c r="A38" s="9" t="s">
        <v>46</v>
      </c>
      <c r="B38" s="9">
        <v>0</v>
      </c>
      <c r="C38" s="9"/>
    </row>
    <row r="39" spans="1:3" x14ac:dyDescent="0.25">
      <c r="A39" s="9" t="s">
        <v>47</v>
      </c>
      <c r="B39" s="9">
        <v>97</v>
      </c>
      <c r="C39" s="9"/>
    </row>
    <row r="40" spans="1:3" x14ac:dyDescent="0.25">
      <c r="A40" s="9" t="s">
        <v>48</v>
      </c>
      <c r="B40" s="9">
        <v>0.84253114921963945</v>
      </c>
      <c r="C40" s="9"/>
    </row>
    <row r="41" spans="1:3" x14ac:dyDescent="0.25">
      <c r="A41" s="9" t="s">
        <v>49</v>
      </c>
      <c r="B41" s="9">
        <v>0.2007816759934789</v>
      </c>
      <c r="C41" s="9"/>
    </row>
    <row r="42" spans="1:3" x14ac:dyDescent="0.25">
      <c r="A42" s="9" t="s">
        <v>50</v>
      </c>
      <c r="B42" s="9">
        <v>1.6607146101230255</v>
      </c>
      <c r="C42" s="9"/>
    </row>
    <row r="43" spans="1:3" x14ac:dyDescent="0.25">
      <c r="A43" s="9" t="s">
        <v>51</v>
      </c>
      <c r="B43" s="9">
        <v>0.40156335198695781</v>
      </c>
      <c r="C43" s="9"/>
    </row>
    <row r="44" spans="1:3" ht="15.75" thickBot="1" x14ac:dyDescent="0.3">
      <c r="A44" s="10" t="s">
        <v>52</v>
      </c>
      <c r="B44" s="10">
        <v>1.9847231860139838</v>
      </c>
      <c r="C44" s="10"/>
    </row>
    <row r="46" spans="1:3" x14ac:dyDescent="0.25">
      <c r="A46" t="s">
        <v>39</v>
      </c>
    </row>
    <row r="47" spans="1:3" ht="15.75" thickBot="1" x14ac:dyDescent="0.3"/>
    <row r="48" spans="1:3" x14ac:dyDescent="0.25">
      <c r="A48" s="11"/>
      <c r="B48" s="11" t="s">
        <v>40</v>
      </c>
      <c r="C48" s="11" t="s">
        <v>41</v>
      </c>
    </row>
    <row r="49" spans="1:3" x14ac:dyDescent="0.25">
      <c r="A49" s="9" t="s">
        <v>42</v>
      </c>
      <c r="B49" s="9">
        <v>6.52</v>
      </c>
      <c r="C49" s="9">
        <v>6.9183673469387754</v>
      </c>
    </row>
    <row r="50" spans="1:3" x14ac:dyDescent="0.25">
      <c r="A50" s="9" t="s">
        <v>43</v>
      </c>
      <c r="B50" s="9">
        <v>3.1526530612244903</v>
      </c>
      <c r="C50" s="9">
        <v>2.8681972789115662</v>
      </c>
    </row>
    <row r="51" spans="1:3" x14ac:dyDescent="0.25">
      <c r="A51" s="9" t="s">
        <v>44</v>
      </c>
      <c r="B51" s="9">
        <v>50</v>
      </c>
      <c r="C51" s="9">
        <v>49</v>
      </c>
    </row>
    <row r="52" spans="1:3" x14ac:dyDescent="0.25">
      <c r="A52" s="9" t="s">
        <v>45</v>
      </c>
      <c r="B52" s="9">
        <v>3.0118914369871668</v>
      </c>
      <c r="C52" s="9"/>
    </row>
    <row r="53" spans="1:3" x14ac:dyDescent="0.25">
      <c r="A53" s="9" t="s">
        <v>46</v>
      </c>
      <c r="B53" s="9">
        <v>0</v>
      </c>
      <c r="C53" s="9"/>
    </row>
    <row r="54" spans="1:3" x14ac:dyDescent="0.25">
      <c r="A54" s="9" t="s">
        <v>47</v>
      </c>
      <c r="B54" s="9">
        <v>97</v>
      </c>
      <c r="C54" s="9"/>
    </row>
    <row r="55" spans="1:3" x14ac:dyDescent="0.25">
      <c r="A55" s="9" t="s">
        <v>48</v>
      </c>
      <c r="B55" s="9">
        <v>-1.1419038081919131</v>
      </c>
      <c r="C55" s="9"/>
    </row>
    <row r="56" spans="1:3" x14ac:dyDescent="0.25">
      <c r="A56" s="9" t="s">
        <v>49</v>
      </c>
      <c r="B56" s="9">
        <v>0.12815251008797329</v>
      </c>
      <c r="C56" s="9"/>
    </row>
    <row r="57" spans="1:3" x14ac:dyDescent="0.25">
      <c r="A57" s="9" t="s">
        <v>50</v>
      </c>
      <c r="B57" s="9">
        <v>1.6607146101230255</v>
      </c>
      <c r="C57" s="9"/>
    </row>
    <row r="58" spans="1:3" x14ac:dyDescent="0.25">
      <c r="A58" s="9" t="s">
        <v>51</v>
      </c>
      <c r="B58" s="9">
        <v>0.25630502017594659</v>
      </c>
      <c r="C58" s="9"/>
    </row>
    <row r="59" spans="1:3" ht="15.75" thickBot="1" x14ac:dyDescent="0.3">
      <c r="A59" s="10" t="s">
        <v>52</v>
      </c>
      <c r="B59" s="10">
        <v>1.9847231860139838</v>
      </c>
      <c r="C59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9050-16B1-4DA1-88A4-B108BC97D4B9}">
  <dimension ref="A2:K116"/>
  <sheetViews>
    <sheetView topLeftCell="A30" workbookViewId="0">
      <selection activeCell="H30" sqref="H30"/>
    </sheetView>
  </sheetViews>
  <sheetFormatPr defaultRowHeight="15" x14ac:dyDescent="0.25"/>
  <cols>
    <col min="1" max="1" width="19.28515625" customWidth="1"/>
    <col min="2" max="2" width="9" customWidth="1"/>
    <col min="3" max="3" width="13.42578125" customWidth="1"/>
    <col min="4" max="4" width="11.85546875" bestFit="1" customWidth="1"/>
    <col min="5" max="5" width="5.85546875" bestFit="1" customWidth="1"/>
    <col min="6" max="6" width="11.85546875" bestFit="1" customWidth="1"/>
    <col min="8" max="8" width="17.85546875" customWidth="1"/>
    <col min="9" max="9" width="15.7109375" customWidth="1"/>
    <col min="10" max="10" width="16" customWidth="1"/>
  </cols>
  <sheetData>
    <row r="2" spans="1:11" x14ac:dyDescent="0.25">
      <c r="A2" s="7" t="s">
        <v>34</v>
      </c>
      <c r="B2" s="7" t="s">
        <v>53</v>
      </c>
    </row>
    <row r="3" spans="1:11" x14ac:dyDescent="0.25">
      <c r="A3" s="7" t="s">
        <v>19</v>
      </c>
      <c r="B3" t="s">
        <v>11</v>
      </c>
      <c r="C3" t="s">
        <v>18</v>
      </c>
      <c r="D3" t="s">
        <v>15</v>
      </c>
      <c r="E3" t="s">
        <v>17</v>
      </c>
      <c r="F3" t="s">
        <v>20</v>
      </c>
    </row>
    <row r="4" spans="1:11" x14ac:dyDescent="0.25">
      <c r="A4" s="4" t="s">
        <v>12</v>
      </c>
      <c r="B4" s="5">
        <v>5</v>
      </c>
      <c r="C4" s="5"/>
      <c r="D4" s="5">
        <v>6</v>
      </c>
      <c r="E4" s="5">
        <v>20</v>
      </c>
      <c r="F4" s="5">
        <v>31</v>
      </c>
    </row>
    <row r="5" spans="1:11" x14ac:dyDescent="0.25">
      <c r="A5" s="4" t="s">
        <v>13</v>
      </c>
      <c r="B5" s="5">
        <v>21</v>
      </c>
      <c r="C5" s="5"/>
      <c r="D5" s="5"/>
      <c r="E5" s="5">
        <v>10</v>
      </c>
      <c r="F5" s="5">
        <v>31</v>
      </c>
    </row>
    <row r="6" spans="1:11" x14ac:dyDescent="0.25">
      <c r="A6" s="4" t="s">
        <v>14</v>
      </c>
      <c r="B6" s="5">
        <v>19</v>
      </c>
      <c r="C6" s="5">
        <v>4</v>
      </c>
      <c r="D6" s="5">
        <v>3</v>
      </c>
      <c r="E6" s="5">
        <v>11</v>
      </c>
      <c r="F6" s="5">
        <v>37</v>
      </c>
    </row>
    <row r="7" spans="1:11" x14ac:dyDescent="0.25">
      <c r="A7" s="4" t="s">
        <v>20</v>
      </c>
      <c r="B7" s="5">
        <v>45</v>
      </c>
      <c r="C7" s="5">
        <v>4</v>
      </c>
      <c r="D7" s="5">
        <v>9</v>
      </c>
      <c r="E7" s="5">
        <v>41</v>
      </c>
      <c r="F7" s="5">
        <v>99</v>
      </c>
    </row>
    <row r="9" spans="1:11" x14ac:dyDescent="0.25">
      <c r="A9" t="s">
        <v>34</v>
      </c>
      <c r="B9" t="s">
        <v>53</v>
      </c>
      <c r="H9" t="s">
        <v>34</v>
      </c>
      <c r="I9" t="s">
        <v>53</v>
      </c>
    </row>
    <row r="10" spans="1:11" x14ac:dyDescent="0.25">
      <c r="A10" t="s">
        <v>19</v>
      </c>
      <c r="B10" t="s">
        <v>11</v>
      </c>
      <c r="C10" t="s">
        <v>18</v>
      </c>
      <c r="D10" t="s">
        <v>15</v>
      </c>
      <c r="E10" t="s">
        <v>17</v>
      </c>
      <c r="F10" t="s">
        <v>20</v>
      </c>
      <c r="H10" t="s">
        <v>19</v>
      </c>
      <c r="I10" t="s">
        <v>54</v>
      </c>
      <c r="J10" t="s">
        <v>55</v>
      </c>
      <c r="K10" t="s">
        <v>20</v>
      </c>
    </row>
    <row r="11" spans="1:11" x14ac:dyDescent="0.25">
      <c r="A11" t="s">
        <v>12</v>
      </c>
      <c r="B11">
        <v>5</v>
      </c>
      <c r="D11">
        <v>6</v>
      </c>
      <c r="E11">
        <v>20</v>
      </c>
      <c r="F11">
        <v>31</v>
      </c>
      <c r="H11" t="s">
        <v>12</v>
      </c>
      <c r="I11">
        <f>B11+C11</f>
        <v>5</v>
      </c>
      <c r="J11">
        <f>D11+E11</f>
        <v>26</v>
      </c>
      <c r="K11">
        <v>31</v>
      </c>
    </row>
    <row r="12" spans="1:11" x14ac:dyDescent="0.25">
      <c r="A12" t="s">
        <v>13</v>
      </c>
      <c r="B12">
        <v>21</v>
      </c>
      <c r="E12">
        <v>10</v>
      </c>
      <c r="F12">
        <v>31</v>
      </c>
      <c r="H12" t="s">
        <v>13</v>
      </c>
      <c r="I12">
        <f t="shared" ref="I12:I14" si="0">B12+C12</f>
        <v>21</v>
      </c>
      <c r="J12">
        <f t="shared" ref="J12:J14" si="1">D12+E12</f>
        <v>10</v>
      </c>
      <c r="K12">
        <v>31</v>
      </c>
    </row>
    <row r="13" spans="1:11" x14ac:dyDescent="0.25">
      <c r="A13" t="s">
        <v>14</v>
      </c>
      <c r="B13">
        <v>19</v>
      </c>
      <c r="C13">
        <v>4</v>
      </c>
      <c r="D13">
        <v>3</v>
      </c>
      <c r="E13">
        <v>11</v>
      </c>
      <c r="F13">
        <v>37</v>
      </c>
      <c r="H13" t="s">
        <v>14</v>
      </c>
      <c r="I13">
        <f t="shared" si="0"/>
        <v>23</v>
      </c>
      <c r="J13">
        <f t="shared" si="1"/>
        <v>14</v>
      </c>
      <c r="K13">
        <v>37</v>
      </c>
    </row>
    <row r="14" spans="1:11" x14ac:dyDescent="0.25">
      <c r="A14" t="s">
        <v>20</v>
      </c>
      <c r="B14">
        <v>45</v>
      </c>
      <c r="C14">
        <v>4</v>
      </c>
      <c r="D14">
        <v>9</v>
      </c>
      <c r="E14">
        <v>41</v>
      </c>
      <c r="F14">
        <v>99</v>
      </c>
      <c r="H14" t="s">
        <v>20</v>
      </c>
      <c r="I14">
        <f t="shared" si="0"/>
        <v>49</v>
      </c>
      <c r="J14">
        <f t="shared" si="1"/>
        <v>50</v>
      </c>
      <c r="K14">
        <v>99</v>
      </c>
    </row>
    <row r="16" spans="1:11" x14ac:dyDescent="0.25">
      <c r="A16" t="s">
        <v>34</v>
      </c>
      <c r="B16" t="s">
        <v>53</v>
      </c>
      <c r="H16" t="s">
        <v>34</v>
      </c>
      <c r="I16" t="s">
        <v>53</v>
      </c>
    </row>
    <row r="17" spans="1:11" x14ac:dyDescent="0.25">
      <c r="A17" t="s">
        <v>19</v>
      </c>
      <c r="B17" t="s">
        <v>11</v>
      </c>
      <c r="C17" t="s">
        <v>18</v>
      </c>
      <c r="D17" t="s">
        <v>15</v>
      </c>
      <c r="E17" t="s">
        <v>17</v>
      </c>
      <c r="F17" t="s">
        <v>20</v>
      </c>
      <c r="H17" t="s">
        <v>19</v>
      </c>
      <c r="I17" t="s">
        <v>54</v>
      </c>
      <c r="J17" t="s">
        <v>55</v>
      </c>
      <c r="K17" t="s">
        <v>20</v>
      </c>
    </row>
    <row r="18" spans="1:11" x14ac:dyDescent="0.25">
      <c r="A18" t="s">
        <v>12</v>
      </c>
      <c r="B18">
        <f t="shared" ref="B18:E20" si="2">($F18*B$21)/$F$21</f>
        <v>14.090909090909092</v>
      </c>
      <c r="C18">
        <f t="shared" si="2"/>
        <v>1.2525252525252526</v>
      </c>
      <c r="D18">
        <f t="shared" si="2"/>
        <v>2.8181818181818183</v>
      </c>
      <c r="E18">
        <f t="shared" si="2"/>
        <v>12.838383838383839</v>
      </c>
      <c r="F18">
        <v>31</v>
      </c>
      <c r="H18" t="s">
        <v>12</v>
      </c>
      <c r="I18">
        <f>$K18*I$21/$K$21</f>
        <v>15.343434343434344</v>
      </c>
      <c r="J18">
        <f>$K18*J$21/$K$21</f>
        <v>15.656565656565656</v>
      </c>
      <c r="K18">
        <v>31</v>
      </c>
    </row>
    <row r="19" spans="1:11" x14ac:dyDescent="0.25">
      <c r="A19" t="s">
        <v>13</v>
      </c>
      <c r="B19">
        <f t="shared" si="2"/>
        <v>14.090909090909092</v>
      </c>
      <c r="C19">
        <f t="shared" si="2"/>
        <v>1.2525252525252526</v>
      </c>
      <c r="D19">
        <f t="shared" si="2"/>
        <v>2.8181818181818183</v>
      </c>
      <c r="E19">
        <f t="shared" si="2"/>
        <v>12.838383838383839</v>
      </c>
      <c r="F19">
        <v>31</v>
      </c>
      <c r="H19" t="s">
        <v>13</v>
      </c>
      <c r="I19">
        <f t="shared" ref="I19:J20" si="3">$K19*I$21/$K$21</f>
        <v>15.343434343434344</v>
      </c>
      <c r="J19">
        <f t="shared" si="3"/>
        <v>15.656565656565656</v>
      </c>
      <c r="K19">
        <v>31</v>
      </c>
    </row>
    <row r="20" spans="1:11" x14ac:dyDescent="0.25">
      <c r="A20" t="s">
        <v>14</v>
      </c>
      <c r="B20">
        <f t="shared" si="2"/>
        <v>16.818181818181817</v>
      </c>
      <c r="C20">
        <f t="shared" si="2"/>
        <v>1.494949494949495</v>
      </c>
      <c r="D20">
        <f t="shared" si="2"/>
        <v>3.3636363636363638</v>
      </c>
      <c r="E20">
        <f t="shared" si="2"/>
        <v>15.323232323232324</v>
      </c>
      <c r="F20">
        <v>37</v>
      </c>
      <c r="H20" t="s">
        <v>14</v>
      </c>
      <c r="I20">
        <f t="shared" si="3"/>
        <v>18.313131313131311</v>
      </c>
      <c r="J20">
        <f t="shared" si="3"/>
        <v>18.686868686868689</v>
      </c>
      <c r="K20">
        <v>37</v>
      </c>
    </row>
    <row r="21" spans="1:11" x14ac:dyDescent="0.25">
      <c r="A21" t="s">
        <v>20</v>
      </c>
      <c r="B21">
        <v>45</v>
      </c>
      <c r="C21">
        <v>4</v>
      </c>
      <c r="D21">
        <v>9</v>
      </c>
      <c r="E21">
        <v>41</v>
      </c>
      <c r="F21">
        <v>99</v>
      </c>
      <c r="H21" t="s">
        <v>20</v>
      </c>
      <c r="I21">
        <f t="shared" ref="I21" si="4">B21+C21</f>
        <v>49</v>
      </c>
      <c r="J21">
        <f t="shared" ref="J21" si="5">D21+E21</f>
        <v>50</v>
      </c>
      <c r="K21">
        <v>99</v>
      </c>
    </row>
    <row r="23" spans="1:11" x14ac:dyDescent="0.25">
      <c r="A23" t="s">
        <v>34</v>
      </c>
      <c r="B23" t="s">
        <v>53</v>
      </c>
      <c r="H23" t="s">
        <v>34</v>
      </c>
      <c r="I23" t="s">
        <v>53</v>
      </c>
    </row>
    <row r="24" spans="1:11" x14ac:dyDescent="0.25">
      <c r="A24" t="s">
        <v>19</v>
      </c>
      <c r="B24" t="s">
        <v>11</v>
      </c>
      <c r="C24" t="s">
        <v>18</v>
      </c>
      <c r="D24" t="s">
        <v>15</v>
      </c>
      <c r="E24" t="s">
        <v>17</v>
      </c>
      <c r="F24" t="s">
        <v>20</v>
      </c>
      <c r="H24" t="s">
        <v>19</v>
      </c>
      <c r="I24" t="s">
        <v>54</v>
      </c>
      <c r="J24" t="s">
        <v>55</v>
      </c>
      <c r="K24" t="s">
        <v>20</v>
      </c>
    </row>
    <row r="25" spans="1:11" x14ac:dyDescent="0.25">
      <c r="A25" t="s">
        <v>12</v>
      </c>
      <c r="B25">
        <f>((B11-B18)^2)/B18</f>
        <v>5.8651026392961887</v>
      </c>
      <c r="C25">
        <f t="shared" ref="B25:E27" si="6">((C11-C18)^2)/C18</f>
        <v>1.2525252525252526</v>
      </c>
      <c r="D25">
        <f t="shared" si="6"/>
        <v>3.5923753665689149</v>
      </c>
      <c r="E25">
        <f t="shared" si="6"/>
        <v>3.9949534685962682</v>
      </c>
      <c r="H25" t="s">
        <v>12</v>
      </c>
      <c r="I25">
        <f>(I11-I18)^2/I18</f>
        <v>6.9727957654224939</v>
      </c>
      <c r="J25">
        <f>(J11-J18)^2/J18</f>
        <v>6.8333398501140445</v>
      </c>
    </row>
    <row r="26" spans="1:11" x14ac:dyDescent="0.25">
      <c r="A26" t="s">
        <v>13</v>
      </c>
      <c r="B26">
        <f t="shared" si="6"/>
        <v>3.3876832844574767</v>
      </c>
      <c r="C26">
        <f t="shared" si="6"/>
        <v>1.2525252525252526</v>
      </c>
      <c r="D26">
        <f t="shared" si="6"/>
        <v>2.8181818181818183</v>
      </c>
      <c r="E26">
        <f t="shared" si="6"/>
        <v>0.6275262459369465</v>
      </c>
      <c r="H26" t="s">
        <v>13</v>
      </c>
      <c r="I26">
        <f t="shared" ref="I26:J27" si="7">(I12-I19)^2/I19</f>
        <v>2.0853698273053105</v>
      </c>
      <c r="J26">
        <f t="shared" si="7"/>
        <v>2.0436624307592042</v>
      </c>
    </row>
    <row r="27" spans="1:11" x14ac:dyDescent="0.25">
      <c r="A27" t="s">
        <v>14</v>
      </c>
      <c r="B27">
        <f t="shared" si="6"/>
        <v>0.28304668304668351</v>
      </c>
      <c r="C27">
        <f t="shared" si="6"/>
        <v>4.1976521976521974</v>
      </c>
      <c r="D27">
        <f t="shared" si="6"/>
        <v>3.9312039312039339E-2</v>
      </c>
      <c r="E27">
        <f t="shared" si="6"/>
        <v>1.2197385855922442</v>
      </c>
      <c r="H27" t="s">
        <v>14</v>
      </c>
      <c r="I27">
        <f t="shared" si="7"/>
        <v>1.199507485221772</v>
      </c>
      <c r="J27">
        <f t="shared" si="7"/>
        <v>1.1755173355173363</v>
      </c>
    </row>
    <row r="28" spans="1:11" x14ac:dyDescent="0.25">
      <c r="A28" t="s">
        <v>20</v>
      </c>
      <c r="F28">
        <f>SUM(B25:E27)</f>
        <v>28.530622833691279</v>
      </c>
      <c r="H28" t="s">
        <v>20</v>
      </c>
      <c r="K28">
        <f>SUM(I25:J27)</f>
        <v>20.310192694340163</v>
      </c>
    </row>
    <row r="30" spans="1:11" x14ac:dyDescent="0.25">
      <c r="A30">
        <f>CHITEST(B11:E13,B18:E20)</f>
        <v>7.2991172626890046E-4</v>
      </c>
      <c r="H30" s="12">
        <f>CHITEST(I11:J13,I18:J20)</f>
        <v>3.8877442993218538E-5</v>
      </c>
    </row>
    <row r="32" spans="1:11" x14ac:dyDescent="0.25">
      <c r="A32" s="7" t="s">
        <v>33</v>
      </c>
      <c r="B32" s="7" t="s">
        <v>53</v>
      </c>
    </row>
    <row r="33" spans="1:11" x14ac:dyDescent="0.25">
      <c r="A33" s="7" t="s">
        <v>19</v>
      </c>
      <c r="B33" t="s">
        <v>11</v>
      </c>
      <c r="C33" t="s">
        <v>18</v>
      </c>
      <c r="D33" t="s">
        <v>15</v>
      </c>
      <c r="E33" t="s">
        <v>17</v>
      </c>
      <c r="F33" t="s">
        <v>20</v>
      </c>
    </row>
    <row r="34" spans="1:11" x14ac:dyDescent="0.25">
      <c r="A34" s="4" t="s">
        <v>12</v>
      </c>
      <c r="B34" s="5">
        <v>9</v>
      </c>
      <c r="C34" s="5"/>
      <c r="D34" s="5">
        <v>3</v>
      </c>
      <c r="E34" s="5">
        <v>9</v>
      </c>
      <c r="F34" s="5">
        <v>21</v>
      </c>
    </row>
    <row r="35" spans="1:11" x14ac:dyDescent="0.25">
      <c r="A35" s="4" t="s">
        <v>13</v>
      </c>
      <c r="B35" s="5">
        <v>21</v>
      </c>
      <c r="C35" s="5"/>
      <c r="D35" s="5">
        <v>3</v>
      </c>
      <c r="E35" s="5">
        <v>20</v>
      </c>
      <c r="F35" s="5">
        <v>44</v>
      </c>
    </row>
    <row r="36" spans="1:11" x14ac:dyDescent="0.25">
      <c r="A36" s="4" t="s">
        <v>14</v>
      </c>
      <c r="B36" s="5">
        <v>15</v>
      </c>
      <c r="C36" s="5">
        <v>4</v>
      </c>
      <c r="D36" s="5">
        <v>3</v>
      </c>
      <c r="E36" s="5">
        <v>12</v>
      </c>
      <c r="F36" s="5">
        <v>34</v>
      </c>
    </row>
    <row r="37" spans="1:11" x14ac:dyDescent="0.25">
      <c r="A37" s="4" t="s">
        <v>20</v>
      </c>
      <c r="B37" s="5">
        <v>45</v>
      </c>
      <c r="C37" s="5">
        <v>4</v>
      </c>
      <c r="D37" s="5">
        <v>9</v>
      </c>
      <c r="E37" s="5">
        <v>41</v>
      </c>
      <c r="F37" s="5">
        <v>99</v>
      </c>
    </row>
    <row r="39" spans="1:11" x14ac:dyDescent="0.25">
      <c r="A39" t="s">
        <v>33</v>
      </c>
      <c r="B39" t="s">
        <v>53</v>
      </c>
      <c r="H39" t="s">
        <v>34</v>
      </c>
      <c r="I39" t="s">
        <v>53</v>
      </c>
    </row>
    <row r="40" spans="1:11" x14ac:dyDescent="0.25">
      <c r="A40" t="s">
        <v>19</v>
      </c>
      <c r="B40" t="s">
        <v>11</v>
      </c>
      <c r="C40" t="s">
        <v>18</v>
      </c>
      <c r="D40" t="s">
        <v>15</v>
      </c>
      <c r="E40" t="s">
        <v>17</v>
      </c>
      <c r="F40" t="s">
        <v>20</v>
      </c>
      <c r="H40" t="s">
        <v>19</v>
      </c>
      <c r="I40" t="s">
        <v>54</v>
      </c>
      <c r="J40" t="s">
        <v>55</v>
      </c>
      <c r="K40" t="s">
        <v>20</v>
      </c>
    </row>
    <row r="41" spans="1:11" x14ac:dyDescent="0.25">
      <c r="A41" t="s">
        <v>12</v>
      </c>
      <c r="B41">
        <v>9</v>
      </c>
      <c r="D41">
        <v>3</v>
      </c>
      <c r="E41">
        <v>9</v>
      </c>
      <c r="F41">
        <v>21</v>
      </c>
      <c r="H41" t="s">
        <v>12</v>
      </c>
      <c r="I41">
        <f>B41+C41</f>
        <v>9</v>
      </c>
      <c r="J41">
        <f>D41+E41</f>
        <v>12</v>
      </c>
      <c r="K41">
        <v>21</v>
      </c>
    </row>
    <row r="42" spans="1:11" x14ac:dyDescent="0.25">
      <c r="A42" t="s">
        <v>13</v>
      </c>
      <c r="B42">
        <v>21</v>
      </c>
      <c r="D42">
        <v>3</v>
      </c>
      <c r="E42">
        <v>20</v>
      </c>
      <c r="F42">
        <v>44</v>
      </c>
      <c r="H42" t="s">
        <v>13</v>
      </c>
      <c r="I42">
        <f t="shared" ref="I42:I44" si="8">B42+C42</f>
        <v>21</v>
      </c>
      <c r="J42">
        <f t="shared" ref="J42:J44" si="9">D42+E42</f>
        <v>23</v>
      </c>
      <c r="K42">
        <v>44</v>
      </c>
    </row>
    <row r="43" spans="1:11" x14ac:dyDescent="0.25">
      <c r="A43" t="s">
        <v>14</v>
      </c>
      <c r="B43">
        <v>15</v>
      </c>
      <c r="C43">
        <v>4</v>
      </c>
      <c r="D43">
        <v>3</v>
      </c>
      <c r="E43">
        <v>12</v>
      </c>
      <c r="F43">
        <v>34</v>
      </c>
      <c r="H43" t="s">
        <v>14</v>
      </c>
      <c r="I43">
        <f t="shared" si="8"/>
        <v>19</v>
      </c>
      <c r="J43">
        <f t="shared" si="9"/>
        <v>15</v>
      </c>
      <c r="K43">
        <v>34</v>
      </c>
    </row>
    <row r="44" spans="1:11" x14ac:dyDescent="0.25">
      <c r="A44" t="s">
        <v>20</v>
      </c>
      <c r="B44">
        <v>45</v>
      </c>
      <c r="C44">
        <v>4</v>
      </c>
      <c r="D44">
        <v>9</v>
      </c>
      <c r="E44">
        <v>41</v>
      </c>
      <c r="F44">
        <v>99</v>
      </c>
      <c r="H44" t="s">
        <v>20</v>
      </c>
      <c r="I44">
        <f t="shared" si="8"/>
        <v>49</v>
      </c>
      <c r="J44">
        <f t="shared" si="9"/>
        <v>50</v>
      </c>
      <c r="K44">
        <v>99</v>
      </c>
    </row>
    <row r="46" spans="1:11" x14ac:dyDescent="0.25">
      <c r="A46" t="s">
        <v>34</v>
      </c>
      <c r="B46" t="s">
        <v>53</v>
      </c>
      <c r="H46" t="s">
        <v>34</v>
      </c>
      <c r="I46" t="s">
        <v>53</v>
      </c>
    </row>
    <row r="47" spans="1:11" x14ac:dyDescent="0.25">
      <c r="A47" t="s">
        <v>19</v>
      </c>
      <c r="B47" t="s">
        <v>11</v>
      </c>
      <c r="C47" t="s">
        <v>18</v>
      </c>
      <c r="D47" t="s">
        <v>15</v>
      </c>
      <c r="E47" t="s">
        <v>17</v>
      </c>
      <c r="F47" t="s">
        <v>20</v>
      </c>
      <c r="H47" t="s">
        <v>19</v>
      </c>
      <c r="I47" t="s">
        <v>54</v>
      </c>
      <c r="J47" t="s">
        <v>55</v>
      </c>
      <c r="K47" t="s">
        <v>20</v>
      </c>
    </row>
    <row r="48" spans="1:11" x14ac:dyDescent="0.25">
      <c r="A48" t="s">
        <v>12</v>
      </c>
      <c r="B48">
        <f>($F48*B$51)/$F$51</f>
        <v>9.545454545454545</v>
      </c>
      <c r="C48">
        <f t="shared" ref="C48:E48" si="10">($F48*C$51)/$F$51</f>
        <v>0.84848484848484851</v>
      </c>
      <c r="D48">
        <f t="shared" si="10"/>
        <v>1.9090909090909092</v>
      </c>
      <c r="E48">
        <f t="shared" si="10"/>
        <v>8.6969696969696972</v>
      </c>
      <c r="F48">
        <v>21</v>
      </c>
      <c r="H48" t="s">
        <v>12</v>
      </c>
      <c r="I48">
        <f>$K48*I$51/$K$51</f>
        <v>10.393939393939394</v>
      </c>
      <c r="J48">
        <f>$K48*J$51/$K$51</f>
        <v>10.606060606060606</v>
      </c>
      <c r="K48">
        <v>21</v>
      </c>
    </row>
    <row r="49" spans="1:11" x14ac:dyDescent="0.25">
      <c r="A49" t="s">
        <v>13</v>
      </c>
      <c r="B49">
        <f t="shared" ref="B49:E50" si="11">($F49*B$51)/$F$51</f>
        <v>20</v>
      </c>
      <c r="C49">
        <f t="shared" si="11"/>
        <v>1.7777777777777777</v>
      </c>
      <c r="D49">
        <f t="shared" si="11"/>
        <v>4</v>
      </c>
      <c r="E49">
        <f t="shared" si="11"/>
        <v>18.222222222222221</v>
      </c>
      <c r="F49">
        <v>44</v>
      </c>
      <c r="H49" t="s">
        <v>13</v>
      </c>
      <c r="I49">
        <f t="shared" ref="I49:J50" si="12">$K49*I$51/$K$51</f>
        <v>21.777777777777779</v>
      </c>
      <c r="J49">
        <f t="shared" si="12"/>
        <v>22.222222222222221</v>
      </c>
      <c r="K49">
        <v>44</v>
      </c>
    </row>
    <row r="50" spans="1:11" x14ac:dyDescent="0.25">
      <c r="A50" t="s">
        <v>14</v>
      </c>
      <c r="B50">
        <f t="shared" si="11"/>
        <v>15.454545454545455</v>
      </c>
      <c r="C50">
        <f t="shared" si="11"/>
        <v>1.3737373737373737</v>
      </c>
      <c r="D50">
        <f t="shared" si="11"/>
        <v>3.0909090909090908</v>
      </c>
      <c r="E50">
        <f t="shared" si="11"/>
        <v>14.080808080808081</v>
      </c>
      <c r="F50">
        <v>34</v>
      </c>
      <c r="H50" t="s">
        <v>14</v>
      </c>
      <c r="I50">
        <f t="shared" si="12"/>
        <v>16.828282828282827</v>
      </c>
      <c r="J50">
        <f t="shared" si="12"/>
        <v>17.171717171717173</v>
      </c>
      <c r="K50">
        <v>34</v>
      </c>
    </row>
    <row r="51" spans="1:11" x14ac:dyDescent="0.25">
      <c r="A51" t="s">
        <v>20</v>
      </c>
      <c r="B51">
        <v>45</v>
      </c>
      <c r="C51">
        <v>4</v>
      </c>
      <c r="D51">
        <v>9</v>
      </c>
      <c r="E51">
        <v>41</v>
      </c>
      <c r="F51">
        <v>99</v>
      </c>
      <c r="H51" t="s">
        <v>20</v>
      </c>
      <c r="I51">
        <f t="shared" ref="I51" si="13">B51+C51</f>
        <v>49</v>
      </c>
      <c r="J51">
        <f t="shared" ref="J51" si="14">D51+E51</f>
        <v>50</v>
      </c>
      <c r="K51">
        <v>99</v>
      </c>
    </row>
    <row r="53" spans="1:11" x14ac:dyDescent="0.25">
      <c r="A53" t="s">
        <v>34</v>
      </c>
      <c r="B53" t="s">
        <v>53</v>
      </c>
      <c r="H53" t="s">
        <v>34</v>
      </c>
      <c r="I53" t="s">
        <v>53</v>
      </c>
    </row>
    <row r="54" spans="1:11" x14ac:dyDescent="0.25">
      <c r="A54" t="s">
        <v>19</v>
      </c>
      <c r="B54" t="s">
        <v>11</v>
      </c>
      <c r="C54" t="s">
        <v>18</v>
      </c>
      <c r="D54" t="s">
        <v>15</v>
      </c>
      <c r="E54" t="s">
        <v>17</v>
      </c>
      <c r="F54" t="s">
        <v>20</v>
      </c>
      <c r="H54" t="s">
        <v>19</v>
      </c>
      <c r="I54" t="s">
        <v>54</v>
      </c>
      <c r="J54" t="s">
        <v>55</v>
      </c>
      <c r="K54" t="s">
        <v>20</v>
      </c>
    </row>
    <row r="55" spans="1:11" x14ac:dyDescent="0.25">
      <c r="A55" t="s">
        <v>12</v>
      </c>
      <c r="B55">
        <f t="shared" ref="B55:E57" si="15">((B41-B48)^2)/B48</f>
        <v>3.1168831168831113E-2</v>
      </c>
      <c r="C55">
        <f t="shared" si="15"/>
        <v>0.84848484848484862</v>
      </c>
      <c r="D55">
        <f t="shared" si="15"/>
        <v>0.62337662337662325</v>
      </c>
      <c r="E55">
        <f t="shared" si="15"/>
        <v>1.0558547143912978E-2</v>
      </c>
      <c r="H55" t="s">
        <v>12</v>
      </c>
      <c r="I55">
        <f>(I41-I48)^2/I48</f>
        <v>0.18694230939128911</v>
      </c>
      <c r="J55">
        <f>(J41-J48)^2/J48</f>
        <v>0.18320346320346337</v>
      </c>
    </row>
    <row r="56" spans="1:11" x14ac:dyDescent="0.25">
      <c r="A56" t="s">
        <v>13</v>
      </c>
      <c r="B56">
        <f t="shared" si="15"/>
        <v>0.05</v>
      </c>
      <c r="C56">
        <f t="shared" si="15"/>
        <v>1.7777777777777777</v>
      </c>
      <c r="D56">
        <f t="shared" si="15"/>
        <v>0.25</v>
      </c>
      <c r="E56">
        <f t="shared" si="15"/>
        <v>0.17344173441734434</v>
      </c>
      <c r="H56" t="s">
        <v>13</v>
      </c>
      <c r="I56">
        <f t="shared" ref="I56:J56" si="16">(I42-I49)^2/I49</f>
        <v>2.7777777777777835E-2</v>
      </c>
      <c r="J56">
        <f t="shared" si="16"/>
        <v>2.722222222222228E-2</v>
      </c>
    </row>
    <row r="57" spans="1:11" x14ac:dyDescent="0.25">
      <c r="A57" t="s">
        <v>14</v>
      </c>
      <c r="B57">
        <f t="shared" si="15"/>
        <v>1.336898395721928E-2</v>
      </c>
      <c r="C57">
        <f t="shared" si="15"/>
        <v>5.0207961972667858</v>
      </c>
      <c r="D57">
        <f t="shared" si="15"/>
        <v>2.6737967914438453E-3</v>
      </c>
      <c r="E57">
        <f t="shared" si="15"/>
        <v>0.30749387707780834</v>
      </c>
      <c r="H57" t="s">
        <v>14</v>
      </c>
      <c r="I57">
        <f t="shared" ref="I57:J57" si="17">(I43-I50)^2/I50</f>
        <v>0.2802636205997554</v>
      </c>
      <c r="J57">
        <f t="shared" si="17"/>
        <v>0.2746583481877603</v>
      </c>
    </row>
    <row r="58" spans="1:11" x14ac:dyDescent="0.25">
      <c r="A58" t="s">
        <v>20</v>
      </c>
      <c r="F58">
        <f>SUM(B55:E57)</f>
        <v>9.1091412174625948</v>
      </c>
      <c r="H58" t="s">
        <v>20</v>
      </c>
      <c r="K58">
        <f>SUM(I55:J57)</f>
        <v>0.98006774138226826</v>
      </c>
    </row>
    <row r="60" spans="1:11" x14ac:dyDescent="0.25">
      <c r="A60">
        <f>CHITEST(B41:E43,B48:E50)</f>
        <v>0.37132258273471663</v>
      </c>
      <c r="H60" s="12">
        <f>CHITEST(I41:J43,I48:J50)</f>
        <v>0.61260564445644383</v>
      </c>
    </row>
    <row r="62" spans="1:11" x14ac:dyDescent="0.25">
      <c r="A62" s="7" t="s">
        <v>30</v>
      </c>
      <c r="B62" s="7" t="s">
        <v>53</v>
      </c>
    </row>
    <row r="63" spans="1:11" x14ac:dyDescent="0.25">
      <c r="A63" s="7" t="s">
        <v>19</v>
      </c>
      <c r="B63" t="s">
        <v>11</v>
      </c>
      <c r="C63" t="s">
        <v>18</v>
      </c>
      <c r="D63" t="s">
        <v>15</v>
      </c>
      <c r="E63" t="s">
        <v>17</v>
      </c>
      <c r="F63" t="s">
        <v>20</v>
      </c>
    </row>
    <row r="64" spans="1:11" x14ac:dyDescent="0.25">
      <c r="A64" s="4" t="s">
        <v>16</v>
      </c>
      <c r="B64" s="5">
        <v>21</v>
      </c>
      <c r="C64" s="5">
        <v>4</v>
      </c>
      <c r="D64" s="5"/>
      <c r="E64" s="5">
        <v>18</v>
      </c>
      <c r="F64" s="5">
        <v>43</v>
      </c>
    </row>
    <row r="65" spans="1:11" x14ac:dyDescent="0.25">
      <c r="A65" s="4" t="s">
        <v>10</v>
      </c>
      <c r="B65" s="5">
        <v>24</v>
      </c>
      <c r="C65" s="5"/>
      <c r="D65" s="5">
        <v>9</v>
      </c>
      <c r="E65" s="5">
        <v>23</v>
      </c>
      <c r="F65" s="5">
        <v>56</v>
      </c>
    </row>
    <row r="66" spans="1:11" x14ac:dyDescent="0.25">
      <c r="A66" s="4" t="s">
        <v>20</v>
      </c>
      <c r="B66" s="5">
        <v>45</v>
      </c>
      <c r="C66" s="5">
        <v>4</v>
      </c>
      <c r="D66" s="5">
        <v>9</v>
      </c>
      <c r="E66" s="5">
        <v>41</v>
      </c>
      <c r="F66" s="5">
        <v>99</v>
      </c>
    </row>
    <row r="68" spans="1:11" x14ac:dyDescent="0.25">
      <c r="A68" t="s">
        <v>30</v>
      </c>
      <c r="B68" t="s">
        <v>53</v>
      </c>
      <c r="H68" t="s">
        <v>30</v>
      </c>
    </row>
    <row r="69" spans="1:11" x14ac:dyDescent="0.25">
      <c r="A69" t="s">
        <v>19</v>
      </c>
      <c r="B69" t="s">
        <v>11</v>
      </c>
      <c r="C69" t="s">
        <v>18</v>
      </c>
      <c r="D69" t="s">
        <v>15</v>
      </c>
      <c r="E69" t="s">
        <v>17</v>
      </c>
      <c r="F69" t="s">
        <v>20</v>
      </c>
      <c r="H69" t="s">
        <v>19</v>
      </c>
      <c r="I69" t="s">
        <v>54</v>
      </c>
      <c r="J69" t="s">
        <v>55</v>
      </c>
      <c r="K69" t="s">
        <v>20</v>
      </c>
    </row>
    <row r="70" spans="1:11" x14ac:dyDescent="0.25">
      <c r="A70" t="s">
        <v>16</v>
      </c>
      <c r="B70">
        <v>21</v>
      </c>
      <c r="C70">
        <v>4</v>
      </c>
      <c r="E70">
        <v>18</v>
      </c>
      <c r="F70">
        <v>43</v>
      </c>
      <c r="H70" t="s">
        <v>16</v>
      </c>
      <c r="I70">
        <f>B70+C70</f>
        <v>25</v>
      </c>
      <c r="J70">
        <f>D70+E70</f>
        <v>18</v>
      </c>
      <c r="K70">
        <v>43</v>
      </c>
    </row>
    <row r="71" spans="1:11" x14ac:dyDescent="0.25">
      <c r="A71" t="s">
        <v>10</v>
      </c>
      <c r="B71">
        <v>24</v>
      </c>
      <c r="D71">
        <v>9</v>
      </c>
      <c r="E71">
        <v>23</v>
      </c>
      <c r="F71">
        <v>56</v>
      </c>
      <c r="H71" t="s">
        <v>10</v>
      </c>
      <c r="I71">
        <f t="shared" ref="I71:I72" si="18">B71+C71</f>
        <v>24</v>
      </c>
      <c r="J71">
        <f t="shared" ref="J71:J72" si="19">D71+E71</f>
        <v>32</v>
      </c>
      <c r="K71">
        <v>56</v>
      </c>
    </row>
    <row r="72" spans="1:11" x14ac:dyDescent="0.25">
      <c r="A72" t="s">
        <v>20</v>
      </c>
      <c r="B72">
        <v>45</v>
      </c>
      <c r="C72">
        <v>4</v>
      </c>
      <c r="D72">
        <v>9</v>
      </c>
      <c r="E72">
        <v>41</v>
      </c>
      <c r="F72">
        <v>99</v>
      </c>
      <c r="H72" t="s">
        <v>20</v>
      </c>
      <c r="I72">
        <f t="shared" si="18"/>
        <v>49</v>
      </c>
      <c r="J72">
        <f t="shared" si="19"/>
        <v>50</v>
      </c>
      <c r="K72">
        <v>99</v>
      </c>
    </row>
    <row r="74" spans="1:11" x14ac:dyDescent="0.25">
      <c r="A74" t="s">
        <v>30</v>
      </c>
      <c r="B74" t="s">
        <v>53</v>
      </c>
      <c r="H74" t="s">
        <v>30</v>
      </c>
    </row>
    <row r="75" spans="1:11" x14ac:dyDescent="0.25">
      <c r="A75" t="s">
        <v>19</v>
      </c>
      <c r="B75" t="s">
        <v>11</v>
      </c>
      <c r="C75" t="s">
        <v>18</v>
      </c>
      <c r="D75" t="s">
        <v>15</v>
      </c>
      <c r="E75" t="s">
        <v>17</v>
      </c>
      <c r="F75" t="s">
        <v>20</v>
      </c>
      <c r="H75" t="s">
        <v>19</v>
      </c>
      <c r="I75" t="s">
        <v>54</v>
      </c>
      <c r="J75" t="s">
        <v>55</v>
      </c>
      <c r="K75" t="s">
        <v>20</v>
      </c>
    </row>
    <row r="76" spans="1:11" x14ac:dyDescent="0.25">
      <c r="A76" t="s">
        <v>16</v>
      </c>
      <c r="B76">
        <f>$F76*B$78/$F$78</f>
        <v>19.545454545454547</v>
      </c>
      <c r="C76">
        <f t="shared" ref="C76:E77" si="20">$F76*C$78/$F$78</f>
        <v>1.7373737373737375</v>
      </c>
      <c r="D76">
        <f t="shared" si="20"/>
        <v>3.9090909090909092</v>
      </c>
      <c r="E76">
        <f t="shared" si="20"/>
        <v>17.80808080808081</v>
      </c>
      <c r="F76">
        <v>43</v>
      </c>
      <c r="H76" t="s">
        <v>16</v>
      </c>
      <c r="I76">
        <f>$K76*I$78/$K$78</f>
        <v>21.282828282828284</v>
      </c>
      <c r="J76">
        <f>$K76*J$78/$K$78</f>
        <v>21.717171717171716</v>
      </c>
      <c r="K76">
        <v>43</v>
      </c>
    </row>
    <row r="77" spans="1:11" x14ac:dyDescent="0.25">
      <c r="A77" t="s">
        <v>10</v>
      </c>
      <c r="B77">
        <f>$F77*B$78/$F$78</f>
        <v>25.454545454545453</v>
      </c>
      <c r="C77">
        <f t="shared" si="20"/>
        <v>2.2626262626262625</v>
      </c>
      <c r="D77">
        <f t="shared" si="20"/>
        <v>5.0909090909090908</v>
      </c>
      <c r="E77">
        <f t="shared" si="20"/>
        <v>23.19191919191919</v>
      </c>
      <c r="F77">
        <v>56</v>
      </c>
      <c r="H77" t="s">
        <v>10</v>
      </c>
      <c r="I77">
        <f>$K77*I$78/$K$78</f>
        <v>27.717171717171716</v>
      </c>
      <c r="J77">
        <f>$K77*J$78/$K$78</f>
        <v>28.282828282828284</v>
      </c>
      <c r="K77">
        <v>56</v>
      </c>
    </row>
    <row r="78" spans="1:11" x14ac:dyDescent="0.25">
      <c r="A78" t="s">
        <v>20</v>
      </c>
      <c r="B78">
        <v>45</v>
      </c>
      <c r="C78">
        <v>4</v>
      </c>
      <c r="D78">
        <v>9</v>
      </c>
      <c r="E78">
        <v>41</v>
      </c>
      <c r="F78">
        <v>99</v>
      </c>
      <c r="H78" t="s">
        <v>20</v>
      </c>
      <c r="I78">
        <f t="shared" ref="I78" si="21">B78+C78</f>
        <v>49</v>
      </c>
      <c r="J78">
        <f t="shared" ref="J78" si="22">D78+E78</f>
        <v>50</v>
      </c>
      <c r="K78">
        <v>99</v>
      </c>
    </row>
    <row r="80" spans="1:11" x14ac:dyDescent="0.25">
      <c r="A80" t="s">
        <v>30</v>
      </c>
      <c r="B80" t="s">
        <v>53</v>
      </c>
      <c r="H80" t="s">
        <v>30</v>
      </c>
    </row>
    <row r="81" spans="1:11" x14ac:dyDescent="0.25">
      <c r="A81" t="s">
        <v>19</v>
      </c>
      <c r="B81" t="s">
        <v>11</v>
      </c>
      <c r="C81" t="s">
        <v>18</v>
      </c>
      <c r="D81" t="s">
        <v>15</v>
      </c>
      <c r="E81" t="s">
        <v>17</v>
      </c>
      <c r="F81" t="s">
        <v>20</v>
      </c>
      <c r="H81" t="s">
        <v>19</v>
      </c>
      <c r="I81" t="s">
        <v>54</v>
      </c>
      <c r="J81" t="s">
        <v>55</v>
      </c>
      <c r="K81" t="s">
        <v>20</v>
      </c>
    </row>
    <row r="82" spans="1:11" x14ac:dyDescent="0.25">
      <c r="A82" t="s">
        <v>16</v>
      </c>
      <c r="B82">
        <f>(B70-B76)^2/B76</f>
        <v>0.10824524312896384</v>
      </c>
      <c r="C82">
        <f t="shared" ref="C82:E82" si="23">(C70-C76)^2/C76</f>
        <v>2.9466760629551323</v>
      </c>
      <c r="D82">
        <f t="shared" si="23"/>
        <v>3.9090909090909092</v>
      </c>
      <c r="E82">
        <f t="shared" si="23"/>
        <v>2.0683293513695882E-3</v>
      </c>
      <c r="H82" t="s">
        <v>16</v>
      </c>
      <c r="I82">
        <f>(I70-I76)^2/I76</f>
        <v>0.64922600470773195</v>
      </c>
      <c r="J82">
        <f>(J70-J76)^2/J76</f>
        <v>0.63624148461357732</v>
      </c>
    </row>
    <row r="83" spans="1:11" x14ac:dyDescent="0.25">
      <c r="A83" t="s">
        <v>10</v>
      </c>
      <c r="B83">
        <f>(B71-B77)^2/B77</f>
        <v>8.3116883116882964E-2</v>
      </c>
      <c r="C83">
        <f t="shared" ref="C83:E83" si="24">(C71-C77)^2/C77</f>
        <v>2.2626262626262625</v>
      </c>
      <c r="D83">
        <f t="shared" si="24"/>
        <v>3.0016233766233769</v>
      </c>
      <c r="E83">
        <f t="shared" si="24"/>
        <v>1.5881814662302197E-3</v>
      </c>
      <c r="H83" t="s">
        <v>10</v>
      </c>
      <c r="I83">
        <f>(I71-I77)^2/I77</f>
        <v>0.49851282504343702</v>
      </c>
      <c r="J83">
        <f>(J71-J77)^2/J77</f>
        <v>0.48854256854256828</v>
      </c>
    </row>
    <row r="84" spans="1:11" x14ac:dyDescent="0.25">
      <c r="A84" t="s">
        <v>20</v>
      </c>
      <c r="F84">
        <f>SUM(B82:E83)</f>
        <v>12.315035248359127</v>
      </c>
      <c r="H84" t="s">
        <v>20</v>
      </c>
      <c r="K84">
        <f>SUM(I82:J83)</f>
        <v>2.2725228829073147</v>
      </c>
    </row>
    <row r="86" spans="1:11" x14ac:dyDescent="0.25">
      <c r="A86">
        <f>CHITEST(B70:E71,B76:E77)</f>
        <v>0.10484191098652314</v>
      </c>
      <c r="H86" s="12">
        <f>CHITEST(I70:J71,I76:J77)</f>
        <v>0.13168537847907477</v>
      </c>
    </row>
    <row r="88" spans="1:11" x14ac:dyDescent="0.25">
      <c r="A88" s="7" t="s">
        <v>22</v>
      </c>
      <c r="B88" s="7" t="s">
        <v>53</v>
      </c>
    </row>
    <row r="89" spans="1:11" x14ac:dyDescent="0.25">
      <c r="A89" s="7" t="s">
        <v>19</v>
      </c>
      <c r="B89" t="s">
        <v>11</v>
      </c>
      <c r="C89" t="s">
        <v>18</v>
      </c>
      <c r="D89" t="s">
        <v>15</v>
      </c>
      <c r="E89" t="s">
        <v>17</v>
      </c>
      <c r="F89" t="s">
        <v>20</v>
      </c>
    </row>
    <row r="90" spans="1:11" x14ac:dyDescent="0.25">
      <c r="A90" s="4" t="s">
        <v>12</v>
      </c>
      <c r="B90" s="5">
        <v>5</v>
      </c>
      <c r="C90" s="5"/>
      <c r="D90" s="5">
        <v>3</v>
      </c>
      <c r="E90" s="5">
        <v>4</v>
      </c>
      <c r="F90" s="5">
        <v>12</v>
      </c>
    </row>
    <row r="91" spans="1:11" x14ac:dyDescent="0.25">
      <c r="A91" s="4" t="s">
        <v>13</v>
      </c>
      <c r="B91" s="5">
        <v>15</v>
      </c>
      <c r="C91" s="5"/>
      <c r="D91" s="5">
        <v>6</v>
      </c>
      <c r="E91" s="5">
        <v>5</v>
      </c>
      <c r="F91" s="5">
        <v>26</v>
      </c>
    </row>
    <row r="92" spans="1:11" x14ac:dyDescent="0.25">
      <c r="A92" s="4" t="s">
        <v>14</v>
      </c>
      <c r="B92" s="5">
        <v>25</v>
      </c>
      <c r="C92" s="5">
        <v>4</v>
      </c>
      <c r="D92" s="5"/>
      <c r="E92" s="5">
        <v>32</v>
      </c>
      <c r="F92" s="5">
        <v>61</v>
      </c>
    </row>
    <row r="93" spans="1:11" x14ac:dyDescent="0.25">
      <c r="A93" s="4" t="s">
        <v>20</v>
      </c>
      <c r="B93" s="5">
        <v>45</v>
      </c>
      <c r="C93" s="5">
        <v>4</v>
      </c>
      <c r="D93" s="5">
        <v>9</v>
      </c>
      <c r="E93" s="5">
        <v>41</v>
      </c>
      <c r="F93" s="5">
        <v>99</v>
      </c>
    </row>
    <row r="95" spans="1:11" x14ac:dyDescent="0.25">
      <c r="A95" t="s">
        <v>22</v>
      </c>
      <c r="B95" t="s">
        <v>53</v>
      </c>
      <c r="H95" t="s">
        <v>34</v>
      </c>
      <c r="I95" t="s">
        <v>53</v>
      </c>
    </row>
    <row r="96" spans="1:11" x14ac:dyDescent="0.25">
      <c r="A96" t="s">
        <v>19</v>
      </c>
      <c r="B96" t="s">
        <v>11</v>
      </c>
      <c r="C96" t="s">
        <v>18</v>
      </c>
      <c r="D96" t="s">
        <v>15</v>
      </c>
      <c r="E96" t="s">
        <v>17</v>
      </c>
      <c r="F96" t="s">
        <v>20</v>
      </c>
      <c r="H96" t="s">
        <v>19</v>
      </c>
      <c r="I96" t="s">
        <v>54</v>
      </c>
      <c r="J96" t="s">
        <v>55</v>
      </c>
      <c r="K96" t="s">
        <v>20</v>
      </c>
    </row>
    <row r="97" spans="1:11" x14ac:dyDescent="0.25">
      <c r="A97" t="s">
        <v>12</v>
      </c>
      <c r="B97">
        <v>5</v>
      </c>
      <c r="D97">
        <v>3</v>
      </c>
      <c r="E97">
        <v>4</v>
      </c>
      <c r="F97">
        <v>12</v>
      </c>
      <c r="H97" t="s">
        <v>12</v>
      </c>
      <c r="I97">
        <f>B97+C97</f>
        <v>5</v>
      </c>
      <c r="J97">
        <f>D97+E97</f>
        <v>7</v>
      </c>
      <c r="K97">
        <v>12</v>
      </c>
    </row>
    <row r="98" spans="1:11" x14ac:dyDescent="0.25">
      <c r="A98" t="s">
        <v>13</v>
      </c>
      <c r="B98">
        <v>15</v>
      </c>
      <c r="D98">
        <v>6</v>
      </c>
      <c r="E98">
        <v>5</v>
      </c>
      <c r="F98">
        <v>26</v>
      </c>
      <c r="H98" t="s">
        <v>13</v>
      </c>
      <c r="I98">
        <f t="shared" ref="I98:I100" si="25">B98+C98</f>
        <v>15</v>
      </c>
      <c r="J98">
        <f t="shared" ref="J98:J100" si="26">D98+E98</f>
        <v>11</v>
      </c>
      <c r="K98">
        <v>26</v>
      </c>
    </row>
    <row r="99" spans="1:11" x14ac:dyDescent="0.25">
      <c r="A99" t="s">
        <v>14</v>
      </c>
      <c r="B99">
        <v>25</v>
      </c>
      <c r="C99">
        <v>4</v>
      </c>
      <c r="E99">
        <v>32</v>
      </c>
      <c r="F99">
        <v>61</v>
      </c>
      <c r="H99" t="s">
        <v>14</v>
      </c>
      <c r="I99">
        <f t="shared" si="25"/>
        <v>29</v>
      </c>
      <c r="J99">
        <f t="shared" si="26"/>
        <v>32</v>
      </c>
      <c r="K99">
        <v>61</v>
      </c>
    </row>
    <row r="100" spans="1:11" x14ac:dyDescent="0.25">
      <c r="A100" t="s">
        <v>20</v>
      </c>
      <c r="B100">
        <v>45</v>
      </c>
      <c r="C100">
        <v>4</v>
      </c>
      <c r="D100">
        <v>9</v>
      </c>
      <c r="E100">
        <v>41</v>
      </c>
      <c r="F100">
        <v>99</v>
      </c>
      <c r="H100" t="s">
        <v>20</v>
      </c>
      <c r="I100">
        <f t="shared" si="25"/>
        <v>49</v>
      </c>
      <c r="J100">
        <f t="shared" si="26"/>
        <v>50</v>
      </c>
      <c r="K100">
        <v>99</v>
      </c>
    </row>
    <row r="102" spans="1:11" x14ac:dyDescent="0.25">
      <c r="A102" t="s">
        <v>22</v>
      </c>
      <c r="B102" t="s">
        <v>53</v>
      </c>
      <c r="H102" t="s">
        <v>34</v>
      </c>
      <c r="I102" t="s">
        <v>53</v>
      </c>
    </row>
    <row r="103" spans="1:11" x14ac:dyDescent="0.25">
      <c r="A103" t="s">
        <v>19</v>
      </c>
      <c r="B103" t="s">
        <v>11</v>
      </c>
      <c r="C103" t="s">
        <v>18</v>
      </c>
      <c r="D103" t="s">
        <v>15</v>
      </c>
      <c r="E103" t="s">
        <v>17</v>
      </c>
      <c r="F103" t="s">
        <v>20</v>
      </c>
      <c r="H103" t="s">
        <v>19</v>
      </c>
      <c r="I103" t="s">
        <v>54</v>
      </c>
      <c r="J103" t="s">
        <v>55</v>
      </c>
      <c r="K103" t="s">
        <v>20</v>
      </c>
    </row>
    <row r="104" spans="1:11" x14ac:dyDescent="0.25">
      <c r="A104" t="s">
        <v>12</v>
      </c>
      <c r="B104">
        <f>$F104*B$107/$F$107</f>
        <v>5.4545454545454541</v>
      </c>
      <c r="C104">
        <f t="shared" ref="C104:E104" si="27">$F104*C$107/$F$107</f>
        <v>0.48484848484848486</v>
      </c>
      <c r="D104">
        <f t="shared" si="27"/>
        <v>1.0909090909090908</v>
      </c>
      <c r="E104">
        <f t="shared" si="27"/>
        <v>4.9696969696969697</v>
      </c>
      <c r="F104">
        <v>12</v>
      </c>
      <c r="H104" t="s">
        <v>12</v>
      </c>
      <c r="I104">
        <f t="shared" ref="I104:J106" si="28">$K104*I$107/$K$107</f>
        <v>5.9393939393939394</v>
      </c>
      <c r="J104">
        <f t="shared" si="28"/>
        <v>6.0606060606060606</v>
      </c>
      <c r="K104">
        <v>12</v>
      </c>
    </row>
    <row r="105" spans="1:11" x14ac:dyDescent="0.25">
      <c r="A105" t="s">
        <v>13</v>
      </c>
      <c r="B105">
        <f t="shared" ref="B105:E106" si="29">$F105*B$107/$F$107</f>
        <v>11.818181818181818</v>
      </c>
      <c r="C105">
        <f t="shared" si="29"/>
        <v>1.0505050505050506</v>
      </c>
      <c r="D105">
        <f t="shared" si="29"/>
        <v>2.3636363636363638</v>
      </c>
      <c r="E105">
        <f t="shared" si="29"/>
        <v>10.767676767676768</v>
      </c>
      <c r="F105">
        <v>26</v>
      </c>
      <c r="H105" t="s">
        <v>13</v>
      </c>
      <c r="I105">
        <f t="shared" si="28"/>
        <v>12.868686868686869</v>
      </c>
      <c r="J105">
        <f t="shared" si="28"/>
        <v>13.131313131313131</v>
      </c>
      <c r="K105">
        <v>26</v>
      </c>
    </row>
    <row r="106" spans="1:11" x14ac:dyDescent="0.25">
      <c r="A106" t="s">
        <v>14</v>
      </c>
      <c r="B106">
        <f t="shared" si="29"/>
        <v>27.727272727272727</v>
      </c>
      <c r="C106">
        <f t="shared" si="29"/>
        <v>2.4646464646464645</v>
      </c>
      <c r="D106">
        <f t="shared" si="29"/>
        <v>5.5454545454545459</v>
      </c>
      <c r="E106">
        <f t="shared" si="29"/>
        <v>25.262626262626263</v>
      </c>
      <c r="F106">
        <v>61</v>
      </c>
      <c r="H106" t="s">
        <v>14</v>
      </c>
      <c r="I106">
        <f t="shared" si="28"/>
        <v>30.19191919191919</v>
      </c>
      <c r="J106">
        <f t="shared" si="28"/>
        <v>30.80808080808081</v>
      </c>
      <c r="K106">
        <v>61</v>
      </c>
    </row>
    <row r="107" spans="1:11" x14ac:dyDescent="0.25">
      <c r="A107" t="s">
        <v>20</v>
      </c>
      <c r="B107">
        <v>45</v>
      </c>
      <c r="C107">
        <v>4</v>
      </c>
      <c r="D107">
        <v>9</v>
      </c>
      <c r="E107">
        <v>41</v>
      </c>
      <c r="F107">
        <v>99</v>
      </c>
      <c r="H107" t="s">
        <v>20</v>
      </c>
      <c r="I107">
        <f t="shared" ref="I107" si="30">B107+C107</f>
        <v>49</v>
      </c>
      <c r="J107">
        <f t="shared" ref="J107" si="31">D107+E107</f>
        <v>50</v>
      </c>
      <c r="K107">
        <v>99</v>
      </c>
    </row>
    <row r="109" spans="1:11" x14ac:dyDescent="0.25">
      <c r="A109" t="s">
        <v>22</v>
      </c>
      <c r="B109" t="s">
        <v>53</v>
      </c>
      <c r="H109" t="s">
        <v>34</v>
      </c>
      <c r="I109" t="s">
        <v>53</v>
      </c>
    </row>
    <row r="110" spans="1:11" x14ac:dyDescent="0.25">
      <c r="A110" t="s">
        <v>19</v>
      </c>
      <c r="B110" t="s">
        <v>11</v>
      </c>
      <c r="C110" t="s">
        <v>18</v>
      </c>
      <c r="D110" t="s">
        <v>15</v>
      </c>
      <c r="E110" t="s">
        <v>17</v>
      </c>
      <c r="F110" t="s">
        <v>20</v>
      </c>
      <c r="H110" t="s">
        <v>19</v>
      </c>
      <c r="I110" t="s">
        <v>54</v>
      </c>
      <c r="J110" t="s">
        <v>55</v>
      </c>
      <c r="K110" t="s">
        <v>20</v>
      </c>
    </row>
    <row r="111" spans="1:11" x14ac:dyDescent="0.25">
      <c r="A111" t="s">
        <v>12</v>
      </c>
      <c r="B111">
        <f>(B97-B104)^2/B104</f>
        <v>3.7878787878787817E-2</v>
      </c>
      <c r="C111">
        <f t="shared" ref="C111:E111" si="32">(C97-C104)^2/C104</f>
        <v>0.48484848484848486</v>
      </c>
      <c r="D111">
        <f t="shared" si="32"/>
        <v>3.3409090909090917</v>
      </c>
      <c r="E111">
        <f t="shared" si="32"/>
        <v>0.18920916481892094</v>
      </c>
      <c r="H111" t="s">
        <v>12</v>
      </c>
      <c r="I111">
        <f>(I97-I104)^2/I104</f>
        <v>0.14857761286332716</v>
      </c>
      <c r="J111">
        <f>(J97-J104)^2/J104</f>
        <v>0.14560606060606063</v>
      </c>
    </row>
    <row r="112" spans="1:11" x14ac:dyDescent="0.25">
      <c r="A112" t="s">
        <v>13</v>
      </c>
      <c r="B112">
        <f t="shared" ref="B112:E113" si="33">(B98-B105)^2/B105</f>
        <v>0.85664335664335667</v>
      </c>
      <c r="C112">
        <f t="shared" si="33"/>
        <v>1.0505050505050506</v>
      </c>
      <c r="D112">
        <f t="shared" si="33"/>
        <v>5.5944055944055933</v>
      </c>
      <c r="E112">
        <f t="shared" si="33"/>
        <v>3.0894403699281754</v>
      </c>
      <c r="H112" t="s">
        <v>13</v>
      </c>
      <c r="I112">
        <f t="shared" ref="I112:J112" si="34">(I98-I105)^2/I105</f>
        <v>0.35298828155971018</v>
      </c>
      <c r="J112">
        <f t="shared" si="34"/>
        <v>0.34592851592851598</v>
      </c>
    </row>
    <row r="113" spans="1:11" x14ac:dyDescent="0.25">
      <c r="A113" t="s">
        <v>14</v>
      </c>
      <c r="B113">
        <f t="shared" si="33"/>
        <v>0.26825633383010422</v>
      </c>
      <c r="C113">
        <f t="shared" si="33"/>
        <v>0.95644974333498944</v>
      </c>
      <c r="D113">
        <f t="shared" si="33"/>
        <v>5.5454545454545459</v>
      </c>
      <c r="E113">
        <f t="shared" si="33"/>
        <v>1.7968125880960746</v>
      </c>
      <c r="H113" t="s">
        <v>14</v>
      </c>
      <c r="I113">
        <f t="shared" ref="I113:J113" si="35">(I99-I106)^2/I106</f>
        <v>4.7054688740871285E-2</v>
      </c>
      <c r="J113">
        <f t="shared" si="35"/>
        <v>4.6113594966053856E-2</v>
      </c>
    </row>
    <row r="114" spans="1:11" x14ac:dyDescent="0.25">
      <c r="A114" t="s">
        <v>20</v>
      </c>
      <c r="F114">
        <f>SUM(B111:E113)</f>
        <v>23.210813110653174</v>
      </c>
      <c r="H114" t="s">
        <v>20</v>
      </c>
      <c r="K114">
        <f>SUM(I111:J113)</f>
        <v>1.0862687546645391</v>
      </c>
    </row>
    <row r="116" spans="1:11" x14ac:dyDescent="0.25">
      <c r="A116">
        <f>CHITEST(B97:E99,B104:E106)</f>
        <v>1.3072929422600488E-2</v>
      </c>
      <c r="H116">
        <f>CHITEST(I97:J99,I104:J106)</f>
        <v>0.58092455902592011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412F-F78A-43EB-9481-30AEBDD458FC}">
  <dimension ref="A1:B4"/>
  <sheetViews>
    <sheetView tabSelected="1" workbookViewId="0">
      <selection activeCell="F18" sqref="F18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56</v>
      </c>
    </row>
    <row r="2" spans="1:2" x14ac:dyDescent="0.25">
      <c r="A2" t="s">
        <v>58</v>
      </c>
      <c r="B2">
        <f>PEARSON('Исходные данные'!A2:A100, 'Исходные данные'!H2:H100)</f>
        <v>-5.4824539121915011E-2</v>
      </c>
    </row>
    <row r="3" spans="1:2" x14ac:dyDescent="0.25">
      <c r="A3" t="s">
        <v>61</v>
      </c>
    </row>
    <row r="4" spans="1:2" x14ac:dyDescent="0.25">
      <c r="A4" t="s">
        <v>57</v>
      </c>
      <c r="B4">
        <f>CORREL('Исходные данные'!K2:K100,'Исходные данные'!L2:L100)</f>
        <v>0.13342912937771287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8C1A-9A82-4A1F-BCE3-316591123981}">
  <dimension ref="A1:G147"/>
  <sheetViews>
    <sheetView topLeftCell="A13" workbookViewId="0">
      <selection activeCell="X23" sqref="X23"/>
    </sheetView>
  </sheetViews>
  <sheetFormatPr defaultRowHeight="15" x14ac:dyDescent="0.25"/>
  <cols>
    <col min="1" max="1" width="15.28515625" customWidth="1"/>
    <col min="2" max="2" width="13.5703125" customWidth="1"/>
    <col min="3" max="3" width="8" customWidth="1"/>
    <col min="4" max="4" width="6" customWidth="1"/>
    <col min="5" max="5" width="8.7109375" customWidth="1"/>
    <col min="6" max="6" width="11.85546875" bestFit="1" customWidth="1"/>
  </cols>
  <sheetData>
    <row r="1" spans="1:5" x14ac:dyDescent="0.25">
      <c r="A1" s="7" t="s">
        <v>34</v>
      </c>
      <c r="B1" s="7" t="s">
        <v>53</v>
      </c>
    </row>
    <row r="2" spans="1:5" x14ac:dyDescent="0.25">
      <c r="A2" s="7" t="s">
        <v>19</v>
      </c>
      <c r="B2" t="s">
        <v>12</v>
      </c>
      <c r="C2" t="s">
        <v>13</v>
      </c>
      <c r="D2" t="s">
        <v>14</v>
      </c>
      <c r="E2" t="s">
        <v>20</v>
      </c>
    </row>
    <row r="3" spans="1:5" x14ac:dyDescent="0.25">
      <c r="A3" s="6">
        <v>4</v>
      </c>
      <c r="B3" s="5">
        <v>4</v>
      </c>
      <c r="C3" s="5">
        <v>7</v>
      </c>
      <c r="D3" s="5"/>
      <c r="E3" s="5">
        <v>11</v>
      </c>
    </row>
    <row r="4" spans="1:5" x14ac:dyDescent="0.25">
      <c r="A4" s="6">
        <v>5</v>
      </c>
      <c r="B4" s="5"/>
      <c r="C4" s="5">
        <v>2</v>
      </c>
      <c r="D4" s="5">
        <v>18</v>
      </c>
      <c r="E4" s="5">
        <v>20</v>
      </c>
    </row>
    <row r="5" spans="1:5" x14ac:dyDescent="0.25">
      <c r="A5" s="6">
        <v>6</v>
      </c>
      <c r="B5" s="5">
        <v>4</v>
      </c>
      <c r="C5" s="5"/>
      <c r="D5" s="5">
        <v>4</v>
      </c>
      <c r="E5" s="5">
        <v>8</v>
      </c>
    </row>
    <row r="6" spans="1:5" x14ac:dyDescent="0.25">
      <c r="A6" s="6">
        <v>7</v>
      </c>
      <c r="B6" s="5">
        <v>9</v>
      </c>
      <c r="C6" s="5">
        <v>7</v>
      </c>
      <c r="D6" s="5">
        <v>7</v>
      </c>
      <c r="E6" s="5">
        <v>23</v>
      </c>
    </row>
    <row r="7" spans="1:5" x14ac:dyDescent="0.25">
      <c r="A7" s="6">
        <v>8</v>
      </c>
      <c r="B7" s="5">
        <v>14</v>
      </c>
      <c r="C7" s="5">
        <v>11</v>
      </c>
      <c r="D7" s="5">
        <v>6</v>
      </c>
      <c r="E7" s="5">
        <v>31</v>
      </c>
    </row>
    <row r="8" spans="1:5" x14ac:dyDescent="0.25">
      <c r="A8" s="6">
        <v>10</v>
      </c>
      <c r="B8" s="5"/>
      <c r="C8" s="5">
        <v>4</v>
      </c>
      <c r="D8" s="5"/>
      <c r="E8" s="5">
        <v>4</v>
      </c>
    </row>
    <row r="9" spans="1:5" x14ac:dyDescent="0.25">
      <c r="A9" s="6">
        <v>12</v>
      </c>
      <c r="B9" s="5"/>
      <c r="C9" s="5"/>
      <c r="D9" s="5">
        <v>2</v>
      </c>
      <c r="E9" s="5">
        <v>2</v>
      </c>
    </row>
    <row r="10" spans="1:5" x14ac:dyDescent="0.25">
      <c r="A10" s="6" t="s">
        <v>20</v>
      </c>
      <c r="B10" s="5">
        <v>31</v>
      </c>
      <c r="C10" s="5">
        <v>31</v>
      </c>
      <c r="D10" s="5">
        <v>37</v>
      </c>
      <c r="E10" s="5">
        <v>99</v>
      </c>
    </row>
    <row r="13" spans="1:5" x14ac:dyDescent="0.25">
      <c r="A13" t="s">
        <v>19</v>
      </c>
      <c r="B13" t="s">
        <v>12</v>
      </c>
      <c r="C13" t="s">
        <v>13</v>
      </c>
      <c r="D13" t="s">
        <v>14</v>
      </c>
    </row>
    <row r="14" spans="1:5" x14ac:dyDescent="0.25">
      <c r="A14">
        <v>4</v>
      </c>
      <c r="B14">
        <v>4</v>
      </c>
      <c r="C14">
        <v>7</v>
      </c>
      <c r="D14">
        <v>0</v>
      </c>
    </row>
    <row r="15" spans="1:5" x14ac:dyDescent="0.25">
      <c r="A15">
        <v>5</v>
      </c>
      <c r="B15">
        <v>0</v>
      </c>
      <c r="C15">
        <v>2</v>
      </c>
      <c r="D15">
        <v>18</v>
      </c>
    </row>
    <row r="16" spans="1:5" x14ac:dyDescent="0.25">
      <c r="A16">
        <v>6</v>
      </c>
      <c r="B16">
        <v>4</v>
      </c>
      <c r="C16">
        <v>0</v>
      </c>
      <c r="D16">
        <v>4</v>
      </c>
    </row>
    <row r="17" spans="1:6" x14ac:dyDescent="0.25">
      <c r="A17">
        <v>7</v>
      </c>
      <c r="B17">
        <v>9</v>
      </c>
      <c r="C17">
        <v>7</v>
      </c>
      <c r="D17">
        <v>7</v>
      </c>
    </row>
    <row r="18" spans="1:6" x14ac:dyDescent="0.25">
      <c r="A18">
        <v>8</v>
      </c>
      <c r="B18">
        <v>14</v>
      </c>
      <c r="C18">
        <v>11</v>
      </c>
      <c r="D18">
        <v>6</v>
      </c>
    </row>
    <row r="19" spans="1:6" x14ac:dyDescent="0.25">
      <c r="A19">
        <v>9</v>
      </c>
      <c r="B19">
        <v>0</v>
      </c>
      <c r="C19">
        <v>0</v>
      </c>
      <c r="D19">
        <v>0</v>
      </c>
    </row>
    <row r="20" spans="1:6" x14ac:dyDescent="0.25">
      <c r="A20">
        <v>10</v>
      </c>
      <c r="B20">
        <v>0</v>
      </c>
      <c r="C20">
        <v>4</v>
      </c>
      <c r="D20">
        <v>0</v>
      </c>
    </row>
    <row r="21" spans="1:6" x14ac:dyDescent="0.25">
      <c r="A21">
        <v>11</v>
      </c>
      <c r="B21">
        <v>0</v>
      </c>
      <c r="C21">
        <v>0</v>
      </c>
      <c r="D21">
        <v>0</v>
      </c>
    </row>
    <row r="22" spans="1:6" x14ac:dyDescent="0.25">
      <c r="A22">
        <v>12</v>
      </c>
      <c r="B22">
        <v>0</v>
      </c>
      <c r="C22">
        <v>0</v>
      </c>
      <c r="D22">
        <v>2</v>
      </c>
    </row>
    <row r="23" spans="1:6" x14ac:dyDescent="0.25">
      <c r="B23">
        <f>($A14*B14+$A15*B15+$A16*B16+$A17*B17+$A18*B18+$A19*B19+$A20*B20+$A21*B21+$A22*B22)/SUM(B14:B22)</f>
        <v>6.935483870967742</v>
      </c>
      <c r="C23">
        <f t="shared" ref="C23:D23" si="0">($A14*C14+$A15*C15+$A16*C16+$A17*C17+$A18*C18+$A19*C19+$A20*C20+$A21*C21+$A22*C22)/SUM(C14:C22)</f>
        <v>6.935483870967742</v>
      </c>
      <c r="D23">
        <f t="shared" si="0"/>
        <v>6.3513513513513518</v>
      </c>
    </row>
    <row r="27" spans="1:6" x14ac:dyDescent="0.25">
      <c r="A27" s="7" t="s">
        <v>32</v>
      </c>
      <c r="B27" s="7" t="s">
        <v>53</v>
      </c>
    </row>
    <row r="28" spans="1:6" x14ac:dyDescent="0.25">
      <c r="A28" s="7" t="s">
        <v>19</v>
      </c>
      <c r="B28" t="s">
        <v>11</v>
      </c>
      <c r="C28" t="s">
        <v>18</v>
      </c>
      <c r="D28" t="s">
        <v>15</v>
      </c>
      <c r="E28" t="s">
        <v>17</v>
      </c>
      <c r="F28" t="s">
        <v>20</v>
      </c>
    </row>
    <row r="29" spans="1:6" x14ac:dyDescent="0.25">
      <c r="A29" s="6">
        <v>4</v>
      </c>
      <c r="B29" s="5">
        <v>3</v>
      </c>
      <c r="C29" s="5"/>
      <c r="D29" s="5"/>
      <c r="E29" s="5">
        <v>8</v>
      </c>
      <c r="F29" s="5">
        <v>11</v>
      </c>
    </row>
    <row r="30" spans="1:6" x14ac:dyDescent="0.25">
      <c r="A30" s="6">
        <v>5</v>
      </c>
      <c r="B30" s="5">
        <v>7</v>
      </c>
      <c r="C30" s="5">
        <v>4</v>
      </c>
      <c r="D30" s="5"/>
      <c r="E30" s="5">
        <v>9</v>
      </c>
      <c r="F30" s="5">
        <v>20</v>
      </c>
    </row>
    <row r="31" spans="1:6" x14ac:dyDescent="0.25">
      <c r="A31" s="6">
        <v>6</v>
      </c>
      <c r="B31" s="5"/>
      <c r="C31" s="5"/>
      <c r="D31" s="5"/>
      <c r="E31" s="5">
        <v>8</v>
      </c>
      <c r="F31" s="5">
        <v>8</v>
      </c>
    </row>
    <row r="32" spans="1:6" x14ac:dyDescent="0.25">
      <c r="A32" s="6">
        <v>7</v>
      </c>
      <c r="B32" s="5">
        <v>16</v>
      </c>
      <c r="C32" s="5"/>
      <c r="D32" s="5">
        <v>3</v>
      </c>
      <c r="E32" s="5">
        <v>4</v>
      </c>
      <c r="F32" s="5">
        <v>23</v>
      </c>
    </row>
    <row r="33" spans="1:7" x14ac:dyDescent="0.25">
      <c r="A33" s="6">
        <v>8</v>
      </c>
      <c r="B33" s="5">
        <v>17</v>
      </c>
      <c r="C33" s="5"/>
      <c r="D33" s="5">
        <v>6</v>
      </c>
      <c r="E33" s="5">
        <v>8</v>
      </c>
      <c r="F33" s="5">
        <v>31</v>
      </c>
    </row>
    <row r="34" spans="1:7" x14ac:dyDescent="0.25">
      <c r="A34" s="6">
        <v>10</v>
      </c>
      <c r="B34" s="5"/>
      <c r="C34" s="5"/>
      <c r="D34" s="5"/>
      <c r="E34" s="5">
        <v>4</v>
      </c>
      <c r="F34" s="5">
        <v>4</v>
      </c>
    </row>
    <row r="35" spans="1:7" x14ac:dyDescent="0.25">
      <c r="A35" s="6">
        <v>12</v>
      </c>
      <c r="B35" s="5">
        <v>2</v>
      </c>
      <c r="C35" s="5"/>
      <c r="D35" s="5"/>
      <c r="E35" s="5"/>
      <c r="F35" s="5">
        <v>2</v>
      </c>
    </row>
    <row r="36" spans="1:7" x14ac:dyDescent="0.25">
      <c r="A36" s="6" t="s">
        <v>20</v>
      </c>
      <c r="B36" s="5">
        <v>45</v>
      </c>
      <c r="C36" s="5">
        <v>4</v>
      </c>
      <c r="D36" s="5">
        <v>9</v>
      </c>
      <c r="E36" s="5">
        <v>41</v>
      </c>
      <c r="F36" s="5">
        <v>99</v>
      </c>
    </row>
    <row r="39" spans="1:7" x14ac:dyDescent="0.25">
      <c r="A39" t="s">
        <v>19</v>
      </c>
      <c r="B39" t="s">
        <v>18</v>
      </c>
      <c r="C39" t="s">
        <v>11</v>
      </c>
      <c r="D39" t="s">
        <v>17</v>
      </c>
      <c r="E39" t="s">
        <v>15</v>
      </c>
      <c r="F39" s="13" t="s">
        <v>62</v>
      </c>
      <c r="G39" t="s">
        <v>63</v>
      </c>
    </row>
    <row r="40" spans="1:7" x14ac:dyDescent="0.25">
      <c r="A40">
        <v>4</v>
      </c>
      <c r="B40">
        <v>0</v>
      </c>
      <c r="C40">
        <v>3</v>
      </c>
      <c r="D40">
        <v>8</v>
      </c>
      <c r="E40">
        <v>0</v>
      </c>
      <c r="F40">
        <f>SUM(B40:C40)</f>
        <v>3</v>
      </c>
      <c r="G40">
        <f>SUM(D40:E40)</f>
        <v>8</v>
      </c>
    </row>
    <row r="41" spans="1:7" x14ac:dyDescent="0.25">
      <c r="A41">
        <v>5</v>
      </c>
      <c r="B41">
        <v>4</v>
      </c>
      <c r="C41">
        <v>7</v>
      </c>
      <c r="D41">
        <v>9</v>
      </c>
      <c r="E41">
        <v>0</v>
      </c>
      <c r="F41">
        <f t="shared" ref="F41:F48" si="1">SUM(B41:C41)</f>
        <v>11</v>
      </c>
      <c r="G41">
        <f t="shared" ref="G41:G48" si="2">SUM(D41:E41)</f>
        <v>9</v>
      </c>
    </row>
    <row r="42" spans="1:7" x14ac:dyDescent="0.25">
      <c r="A42">
        <v>6</v>
      </c>
      <c r="B42">
        <v>0</v>
      </c>
      <c r="C42">
        <v>0</v>
      </c>
      <c r="D42">
        <v>8</v>
      </c>
      <c r="E42">
        <v>0</v>
      </c>
      <c r="F42">
        <f t="shared" si="1"/>
        <v>0</v>
      </c>
      <c r="G42">
        <f t="shared" si="2"/>
        <v>8</v>
      </c>
    </row>
    <row r="43" spans="1:7" x14ac:dyDescent="0.25">
      <c r="A43">
        <v>7</v>
      </c>
      <c r="B43">
        <v>0</v>
      </c>
      <c r="C43">
        <v>16</v>
      </c>
      <c r="D43">
        <v>4</v>
      </c>
      <c r="E43">
        <v>3</v>
      </c>
      <c r="F43">
        <f t="shared" si="1"/>
        <v>16</v>
      </c>
      <c r="G43">
        <f t="shared" si="2"/>
        <v>7</v>
      </c>
    </row>
    <row r="44" spans="1:7" x14ac:dyDescent="0.25">
      <c r="A44">
        <v>8</v>
      </c>
      <c r="B44">
        <v>0</v>
      </c>
      <c r="C44">
        <v>17</v>
      </c>
      <c r="D44">
        <v>8</v>
      </c>
      <c r="E44">
        <v>6</v>
      </c>
      <c r="F44">
        <f t="shared" si="1"/>
        <v>17</v>
      </c>
      <c r="G44">
        <f t="shared" si="2"/>
        <v>14</v>
      </c>
    </row>
    <row r="45" spans="1:7" x14ac:dyDescent="0.25">
      <c r="A45">
        <v>9</v>
      </c>
      <c r="B45">
        <v>0</v>
      </c>
      <c r="C45">
        <v>0</v>
      </c>
      <c r="D45">
        <v>0</v>
      </c>
      <c r="E45">
        <v>0</v>
      </c>
      <c r="F45">
        <f t="shared" si="1"/>
        <v>0</v>
      </c>
      <c r="G45">
        <f t="shared" si="2"/>
        <v>0</v>
      </c>
    </row>
    <row r="46" spans="1:7" x14ac:dyDescent="0.25">
      <c r="A46">
        <v>10</v>
      </c>
      <c r="B46">
        <v>0</v>
      </c>
      <c r="C46">
        <v>0</v>
      </c>
      <c r="D46">
        <v>4</v>
      </c>
      <c r="E46">
        <v>0</v>
      </c>
      <c r="F46">
        <f t="shared" si="1"/>
        <v>0</v>
      </c>
      <c r="G46">
        <f t="shared" si="2"/>
        <v>4</v>
      </c>
    </row>
    <row r="47" spans="1:7" x14ac:dyDescent="0.25">
      <c r="A47">
        <v>11</v>
      </c>
      <c r="B47">
        <v>0</v>
      </c>
      <c r="C47">
        <v>0</v>
      </c>
      <c r="D47">
        <v>0</v>
      </c>
      <c r="E47">
        <v>0</v>
      </c>
      <c r="F47">
        <f t="shared" si="1"/>
        <v>0</v>
      </c>
      <c r="G47">
        <f t="shared" si="2"/>
        <v>0</v>
      </c>
    </row>
    <row r="48" spans="1:7" x14ac:dyDescent="0.25">
      <c r="A48">
        <v>12</v>
      </c>
      <c r="B48">
        <v>0</v>
      </c>
      <c r="C48">
        <v>2</v>
      </c>
      <c r="D48">
        <v>0</v>
      </c>
      <c r="E48">
        <v>0</v>
      </c>
      <c r="F48">
        <f t="shared" si="1"/>
        <v>2</v>
      </c>
      <c r="G48">
        <f t="shared" si="2"/>
        <v>0</v>
      </c>
    </row>
    <row r="49" spans="1:6" x14ac:dyDescent="0.25">
      <c r="B49">
        <f>($A40*B40+$A41*B41+$A42*B42+$A43*B43+$A44*B44+$A45*B45+$A46*B46+$A47*B47+$A48*B48)/SUM(B40:B48)</f>
        <v>5</v>
      </c>
      <c r="C49">
        <f t="shared" ref="C49" si="3">($A40*C40+$A41*C41+$A42*C42+$A43*C43+$A44*C44+$A45*C45+$A46*C46+$A47*C47+$A48*C48)/SUM(C40:C48)</f>
        <v>7.0888888888888886</v>
      </c>
      <c r="D49">
        <f t="shared" ref="D49" si="4">($A40*D40+$A41*D41+$A42*D42+$A43*D43+$A44*D44+$A45*D45+$A46*D46+$A47*D47+$A48*D48)/SUM(D40:D48)</f>
        <v>6.2682926829268295</v>
      </c>
      <c r="E49">
        <f>($A40*E40+$A41*E41+$A42*E42+$A43*E43+$A44*E44+$A45*E45+$A46*E46+$A47*E47+$A48*E48)/SUM(E40:E48)</f>
        <v>7.666666666666667</v>
      </c>
    </row>
    <row r="59" spans="1:6" x14ac:dyDescent="0.25">
      <c r="A59" s="7" t="s">
        <v>32</v>
      </c>
      <c r="B59" s="7" t="s">
        <v>53</v>
      </c>
    </row>
    <row r="60" spans="1:6" x14ac:dyDescent="0.25">
      <c r="A60" s="7" t="s">
        <v>19</v>
      </c>
      <c r="B60" t="s">
        <v>11</v>
      </c>
      <c r="C60" t="s">
        <v>18</v>
      </c>
      <c r="D60" t="s">
        <v>15</v>
      </c>
      <c r="E60" t="s">
        <v>17</v>
      </c>
      <c r="F60" t="s">
        <v>20</v>
      </c>
    </row>
    <row r="61" spans="1:6" x14ac:dyDescent="0.25">
      <c r="A61" s="4" t="s">
        <v>12</v>
      </c>
      <c r="B61" s="5">
        <v>9</v>
      </c>
      <c r="C61" s="5"/>
      <c r="D61" s="5">
        <v>3</v>
      </c>
      <c r="E61" s="5">
        <v>9</v>
      </c>
      <c r="F61" s="5">
        <v>21</v>
      </c>
    </row>
    <row r="62" spans="1:6" x14ac:dyDescent="0.25">
      <c r="A62" s="4" t="s">
        <v>13</v>
      </c>
      <c r="B62" s="5">
        <v>21</v>
      </c>
      <c r="C62" s="5"/>
      <c r="D62" s="5">
        <v>3</v>
      </c>
      <c r="E62" s="5">
        <v>20</v>
      </c>
      <c r="F62" s="5">
        <v>44</v>
      </c>
    </row>
    <row r="63" spans="1:6" x14ac:dyDescent="0.25">
      <c r="A63" s="4" t="s">
        <v>14</v>
      </c>
      <c r="B63" s="5">
        <v>15</v>
      </c>
      <c r="C63" s="5">
        <v>4</v>
      </c>
      <c r="D63" s="5">
        <v>3</v>
      </c>
      <c r="E63" s="5">
        <v>12</v>
      </c>
      <c r="F63" s="5">
        <v>34</v>
      </c>
    </row>
    <row r="64" spans="1:6" x14ac:dyDescent="0.25">
      <c r="A64" s="4" t="s">
        <v>20</v>
      </c>
      <c r="B64" s="5">
        <v>45</v>
      </c>
      <c r="C64" s="5">
        <v>4</v>
      </c>
      <c r="D64" s="5">
        <v>9</v>
      </c>
      <c r="E64" s="5">
        <v>41</v>
      </c>
      <c r="F64" s="5">
        <v>99</v>
      </c>
    </row>
    <row r="66" spans="1:7" x14ac:dyDescent="0.25">
      <c r="A66" t="s">
        <v>19</v>
      </c>
      <c r="B66" t="s">
        <v>18</v>
      </c>
      <c r="C66" t="s">
        <v>11</v>
      </c>
      <c r="D66" t="s">
        <v>17</v>
      </c>
      <c r="E66" t="s">
        <v>15</v>
      </c>
      <c r="F66" s="13" t="s">
        <v>62</v>
      </c>
      <c r="G66" t="s">
        <v>63</v>
      </c>
    </row>
    <row r="67" spans="1:7" x14ac:dyDescent="0.25">
      <c r="A67" t="s">
        <v>12</v>
      </c>
      <c r="B67">
        <v>0</v>
      </c>
      <c r="C67">
        <v>9</v>
      </c>
      <c r="D67">
        <v>9</v>
      </c>
      <c r="E67">
        <v>3</v>
      </c>
      <c r="F67">
        <f>SUM(B67:C67)</f>
        <v>9</v>
      </c>
      <c r="G67">
        <f>SUM(D67:E67)</f>
        <v>12</v>
      </c>
    </row>
    <row r="68" spans="1:7" x14ac:dyDescent="0.25">
      <c r="A68" t="s">
        <v>13</v>
      </c>
      <c r="B68">
        <v>0</v>
      </c>
      <c r="C68">
        <v>21</v>
      </c>
      <c r="D68">
        <v>20</v>
      </c>
      <c r="E68">
        <v>3</v>
      </c>
      <c r="F68">
        <f t="shared" ref="F68:F69" si="5">SUM(B68:C68)</f>
        <v>21</v>
      </c>
      <c r="G68">
        <f t="shared" ref="G68:G69" si="6">SUM(D68:E68)</f>
        <v>23</v>
      </c>
    </row>
    <row r="69" spans="1:7" x14ac:dyDescent="0.25">
      <c r="A69" t="s">
        <v>14</v>
      </c>
      <c r="B69">
        <v>4</v>
      </c>
      <c r="C69">
        <v>15</v>
      </c>
      <c r="D69">
        <v>12</v>
      </c>
      <c r="E69">
        <v>3</v>
      </c>
      <c r="F69">
        <f t="shared" si="5"/>
        <v>19</v>
      </c>
      <c r="G69">
        <f t="shared" si="6"/>
        <v>15</v>
      </c>
    </row>
    <row r="88" spans="1:6" x14ac:dyDescent="0.25">
      <c r="A88" s="7" t="s">
        <v>32</v>
      </c>
      <c r="B88" s="7" t="s">
        <v>53</v>
      </c>
    </row>
    <row r="89" spans="1:6" x14ac:dyDescent="0.25">
      <c r="A89" s="7" t="s">
        <v>19</v>
      </c>
      <c r="B89" t="s">
        <v>11</v>
      </c>
      <c r="C89" t="s">
        <v>18</v>
      </c>
      <c r="D89" t="s">
        <v>15</v>
      </c>
      <c r="E89" t="s">
        <v>17</v>
      </c>
      <c r="F89" t="s">
        <v>20</v>
      </c>
    </row>
    <row r="90" spans="1:6" x14ac:dyDescent="0.25">
      <c r="A90" s="4" t="s">
        <v>12</v>
      </c>
      <c r="B90" s="5">
        <v>5</v>
      </c>
      <c r="C90" s="5"/>
      <c r="D90" s="5">
        <v>6</v>
      </c>
      <c r="E90" s="5">
        <v>20</v>
      </c>
      <c r="F90" s="5">
        <v>31</v>
      </c>
    </row>
    <row r="91" spans="1:6" x14ac:dyDescent="0.25">
      <c r="A91" s="4" t="s">
        <v>13</v>
      </c>
      <c r="B91" s="5">
        <v>21</v>
      </c>
      <c r="C91" s="5"/>
      <c r="D91" s="5"/>
      <c r="E91" s="5">
        <v>10</v>
      </c>
      <c r="F91" s="5">
        <v>31</v>
      </c>
    </row>
    <row r="92" spans="1:6" x14ac:dyDescent="0.25">
      <c r="A92" s="4" t="s">
        <v>14</v>
      </c>
      <c r="B92" s="5">
        <v>19</v>
      </c>
      <c r="C92" s="5">
        <v>4</v>
      </c>
      <c r="D92" s="5">
        <v>3</v>
      </c>
      <c r="E92" s="5">
        <v>11</v>
      </c>
      <c r="F92" s="5">
        <v>37</v>
      </c>
    </row>
    <row r="93" spans="1:6" x14ac:dyDescent="0.25">
      <c r="A93" s="4" t="s">
        <v>20</v>
      </c>
      <c r="B93" s="5">
        <v>45</v>
      </c>
      <c r="C93" s="5">
        <v>4</v>
      </c>
      <c r="D93" s="5">
        <v>9</v>
      </c>
      <c r="E93" s="5">
        <v>41</v>
      </c>
      <c r="F93" s="5">
        <v>99</v>
      </c>
    </row>
    <row r="96" spans="1:6" x14ac:dyDescent="0.25">
      <c r="A96" t="s">
        <v>19</v>
      </c>
      <c r="B96" t="s">
        <v>18</v>
      </c>
      <c r="C96" t="s">
        <v>11</v>
      </c>
      <c r="D96" t="s">
        <v>17</v>
      </c>
      <c r="E96" t="s">
        <v>15</v>
      </c>
    </row>
    <row r="97" spans="1:5" x14ac:dyDescent="0.25">
      <c r="A97" t="s">
        <v>12</v>
      </c>
      <c r="B97">
        <v>0</v>
      </c>
      <c r="C97">
        <v>5</v>
      </c>
      <c r="D97">
        <v>20</v>
      </c>
      <c r="E97">
        <v>6</v>
      </c>
    </row>
    <row r="98" spans="1:5" x14ac:dyDescent="0.25">
      <c r="A98" t="s">
        <v>13</v>
      </c>
      <c r="B98">
        <v>0</v>
      </c>
      <c r="C98">
        <v>21</v>
      </c>
      <c r="D98">
        <v>10</v>
      </c>
      <c r="E98">
        <v>0</v>
      </c>
    </row>
    <row r="99" spans="1:5" x14ac:dyDescent="0.25">
      <c r="A99" t="s">
        <v>14</v>
      </c>
      <c r="B99">
        <v>4</v>
      </c>
      <c r="C99">
        <v>19</v>
      </c>
      <c r="D99">
        <v>11</v>
      </c>
      <c r="E99">
        <v>3</v>
      </c>
    </row>
    <row r="114" spans="1:6" x14ac:dyDescent="0.25">
      <c r="A114" s="7" t="s">
        <v>32</v>
      </c>
      <c r="B114" s="7" t="s">
        <v>53</v>
      </c>
    </row>
    <row r="115" spans="1:6" x14ac:dyDescent="0.25">
      <c r="A115" s="7" t="s">
        <v>19</v>
      </c>
      <c r="B115" t="s">
        <v>11</v>
      </c>
      <c r="C115" t="s">
        <v>18</v>
      </c>
      <c r="D115" t="s">
        <v>15</v>
      </c>
      <c r="E115" t="s">
        <v>17</v>
      </c>
      <c r="F115" t="s">
        <v>20</v>
      </c>
    </row>
    <row r="116" spans="1:6" x14ac:dyDescent="0.25">
      <c r="A116" s="4" t="s">
        <v>16</v>
      </c>
      <c r="B116" s="5">
        <v>21</v>
      </c>
      <c r="C116" s="5">
        <v>4</v>
      </c>
      <c r="D116" s="5"/>
      <c r="E116" s="5">
        <v>18</v>
      </c>
      <c r="F116" s="5">
        <v>43</v>
      </c>
    </row>
    <row r="117" spans="1:6" x14ac:dyDescent="0.25">
      <c r="A117" s="4" t="s">
        <v>10</v>
      </c>
      <c r="B117" s="5">
        <v>24</v>
      </c>
      <c r="C117" s="5"/>
      <c r="D117" s="5">
        <v>9</v>
      </c>
      <c r="E117" s="5">
        <v>23</v>
      </c>
      <c r="F117" s="5">
        <v>56</v>
      </c>
    </row>
    <row r="118" spans="1:6" x14ac:dyDescent="0.25">
      <c r="A118" s="4" t="s">
        <v>20</v>
      </c>
      <c r="B118" s="5">
        <v>45</v>
      </c>
      <c r="C118" s="5">
        <v>4</v>
      </c>
      <c r="D118" s="5">
        <v>9</v>
      </c>
      <c r="E118" s="5">
        <v>41</v>
      </c>
      <c r="F118" s="5">
        <v>99</v>
      </c>
    </row>
    <row r="120" spans="1:6" x14ac:dyDescent="0.25">
      <c r="A120" t="s">
        <v>19</v>
      </c>
      <c r="B120" t="s">
        <v>18</v>
      </c>
      <c r="C120" t="s">
        <v>11</v>
      </c>
      <c r="D120" t="s">
        <v>17</v>
      </c>
      <c r="E120" t="s">
        <v>15</v>
      </c>
    </row>
    <row r="121" spans="1:6" x14ac:dyDescent="0.25">
      <c r="A121" t="s">
        <v>16</v>
      </c>
      <c r="B121">
        <v>4</v>
      </c>
      <c r="C121">
        <v>21</v>
      </c>
      <c r="D121">
        <v>18</v>
      </c>
      <c r="E121">
        <v>0</v>
      </c>
    </row>
    <row r="122" spans="1:6" x14ac:dyDescent="0.25">
      <c r="A122" t="s">
        <v>10</v>
      </c>
      <c r="B122">
        <v>0</v>
      </c>
      <c r="C122">
        <v>24</v>
      </c>
      <c r="D122">
        <v>23</v>
      </c>
      <c r="E122">
        <v>9</v>
      </c>
    </row>
    <row r="136" spans="1:6" x14ac:dyDescent="0.25">
      <c r="A136" s="7" t="s">
        <v>32</v>
      </c>
      <c r="B136" s="7" t="s">
        <v>53</v>
      </c>
    </row>
    <row r="137" spans="1:6" x14ac:dyDescent="0.25">
      <c r="A137" s="7" t="s">
        <v>19</v>
      </c>
      <c r="B137" t="s">
        <v>11</v>
      </c>
      <c r="C137" t="s">
        <v>18</v>
      </c>
      <c r="D137" t="s">
        <v>15</v>
      </c>
      <c r="E137" t="s">
        <v>17</v>
      </c>
      <c r="F137" t="s">
        <v>20</v>
      </c>
    </row>
    <row r="138" spans="1:6" x14ac:dyDescent="0.25">
      <c r="A138" s="4" t="s">
        <v>12</v>
      </c>
      <c r="B138" s="5">
        <v>5</v>
      </c>
      <c r="C138" s="5"/>
      <c r="D138" s="5">
        <v>3</v>
      </c>
      <c r="E138" s="5">
        <v>4</v>
      </c>
      <c r="F138" s="5">
        <v>12</v>
      </c>
    </row>
    <row r="139" spans="1:6" x14ac:dyDescent="0.25">
      <c r="A139" s="4" t="s">
        <v>13</v>
      </c>
      <c r="B139" s="5">
        <v>15</v>
      </c>
      <c r="C139" s="5"/>
      <c r="D139" s="5">
        <v>6</v>
      </c>
      <c r="E139" s="5">
        <v>5</v>
      </c>
      <c r="F139" s="5">
        <v>26</v>
      </c>
    </row>
    <row r="140" spans="1:6" x14ac:dyDescent="0.25">
      <c r="A140" s="4" t="s">
        <v>14</v>
      </c>
      <c r="B140" s="5">
        <v>25</v>
      </c>
      <c r="C140" s="5">
        <v>4</v>
      </c>
      <c r="D140" s="5"/>
      <c r="E140" s="5">
        <v>32</v>
      </c>
      <c r="F140" s="5">
        <v>61</v>
      </c>
    </row>
    <row r="141" spans="1:6" x14ac:dyDescent="0.25">
      <c r="A141" s="4" t="s">
        <v>20</v>
      </c>
      <c r="B141" s="5">
        <v>45</v>
      </c>
      <c r="C141" s="5">
        <v>4</v>
      </c>
      <c r="D141" s="5">
        <v>9</v>
      </c>
      <c r="E141" s="5">
        <v>41</v>
      </c>
      <c r="F141" s="5">
        <v>99</v>
      </c>
    </row>
    <row r="144" spans="1:6" x14ac:dyDescent="0.25">
      <c r="A144" t="s">
        <v>19</v>
      </c>
      <c r="B144" t="s">
        <v>18</v>
      </c>
      <c r="C144" t="s">
        <v>11</v>
      </c>
      <c r="D144" t="s">
        <v>17</v>
      </c>
      <c r="E144" t="s">
        <v>15</v>
      </c>
    </row>
    <row r="145" spans="1:5" x14ac:dyDescent="0.25">
      <c r="A145" t="s">
        <v>12</v>
      </c>
      <c r="B145">
        <v>0</v>
      </c>
      <c r="C145">
        <v>5</v>
      </c>
      <c r="D145">
        <v>4</v>
      </c>
      <c r="E145">
        <v>3</v>
      </c>
    </row>
    <row r="146" spans="1:5" x14ac:dyDescent="0.25">
      <c r="A146" t="s">
        <v>13</v>
      </c>
      <c r="B146">
        <v>0</v>
      </c>
      <c r="C146">
        <v>15</v>
      </c>
      <c r="D146">
        <v>5</v>
      </c>
      <c r="E146">
        <v>6</v>
      </c>
    </row>
    <row r="147" spans="1:5" x14ac:dyDescent="0.25">
      <c r="A147" t="s">
        <v>14</v>
      </c>
      <c r="B147">
        <v>4</v>
      </c>
      <c r="C147">
        <v>25</v>
      </c>
      <c r="D147">
        <v>32</v>
      </c>
      <c r="E147">
        <v>0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Исходные данные</vt:lpstr>
      <vt:lpstr>ЛБ1</vt:lpstr>
      <vt:lpstr>ЛБ2</vt:lpstr>
      <vt:lpstr>ЛБ3</vt:lpstr>
      <vt:lpstr>ЛБ4</vt:lpstr>
      <vt:lpstr>ЛБ5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2025-05-14T11:43:52Z</dcterms:modified>
</cp:coreProperties>
</file>