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Табл" sheetId="4" r:id="rId1"/>
    <sheet name="лб1" sheetId="5" r:id="rId2"/>
    <sheet name="лб2" sheetId="1" r:id="rId3"/>
    <sheet name="лб3" sheetId="2" r:id="rId4"/>
    <sheet name="лб4" sheetId="3" r:id="rId5"/>
    <sheet name="лб5" sheetId="6" r:id="rId6"/>
  </sheets>
  <externalReferences>
    <externalReference r:id="rId7"/>
  </externalReferences>
  <calcPr calcId="145621"/>
  <pivotCaches>
    <pivotCache cacheId="0" r:id="rId8"/>
    <pivotCache cacheId="1" r:id="rId9"/>
    <pivotCache cacheId="2" r:id="rId10"/>
    <pivotCache cacheId="3" r:id="rId11"/>
  </pivotCaches>
</workbook>
</file>

<file path=xl/calcChain.xml><?xml version="1.0" encoding="utf-8"?>
<calcChain xmlns="http://schemas.openxmlformats.org/spreadsheetml/2006/main">
  <c r="H57" i="6" l="1"/>
  <c r="I57" i="6"/>
  <c r="J57" i="6"/>
  <c r="H58" i="6"/>
  <c r="I58" i="6"/>
  <c r="J58" i="6"/>
  <c r="B66" i="6"/>
  <c r="C66" i="6"/>
  <c r="D66" i="6"/>
  <c r="B67" i="6"/>
  <c r="C67" i="6"/>
  <c r="D67" i="6"/>
  <c r="B69" i="6"/>
  <c r="C78" i="2" l="1"/>
  <c r="D78" i="2"/>
  <c r="B79" i="2"/>
  <c r="C79" i="2"/>
  <c r="D79" i="2"/>
  <c r="C82" i="2"/>
  <c r="D82" i="2"/>
  <c r="B83" i="2"/>
  <c r="C83" i="2"/>
  <c r="G81" i="2" s="1"/>
  <c r="D83" i="2"/>
  <c r="B100" i="2" l="1"/>
  <c r="C100" i="2"/>
  <c r="D100" i="2"/>
  <c r="B101" i="2"/>
  <c r="C101" i="2"/>
  <c r="D101" i="2"/>
  <c r="B105" i="2"/>
  <c r="G103" i="2" s="1"/>
  <c r="C105" i="2"/>
  <c r="D105" i="2"/>
  <c r="B106" i="2"/>
  <c r="C106" i="2"/>
  <c r="D106" i="2"/>
  <c r="H49" i="2" l="1"/>
  <c r="C56" i="2" s="1"/>
  <c r="G49" i="2"/>
  <c r="B56" i="2" s="1"/>
  <c r="H48" i="2"/>
  <c r="C55" i="2" s="1"/>
  <c r="G48" i="2"/>
  <c r="B55" i="2" s="1"/>
  <c r="J33" i="2"/>
  <c r="D36" i="2" s="1"/>
  <c r="I33" i="2"/>
  <c r="C36" i="2" s="1"/>
  <c r="H33" i="2"/>
  <c r="B36" i="2" s="1"/>
  <c r="J32" i="2"/>
  <c r="D35" i="2" s="1"/>
  <c r="I32" i="2"/>
  <c r="C35" i="2" s="1"/>
  <c r="H32" i="2"/>
  <c r="B35" i="2" s="1"/>
  <c r="B38" i="2" l="1"/>
  <c r="B59" i="2"/>
  <c r="B8" i="2"/>
  <c r="D7" i="2"/>
  <c r="B14" i="2" s="1"/>
  <c r="B20" i="2" s="1"/>
  <c r="D6" i="2"/>
  <c r="B13" i="2" s="1"/>
  <c r="B19" i="2" s="1"/>
  <c r="C13" i="2" l="1"/>
  <c r="C19" i="2" s="1"/>
  <c r="C14" i="2"/>
  <c r="C20" i="2" s="1"/>
  <c r="F19" i="2" l="1"/>
  <c r="AF2" i="3"/>
  <c r="AK2" i="3" s="1"/>
  <c r="AG2" i="3"/>
  <c r="AI2" i="3"/>
  <c r="AF3" i="3"/>
  <c r="AG3" i="3"/>
  <c r="AF4" i="3"/>
  <c r="AG4" i="3"/>
  <c r="AF5" i="3"/>
  <c r="AG5" i="3"/>
  <c r="AF6" i="3"/>
  <c r="AG6" i="3"/>
  <c r="AF7" i="3"/>
  <c r="AG7" i="3"/>
  <c r="AF8" i="3"/>
  <c r="AG8" i="3"/>
  <c r="AF9" i="3"/>
  <c r="AG9" i="3"/>
  <c r="AF10" i="3"/>
  <c r="AG10" i="3"/>
  <c r="AF11" i="3"/>
  <c r="AG11" i="3"/>
  <c r="AF12" i="3"/>
  <c r="AG12" i="3"/>
  <c r="AF13" i="3"/>
  <c r="AG13" i="3"/>
  <c r="AF14" i="3"/>
  <c r="AG14" i="3"/>
  <c r="AF15" i="3"/>
  <c r="AG15" i="3"/>
  <c r="AF16" i="3"/>
  <c r="AG16" i="3"/>
  <c r="AF17" i="3"/>
  <c r="AG17" i="3"/>
  <c r="AF18" i="3"/>
  <c r="AG18" i="3"/>
  <c r="AF19" i="3"/>
  <c r="AG19" i="3"/>
  <c r="AF20" i="3"/>
  <c r="AG20" i="3"/>
  <c r="AF21" i="3"/>
  <c r="AG21" i="3"/>
  <c r="AF22" i="3"/>
  <c r="AG22" i="3"/>
  <c r="AF23" i="3"/>
  <c r="AG23" i="3"/>
  <c r="AF24" i="3"/>
  <c r="AG24" i="3"/>
  <c r="AF25" i="3"/>
  <c r="AG25" i="3"/>
  <c r="AF26" i="3"/>
  <c r="AG26" i="3"/>
  <c r="AF27" i="3"/>
  <c r="AG27" i="3"/>
  <c r="AF28" i="3"/>
  <c r="AG28" i="3"/>
  <c r="AF29" i="3"/>
  <c r="AG29" i="3"/>
  <c r="AF30" i="3"/>
  <c r="AG30" i="3"/>
  <c r="AF31" i="3"/>
  <c r="AG31" i="3"/>
  <c r="AF32" i="3"/>
  <c r="AG32" i="3"/>
  <c r="AF33" i="3"/>
  <c r="AG33" i="3"/>
  <c r="AF34" i="3"/>
  <c r="AG34" i="3"/>
  <c r="AF35" i="3"/>
  <c r="AG35" i="3"/>
  <c r="AF36" i="3"/>
  <c r="AG36" i="3"/>
  <c r="AF37" i="3"/>
  <c r="AG37" i="3"/>
  <c r="AF38" i="3"/>
  <c r="AG38" i="3"/>
  <c r="AF39" i="3"/>
  <c r="AG39" i="3"/>
  <c r="AF40" i="3"/>
  <c r="AG40" i="3"/>
  <c r="AF41" i="3"/>
  <c r="AG41" i="3"/>
  <c r="AF42" i="3"/>
  <c r="AG42" i="3"/>
  <c r="AF43" i="3"/>
  <c r="AG43" i="3"/>
  <c r="AF44" i="3"/>
  <c r="AG44" i="3"/>
  <c r="AF45" i="3"/>
  <c r="AG45" i="3"/>
  <c r="AF46" i="3"/>
  <c r="AG46" i="3"/>
  <c r="AF47" i="3"/>
  <c r="AG47" i="3"/>
  <c r="AF48" i="3"/>
  <c r="AG48" i="3"/>
  <c r="AF49" i="3"/>
  <c r="AG49" i="3"/>
  <c r="AF50" i="3"/>
  <c r="AG50" i="3"/>
  <c r="AF51" i="3"/>
  <c r="AG51" i="3"/>
  <c r="AF52" i="3"/>
  <c r="AG52" i="3"/>
  <c r="AF53" i="3"/>
  <c r="AG53" i="3"/>
  <c r="AF54" i="3"/>
  <c r="AG54" i="3"/>
  <c r="AF55" i="3"/>
  <c r="AG55" i="3"/>
  <c r="AF56" i="3"/>
  <c r="AG56" i="3"/>
  <c r="AF57" i="3"/>
  <c r="AG57" i="3"/>
  <c r="AF58" i="3"/>
  <c r="AG58" i="3"/>
  <c r="AF59" i="3"/>
  <c r="AG59" i="3"/>
  <c r="AF60" i="3"/>
  <c r="AG60" i="3"/>
  <c r="AF61" i="3"/>
  <c r="AG61" i="3"/>
  <c r="AF62" i="3"/>
  <c r="AG62" i="3"/>
  <c r="AF63" i="3"/>
  <c r="AG63" i="3"/>
  <c r="AF64" i="3"/>
  <c r="AG64" i="3"/>
  <c r="AF65" i="3"/>
  <c r="AG65" i="3"/>
  <c r="AF66" i="3"/>
  <c r="AG66" i="3"/>
  <c r="AF67" i="3"/>
  <c r="AG67" i="3"/>
  <c r="AF68" i="3"/>
  <c r="AG68" i="3"/>
  <c r="AF69" i="3"/>
  <c r="AG69" i="3"/>
  <c r="AF70" i="3"/>
  <c r="AG70" i="3"/>
  <c r="AF71" i="3"/>
  <c r="AG71" i="3"/>
  <c r="AF72" i="3"/>
  <c r="AG72" i="3"/>
  <c r="AF73" i="3"/>
  <c r="AG73" i="3"/>
  <c r="AF74" i="3"/>
  <c r="AG74" i="3"/>
  <c r="AF75" i="3"/>
  <c r="AG75" i="3"/>
  <c r="AF76" i="3"/>
  <c r="AG76" i="3"/>
  <c r="AF77" i="3"/>
  <c r="AG77" i="3"/>
  <c r="AF78" i="3"/>
  <c r="AG78" i="3"/>
  <c r="AF79" i="3"/>
  <c r="AG79" i="3"/>
  <c r="AF80" i="3"/>
  <c r="AG80" i="3"/>
  <c r="AF81" i="3"/>
  <c r="AG81" i="3"/>
  <c r="AF82" i="3"/>
  <c r="AG82" i="3"/>
  <c r="AF83" i="3"/>
  <c r="AG83" i="3"/>
  <c r="AF84" i="3"/>
  <c r="AG84" i="3"/>
  <c r="AF85" i="3"/>
  <c r="AG85" i="3"/>
  <c r="AF86" i="3"/>
  <c r="AG86" i="3"/>
  <c r="AF87" i="3"/>
  <c r="AG87" i="3"/>
  <c r="AF88" i="3"/>
  <c r="AG88" i="3"/>
  <c r="AF89" i="3"/>
  <c r="AG89" i="3"/>
  <c r="AF90" i="3"/>
  <c r="AG90" i="3"/>
  <c r="AF91" i="3"/>
  <c r="AG91" i="3"/>
  <c r="AF92" i="3"/>
  <c r="AG92" i="3"/>
  <c r="AF93" i="3"/>
  <c r="AG93" i="3"/>
  <c r="AF94" i="3"/>
  <c r="AG94" i="3"/>
  <c r="AF95" i="3"/>
  <c r="AG95" i="3"/>
  <c r="AF96" i="3"/>
  <c r="AG96" i="3"/>
  <c r="AF97" i="3"/>
  <c r="AG97" i="3"/>
  <c r="AF98" i="3"/>
  <c r="AG98" i="3"/>
  <c r="AF99" i="3"/>
  <c r="AG99" i="3"/>
  <c r="AF100" i="3"/>
  <c r="AG100" i="3"/>
  <c r="S100" i="3"/>
  <c r="R100" i="3"/>
  <c r="S99" i="3"/>
  <c r="R99" i="3"/>
  <c r="S98" i="3"/>
  <c r="R98" i="3"/>
  <c r="S97" i="3"/>
  <c r="R97" i="3"/>
  <c r="S96" i="3"/>
  <c r="R96" i="3"/>
  <c r="S95" i="3"/>
  <c r="R95" i="3"/>
  <c r="S94" i="3"/>
  <c r="R94" i="3"/>
  <c r="S93" i="3"/>
  <c r="R93" i="3"/>
  <c r="S92" i="3"/>
  <c r="R92" i="3"/>
  <c r="S91" i="3"/>
  <c r="R91" i="3"/>
  <c r="S90" i="3"/>
  <c r="R90" i="3"/>
  <c r="S89" i="3"/>
  <c r="R89" i="3"/>
  <c r="S88" i="3"/>
  <c r="R88" i="3"/>
  <c r="S87" i="3"/>
  <c r="R87" i="3"/>
  <c r="S86" i="3"/>
  <c r="R86" i="3"/>
  <c r="S85" i="3"/>
  <c r="R85" i="3"/>
  <c r="S84" i="3"/>
  <c r="R84" i="3"/>
  <c r="S83" i="3"/>
  <c r="R83" i="3"/>
  <c r="S82" i="3"/>
  <c r="R82" i="3"/>
  <c r="S81" i="3"/>
  <c r="R81" i="3"/>
  <c r="S80" i="3"/>
  <c r="R80" i="3"/>
  <c r="S79" i="3"/>
  <c r="R79" i="3"/>
  <c r="S78" i="3"/>
  <c r="R78" i="3"/>
  <c r="S77" i="3"/>
  <c r="R77" i="3"/>
  <c r="S76" i="3"/>
  <c r="R76" i="3"/>
  <c r="S75" i="3"/>
  <c r="R75" i="3"/>
  <c r="S74" i="3"/>
  <c r="R74" i="3"/>
  <c r="S73" i="3"/>
  <c r="R73" i="3"/>
  <c r="S72" i="3"/>
  <c r="R72" i="3"/>
  <c r="S71" i="3"/>
  <c r="R71" i="3"/>
  <c r="S70" i="3"/>
  <c r="R70" i="3"/>
  <c r="S69" i="3"/>
  <c r="R69" i="3"/>
  <c r="S68" i="3"/>
  <c r="R68" i="3"/>
  <c r="S67" i="3"/>
  <c r="R67" i="3"/>
  <c r="S66" i="3"/>
  <c r="R66" i="3"/>
  <c r="S65" i="3"/>
  <c r="R65" i="3"/>
  <c r="S64" i="3"/>
  <c r="R64" i="3"/>
  <c r="S63" i="3"/>
  <c r="R63" i="3"/>
  <c r="S62" i="3"/>
  <c r="R62" i="3"/>
  <c r="S61" i="3"/>
  <c r="R61" i="3"/>
  <c r="S60" i="3"/>
  <c r="R60" i="3"/>
  <c r="S59" i="3"/>
  <c r="R59" i="3"/>
  <c r="S58" i="3"/>
  <c r="R58" i="3"/>
  <c r="S57" i="3"/>
  <c r="R57" i="3"/>
  <c r="S56" i="3"/>
  <c r="R56" i="3"/>
  <c r="S55" i="3"/>
  <c r="R55" i="3"/>
  <c r="S54" i="3"/>
  <c r="R54" i="3"/>
  <c r="S53" i="3"/>
  <c r="R53" i="3"/>
  <c r="S52" i="3"/>
  <c r="R52" i="3"/>
  <c r="S51" i="3"/>
  <c r="R51" i="3"/>
  <c r="S50" i="3"/>
  <c r="R50" i="3"/>
  <c r="S49" i="3"/>
  <c r="R49" i="3"/>
  <c r="S48" i="3"/>
  <c r="R48" i="3"/>
  <c r="S47" i="3"/>
  <c r="R47" i="3"/>
  <c r="S46" i="3"/>
  <c r="R46" i="3"/>
  <c r="S45" i="3"/>
  <c r="R45" i="3"/>
  <c r="S44" i="3"/>
  <c r="R44" i="3"/>
  <c r="S43" i="3"/>
  <c r="R43" i="3"/>
  <c r="S42" i="3"/>
  <c r="R42" i="3"/>
  <c r="S41" i="3"/>
  <c r="R41" i="3"/>
  <c r="S40" i="3"/>
  <c r="R40" i="3"/>
  <c r="S39" i="3"/>
  <c r="R39" i="3"/>
  <c r="S38" i="3"/>
  <c r="R38" i="3"/>
  <c r="S37" i="3"/>
  <c r="R37" i="3"/>
  <c r="S36" i="3"/>
  <c r="R36" i="3"/>
  <c r="S35" i="3"/>
  <c r="R35" i="3"/>
  <c r="S34" i="3"/>
  <c r="R34" i="3"/>
  <c r="S33" i="3"/>
  <c r="R33" i="3"/>
  <c r="S32" i="3"/>
  <c r="R32" i="3"/>
  <c r="S31" i="3"/>
  <c r="R31" i="3"/>
  <c r="S30" i="3"/>
  <c r="R30" i="3"/>
  <c r="S29" i="3"/>
  <c r="R29" i="3"/>
  <c r="S28" i="3"/>
  <c r="R28" i="3"/>
  <c r="S27" i="3"/>
  <c r="R27" i="3"/>
  <c r="S26" i="3"/>
  <c r="R26" i="3"/>
  <c r="S25" i="3"/>
  <c r="R25" i="3"/>
  <c r="S24" i="3"/>
  <c r="R24" i="3"/>
  <c r="S23" i="3"/>
  <c r="R23" i="3"/>
  <c r="S22" i="3"/>
  <c r="R22" i="3"/>
  <c r="S21" i="3"/>
  <c r="R21" i="3"/>
  <c r="S20" i="3"/>
  <c r="R20" i="3"/>
  <c r="S19" i="3"/>
  <c r="R19" i="3"/>
  <c r="S18" i="3"/>
  <c r="R18" i="3"/>
  <c r="S17" i="3"/>
  <c r="R17" i="3"/>
  <c r="S16" i="3"/>
  <c r="R16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S7" i="3"/>
  <c r="R7" i="3"/>
  <c r="S6" i="3"/>
  <c r="R6" i="3"/>
  <c r="S5" i="3"/>
  <c r="R5" i="3"/>
  <c r="S4" i="3"/>
  <c r="R4" i="3"/>
  <c r="U3" i="3"/>
  <c r="S3" i="3"/>
  <c r="R3" i="3"/>
  <c r="S2" i="3"/>
  <c r="R2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G2" i="3"/>
  <c r="E2" i="3"/>
  <c r="D2" i="3"/>
  <c r="I2" i="3" l="1"/>
  <c r="U4" i="3"/>
  <c r="B134" i="1"/>
  <c r="B131" i="1"/>
  <c r="B132" i="1"/>
  <c r="B133" i="1"/>
  <c r="B135" i="1"/>
</calcChain>
</file>

<file path=xl/sharedStrings.xml><?xml version="1.0" encoding="utf-8"?>
<sst xmlns="http://schemas.openxmlformats.org/spreadsheetml/2006/main" count="1307" uniqueCount="187">
  <si>
    <t>Гипотеза Н0 принимается</t>
  </si>
  <si>
    <t>|-1,4|&lt;1,6</t>
  </si>
  <si>
    <t>t критическое двухстороннее</t>
  </si>
  <si>
    <t>P(T&lt;=t) двухстороннее</t>
  </si>
  <si>
    <t>t критическое одностороннее</t>
  </si>
  <si>
    <t>P(T&lt;=t) одностороннее</t>
  </si>
  <si>
    <t>t-статистика</t>
  </si>
  <si>
    <t>df</t>
  </si>
  <si>
    <t>Гипотетическая разность средних</t>
  </si>
  <si>
    <t>Объединенная дисперсия</t>
  </si>
  <si>
    <t>Наблюдения</t>
  </si>
  <si>
    <t>Дисперсия</t>
  </si>
  <si>
    <t>Среднее</t>
  </si>
  <si>
    <t>Переменная 2</t>
  </si>
  <si>
    <t>Переменная 1</t>
  </si>
  <si>
    <t>Двухвыборочный t-тест с одинаковыми дисперсиями</t>
  </si>
  <si>
    <t>Те, кто справляются с трудностями спят одинаково как и те, кто не справляется с трудностями</t>
  </si>
  <si>
    <t>Н1</t>
  </si>
  <si>
    <t>Те, кто справляются с трудностями спят больше/меньше нежели те, кто не справляется с трудностями</t>
  </si>
  <si>
    <t>Н0</t>
  </si>
  <si>
    <t>Male</t>
  </si>
  <si>
    <t>Female</t>
  </si>
  <si>
    <t>Н0 - отклоняется</t>
  </si>
  <si>
    <t xml:space="preserve">3,6 &gt; 1,6  </t>
  </si>
  <si>
    <t>Девочки спят больше/меньше мальчиков</t>
  </si>
  <si>
    <t>Девочки спят столько же, сколько и мальчики</t>
  </si>
  <si>
    <t>Гипотеза</t>
  </si>
  <si>
    <t>SleepPerDayHours</t>
  </si>
  <si>
    <t>Gender</t>
  </si>
  <si>
    <t>У людей с депрессией столько же друзей, сколько у людей без неё</t>
  </si>
  <si>
    <t>|-1,27|&lt;|2|</t>
  </si>
  <si>
    <t xml:space="preserve">Нулевая гипотеза принимается </t>
  </si>
  <si>
    <t>t-стат &lt; t-кри</t>
  </si>
  <si>
    <t>Общий итог</t>
  </si>
  <si>
    <t>Yes</t>
  </si>
  <si>
    <t>Sometimes</t>
  </si>
  <si>
    <t>No</t>
  </si>
  <si>
    <t>Названия строк</t>
  </si>
  <si>
    <t>Люди которые любят презентациия спят меньше</t>
  </si>
  <si>
    <t>|-2,24|&gt;|1,98|</t>
  </si>
  <si>
    <t>Нулевая гипотеза отклоняется</t>
  </si>
  <si>
    <t>t-стат &gt; t-кри</t>
  </si>
  <si>
    <t>H1:</t>
  </si>
  <si>
    <t>Люди, которым нравятся презентации спят столько же сколько и люди которым не нравятся презентации</t>
  </si>
  <si>
    <t>H0:</t>
  </si>
  <si>
    <t xml:space="preserve"> У людей с дипрессией столько же друзей, сколько у людей без неё</t>
  </si>
  <si>
    <t xml:space="preserve">H1: </t>
  </si>
  <si>
    <t>У людей без депрессии друзей больше</t>
  </si>
  <si>
    <t>Доля людей с депрессией готовых выполнять задачи отличается от людей без депрессии</t>
  </si>
  <si>
    <t xml:space="preserve">Нулевая гипотеза отклоняется </t>
  </si>
  <si>
    <t>|-14,4| &gt; 1,98</t>
  </si>
  <si>
    <t>z</t>
  </si>
  <si>
    <t>t-крит</t>
  </si>
  <si>
    <t>p</t>
  </si>
  <si>
    <t>p2</t>
  </si>
  <si>
    <t>p1</t>
  </si>
  <si>
    <t>Названия столбцов</t>
  </si>
  <si>
    <t>Количество по полю FaceChallangesToCompleteAcademicTask</t>
  </si>
  <si>
    <t>h1: Доля людей с депрессией готовых выполнять задачи отличается от людей без депрессии</t>
  </si>
  <si>
    <t>h0: людей с депрессие готовых выполнять задачи столько же сколько людей без депрессии</t>
  </si>
  <si>
    <t>NumberOfFriend</t>
  </si>
  <si>
    <t>Ранг Св</t>
  </si>
  <si>
    <t>Ранг Вз</t>
  </si>
  <si>
    <t>Пирсон:</t>
  </si>
  <si>
    <t>Спирмен:</t>
  </si>
  <si>
    <t>Коэф. Корреляции пирсона =0.103, спирмена = 0.135. Можно сделать вывод о том, что, скорее всего, существует слабая линейная зависимость сна студентов от кол-во друзей.</t>
  </si>
  <si>
    <t>Сон</t>
  </si>
  <si>
    <t>Возраст</t>
  </si>
  <si>
    <t>Ранг сна</t>
  </si>
  <si>
    <t>Ранг возраста</t>
  </si>
  <si>
    <t>Пирсон</t>
  </si>
  <si>
    <t>Спирмен</t>
  </si>
  <si>
    <t>Коэф. Корреляции пирсона =-0.055, спирмена = -0.033. Можно сделать вывод о том, что, скорее всего, существует слабая отрицательная линейная зависимость сна студентов от возраста.</t>
  </si>
  <si>
    <t>Коэф. Корреляции пирсона =0.107, спирмена = 0.015. Можно сделать вывод о том, что, скорее всего, существует слабая  линейная зависимость кол-во друзей от возраста.</t>
  </si>
  <si>
    <t xml:space="preserve">Age </t>
  </si>
  <si>
    <t>Существует ли зависимость уровня оценок от пола</t>
  </si>
  <si>
    <t xml:space="preserve">Н0 </t>
  </si>
  <si>
    <t>Не существует</t>
  </si>
  <si>
    <t>Существует</t>
  </si>
  <si>
    <t>Женщины</t>
  </si>
  <si>
    <t>Мужчины</t>
  </si>
  <si>
    <t>Всего</t>
  </si>
  <si>
    <t>Среднее и ниже среднего</t>
  </si>
  <si>
    <t>Хорошо и отлично</t>
  </si>
  <si>
    <t>Average</t>
  </si>
  <si>
    <t>Below average</t>
  </si>
  <si>
    <t>Проверочная статистика</t>
  </si>
  <si>
    <t>Критическое значение</t>
  </si>
  <si>
    <t>2,2 &lt; 3,8</t>
  </si>
  <si>
    <t>Нулевая гипотеза принимается</t>
  </si>
  <si>
    <t>H0: между успеваемостью и депрессией есть связь</t>
  </si>
  <si>
    <t>H1: между успеваемостью и депрессией связи нет</t>
  </si>
  <si>
    <t xml:space="preserve">Статус депрессии\успеваемость </t>
  </si>
  <si>
    <t>Good</t>
  </si>
  <si>
    <t>Таблица сопряжения</t>
  </si>
  <si>
    <r>
      <t xml:space="preserve">Испытание </t>
    </r>
    <r>
      <rPr>
        <sz val="11"/>
        <color rgb="FF000000"/>
        <rFont val="Times New Roman"/>
        <family val="1"/>
        <charset val="204"/>
      </rPr>
      <t>ХИ-квадрат на независимость</t>
    </r>
  </si>
  <si>
    <t>Уровень значимости</t>
  </si>
  <si>
    <t xml:space="preserve">Степень свободы </t>
  </si>
  <si>
    <t>df= (2-1)*(3-1)</t>
  </si>
  <si>
    <t>2,67 &lt; 5,99 принимаем нулевую гипотезу H0</t>
  </si>
  <si>
    <t>Значит связь между депрессией и успеваемостью есть</t>
  </si>
  <si>
    <t>H0: Между полом и готовностью выполнять академические трудности есть связь</t>
  </si>
  <si>
    <t>H1: Между полом и готовностью выполнять аказдемические трудности нету связи</t>
  </si>
  <si>
    <t>X квадрат</t>
  </si>
  <si>
    <t>df= (2-1)*(2-1)</t>
  </si>
  <si>
    <t>1,3 &lt; 3,84</t>
  </si>
  <si>
    <t>Принимаем нулевую гипотезу</t>
  </si>
  <si>
    <t>Между полом и готовностью выполнять академические трудности есть связь</t>
  </si>
  <si>
    <t>Существует зависимость к записям конспектов от пола</t>
  </si>
  <si>
    <t>22,8 &gt; 3,8</t>
  </si>
  <si>
    <t>Нулевая гипотеза отвергается</t>
  </si>
  <si>
    <t>Существует связь статуса депрессии и гендера</t>
  </si>
  <si>
    <t>4,1&lt;5,9</t>
  </si>
  <si>
    <t>AcademicPerformance</t>
  </si>
  <si>
    <t>TakingNoteInClass</t>
  </si>
  <si>
    <t>DepressionStatus</t>
  </si>
  <si>
    <t>FaceChallangesToCompleteAcademicTask</t>
  </si>
  <si>
    <t>LikePresentation</t>
  </si>
  <si>
    <t>LikeNewThings</t>
  </si>
  <si>
    <t>Excellent</t>
  </si>
  <si>
    <t>Кол - Инт</t>
  </si>
  <si>
    <t>Кач - ном</t>
  </si>
  <si>
    <t>Кач - Порядк</t>
  </si>
  <si>
    <t>Кач - Ном</t>
  </si>
  <si>
    <t>Кол - Относ</t>
  </si>
  <si>
    <t>Кол - относ</t>
  </si>
  <si>
    <t>Количество по полю LikePresentation</t>
  </si>
  <si>
    <t>На данной круговой диаграмме видно, что все люди без депрессии любят новые вещи.</t>
  </si>
  <si>
    <t>Количество по полю LikeNewThings</t>
  </si>
  <si>
    <t>На круговой диграмме видно, что не всем людяям с депрессией нравятся новые вещи</t>
  </si>
  <si>
    <t>6) Далее проверялось влияние депрессии на любовь к новым вещам</t>
  </si>
  <si>
    <t>Гистограмма показывает, что люди с депрессией делают записи конспектов чаще, чем люди без неё</t>
  </si>
  <si>
    <t>Количество по полю TakingNoteInClass</t>
  </si>
  <si>
    <t>5.2) записи конспектов</t>
  </si>
  <si>
    <t xml:space="preserve">Гистограмма показывает, что люди с депрессией чаще готовы выполнять задачи по учебе, чем люди без депрессии. </t>
  </si>
  <si>
    <t>Было выяснено, что Доля людей с депрессией готовых выполнять задачи отличается от людей без депрессии</t>
  </si>
  <si>
    <t>Были сформулированны и проверены гипотезы о наличии проблем с учебой:</t>
  </si>
  <si>
    <t>необходимо провести исследование для выявления связи между депрессией и готовностью выполнения академических задач</t>
  </si>
  <si>
    <t>Выше мы уже рассмотрели связь обучения и успеваемости</t>
  </si>
  <si>
    <t>5.1) Выполнение задач</t>
  </si>
  <si>
    <t xml:space="preserve">5)Контекст обучения  и депрессией </t>
  </si>
  <si>
    <t>Значит, чем больше человек без депрессии спит, тем меньше у него друзей</t>
  </si>
  <si>
    <t>Значит, чем больше у человека без депрессии возраст, тем меньше он спит</t>
  </si>
  <si>
    <t>Была выявлена средняя отрицательная зависимость от сна и возраста</t>
  </si>
  <si>
    <t>Была выявлена слабая отрицательная зависимость между количеством друзей и сном у людей с депрессией</t>
  </si>
  <si>
    <t>4.2)Выявление зависимости между кол-вом друзей , сном и возрастом у людей без депрессии</t>
  </si>
  <si>
    <t>Значит, чем больше человек с депрессией спит, тем больше у него друзей</t>
  </si>
  <si>
    <t>У людей с депрессией была выявлена слабая зависимость количества друзей со сном и отсутствие зависимости между возрастом и сном</t>
  </si>
  <si>
    <t>4.1)Выявление связи между кол-вом друзей , сном и возрастом у людей с депрессией</t>
  </si>
  <si>
    <t xml:space="preserve">4) Исселдование зависимости количественных переменных </t>
  </si>
  <si>
    <t>Данный тест показал, что между успеваемостью и депрессией есть связь</t>
  </si>
  <si>
    <t>3)Был проведён ХИ тест о наличии связи между успеваемостью и депрессией</t>
  </si>
  <si>
    <t>На диаграмме видно, что женщины гораздо склонны к депрессии.</t>
  </si>
  <si>
    <t>Количество по полю DepressionStatus</t>
  </si>
  <si>
    <t>2) Также был рассмотрен самый депрессивный пол</t>
  </si>
  <si>
    <t>Так же выяснилось, что из оставшихся большая часть находится в депрессии.</t>
  </si>
  <si>
    <t>Выяснилось, что большая часть опрошенных иногда встречается с депрессией.</t>
  </si>
  <si>
    <t>Количество по полю Gender</t>
  </si>
  <si>
    <t>1)Начато исследование было с выявления доли людей с депрессией</t>
  </si>
  <si>
    <t>Исследование влияния депрессии</t>
  </si>
  <si>
    <t>Как показывает график, большинство за новые вещи, это значит, что они в основном адаптивны и гибки к изменениям.</t>
  </si>
  <si>
    <t>Данная диграмма показывает насколько опрошенным нравятся новые вещи, готовы ли они приступать к новым задачам.</t>
  </si>
  <si>
    <t>Данный график показывает сколько среди опрошенных женщин и мужчин. Как показывает график мужчин не намного, но больше</t>
  </si>
  <si>
    <t>Данный график показывает делают ли опрошенные заметки в аудитории, большинство делает, но есть десятая часть, которая совсем их не делает</t>
  </si>
  <si>
    <t xml:space="preserve">Большинство иногда подвержено депрессии, на втором месте те, кто постоянно находятся в депрессии. </t>
  </si>
  <si>
    <t xml:space="preserve">Данный график показывает какой статус депрессии у опрошенных. </t>
  </si>
  <si>
    <t>И пополам люди готовы иногда сталкиваться с задачами или не готовы вовсе</t>
  </si>
  <si>
    <t>Все варианты примерно равны по кол-ву ответов, но все же большее количество всегда готово сталкиваться с трудностями</t>
  </si>
  <si>
    <t>Данный график показывает, готовы ли опрошенные сталкиваться лицом к лицу с задачами во время учебы.</t>
  </si>
  <si>
    <t>Меньше людей получают превосходные оценки, и совсем малое кол-во получает оценки ниже среднего</t>
  </si>
  <si>
    <t>В основном, люди получают либо средние оценки, либо  хорошие.</t>
  </si>
  <si>
    <t xml:space="preserve">Данный график показывает какие оценки получают опрошенные. </t>
  </si>
  <si>
    <t>Количество по полю AcademicPerformance</t>
  </si>
  <si>
    <t>Большинство любят представлять графически информацию, но есть и те, кто больше предпочитает устные рассказы</t>
  </si>
  <si>
    <t>Данный график показывает нравится ли людям делать презентации или нет</t>
  </si>
  <si>
    <t>Большинство придерживается здоровому режиму и спят по 7-8 часов в день. Но есть и те, кто спят по 5 часов</t>
  </si>
  <si>
    <t>Данный график показывает сколько часов на сон уделяют студенты в день</t>
  </si>
  <si>
    <t>Количество по полю SleepPerDayHours</t>
  </si>
  <si>
    <t>Больше всего учится женщин в возрасте 21 года и мужчин в возрасте 24 лет</t>
  </si>
  <si>
    <t>Данный график показывает сколько мужчин и женщин разного возраста учится в университете.</t>
  </si>
  <si>
    <t>Age</t>
  </si>
  <si>
    <t xml:space="preserve">Сумма по полю Age </t>
  </si>
  <si>
    <t>Видно, что чем старше становятся студенты, тем больше они спят.</t>
  </si>
  <si>
    <t>Данный график отражает то, сколько люди в разном возрасте уделяют сну.</t>
  </si>
  <si>
    <t>Сумма по полю SleepPerDayHours</t>
  </si>
  <si>
    <t>На ней видно, что большая часть мужчин молодые, в то время как большая часть женщин постарше</t>
  </si>
  <si>
    <t>Данная гистограмма показывает, соотношение опрошенных возраста и пола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</si>
</sst>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Fill="1" applyBorder="1" applyAlignment="1"/>
    <xf numFmtId="0" fontId="0" fillId="0" borderId="0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2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left"/>
    </xf>
    <xf numFmtId="0" fontId="3" fillId="2" borderId="3" xfId="0" applyNumberFormat="1" applyFont="1" applyFill="1" applyBorder="1"/>
    <xf numFmtId="0" fontId="4" fillId="0" borderId="0" xfId="0" applyNumberFormat="1" applyFont="1"/>
    <xf numFmtId="0" fontId="3" fillId="2" borderId="4" xfId="0" applyFont="1" applyFill="1" applyBorder="1"/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0" xfId="0" applyBorder="1"/>
    <xf numFmtId="0" fontId="3" fillId="2" borderId="4" xfId="0" applyFont="1" applyFill="1" applyBorder="1" applyAlignment="1">
      <alignment horizontal="left"/>
    </xf>
    <xf numFmtId="0" fontId="3" fillId="2" borderId="4" xfId="0" applyNumberFormat="1" applyFont="1" applyFill="1" applyBorder="1"/>
    <xf numFmtId="0" fontId="5" fillId="0" borderId="0" xfId="0" applyFont="1"/>
    <xf numFmtId="0" fontId="3" fillId="0" borderId="4" xfId="0" applyFont="1" applyBorder="1"/>
    <xf numFmtId="0" fontId="3" fillId="0" borderId="4" xfId="0" applyFont="1" applyBorder="1" applyAlignment="1">
      <alignment horizontal="left"/>
    </xf>
    <xf numFmtId="9" fontId="0" fillId="0" borderId="4" xfId="0" applyNumberFormat="1" applyBorder="1"/>
    <xf numFmtId="0" fontId="0" fillId="0" borderId="4" xfId="0" applyBorder="1"/>
    <xf numFmtId="0" fontId="7" fillId="3" borderId="0" xfId="0" applyFont="1" applyFill="1"/>
    <xf numFmtId="0" fontId="0" fillId="0" borderId="0" xfId="0" applyFont="1" applyAlignment="1">
      <alignment horizontal="left"/>
    </xf>
    <xf numFmtId="0" fontId="0" fillId="0" borderId="0" xfId="0" applyNumberFormat="1" applyFont="1"/>
    <xf numFmtId="0" fontId="8" fillId="0" borderId="5" xfId="0" applyFont="1" applyBorder="1" applyAlignment="1">
      <alignment horizontal="left"/>
    </xf>
    <xf numFmtId="0" fontId="8" fillId="0" borderId="5" xfId="0" applyNumberFormat="1" applyFont="1" applyBorder="1"/>
    <xf numFmtId="0" fontId="3" fillId="2" borderId="6" xfId="0" applyFont="1" applyFill="1" applyBorder="1"/>
    <xf numFmtId="0" fontId="3" fillId="2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4" xfId="0" pivotButton="1" applyBorder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18"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[1_лб.xlsx]лб1!Сводная таблица3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Нравятся новые вещи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лб1!$B$3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973-464A-A497-68DEAC3965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973-464A-A497-68DEAC3965AB}"/>
              </c:ext>
            </c:extLst>
          </c:dPt>
          <c:cat>
            <c:strRef>
              <c:f>лб1!$A$4:$A$6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лб1!$B$4:$B$6</c:f>
              <c:numCache>
                <c:formatCode>General</c:formatCode>
                <c:ptCount val="2"/>
                <c:pt idx="0">
                  <c:v>10</c:v>
                </c:pt>
                <c:pt idx="1">
                  <c:v>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71-4B19-9B9F-F6FE97626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[1_лб.xlsx]лб1!Сводная таблица12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лб1!$B$243:$B$244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лб1!$A$245:$A$252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val>
            <c:numRef>
              <c:f>лб1!$B$245:$B$252</c:f>
              <c:numCache>
                <c:formatCode>0.00%</c:formatCode>
                <c:ptCount val="7"/>
                <c:pt idx="0">
                  <c:v>0</c:v>
                </c:pt>
                <c:pt idx="1">
                  <c:v>2.2556390977443608E-2</c:v>
                </c:pt>
                <c:pt idx="2">
                  <c:v>0</c:v>
                </c:pt>
                <c:pt idx="3">
                  <c:v>4.2105263157894736E-2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3A-4863-9376-7E6EC01C1357}"/>
            </c:ext>
          </c:extLst>
        </c:ser>
        <c:ser>
          <c:idx val="1"/>
          <c:order val="1"/>
          <c:tx>
            <c:strRef>
              <c:f>лб1!$C$243:$C$244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лб1!$A$245:$A$252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val>
            <c:numRef>
              <c:f>лб1!$C$245:$C$252</c:f>
              <c:numCache>
                <c:formatCode>0.00%</c:formatCode>
                <c:ptCount val="7"/>
                <c:pt idx="0">
                  <c:v>2.4060150375939851E-2</c:v>
                </c:pt>
                <c:pt idx="1">
                  <c:v>3.007518796992481E-2</c:v>
                </c:pt>
                <c:pt idx="2">
                  <c:v>7.2180451127819553E-2</c:v>
                </c:pt>
                <c:pt idx="3">
                  <c:v>2.1052631578947368E-2</c:v>
                </c:pt>
                <c:pt idx="4">
                  <c:v>9.6240601503759404E-2</c:v>
                </c:pt>
                <c:pt idx="5">
                  <c:v>6.0150375939849621E-2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23A-4863-9376-7E6EC01C1357}"/>
            </c:ext>
          </c:extLst>
        </c:ser>
        <c:ser>
          <c:idx val="2"/>
          <c:order val="2"/>
          <c:tx>
            <c:strRef>
              <c:f>лб1!$D$243:$D$244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лб1!$A$245:$A$252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val>
            <c:numRef>
              <c:f>лб1!$D$245:$D$252</c:f>
              <c:numCache>
                <c:formatCode>0.00%</c:formatCode>
                <c:ptCount val="7"/>
                <c:pt idx="0">
                  <c:v>1.8045112781954888E-2</c:v>
                </c:pt>
                <c:pt idx="1">
                  <c:v>0</c:v>
                </c:pt>
                <c:pt idx="2">
                  <c:v>0</c:v>
                </c:pt>
                <c:pt idx="3">
                  <c:v>8.4210526315789472E-2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23A-4863-9376-7E6EC01C1357}"/>
            </c:ext>
          </c:extLst>
        </c:ser>
        <c:ser>
          <c:idx val="3"/>
          <c:order val="3"/>
          <c:tx>
            <c:strRef>
              <c:f>лб1!$E$243:$E$244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лб1!$A$245:$A$252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val>
            <c:numRef>
              <c:f>лб1!$E$245:$E$252</c:f>
              <c:numCache>
                <c:formatCode>0.00%</c:formatCode>
                <c:ptCount val="7"/>
                <c:pt idx="0">
                  <c:v>0</c:v>
                </c:pt>
                <c:pt idx="1">
                  <c:v>1.5037593984962405E-2</c:v>
                </c:pt>
                <c:pt idx="2">
                  <c:v>0</c:v>
                </c:pt>
                <c:pt idx="3">
                  <c:v>0</c:v>
                </c:pt>
                <c:pt idx="4">
                  <c:v>0.18045112781954886</c:v>
                </c:pt>
                <c:pt idx="5">
                  <c:v>0</c:v>
                </c:pt>
                <c:pt idx="6">
                  <c:v>3.6090225563909777E-2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23A-4863-9376-7E6EC01C1357}"/>
            </c:ext>
          </c:extLst>
        </c:ser>
        <c:ser>
          <c:idx val="4"/>
          <c:order val="4"/>
          <c:tx>
            <c:strRef>
              <c:f>лб1!$F$243:$F$244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лб1!$A$245:$A$252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val>
            <c:numRef>
              <c:f>лб1!$F$245:$F$252</c:f>
              <c:numCache>
                <c:formatCode>0.00%</c:formatCode>
                <c:ptCount val="7"/>
                <c:pt idx="0">
                  <c:v>0</c:v>
                </c:pt>
                <c:pt idx="1">
                  <c:v>5.2631578947368418E-2</c:v>
                </c:pt>
                <c:pt idx="2">
                  <c:v>0</c:v>
                </c:pt>
                <c:pt idx="3">
                  <c:v>7.3684210526315783E-2</c:v>
                </c:pt>
                <c:pt idx="4">
                  <c:v>7.2180451127819553E-2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23A-4863-9376-7E6EC01C1357}"/>
            </c:ext>
          </c:extLst>
        </c:ser>
        <c:ser>
          <c:idx val="5"/>
          <c:order val="5"/>
          <c:tx>
            <c:strRef>
              <c:f>лб1!$G$243:$G$244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лб1!$A$245:$A$252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val>
            <c:numRef>
              <c:f>лб1!$G$245:$G$252</c:f>
              <c:numCache>
                <c:formatCode>0.00%</c:formatCode>
                <c:ptCount val="7"/>
                <c:pt idx="0">
                  <c:v>2.4060150375939851E-2</c:v>
                </c:pt>
                <c:pt idx="1">
                  <c:v>3.007518796992481E-2</c:v>
                </c:pt>
                <c:pt idx="2">
                  <c:v>0</c:v>
                </c:pt>
                <c:pt idx="3">
                  <c:v>2.1052631578947368E-2</c:v>
                </c:pt>
                <c:pt idx="4">
                  <c:v>2.4060150375939851E-2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23A-4863-9376-7E6EC01C1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365056"/>
        <c:axId val="351903040"/>
      </c:barChart>
      <c:catAx>
        <c:axId val="35236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часов сна в день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903040"/>
        <c:crosses val="autoZero"/>
        <c:auto val="1"/>
        <c:lblAlgn val="ctr"/>
        <c:lblOffset val="100"/>
        <c:noMultiLvlLbl val="0"/>
      </c:catAx>
      <c:valAx>
        <c:axId val="3519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</a:t>
                </a:r>
                <a:r>
                  <a:rPr lang="ru-RU" baseline="0"/>
                  <a:t> от общего кол-ва людей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36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[1_лб.xlsx]лб1!СводнаяТаблица1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</a:t>
            </a:r>
            <a:r>
              <a:rPr lang="ru-RU" baseline="0"/>
              <a:t> пола и возраста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лб1!$B$272:$B$273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лб1!$A$274:$A$280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лб1!$B$274:$B$280</c:f>
              <c:numCache>
                <c:formatCode>0.00%</c:formatCode>
                <c:ptCount val="6"/>
                <c:pt idx="0">
                  <c:v>2.6917900403768506E-2</c:v>
                </c:pt>
                <c:pt idx="1">
                  <c:v>0.1601615074024226</c:v>
                </c:pt>
                <c:pt idx="2">
                  <c:v>4.9349484073575596E-2</c:v>
                </c:pt>
                <c:pt idx="3">
                  <c:v>7.2229699416778828E-2</c:v>
                </c:pt>
                <c:pt idx="4">
                  <c:v>7.5370121130551818E-2</c:v>
                </c:pt>
                <c:pt idx="5">
                  <c:v>4.4863167339614179E-2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19-40B6-A898-30465CBD275E}"/>
            </c:ext>
          </c:extLst>
        </c:ser>
        <c:ser>
          <c:idx val="1"/>
          <c:order val="1"/>
          <c:tx>
            <c:strRef>
              <c:f>лб1!$C$272:$C$273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лб1!$A$274:$A$280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лб1!$C$274:$C$280</c:f>
              <c:numCache>
                <c:formatCode>0.00%</c:formatCode>
                <c:ptCount val="6"/>
                <c:pt idx="0">
                  <c:v>3.5890533871691339E-2</c:v>
                </c:pt>
                <c:pt idx="1">
                  <c:v>0.1224764468371467</c:v>
                </c:pt>
                <c:pt idx="2">
                  <c:v>5.9219380888290714E-2</c:v>
                </c:pt>
                <c:pt idx="3">
                  <c:v>0.12382234185733512</c:v>
                </c:pt>
                <c:pt idx="4">
                  <c:v>0.13997308209959622</c:v>
                </c:pt>
                <c:pt idx="5">
                  <c:v>8.9726334679228359E-2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19-40B6-A898-30465CBD2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186368"/>
        <c:axId val="351986816"/>
      </c:barChart>
      <c:catAx>
        <c:axId val="35218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986816"/>
        <c:crosses val="autoZero"/>
        <c:auto val="1"/>
        <c:lblAlgn val="ctr"/>
        <c:lblOffset val="100"/>
        <c:noMultiLvlLbl val="0"/>
      </c:catAx>
      <c:valAx>
        <c:axId val="3519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</a:t>
                </a:r>
                <a:r>
                  <a:rPr lang="ru-RU" baseline="0"/>
                  <a:t> пола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18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Пирсон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лб4!$B$2:$B$100</c:f>
              <c:numCache>
                <c:formatCode>General</c:formatCode>
                <c:ptCount val="9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5</c:v>
                </c:pt>
                <c:pt idx="32">
                  <c:v>5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12</c:v>
                </c:pt>
                <c:pt idx="83">
                  <c:v>12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</c:numCache>
            </c:numRef>
          </c:xVal>
          <c:yVal>
            <c:numRef>
              <c:f>лб4!$C$2:$C$100</c:f>
              <c:numCache>
                <c:formatCode>General</c:formatCode>
                <c:ptCount val="9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12</c:v>
                </c:pt>
                <c:pt idx="32">
                  <c:v>12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0</c:v>
                </c:pt>
                <c:pt idx="77">
                  <c:v>0</c:v>
                </c:pt>
                <c:pt idx="78">
                  <c:v>15</c:v>
                </c:pt>
                <c:pt idx="79">
                  <c:v>15</c:v>
                </c:pt>
                <c:pt idx="80">
                  <c:v>7</c:v>
                </c:pt>
                <c:pt idx="81">
                  <c:v>7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C5-4916-B2ED-6028B9FE0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89120"/>
        <c:axId val="351989696"/>
      </c:scatterChart>
      <c:valAx>
        <c:axId val="35198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989696"/>
        <c:crosses val="autoZero"/>
        <c:crossBetween val="midCat"/>
      </c:valAx>
      <c:valAx>
        <c:axId val="3519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98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Спирмен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лб4!$D$2:$D$100</c:f>
              <c:numCache>
                <c:formatCode>General</c:formatCode>
                <c:ptCount val="99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64.5</c:v>
                </c:pt>
                <c:pt idx="25">
                  <c:v>64.5</c:v>
                </c:pt>
                <c:pt idx="26">
                  <c:v>64.5</c:v>
                </c:pt>
                <c:pt idx="27">
                  <c:v>64.5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78.5</c:v>
                </c:pt>
                <c:pt idx="32">
                  <c:v>78.5</c:v>
                </c:pt>
                <c:pt idx="33">
                  <c:v>49</c:v>
                </c:pt>
                <c:pt idx="34">
                  <c:v>49</c:v>
                </c:pt>
                <c:pt idx="35">
                  <c:v>22</c:v>
                </c:pt>
                <c:pt idx="36">
                  <c:v>22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4.5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78.5</c:v>
                </c:pt>
                <c:pt idx="67">
                  <c:v>78.5</c:v>
                </c:pt>
                <c:pt idx="68">
                  <c:v>78.5</c:v>
                </c:pt>
                <c:pt idx="69">
                  <c:v>64.5</c:v>
                </c:pt>
                <c:pt idx="70">
                  <c:v>64.5</c:v>
                </c:pt>
                <c:pt idx="71">
                  <c:v>64.5</c:v>
                </c:pt>
                <c:pt idx="72">
                  <c:v>64.5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1.5</c:v>
                </c:pt>
                <c:pt idx="83">
                  <c:v>1.5</c:v>
                </c:pt>
                <c:pt idx="84">
                  <c:v>78.5</c:v>
                </c:pt>
                <c:pt idx="85">
                  <c:v>78.5</c:v>
                </c:pt>
                <c:pt idx="86">
                  <c:v>78.5</c:v>
                </c:pt>
                <c:pt idx="87">
                  <c:v>78.5</c:v>
                </c:pt>
                <c:pt idx="88">
                  <c:v>78.5</c:v>
                </c:pt>
                <c:pt idx="89">
                  <c:v>78.5</c:v>
                </c:pt>
                <c:pt idx="90">
                  <c:v>78.5</c:v>
                </c:pt>
                <c:pt idx="91">
                  <c:v>78.5</c:v>
                </c:pt>
                <c:pt idx="92">
                  <c:v>78.5</c:v>
                </c:pt>
                <c:pt idx="93">
                  <c:v>78.5</c:v>
                </c:pt>
                <c:pt idx="94">
                  <c:v>78.5</c:v>
                </c:pt>
                <c:pt idx="95">
                  <c:v>78.5</c:v>
                </c:pt>
                <c:pt idx="96">
                  <c:v>78.5</c:v>
                </c:pt>
                <c:pt idx="97">
                  <c:v>78.5</c:v>
                </c:pt>
                <c:pt idx="98">
                  <c:v>78.5</c:v>
                </c:pt>
              </c:numCache>
            </c:numRef>
          </c:xVal>
          <c:yVal>
            <c:numRef>
              <c:f>лб4!$E$2:$E$100</c:f>
              <c:numCache>
                <c:formatCode>General</c:formatCode>
                <c:ptCount val="99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26</c:v>
                </c:pt>
                <c:pt idx="32">
                  <c:v>26</c:v>
                </c:pt>
                <c:pt idx="33">
                  <c:v>92</c:v>
                </c:pt>
                <c:pt idx="34">
                  <c:v>92</c:v>
                </c:pt>
                <c:pt idx="35">
                  <c:v>79</c:v>
                </c:pt>
                <c:pt idx="36">
                  <c:v>79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92</c:v>
                </c:pt>
                <c:pt idx="42">
                  <c:v>92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79</c:v>
                </c:pt>
                <c:pt idx="53">
                  <c:v>79</c:v>
                </c:pt>
                <c:pt idx="54">
                  <c:v>79</c:v>
                </c:pt>
                <c:pt idx="55">
                  <c:v>79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92</c:v>
                </c:pt>
                <c:pt idx="77">
                  <c:v>92</c:v>
                </c:pt>
                <c:pt idx="78">
                  <c:v>21</c:v>
                </c:pt>
                <c:pt idx="79">
                  <c:v>21</c:v>
                </c:pt>
                <c:pt idx="80">
                  <c:v>38</c:v>
                </c:pt>
                <c:pt idx="81">
                  <c:v>38</c:v>
                </c:pt>
                <c:pt idx="82">
                  <c:v>92</c:v>
                </c:pt>
                <c:pt idx="83">
                  <c:v>92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79</c:v>
                </c:pt>
                <c:pt idx="89">
                  <c:v>61</c:v>
                </c:pt>
                <c:pt idx="90">
                  <c:v>79</c:v>
                </c:pt>
                <c:pt idx="91">
                  <c:v>61</c:v>
                </c:pt>
                <c:pt idx="92">
                  <c:v>79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BD-4BAD-8CCA-4950AB0EF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91424"/>
        <c:axId val="351992000"/>
      </c:scatterChart>
      <c:valAx>
        <c:axId val="35199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992000"/>
        <c:crosses val="autoZero"/>
        <c:crossBetween val="midCat"/>
      </c:valAx>
      <c:valAx>
        <c:axId val="3519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99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Пирсон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лб4!$B$2:$B$100</c:f>
              <c:numCache>
                <c:formatCode>General</c:formatCode>
                <c:ptCount val="9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5</c:v>
                </c:pt>
                <c:pt idx="32">
                  <c:v>5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12</c:v>
                </c:pt>
                <c:pt idx="83">
                  <c:v>12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</c:numCache>
            </c:numRef>
          </c:xVal>
          <c:yVal>
            <c:numRef>
              <c:f>лб4!$C$2:$C$100</c:f>
              <c:numCache>
                <c:formatCode>General</c:formatCode>
                <c:ptCount val="9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12</c:v>
                </c:pt>
                <c:pt idx="32">
                  <c:v>12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0</c:v>
                </c:pt>
                <c:pt idx="77">
                  <c:v>0</c:v>
                </c:pt>
                <c:pt idx="78">
                  <c:v>15</c:v>
                </c:pt>
                <c:pt idx="79">
                  <c:v>15</c:v>
                </c:pt>
                <c:pt idx="80">
                  <c:v>7</c:v>
                </c:pt>
                <c:pt idx="81">
                  <c:v>7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C5-4916-B2ED-6028B9FE0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75488"/>
        <c:axId val="352576064"/>
      </c:scatterChart>
      <c:valAx>
        <c:axId val="3525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576064"/>
        <c:crosses val="autoZero"/>
        <c:crossBetween val="midCat"/>
      </c:valAx>
      <c:valAx>
        <c:axId val="3525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57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Спирмен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лб4!$D$2:$D$100</c:f>
              <c:numCache>
                <c:formatCode>General</c:formatCode>
                <c:ptCount val="99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64.5</c:v>
                </c:pt>
                <c:pt idx="25">
                  <c:v>64.5</c:v>
                </c:pt>
                <c:pt idx="26">
                  <c:v>64.5</c:v>
                </c:pt>
                <c:pt idx="27">
                  <c:v>64.5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78.5</c:v>
                </c:pt>
                <c:pt idx="32">
                  <c:v>78.5</c:v>
                </c:pt>
                <c:pt idx="33">
                  <c:v>49</c:v>
                </c:pt>
                <c:pt idx="34">
                  <c:v>49</c:v>
                </c:pt>
                <c:pt idx="35">
                  <c:v>22</c:v>
                </c:pt>
                <c:pt idx="36">
                  <c:v>22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4.5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78.5</c:v>
                </c:pt>
                <c:pt idx="67">
                  <c:v>78.5</c:v>
                </c:pt>
                <c:pt idx="68">
                  <c:v>78.5</c:v>
                </c:pt>
                <c:pt idx="69">
                  <c:v>64.5</c:v>
                </c:pt>
                <c:pt idx="70">
                  <c:v>64.5</c:v>
                </c:pt>
                <c:pt idx="71">
                  <c:v>64.5</c:v>
                </c:pt>
                <c:pt idx="72">
                  <c:v>64.5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1.5</c:v>
                </c:pt>
                <c:pt idx="83">
                  <c:v>1.5</c:v>
                </c:pt>
                <c:pt idx="84">
                  <c:v>78.5</c:v>
                </c:pt>
                <c:pt idx="85">
                  <c:v>78.5</c:v>
                </c:pt>
                <c:pt idx="86">
                  <c:v>78.5</c:v>
                </c:pt>
                <c:pt idx="87">
                  <c:v>78.5</c:v>
                </c:pt>
                <c:pt idx="88">
                  <c:v>78.5</c:v>
                </c:pt>
                <c:pt idx="89">
                  <c:v>78.5</c:v>
                </c:pt>
                <c:pt idx="90">
                  <c:v>78.5</c:v>
                </c:pt>
                <c:pt idx="91">
                  <c:v>78.5</c:v>
                </c:pt>
                <c:pt idx="92">
                  <c:v>78.5</c:v>
                </c:pt>
                <c:pt idx="93">
                  <c:v>78.5</c:v>
                </c:pt>
                <c:pt idx="94">
                  <c:v>78.5</c:v>
                </c:pt>
                <c:pt idx="95">
                  <c:v>78.5</c:v>
                </c:pt>
                <c:pt idx="96">
                  <c:v>78.5</c:v>
                </c:pt>
                <c:pt idx="97">
                  <c:v>78.5</c:v>
                </c:pt>
                <c:pt idx="98">
                  <c:v>78.5</c:v>
                </c:pt>
              </c:numCache>
            </c:numRef>
          </c:xVal>
          <c:yVal>
            <c:numRef>
              <c:f>лб4!$E$2:$E$100</c:f>
              <c:numCache>
                <c:formatCode>General</c:formatCode>
                <c:ptCount val="99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26</c:v>
                </c:pt>
                <c:pt idx="32">
                  <c:v>26</c:v>
                </c:pt>
                <c:pt idx="33">
                  <c:v>92</c:v>
                </c:pt>
                <c:pt idx="34">
                  <c:v>92</c:v>
                </c:pt>
                <c:pt idx="35">
                  <c:v>79</c:v>
                </c:pt>
                <c:pt idx="36">
                  <c:v>79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92</c:v>
                </c:pt>
                <c:pt idx="42">
                  <c:v>92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79</c:v>
                </c:pt>
                <c:pt idx="53">
                  <c:v>79</c:v>
                </c:pt>
                <c:pt idx="54">
                  <c:v>79</c:v>
                </c:pt>
                <c:pt idx="55">
                  <c:v>79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92</c:v>
                </c:pt>
                <c:pt idx="77">
                  <c:v>92</c:v>
                </c:pt>
                <c:pt idx="78">
                  <c:v>21</c:v>
                </c:pt>
                <c:pt idx="79">
                  <c:v>21</c:v>
                </c:pt>
                <c:pt idx="80">
                  <c:v>38</c:v>
                </c:pt>
                <c:pt idx="81">
                  <c:v>38</c:v>
                </c:pt>
                <c:pt idx="82">
                  <c:v>92</c:v>
                </c:pt>
                <c:pt idx="83">
                  <c:v>92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79</c:v>
                </c:pt>
                <c:pt idx="89">
                  <c:v>61</c:v>
                </c:pt>
                <c:pt idx="90">
                  <c:v>79</c:v>
                </c:pt>
                <c:pt idx="91">
                  <c:v>61</c:v>
                </c:pt>
                <c:pt idx="92">
                  <c:v>79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BD-4BAD-8CCA-4950AB0EF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77792"/>
        <c:axId val="352578368"/>
      </c:scatterChart>
      <c:valAx>
        <c:axId val="35257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578368"/>
        <c:crosses val="autoZero"/>
        <c:crossBetween val="midCat"/>
      </c:valAx>
      <c:valAx>
        <c:axId val="3525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57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Пирсон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лб4!$Q$1</c:f>
              <c:strCache>
                <c:ptCount val="1"/>
                <c:pt idx="0">
                  <c:v>Возраст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лб4!$P$2:$P$100</c:f>
              <c:numCache>
                <c:formatCode>General</c:formatCode>
                <c:ptCount val="99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</c:numCache>
            </c:numRef>
          </c:xVal>
          <c:yVal>
            <c:numRef>
              <c:f>лб4!$Q$2:$Q$100</c:f>
              <c:numCache>
                <c:formatCode>General</c:formatCode>
                <c:ptCount val="99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25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24</c:v>
                </c:pt>
                <c:pt idx="29">
                  <c:v>23</c:v>
                </c:pt>
                <c:pt idx="30">
                  <c:v>24</c:v>
                </c:pt>
                <c:pt idx="31">
                  <c:v>23</c:v>
                </c:pt>
                <c:pt idx="32">
                  <c:v>24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21</c:v>
                </c:pt>
                <c:pt idx="57">
                  <c:v>25</c:v>
                </c:pt>
                <c:pt idx="58">
                  <c:v>21</c:v>
                </c:pt>
                <c:pt idx="59">
                  <c:v>25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25</c:v>
                </c:pt>
                <c:pt idx="75">
                  <c:v>24</c:v>
                </c:pt>
                <c:pt idx="76">
                  <c:v>25</c:v>
                </c:pt>
                <c:pt idx="77">
                  <c:v>24</c:v>
                </c:pt>
                <c:pt idx="78">
                  <c:v>25</c:v>
                </c:pt>
                <c:pt idx="79">
                  <c:v>24</c:v>
                </c:pt>
                <c:pt idx="80">
                  <c:v>25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CD-45D3-BD0F-F0136AD80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80096"/>
        <c:axId val="352580672"/>
      </c:scatterChart>
      <c:valAx>
        <c:axId val="35258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580672"/>
        <c:crosses val="autoZero"/>
        <c:crossBetween val="midCat"/>
      </c:valAx>
      <c:valAx>
        <c:axId val="3525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58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лб4!$S$1</c:f>
              <c:strCache>
                <c:ptCount val="1"/>
                <c:pt idx="0">
                  <c:v>Ранг возраста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лб4!$R$2:$R$100</c:f>
              <c:numCache>
                <c:formatCode>General</c:formatCode>
                <c:ptCount val="99"/>
                <c:pt idx="0">
                  <c:v>1.5</c:v>
                </c:pt>
                <c:pt idx="1">
                  <c:v>1.5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64.5</c:v>
                </c:pt>
                <c:pt idx="61">
                  <c:v>64.5</c:v>
                </c:pt>
                <c:pt idx="62">
                  <c:v>64.5</c:v>
                </c:pt>
                <c:pt idx="63">
                  <c:v>64.5</c:v>
                </c:pt>
                <c:pt idx="64">
                  <c:v>64.5</c:v>
                </c:pt>
                <c:pt idx="65">
                  <c:v>64.5</c:v>
                </c:pt>
                <c:pt idx="66">
                  <c:v>64.5</c:v>
                </c:pt>
                <c:pt idx="67">
                  <c:v>64.5</c:v>
                </c:pt>
                <c:pt idx="68">
                  <c:v>78.5</c:v>
                </c:pt>
                <c:pt idx="69">
                  <c:v>78.5</c:v>
                </c:pt>
                <c:pt idx="70">
                  <c:v>78.5</c:v>
                </c:pt>
                <c:pt idx="71">
                  <c:v>78.5</c:v>
                </c:pt>
                <c:pt idx="72">
                  <c:v>78.5</c:v>
                </c:pt>
                <c:pt idx="73">
                  <c:v>78.5</c:v>
                </c:pt>
                <c:pt idx="74">
                  <c:v>78.5</c:v>
                </c:pt>
                <c:pt idx="75">
                  <c:v>78.5</c:v>
                </c:pt>
                <c:pt idx="76">
                  <c:v>78.5</c:v>
                </c:pt>
                <c:pt idx="77">
                  <c:v>78.5</c:v>
                </c:pt>
                <c:pt idx="78">
                  <c:v>78.5</c:v>
                </c:pt>
                <c:pt idx="79">
                  <c:v>78.5</c:v>
                </c:pt>
                <c:pt idx="80">
                  <c:v>78.5</c:v>
                </c:pt>
                <c:pt idx="81">
                  <c:v>78.5</c:v>
                </c:pt>
                <c:pt idx="82">
                  <c:v>78.5</c:v>
                </c:pt>
                <c:pt idx="83">
                  <c:v>78.5</c:v>
                </c:pt>
                <c:pt idx="84">
                  <c:v>78.5</c:v>
                </c:pt>
                <c:pt idx="85">
                  <c:v>78.5</c:v>
                </c:pt>
                <c:pt idx="86">
                  <c:v>78.5</c:v>
                </c:pt>
                <c:pt idx="87">
                  <c:v>78.5</c:v>
                </c:pt>
                <c:pt idx="88">
                  <c:v>94</c:v>
                </c:pt>
                <c:pt idx="89">
                  <c:v>94</c:v>
                </c:pt>
                <c:pt idx="90">
                  <c:v>94</c:v>
                </c:pt>
                <c:pt idx="91">
                  <c:v>94</c:v>
                </c:pt>
                <c:pt idx="92">
                  <c:v>94</c:v>
                </c:pt>
                <c:pt idx="93">
                  <c:v>94</c:v>
                </c:pt>
                <c:pt idx="94">
                  <c:v>94</c:v>
                </c:pt>
                <c:pt idx="95">
                  <c:v>94</c:v>
                </c:pt>
                <c:pt idx="96">
                  <c:v>94</c:v>
                </c:pt>
                <c:pt idx="97">
                  <c:v>94</c:v>
                </c:pt>
                <c:pt idx="98">
                  <c:v>94</c:v>
                </c:pt>
              </c:numCache>
            </c:numRef>
          </c:xVal>
          <c:yVal>
            <c:numRef>
              <c:f>лб4!$S$2:$S$100</c:f>
              <c:numCache>
                <c:formatCode>General</c:formatCode>
                <c:ptCount val="99"/>
                <c:pt idx="0">
                  <c:v>42</c:v>
                </c:pt>
                <c:pt idx="1">
                  <c:v>42</c:v>
                </c:pt>
                <c:pt idx="2">
                  <c:v>77.5</c:v>
                </c:pt>
                <c:pt idx="3">
                  <c:v>77.5</c:v>
                </c:pt>
                <c:pt idx="4">
                  <c:v>77.5</c:v>
                </c:pt>
                <c:pt idx="5">
                  <c:v>77.5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6.5</c:v>
                </c:pt>
                <c:pt idx="10">
                  <c:v>6.5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22.5</c:v>
                </c:pt>
                <c:pt idx="15">
                  <c:v>22.5</c:v>
                </c:pt>
                <c:pt idx="16">
                  <c:v>22.5</c:v>
                </c:pt>
                <c:pt idx="17">
                  <c:v>77.5</c:v>
                </c:pt>
                <c:pt idx="18">
                  <c:v>77.5</c:v>
                </c:pt>
                <c:pt idx="19">
                  <c:v>77.5</c:v>
                </c:pt>
                <c:pt idx="20">
                  <c:v>77.5</c:v>
                </c:pt>
                <c:pt idx="21">
                  <c:v>77.5</c:v>
                </c:pt>
                <c:pt idx="22">
                  <c:v>77.5</c:v>
                </c:pt>
                <c:pt idx="23">
                  <c:v>77.5</c:v>
                </c:pt>
                <c:pt idx="24">
                  <c:v>77.5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22.5</c:v>
                </c:pt>
                <c:pt idx="29">
                  <c:v>42</c:v>
                </c:pt>
                <c:pt idx="30">
                  <c:v>22.5</c:v>
                </c:pt>
                <c:pt idx="31">
                  <c:v>42</c:v>
                </c:pt>
                <c:pt idx="32">
                  <c:v>22.5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22.5</c:v>
                </c:pt>
                <c:pt idx="38">
                  <c:v>22.5</c:v>
                </c:pt>
                <c:pt idx="39">
                  <c:v>22.5</c:v>
                </c:pt>
                <c:pt idx="40">
                  <c:v>22.5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22.5</c:v>
                </c:pt>
                <c:pt idx="45">
                  <c:v>22.5</c:v>
                </c:pt>
                <c:pt idx="46">
                  <c:v>22.5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57</c:v>
                </c:pt>
                <c:pt idx="52">
                  <c:v>57</c:v>
                </c:pt>
                <c:pt idx="53">
                  <c:v>57</c:v>
                </c:pt>
                <c:pt idx="54">
                  <c:v>57</c:v>
                </c:pt>
                <c:pt idx="55">
                  <c:v>57</c:v>
                </c:pt>
                <c:pt idx="56">
                  <c:v>77.5</c:v>
                </c:pt>
                <c:pt idx="57">
                  <c:v>6.5</c:v>
                </c:pt>
                <c:pt idx="58">
                  <c:v>77.5</c:v>
                </c:pt>
                <c:pt idx="59">
                  <c:v>6.5</c:v>
                </c:pt>
                <c:pt idx="60">
                  <c:v>77.5</c:v>
                </c:pt>
                <c:pt idx="61">
                  <c:v>77.5</c:v>
                </c:pt>
                <c:pt idx="62">
                  <c:v>77.5</c:v>
                </c:pt>
                <c:pt idx="63">
                  <c:v>77.5</c:v>
                </c:pt>
                <c:pt idx="64">
                  <c:v>77.5</c:v>
                </c:pt>
                <c:pt idx="65">
                  <c:v>77.5</c:v>
                </c:pt>
                <c:pt idx="66">
                  <c:v>77.5</c:v>
                </c:pt>
                <c:pt idx="67">
                  <c:v>77.5</c:v>
                </c:pt>
                <c:pt idx="68">
                  <c:v>96</c:v>
                </c:pt>
                <c:pt idx="69">
                  <c:v>96</c:v>
                </c:pt>
                <c:pt idx="70">
                  <c:v>96</c:v>
                </c:pt>
                <c:pt idx="71">
                  <c:v>42</c:v>
                </c:pt>
                <c:pt idx="72">
                  <c:v>42</c:v>
                </c:pt>
                <c:pt idx="73">
                  <c:v>22.5</c:v>
                </c:pt>
                <c:pt idx="74">
                  <c:v>6.5</c:v>
                </c:pt>
                <c:pt idx="75">
                  <c:v>22.5</c:v>
                </c:pt>
                <c:pt idx="76">
                  <c:v>6.5</c:v>
                </c:pt>
                <c:pt idx="77">
                  <c:v>22.5</c:v>
                </c:pt>
                <c:pt idx="78">
                  <c:v>6.5</c:v>
                </c:pt>
                <c:pt idx="79">
                  <c:v>22.5</c:v>
                </c:pt>
                <c:pt idx="80">
                  <c:v>6.5</c:v>
                </c:pt>
                <c:pt idx="81">
                  <c:v>22.5</c:v>
                </c:pt>
                <c:pt idx="82">
                  <c:v>22.5</c:v>
                </c:pt>
                <c:pt idx="83">
                  <c:v>22.5</c:v>
                </c:pt>
                <c:pt idx="84">
                  <c:v>77.5</c:v>
                </c:pt>
                <c:pt idx="85">
                  <c:v>77.5</c:v>
                </c:pt>
                <c:pt idx="86">
                  <c:v>77.5</c:v>
                </c:pt>
                <c:pt idx="87">
                  <c:v>77.5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6.5</c:v>
                </c:pt>
                <c:pt idx="92">
                  <c:v>6.5</c:v>
                </c:pt>
                <c:pt idx="93">
                  <c:v>6.5</c:v>
                </c:pt>
                <c:pt idx="94">
                  <c:v>6.5</c:v>
                </c:pt>
                <c:pt idx="95">
                  <c:v>77.5</c:v>
                </c:pt>
                <c:pt idx="96">
                  <c:v>77.5</c:v>
                </c:pt>
                <c:pt idx="97">
                  <c:v>77.5</c:v>
                </c:pt>
                <c:pt idx="98">
                  <c:v>77.5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28-4CBF-BC4A-3B0E1321D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82400"/>
        <c:axId val="352582976"/>
      </c:scatterChart>
      <c:valAx>
        <c:axId val="35258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582976"/>
        <c:crosses val="autoZero"/>
        <c:crossBetween val="midCat"/>
      </c:valAx>
      <c:valAx>
        <c:axId val="3525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58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Пирсон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лб4!$Q$1</c:f>
              <c:strCache>
                <c:ptCount val="1"/>
                <c:pt idx="0">
                  <c:v>Возраст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лб4!$P$2:$P$100</c:f>
              <c:numCache>
                <c:formatCode>General</c:formatCode>
                <c:ptCount val="99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</c:numCache>
            </c:numRef>
          </c:xVal>
          <c:yVal>
            <c:numRef>
              <c:f>лб4!$Q$2:$Q$100</c:f>
              <c:numCache>
                <c:formatCode>General</c:formatCode>
                <c:ptCount val="99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25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24</c:v>
                </c:pt>
                <c:pt idx="29">
                  <c:v>23</c:v>
                </c:pt>
                <c:pt idx="30">
                  <c:v>24</c:v>
                </c:pt>
                <c:pt idx="31">
                  <c:v>23</c:v>
                </c:pt>
                <c:pt idx="32">
                  <c:v>24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21</c:v>
                </c:pt>
                <c:pt idx="57">
                  <c:v>25</c:v>
                </c:pt>
                <c:pt idx="58">
                  <c:v>21</c:v>
                </c:pt>
                <c:pt idx="59">
                  <c:v>25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25</c:v>
                </c:pt>
                <c:pt idx="75">
                  <c:v>24</c:v>
                </c:pt>
                <c:pt idx="76">
                  <c:v>25</c:v>
                </c:pt>
                <c:pt idx="77">
                  <c:v>24</c:v>
                </c:pt>
                <c:pt idx="78">
                  <c:v>25</c:v>
                </c:pt>
                <c:pt idx="79">
                  <c:v>24</c:v>
                </c:pt>
                <c:pt idx="80">
                  <c:v>25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CD-45D3-BD0F-F0136AD80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600640"/>
        <c:axId val="353601216"/>
      </c:scatterChart>
      <c:valAx>
        <c:axId val="35360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601216"/>
        <c:crosses val="autoZero"/>
        <c:crossBetween val="midCat"/>
      </c:valAx>
      <c:valAx>
        <c:axId val="3536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60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лб4!$S$1</c:f>
              <c:strCache>
                <c:ptCount val="1"/>
                <c:pt idx="0">
                  <c:v>Ранг возраста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лб4!$R$2:$R$100</c:f>
              <c:numCache>
                <c:formatCode>General</c:formatCode>
                <c:ptCount val="99"/>
                <c:pt idx="0">
                  <c:v>1.5</c:v>
                </c:pt>
                <c:pt idx="1">
                  <c:v>1.5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64.5</c:v>
                </c:pt>
                <c:pt idx="61">
                  <c:v>64.5</c:v>
                </c:pt>
                <c:pt idx="62">
                  <c:v>64.5</c:v>
                </c:pt>
                <c:pt idx="63">
                  <c:v>64.5</c:v>
                </c:pt>
                <c:pt idx="64">
                  <c:v>64.5</c:v>
                </c:pt>
                <c:pt idx="65">
                  <c:v>64.5</c:v>
                </c:pt>
                <c:pt idx="66">
                  <c:v>64.5</c:v>
                </c:pt>
                <c:pt idx="67">
                  <c:v>64.5</c:v>
                </c:pt>
                <c:pt idx="68">
                  <c:v>78.5</c:v>
                </c:pt>
                <c:pt idx="69">
                  <c:v>78.5</c:v>
                </c:pt>
                <c:pt idx="70">
                  <c:v>78.5</c:v>
                </c:pt>
                <c:pt idx="71">
                  <c:v>78.5</c:v>
                </c:pt>
                <c:pt idx="72">
                  <c:v>78.5</c:v>
                </c:pt>
                <c:pt idx="73">
                  <c:v>78.5</c:v>
                </c:pt>
                <c:pt idx="74">
                  <c:v>78.5</c:v>
                </c:pt>
                <c:pt idx="75">
                  <c:v>78.5</c:v>
                </c:pt>
                <c:pt idx="76">
                  <c:v>78.5</c:v>
                </c:pt>
                <c:pt idx="77">
                  <c:v>78.5</c:v>
                </c:pt>
                <c:pt idx="78">
                  <c:v>78.5</c:v>
                </c:pt>
                <c:pt idx="79">
                  <c:v>78.5</c:v>
                </c:pt>
                <c:pt idx="80">
                  <c:v>78.5</c:v>
                </c:pt>
                <c:pt idx="81">
                  <c:v>78.5</c:v>
                </c:pt>
                <c:pt idx="82">
                  <c:v>78.5</c:v>
                </c:pt>
                <c:pt idx="83">
                  <c:v>78.5</c:v>
                </c:pt>
                <c:pt idx="84">
                  <c:v>78.5</c:v>
                </c:pt>
                <c:pt idx="85">
                  <c:v>78.5</c:v>
                </c:pt>
                <c:pt idx="86">
                  <c:v>78.5</c:v>
                </c:pt>
                <c:pt idx="87">
                  <c:v>78.5</c:v>
                </c:pt>
                <c:pt idx="88">
                  <c:v>94</c:v>
                </c:pt>
                <c:pt idx="89">
                  <c:v>94</c:v>
                </c:pt>
                <c:pt idx="90">
                  <c:v>94</c:v>
                </c:pt>
                <c:pt idx="91">
                  <c:v>94</c:v>
                </c:pt>
                <c:pt idx="92">
                  <c:v>94</c:v>
                </c:pt>
                <c:pt idx="93">
                  <c:v>94</c:v>
                </c:pt>
                <c:pt idx="94">
                  <c:v>94</c:v>
                </c:pt>
                <c:pt idx="95">
                  <c:v>94</c:v>
                </c:pt>
                <c:pt idx="96">
                  <c:v>94</c:v>
                </c:pt>
                <c:pt idx="97">
                  <c:v>94</c:v>
                </c:pt>
                <c:pt idx="98">
                  <c:v>94</c:v>
                </c:pt>
              </c:numCache>
            </c:numRef>
          </c:xVal>
          <c:yVal>
            <c:numRef>
              <c:f>лб4!$S$2:$S$100</c:f>
              <c:numCache>
                <c:formatCode>General</c:formatCode>
                <c:ptCount val="99"/>
                <c:pt idx="0">
                  <c:v>42</c:v>
                </c:pt>
                <c:pt idx="1">
                  <c:v>42</c:v>
                </c:pt>
                <c:pt idx="2">
                  <c:v>77.5</c:v>
                </c:pt>
                <c:pt idx="3">
                  <c:v>77.5</c:v>
                </c:pt>
                <c:pt idx="4">
                  <c:v>77.5</c:v>
                </c:pt>
                <c:pt idx="5">
                  <c:v>77.5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6.5</c:v>
                </c:pt>
                <c:pt idx="10">
                  <c:v>6.5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22.5</c:v>
                </c:pt>
                <c:pt idx="15">
                  <c:v>22.5</c:v>
                </c:pt>
                <c:pt idx="16">
                  <c:v>22.5</c:v>
                </c:pt>
                <c:pt idx="17">
                  <c:v>77.5</c:v>
                </c:pt>
                <c:pt idx="18">
                  <c:v>77.5</c:v>
                </c:pt>
                <c:pt idx="19">
                  <c:v>77.5</c:v>
                </c:pt>
                <c:pt idx="20">
                  <c:v>77.5</c:v>
                </c:pt>
                <c:pt idx="21">
                  <c:v>77.5</c:v>
                </c:pt>
                <c:pt idx="22">
                  <c:v>77.5</c:v>
                </c:pt>
                <c:pt idx="23">
                  <c:v>77.5</c:v>
                </c:pt>
                <c:pt idx="24">
                  <c:v>77.5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22.5</c:v>
                </c:pt>
                <c:pt idx="29">
                  <c:v>42</c:v>
                </c:pt>
                <c:pt idx="30">
                  <c:v>22.5</c:v>
                </c:pt>
                <c:pt idx="31">
                  <c:v>42</c:v>
                </c:pt>
                <c:pt idx="32">
                  <c:v>22.5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22.5</c:v>
                </c:pt>
                <c:pt idx="38">
                  <c:v>22.5</c:v>
                </c:pt>
                <c:pt idx="39">
                  <c:v>22.5</c:v>
                </c:pt>
                <c:pt idx="40">
                  <c:v>22.5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22.5</c:v>
                </c:pt>
                <c:pt idx="45">
                  <c:v>22.5</c:v>
                </c:pt>
                <c:pt idx="46">
                  <c:v>22.5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57</c:v>
                </c:pt>
                <c:pt idx="52">
                  <c:v>57</c:v>
                </c:pt>
                <c:pt idx="53">
                  <c:v>57</c:v>
                </c:pt>
                <c:pt idx="54">
                  <c:v>57</c:v>
                </c:pt>
                <c:pt idx="55">
                  <c:v>57</c:v>
                </c:pt>
                <c:pt idx="56">
                  <c:v>77.5</c:v>
                </c:pt>
                <c:pt idx="57">
                  <c:v>6.5</c:v>
                </c:pt>
                <c:pt idx="58">
                  <c:v>77.5</c:v>
                </c:pt>
                <c:pt idx="59">
                  <c:v>6.5</c:v>
                </c:pt>
                <c:pt idx="60">
                  <c:v>77.5</c:v>
                </c:pt>
                <c:pt idx="61">
                  <c:v>77.5</c:v>
                </c:pt>
                <c:pt idx="62">
                  <c:v>77.5</c:v>
                </c:pt>
                <c:pt idx="63">
                  <c:v>77.5</c:v>
                </c:pt>
                <c:pt idx="64">
                  <c:v>77.5</c:v>
                </c:pt>
                <c:pt idx="65">
                  <c:v>77.5</c:v>
                </c:pt>
                <c:pt idx="66">
                  <c:v>77.5</c:v>
                </c:pt>
                <c:pt idx="67">
                  <c:v>77.5</c:v>
                </c:pt>
                <c:pt idx="68">
                  <c:v>96</c:v>
                </c:pt>
                <c:pt idx="69">
                  <c:v>96</c:v>
                </c:pt>
                <c:pt idx="70">
                  <c:v>96</c:v>
                </c:pt>
                <c:pt idx="71">
                  <c:v>42</c:v>
                </c:pt>
                <c:pt idx="72">
                  <c:v>42</c:v>
                </c:pt>
                <c:pt idx="73">
                  <c:v>22.5</c:v>
                </c:pt>
                <c:pt idx="74">
                  <c:v>6.5</c:v>
                </c:pt>
                <c:pt idx="75">
                  <c:v>22.5</c:v>
                </c:pt>
                <c:pt idx="76">
                  <c:v>6.5</c:v>
                </c:pt>
                <c:pt idx="77">
                  <c:v>22.5</c:v>
                </c:pt>
                <c:pt idx="78">
                  <c:v>6.5</c:v>
                </c:pt>
                <c:pt idx="79">
                  <c:v>22.5</c:v>
                </c:pt>
                <c:pt idx="80">
                  <c:v>6.5</c:v>
                </c:pt>
                <c:pt idx="81">
                  <c:v>22.5</c:v>
                </c:pt>
                <c:pt idx="82">
                  <c:v>22.5</c:v>
                </c:pt>
                <c:pt idx="83">
                  <c:v>22.5</c:v>
                </c:pt>
                <c:pt idx="84">
                  <c:v>77.5</c:v>
                </c:pt>
                <c:pt idx="85">
                  <c:v>77.5</c:v>
                </c:pt>
                <c:pt idx="86">
                  <c:v>77.5</c:v>
                </c:pt>
                <c:pt idx="87">
                  <c:v>77.5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6.5</c:v>
                </c:pt>
                <c:pt idx="92">
                  <c:v>6.5</c:v>
                </c:pt>
                <c:pt idx="93">
                  <c:v>6.5</c:v>
                </c:pt>
                <c:pt idx="94">
                  <c:v>6.5</c:v>
                </c:pt>
                <c:pt idx="95">
                  <c:v>77.5</c:v>
                </c:pt>
                <c:pt idx="96">
                  <c:v>77.5</c:v>
                </c:pt>
                <c:pt idx="97">
                  <c:v>77.5</c:v>
                </c:pt>
                <c:pt idx="98">
                  <c:v>77.5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28-4CBF-BC4A-3B0E1321D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602944"/>
        <c:axId val="353603520"/>
      </c:scatterChart>
      <c:valAx>
        <c:axId val="35360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603520"/>
        <c:crosses val="autoZero"/>
        <c:crossBetween val="midCat"/>
      </c:valAx>
      <c:valAx>
        <c:axId val="3536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60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[1_лб.xlsx]лб1!Сводная таблица4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Гендеры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лб1!$B$29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34-4E08-A77D-C255814CFF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34-4E08-A77D-C255814CFF69}"/>
              </c:ext>
            </c:extLst>
          </c:dPt>
          <c:cat>
            <c:strRef>
              <c:f>лб1!$A$30:$A$32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лб1!$B$30:$B$32</c:f>
              <c:numCache>
                <c:formatCode>General</c:formatCode>
                <c:ptCount val="2"/>
                <c:pt idx="0">
                  <c:v>43</c:v>
                </c:pt>
                <c:pt idx="1">
                  <c:v>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01-458E-BC6F-B5EAFF805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Пирсон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лб4!$AD$2:$AD$100</c:f>
              <c:numCache>
                <c:formatCode>General</c:formatCode>
                <c:ptCount val="99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23</c:v>
                </c:pt>
                <c:pt idx="16">
                  <c:v>23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25</c:v>
                </c:pt>
                <c:pt idx="34">
                  <c:v>25</c:v>
                </c:pt>
                <c:pt idx="35">
                  <c:v>23</c:v>
                </c:pt>
                <c:pt idx="36">
                  <c:v>23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25</c:v>
                </c:pt>
                <c:pt idx="79">
                  <c:v>25</c:v>
                </c:pt>
                <c:pt idx="80">
                  <c:v>21</c:v>
                </c:pt>
                <c:pt idx="81">
                  <c:v>21</c:v>
                </c:pt>
                <c:pt idx="82">
                  <c:v>23</c:v>
                </c:pt>
                <c:pt idx="83">
                  <c:v>23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</c:numCache>
            </c:numRef>
          </c:xVal>
          <c:yVal>
            <c:numRef>
              <c:f>лб4!$AE$2:$AE$100</c:f>
              <c:numCache>
                <c:formatCode>General</c:formatCode>
                <c:ptCount val="9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12</c:v>
                </c:pt>
                <c:pt idx="32">
                  <c:v>12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0</c:v>
                </c:pt>
                <c:pt idx="77">
                  <c:v>0</c:v>
                </c:pt>
                <c:pt idx="78">
                  <c:v>15</c:v>
                </c:pt>
                <c:pt idx="79">
                  <c:v>15</c:v>
                </c:pt>
                <c:pt idx="80">
                  <c:v>7</c:v>
                </c:pt>
                <c:pt idx="81">
                  <c:v>7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7F-4B6E-9B6B-6B0350895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605248"/>
        <c:axId val="353605824"/>
      </c:scatterChart>
      <c:valAx>
        <c:axId val="353605248"/>
        <c:scaling>
          <c:orientation val="minMax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605824"/>
        <c:crosses val="autoZero"/>
        <c:crossBetween val="midCat"/>
      </c:valAx>
      <c:valAx>
        <c:axId val="3536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60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Спирмен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лб4!$AF$2:$AF$100</c:f>
              <c:numCache>
                <c:formatCode>General</c:formatCode>
                <c:ptCount val="99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77.5</c:v>
                </c:pt>
                <c:pt idx="10">
                  <c:v>77.5</c:v>
                </c:pt>
                <c:pt idx="11">
                  <c:v>77.5</c:v>
                </c:pt>
                <c:pt idx="12">
                  <c:v>22.5</c:v>
                </c:pt>
                <c:pt idx="13">
                  <c:v>22.5</c:v>
                </c:pt>
                <c:pt idx="14">
                  <c:v>22.5</c:v>
                </c:pt>
                <c:pt idx="15">
                  <c:v>42</c:v>
                </c:pt>
                <c:pt idx="16">
                  <c:v>42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77.5</c:v>
                </c:pt>
                <c:pt idx="25">
                  <c:v>77.5</c:v>
                </c:pt>
                <c:pt idx="26">
                  <c:v>77.5</c:v>
                </c:pt>
                <c:pt idx="27">
                  <c:v>77.5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6.5</c:v>
                </c:pt>
                <c:pt idx="34">
                  <c:v>6.5</c:v>
                </c:pt>
                <c:pt idx="35">
                  <c:v>42</c:v>
                </c:pt>
                <c:pt idx="36">
                  <c:v>42</c:v>
                </c:pt>
                <c:pt idx="37">
                  <c:v>77.5</c:v>
                </c:pt>
                <c:pt idx="38">
                  <c:v>77.5</c:v>
                </c:pt>
                <c:pt idx="39">
                  <c:v>77.5</c:v>
                </c:pt>
                <c:pt idx="40">
                  <c:v>77.5</c:v>
                </c:pt>
                <c:pt idx="41">
                  <c:v>77.5</c:v>
                </c:pt>
                <c:pt idx="42">
                  <c:v>77.5</c:v>
                </c:pt>
                <c:pt idx="43">
                  <c:v>22.5</c:v>
                </c:pt>
                <c:pt idx="44">
                  <c:v>22.5</c:v>
                </c:pt>
                <c:pt idx="45">
                  <c:v>22.5</c:v>
                </c:pt>
                <c:pt idx="46">
                  <c:v>22.5</c:v>
                </c:pt>
                <c:pt idx="47">
                  <c:v>22.5</c:v>
                </c:pt>
                <c:pt idx="48">
                  <c:v>22.5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77.5</c:v>
                </c:pt>
                <c:pt idx="53">
                  <c:v>77.5</c:v>
                </c:pt>
                <c:pt idx="54">
                  <c:v>77.5</c:v>
                </c:pt>
                <c:pt idx="55">
                  <c:v>77.5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77.5</c:v>
                </c:pt>
                <c:pt idx="60">
                  <c:v>77.5</c:v>
                </c:pt>
                <c:pt idx="61">
                  <c:v>77.5</c:v>
                </c:pt>
                <c:pt idx="62">
                  <c:v>22.5</c:v>
                </c:pt>
                <c:pt idx="63">
                  <c:v>22.5</c:v>
                </c:pt>
                <c:pt idx="64">
                  <c:v>22.5</c:v>
                </c:pt>
                <c:pt idx="65">
                  <c:v>22.5</c:v>
                </c:pt>
                <c:pt idx="66">
                  <c:v>96</c:v>
                </c:pt>
                <c:pt idx="67">
                  <c:v>96</c:v>
                </c:pt>
                <c:pt idx="68">
                  <c:v>96</c:v>
                </c:pt>
                <c:pt idx="69">
                  <c:v>77.5</c:v>
                </c:pt>
                <c:pt idx="70">
                  <c:v>77.5</c:v>
                </c:pt>
                <c:pt idx="71">
                  <c:v>77.5</c:v>
                </c:pt>
                <c:pt idx="72">
                  <c:v>77.5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42</c:v>
                </c:pt>
                <c:pt idx="77">
                  <c:v>42</c:v>
                </c:pt>
                <c:pt idx="78">
                  <c:v>6.5</c:v>
                </c:pt>
                <c:pt idx="79">
                  <c:v>6.5</c:v>
                </c:pt>
                <c:pt idx="80">
                  <c:v>77.5</c:v>
                </c:pt>
                <c:pt idx="81">
                  <c:v>77.5</c:v>
                </c:pt>
                <c:pt idx="82">
                  <c:v>42</c:v>
                </c:pt>
                <c:pt idx="83">
                  <c:v>42</c:v>
                </c:pt>
                <c:pt idx="84">
                  <c:v>77.5</c:v>
                </c:pt>
                <c:pt idx="85">
                  <c:v>77.5</c:v>
                </c:pt>
                <c:pt idx="86">
                  <c:v>77.5</c:v>
                </c:pt>
                <c:pt idx="87">
                  <c:v>77.5</c:v>
                </c:pt>
                <c:pt idx="88">
                  <c:v>22.5</c:v>
                </c:pt>
                <c:pt idx="89">
                  <c:v>22.5</c:v>
                </c:pt>
                <c:pt idx="90">
                  <c:v>22.5</c:v>
                </c:pt>
                <c:pt idx="91">
                  <c:v>22.5</c:v>
                </c:pt>
                <c:pt idx="92">
                  <c:v>22.5</c:v>
                </c:pt>
                <c:pt idx="93">
                  <c:v>22.5</c:v>
                </c:pt>
                <c:pt idx="94">
                  <c:v>22.5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</c:numCache>
            </c:numRef>
          </c:xVal>
          <c:yVal>
            <c:numRef>
              <c:f>лб4!$AG$2:$AG$100</c:f>
              <c:numCache>
                <c:formatCode>General</c:formatCode>
                <c:ptCount val="99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26</c:v>
                </c:pt>
                <c:pt idx="32">
                  <c:v>26</c:v>
                </c:pt>
                <c:pt idx="33">
                  <c:v>92</c:v>
                </c:pt>
                <c:pt idx="34">
                  <c:v>92</c:v>
                </c:pt>
                <c:pt idx="35">
                  <c:v>79</c:v>
                </c:pt>
                <c:pt idx="36">
                  <c:v>79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92</c:v>
                </c:pt>
                <c:pt idx="42">
                  <c:v>92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79</c:v>
                </c:pt>
                <c:pt idx="53">
                  <c:v>79</c:v>
                </c:pt>
                <c:pt idx="54">
                  <c:v>79</c:v>
                </c:pt>
                <c:pt idx="55">
                  <c:v>79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92</c:v>
                </c:pt>
                <c:pt idx="77">
                  <c:v>92</c:v>
                </c:pt>
                <c:pt idx="78">
                  <c:v>21</c:v>
                </c:pt>
                <c:pt idx="79">
                  <c:v>21</c:v>
                </c:pt>
                <c:pt idx="80">
                  <c:v>38</c:v>
                </c:pt>
                <c:pt idx="81">
                  <c:v>38</c:v>
                </c:pt>
                <c:pt idx="82">
                  <c:v>92</c:v>
                </c:pt>
                <c:pt idx="83">
                  <c:v>92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79</c:v>
                </c:pt>
                <c:pt idx="89">
                  <c:v>61</c:v>
                </c:pt>
                <c:pt idx="90">
                  <c:v>79</c:v>
                </c:pt>
                <c:pt idx="91">
                  <c:v>61</c:v>
                </c:pt>
                <c:pt idx="92">
                  <c:v>79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6A-455D-BDA2-34A2FD887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058240"/>
        <c:axId val="354058816"/>
      </c:scatterChart>
      <c:valAx>
        <c:axId val="35405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058816"/>
        <c:crosses val="autoZero"/>
        <c:crossBetween val="midCat"/>
      </c:valAx>
      <c:valAx>
        <c:axId val="3540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05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Пирсон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лб4!$AD$2:$AD$100</c:f>
              <c:numCache>
                <c:formatCode>General</c:formatCode>
                <c:ptCount val="99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23</c:v>
                </c:pt>
                <c:pt idx="16">
                  <c:v>23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25</c:v>
                </c:pt>
                <c:pt idx="34">
                  <c:v>25</c:v>
                </c:pt>
                <c:pt idx="35">
                  <c:v>23</c:v>
                </c:pt>
                <c:pt idx="36">
                  <c:v>23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25</c:v>
                </c:pt>
                <c:pt idx="79">
                  <c:v>25</c:v>
                </c:pt>
                <c:pt idx="80">
                  <c:v>21</c:v>
                </c:pt>
                <c:pt idx="81">
                  <c:v>21</c:v>
                </c:pt>
                <c:pt idx="82">
                  <c:v>23</c:v>
                </c:pt>
                <c:pt idx="83">
                  <c:v>23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</c:numCache>
            </c:numRef>
          </c:xVal>
          <c:yVal>
            <c:numRef>
              <c:f>лб4!$AE$2:$AE$100</c:f>
              <c:numCache>
                <c:formatCode>General</c:formatCode>
                <c:ptCount val="9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12</c:v>
                </c:pt>
                <c:pt idx="32">
                  <c:v>12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0</c:v>
                </c:pt>
                <c:pt idx="77">
                  <c:v>0</c:v>
                </c:pt>
                <c:pt idx="78">
                  <c:v>15</c:v>
                </c:pt>
                <c:pt idx="79">
                  <c:v>15</c:v>
                </c:pt>
                <c:pt idx="80">
                  <c:v>7</c:v>
                </c:pt>
                <c:pt idx="81">
                  <c:v>7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7F-4B6E-9B6B-6B0350895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061120"/>
        <c:axId val="354061696"/>
      </c:scatterChart>
      <c:valAx>
        <c:axId val="354061120"/>
        <c:scaling>
          <c:orientation val="minMax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061696"/>
        <c:crosses val="autoZero"/>
        <c:crossBetween val="midCat"/>
      </c:valAx>
      <c:valAx>
        <c:axId val="3540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06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Спирмен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лб4!$AF$2:$AF$100</c:f>
              <c:numCache>
                <c:formatCode>General</c:formatCode>
                <c:ptCount val="99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77.5</c:v>
                </c:pt>
                <c:pt idx="10">
                  <c:v>77.5</c:v>
                </c:pt>
                <c:pt idx="11">
                  <c:v>77.5</c:v>
                </c:pt>
                <c:pt idx="12">
                  <c:v>22.5</c:v>
                </c:pt>
                <c:pt idx="13">
                  <c:v>22.5</c:v>
                </c:pt>
                <c:pt idx="14">
                  <c:v>22.5</c:v>
                </c:pt>
                <c:pt idx="15">
                  <c:v>42</c:v>
                </c:pt>
                <c:pt idx="16">
                  <c:v>42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77.5</c:v>
                </c:pt>
                <c:pt idx="25">
                  <c:v>77.5</c:v>
                </c:pt>
                <c:pt idx="26">
                  <c:v>77.5</c:v>
                </c:pt>
                <c:pt idx="27">
                  <c:v>77.5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6.5</c:v>
                </c:pt>
                <c:pt idx="34">
                  <c:v>6.5</c:v>
                </c:pt>
                <c:pt idx="35">
                  <c:v>42</c:v>
                </c:pt>
                <c:pt idx="36">
                  <c:v>42</c:v>
                </c:pt>
                <c:pt idx="37">
                  <c:v>77.5</c:v>
                </c:pt>
                <c:pt idx="38">
                  <c:v>77.5</c:v>
                </c:pt>
                <c:pt idx="39">
                  <c:v>77.5</c:v>
                </c:pt>
                <c:pt idx="40">
                  <c:v>77.5</c:v>
                </c:pt>
                <c:pt idx="41">
                  <c:v>77.5</c:v>
                </c:pt>
                <c:pt idx="42">
                  <c:v>77.5</c:v>
                </c:pt>
                <c:pt idx="43">
                  <c:v>22.5</c:v>
                </c:pt>
                <c:pt idx="44">
                  <c:v>22.5</c:v>
                </c:pt>
                <c:pt idx="45">
                  <c:v>22.5</c:v>
                </c:pt>
                <c:pt idx="46">
                  <c:v>22.5</c:v>
                </c:pt>
                <c:pt idx="47">
                  <c:v>22.5</c:v>
                </c:pt>
                <c:pt idx="48">
                  <c:v>22.5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77.5</c:v>
                </c:pt>
                <c:pt idx="53">
                  <c:v>77.5</c:v>
                </c:pt>
                <c:pt idx="54">
                  <c:v>77.5</c:v>
                </c:pt>
                <c:pt idx="55">
                  <c:v>77.5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77.5</c:v>
                </c:pt>
                <c:pt idx="60">
                  <c:v>77.5</c:v>
                </c:pt>
                <c:pt idx="61">
                  <c:v>77.5</c:v>
                </c:pt>
                <c:pt idx="62">
                  <c:v>22.5</c:v>
                </c:pt>
                <c:pt idx="63">
                  <c:v>22.5</c:v>
                </c:pt>
                <c:pt idx="64">
                  <c:v>22.5</c:v>
                </c:pt>
                <c:pt idx="65">
                  <c:v>22.5</c:v>
                </c:pt>
                <c:pt idx="66">
                  <c:v>96</c:v>
                </c:pt>
                <c:pt idx="67">
                  <c:v>96</c:v>
                </c:pt>
                <c:pt idx="68">
                  <c:v>96</c:v>
                </c:pt>
                <c:pt idx="69">
                  <c:v>77.5</c:v>
                </c:pt>
                <c:pt idx="70">
                  <c:v>77.5</c:v>
                </c:pt>
                <c:pt idx="71">
                  <c:v>77.5</c:v>
                </c:pt>
                <c:pt idx="72">
                  <c:v>77.5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42</c:v>
                </c:pt>
                <c:pt idx="77">
                  <c:v>42</c:v>
                </c:pt>
                <c:pt idx="78">
                  <c:v>6.5</c:v>
                </c:pt>
                <c:pt idx="79">
                  <c:v>6.5</c:v>
                </c:pt>
                <c:pt idx="80">
                  <c:v>77.5</c:v>
                </c:pt>
                <c:pt idx="81">
                  <c:v>77.5</c:v>
                </c:pt>
                <c:pt idx="82">
                  <c:v>42</c:v>
                </c:pt>
                <c:pt idx="83">
                  <c:v>42</c:v>
                </c:pt>
                <c:pt idx="84">
                  <c:v>77.5</c:v>
                </c:pt>
                <c:pt idx="85">
                  <c:v>77.5</c:v>
                </c:pt>
                <c:pt idx="86">
                  <c:v>77.5</c:v>
                </c:pt>
                <c:pt idx="87">
                  <c:v>77.5</c:v>
                </c:pt>
                <c:pt idx="88">
                  <c:v>22.5</c:v>
                </c:pt>
                <c:pt idx="89">
                  <c:v>22.5</c:v>
                </c:pt>
                <c:pt idx="90">
                  <c:v>22.5</c:v>
                </c:pt>
                <c:pt idx="91">
                  <c:v>22.5</c:v>
                </c:pt>
                <c:pt idx="92">
                  <c:v>22.5</c:v>
                </c:pt>
                <c:pt idx="93">
                  <c:v>22.5</c:v>
                </c:pt>
                <c:pt idx="94">
                  <c:v>22.5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</c:numCache>
            </c:numRef>
          </c:xVal>
          <c:yVal>
            <c:numRef>
              <c:f>лб4!$AG$2:$AG$100</c:f>
              <c:numCache>
                <c:formatCode>General</c:formatCode>
                <c:ptCount val="99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26</c:v>
                </c:pt>
                <c:pt idx="32">
                  <c:v>26</c:v>
                </c:pt>
                <c:pt idx="33">
                  <c:v>92</c:v>
                </c:pt>
                <c:pt idx="34">
                  <c:v>92</c:v>
                </c:pt>
                <c:pt idx="35">
                  <c:v>79</c:v>
                </c:pt>
                <c:pt idx="36">
                  <c:v>79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92</c:v>
                </c:pt>
                <c:pt idx="42">
                  <c:v>92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79</c:v>
                </c:pt>
                <c:pt idx="53">
                  <c:v>79</c:v>
                </c:pt>
                <c:pt idx="54">
                  <c:v>79</c:v>
                </c:pt>
                <c:pt idx="55">
                  <c:v>79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92</c:v>
                </c:pt>
                <c:pt idx="77">
                  <c:v>92</c:v>
                </c:pt>
                <c:pt idx="78">
                  <c:v>21</c:v>
                </c:pt>
                <c:pt idx="79">
                  <c:v>21</c:v>
                </c:pt>
                <c:pt idx="80">
                  <c:v>38</c:v>
                </c:pt>
                <c:pt idx="81">
                  <c:v>38</c:v>
                </c:pt>
                <c:pt idx="82">
                  <c:v>92</c:v>
                </c:pt>
                <c:pt idx="83">
                  <c:v>92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79</c:v>
                </c:pt>
                <c:pt idx="89">
                  <c:v>61</c:v>
                </c:pt>
                <c:pt idx="90">
                  <c:v>79</c:v>
                </c:pt>
                <c:pt idx="91">
                  <c:v>61</c:v>
                </c:pt>
                <c:pt idx="92">
                  <c:v>79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6A-455D-BDA2-34A2FD887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063424"/>
        <c:axId val="354064000"/>
      </c:scatterChart>
      <c:valAx>
        <c:axId val="35406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064000"/>
        <c:crosses val="autoZero"/>
        <c:crossBetween val="midCat"/>
      </c:valAx>
      <c:valAx>
        <c:axId val="3540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06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Количестов</a:t>
            </a:r>
            <a:r>
              <a:rPr lang="ru-RU" baseline="0"/>
              <a:t> людей по полу со статусом депрессии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Yes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358-4C3A-BF4C-27847632A4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358-4C3A-BF4C-27847632A400}"/>
              </c:ext>
            </c:extLst>
          </c:dPt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25</c:v>
              </c:pt>
              <c:pt idx="1">
                <c:v>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358-4C3A-BF4C-27847632A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[1_лб.xlsx]лб5!Сводная таблица4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людей о статусу депрессии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лб5!$B$4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лб5!$A$5:$A$8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лб5!$B$5:$B$8</c:f>
              <c:numCache>
                <c:formatCode>General</c:formatCode>
                <c:ptCount val="3"/>
                <c:pt idx="0">
                  <c:v>21</c:v>
                </c:pt>
                <c:pt idx="1">
                  <c:v>44</c:v>
                </c:pt>
                <c:pt idx="2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4C-46FF-98BD-28CEF45A9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025536"/>
        <c:axId val="354550336"/>
      </c:barChart>
      <c:catAx>
        <c:axId val="35302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Статус депрессиии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550336"/>
        <c:crosses val="autoZero"/>
        <c:auto val="1"/>
        <c:lblAlgn val="ctr"/>
        <c:lblOffset val="100"/>
        <c:noMultiLvlLbl val="0"/>
      </c:catAx>
      <c:valAx>
        <c:axId val="3545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опрошенных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02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Связь</a:t>
            </a:r>
            <a:r>
              <a:rPr lang="ru-RU" baseline="0"/>
              <a:t> между успеваемостью и депресиией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лб5!$A$59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лб5!$B$58:$D$58</c:f>
              <c:strCache>
                <c:ptCount val="3"/>
                <c:pt idx="0">
                  <c:v>Average</c:v>
                </c:pt>
                <c:pt idx="1">
                  <c:v>Below average</c:v>
                </c:pt>
                <c:pt idx="2">
                  <c:v>Good</c:v>
                </c:pt>
              </c:strCache>
            </c:strRef>
          </c:cat>
          <c:val>
            <c:numRef>
              <c:f>лб5!$B$59:$D$59</c:f>
              <c:numCache>
                <c:formatCode>General</c:formatCode>
                <c:ptCount val="3"/>
                <c:pt idx="0">
                  <c:v>9</c:v>
                </c:pt>
                <c:pt idx="1">
                  <c:v>0</c:v>
                </c:pt>
                <c:pt idx="2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07-4E6B-969C-BCB2FF03606D}"/>
            </c:ext>
          </c:extLst>
        </c:ser>
        <c:ser>
          <c:idx val="1"/>
          <c:order val="1"/>
          <c:tx>
            <c:strRef>
              <c:f>лб5!$A$60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лб5!$B$58:$D$58</c:f>
              <c:strCache>
                <c:ptCount val="3"/>
                <c:pt idx="0">
                  <c:v>Average</c:v>
                </c:pt>
                <c:pt idx="1">
                  <c:v>Below average</c:v>
                </c:pt>
                <c:pt idx="2">
                  <c:v>Good</c:v>
                </c:pt>
              </c:strCache>
            </c:strRef>
          </c:cat>
          <c:val>
            <c:numRef>
              <c:f>лб5!$B$60:$D$60</c:f>
              <c:numCache>
                <c:formatCode>General</c:formatCode>
                <c:ptCount val="3"/>
                <c:pt idx="0">
                  <c:v>15</c:v>
                </c:pt>
                <c:pt idx="1">
                  <c:v>4</c:v>
                </c:pt>
                <c:pt idx="2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07-4E6B-969C-BCB2FF036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497536"/>
        <c:axId val="354552064"/>
      </c:barChart>
      <c:catAx>
        <c:axId val="3544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Успеваемость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552064"/>
        <c:crosses val="autoZero"/>
        <c:auto val="1"/>
        <c:lblAlgn val="ctr"/>
        <c:lblOffset val="100"/>
        <c:noMultiLvlLbl val="0"/>
      </c:catAx>
      <c:valAx>
        <c:axId val="3545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Колчество опрошенных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4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количества сна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[1]ЛБ4!$AP$1</c:f>
              <c:strCache>
                <c:ptCount val="1"/>
                <c:pt idx="0">
                  <c:v>Возраст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[1]ЛБ4!$AO$2:$AO$35</c:f>
              <c:numCache>
                <c:formatCode>General</c:formatCode>
                <c:ptCount val="34"/>
                <c:pt idx="0">
                  <c:v>8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5</c:v>
                </c:pt>
                <c:pt idx="12">
                  <c:v>8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8</c:v>
                </c:pt>
                <c:pt idx="21">
                  <c:v>5</c:v>
                </c:pt>
                <c:pt idx="22">
                  <c:v>8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</c:numCache>
            </c:numRef>
          </c:xVal>
          <c:yVal>
            <c:numRef>
              <c:f>[1]ЛБ4!$AP$2:$AP$35</c:f>
              <c:numCache>
                <c:formatCode>General</c:formatCode>
                <c:ptCount val="34"/>
                <c:pt idx="0">
                  <c:v>23</c:v>
                </c:pt>
                <c:pt idx="1">
                  <c:v>24</c:v>
                </c:pt>
                <c:pt idx="2">
                  <c:v>21</c:v>
                </c:pt>
                <c:pt idx="3">
                  <c:v>22</c:v>
                </c:pt>
                <c:pt idx="4">
                  <c:v>24</c:v>
                </c:pt>
                <c:pt idx="5">
                  <c:v>21</c:v>
                </c:pt>
                <c:pt idx="6">
                  <c:v>25</c:v>
                </c:pt>
                <c:pt idx="7">
                  <c:v>21</c:v>
                </c:pt>
                <c:pt idx="8">
                  <c:v>21</c:v>
                </c:pt>
                <c:pt idx="9">
                  <c:v>23</c:v>
                </c:pt>
                <c:pt idx="10">
                  <c:v>23</c:v>
                </c:pt>
                <c:pt idx="11">
                  <c:v>24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  <c:pt idx="15">
                  <c:v>21</c:v>
                </c:pt>
                <c:pt idx="16">
                  <c:v>25</c:v>
                </c:pt>
                <c:pt idx="17">
                  <c:v>21</c:v>
                </c:pt>
                <c:pt idx="18">
                  <c:v>21</c:v>
                </c:pt>
                <c:pt idx="19">
                  <c:v>23</c:v>
                </c:pt>
                <c:pt idx="20">
                  <c:v>23</c:v>
                </c:pt>
                <c:pt idx="21">
                  <c:v>24</c:v>
                </c:pt>
                <c:pt idx="22">
                  <c:v>21</c:v>
                </c:pt>
                <c:pt idx="23">
                  <c:v>22</c:v>
                </c:pt>
                <c:pt idx="24">
                  <c:v>24</c:v>
                </c:pt>
                <c:pt idx="25">
                  <c:v>21</c:v>
                </c:pt>
                <c:pt idx="26">
                  <c:v>25</c:v>
                </c:pt>
                <c:pt idx="27">
                  <c:v>21</c:v>
                </c:pt>
                <c:pt idx="28">
                  <c:v>21</c:v>
                </c:pt>
                <c:pt idx="29">
                  <c:v>24</c:v>
                </c:pt>
                <c:pt idx="30">
                  <c:v>21</c:v>
                </c:pt>
                <c:pt idx="31">
                  <c:v>25</c:v>
                </c:pt>
                <c:pt idx="32">
                  <c:v>21</c:v>
                </c:pt>
                <c:pt idx="33">
                  <c:v>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5F-4BCF-B6BF-BDFB3A290110}"/>
            </c:ext>
          </c:extLst>
        </c:ser>
        <c:ser>
          <c:idx val="1"/>
          <c:order val="1"/>
          <c:tx>
            <c:strRef>
              <c:f>[1]ЛБ4!$AQ$1</c:f>
              <c:strCache>
                <c:ptCount val="1"/>
                <c:pt idx="0">
                  <c:v>Кол-во друзей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[1]ЛБ4!$AO$2:$AO$35</c:f>
              <c:numCache>
                <c:formatCode>General</c:formatCode>
                <c:ptCount val="34"/>
                <c:pt idx="0">
                  <c:v>8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5</c:v>
                </c:pt>
                <c:pt idx="12">
                  <c:v>8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8</c:v>
                </c:pt>
                <c:pt idx="21">
                  <c:v>5</c:v>
                </c:pt>
                <c:pt idx="22">
                  <c:v>8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</c:numCache>
            </c:numRef>
          </c:xVal>
          <c:yVal>
            <c:numRef>
              <c:f>[1]ЛБ4!$AQ$2:$AQ$35</c:f>
              <c:numCache>
                <c:formatCode>General</c:formatCode>
                <c:ptCount val="34"/>
                <c:pt idx="0">
                  <c:v>80</c:v>
                </c:pt>
                <c:pt idx="1">
                  <c:v>2</c:v>
                </c:pt>
                <c:pt idx="2">
                  <c:v>6</c:v>
                </c:pt>
                <c:pt idx="3">
                  <c:v>60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80</c:v>
                </c:pt>
                <c:pt idx="11">
                  <c:v>2</c:v>
                </c:pt>
                <c:pt idx="12">
                  <c:v>6</c:v>
                </c:pt>
                <c:pt idx="13">
                  <c:v>60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6</c:v>
                </c:pt>
                <c:pt idx="19">
                  <c:v>2</c:v>
                </c:pt>
                <c:pt idx="20">
                  <c:v>80</c:v>
                </c:pt>
                <c:pt idx="21">
                  <c:v>2</c:v>
                </c:pt>
                <c:pt idx="22">
                  <c:v>6</c:v>
                </c:pt>
                <c:pt idx="23">
                  <c:v>60</c:v>
                </c:pt>
                <c:pt idx="24">
                  <c:v>3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6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5F-4BCF-B6BF-BDFB3A290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54368"/>
        <c:axId val="354554944"/>
      </c:scatterChart>
      <c:valAx>
        <c:axId val="35455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554944"/>
        <c:crosses val="autoZero"/>
        <c:crossBetween val="midCat"/>
      </c:valAx>
      <c:valAx>
        <c:axId val="3545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людей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55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Зависимость от количества сна у людей</a:t>
            </a:r>
            <a:r>
              <a:rPr lang="en-US" sz="14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ru-RU" sz="14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без депрессии </a:t>
            </a:r>
            <a:endParaRPr lang="ru-RU" sz="14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[1]ЛБ4!$BB$1</c:f>
              <c:strCache>
                <c:ptCount val="1"/>
                <c:pt idx="0">
                  <c:v>Возраст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[1]ЛБ4!$BA$2:$BA$22</c:f>
              <c:numCache>
                <c:formatCode>General</c:formatCode>
                <c:ptCount val="21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10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10</c:v>
                </c:pt>
                <c:pt idx="17">
                  <c:v>7</c:v>
                </c:pt>
                <c:pt idx="18">
                  <c:v>7</c:v>
                </c:pt>
                <c:pt idx="19">
                  <c:v>10</c:v>
                </c:pt>
                <c:pt idx="20">
                  <c:v>7</c:v>
                </c:pt>
              </c:numCache>
            </c:numRef>
          </c:xVal>
          <c:yVal>
            <c:numRef>
              <c:f>[1]ЛБ4!$BB$2:$BB$22</c:f>
              <c:numCache>
                <c:formatCode>General</c:formatCode>
                <c:ptCount val="21"/>
                <c:pt idx="0">
                  <c:v>21</c:v>
                </c:pt>
                <c:pt idx="1">
                  <c:v>24</c:v>
                </c:pt>
                <c:pt idx="2">
                  <c:v>24</c:v>
                </c:pt>
                <c:pt idx="3">
                  <c:v>22</c:v>
                </c:pt>
                <c:pt idx="4">
                  <c:v>21</c:v>
                </c:pt>
                <c:pt idx="5">
                  <c:v>23</c:v>
                </c:pt>
                <c:pt idx="6">
                  <c:v>21</c:v>
                </c:pt>
                <c:pt idx="7">
                  <c:v>24</c:v>
                </c:pt>
                <c:pt idx="8">
                  <c:v>24</c:v>
                </c:pt>
                <c:pt idx="9">
                  <c:v>22</c:v>
                </c:pt>
                <c:pt idx="10">
                  <c:v>21</c:v>
                </c:pt>
                <c:pt idx="11">
                  <c:v>23</c:v>
                </c:pt>
                <c:pt idx="12">
                  <c:v>21</c:v>
                </c:pt>
                <c:pt idx="13">
                  <c:v>24</c:v>
                </c:pt>
                <c:pt idx="14">
                  <c:v>24</c:v>
                </c:pt>
                <c:pt idx="15">
                  <c:v>22</c:v>
                </c:pt>
                <c:pt idx="16">
                  <c:v>21</c:v>
                </c:pt>
                <c:pt idx="17">
                  <c:v>24</c:v>
                </c:pt>
                <c:pt idx="18">
                  <c:v>22</c:v>
                </c:pt>
                <c:pt idx="19">
                  <c:v>21</c:v>
                </c:pt>
                <c:pt idx="20">
                  <c:v>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38-4EA6-94DB-5F3DBDBAEB78}"/>
            </c:ext>
          </c:extLst>
        </c:ser>
        <c:ser>
          <c:idx val="1"/>
          <c:order val="1"/>
          <c:tx>
            <c:strRef>
              <c:f>[1]ЛБ4!$BC$1</c:f>
              <c:strCache>
                <c:ptCount val="1"/>
                <c:pt idx="0">
                  <c:v>Кол-во друзей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[1]ЛБ4!$BA$2:$BA$22</c:f>
              <c:numCache>
                <c:formatCode>General</c:formatCode>
                <c:ptCount val="21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10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10</c:v>
                </c:pt>
                <c:pt idx="17">
                  <c:v>7</c:v>
                </c:pt>
                <c:pt idx="18">
                  <c:v>7</c:v>
                </c:pt>
                <c:pt idx="19">
                  <c:v>10</c:v>
                </c:pt>
                <c:pt idx="20">
                  <c:v>7</c:v>
                </c:pt>
              </c:numCache>
            </c:numRef>
          </c:xVal>
          <c:yVal>
            <c:numRef>
              <c:f>[1]ЛБ4!$BC$2:$BC$22</c:f>
              <c:numCache>
                <c:formatCode>General</c:formatCode>
                <c:ptCount val="21"/>
                <c:pt idx="0">
                  <c:v>7</c:v>
                </c:pt>
                <c:pt idx="1">
                  <c:v>3</c:v>
                </c:pt>
                <c:pt idx="2">
                  <c:v>100</c:v>
                </c:pt>
                <c:pt idx="3">
                  <c:v>3</c:v>
                </c:pt>
                <c:pt idx="4">
                  <c:v>23</c:v>
                </c:pt>
                <c:pt idx="5">
                  <c:v>3</c:v>
                </c:pt>
                <c:pt idx="6">
                  <c:v>7</c:v>
                </c:pt>
                <c:pt idx="7">
                  <c:v>3</c:v>
                </c:pt>
                <c:pt idx="8">
                  <c:v>100</c:v>
                </c:pt>
                <c:pt idx="9">
                  <c:v>3</c:v>
                </c:pt>
                <c:pt idx="10">
                  <c:v>23</c:v>
                </c:pt>
                <c:pt idx="11">
                  <c:v>3</c:v>
                </c:pt>
                <c:pt idx="12">
                  <c:v>7</c:v>
                </c:pt>
                <c:pt idx="13">
                  <c:v>3</c:v>
                </c:pt>
                <c:pt idx="14">
                  <c:v>100</c:v>
                </c:pt>
                <c:pt idx="15">
                  <c:v>3</c:v>
                </c:pt>
                <c:pt idx="16">
                  <c:v>23</c:v>
                </c:pt>
                <c:pt idx="17">
                  <c:v>100</c:v>
                </c:pt>
                <c:pt idx="18">
                  <c:v>3</c:v>
                </c:pt>
                <c:pt idx="19">
                  <c:v>23</c:v>
                </c:pt>
                <c:pt idx="20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38-4EA6-94DB-5F3DBDBAE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57248"/>
        <c:axId val="354885632"/>
      </c:scatterChart>
      <c:valAx>
        <c:axId val="35455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885632"/>
        <c:crosses val="autoZero"/>
        <c:crossBetween val="midCat"/>
      </c:valAx>
      <c:valAx>
        <c:axId val="3548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друзей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55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Зависимость от количества сна у людей</a:t>
            </a:r>
            <a:r>
              <a:rPr lang="en-US" sz="14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ru-RU" sz="14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без депрессии </a:t>
            </a:r>
            <a:endParaRPr lang="ru-RU" sz="14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[1]ЛБ4!$BB$1</c:f>
              <c:strCache>
                <c:ptCount val="1"/>
                <c:pt idx="0">
                  <c:v>Возраст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[1]ЛБ4!$BA$2:$BA$22</c:f>
              <c:numCache>
                <c:formatCode>General</c:formatCode>
                <c:ptCount val="21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10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10</c:v>
                </c:pt>
                <c:pt idx="17">
                  <c:v>7</c:v>
                </c:pt>
                <c:pt idx="18">
                  <c:v>7</c:v>
                </c:pt>
                <c:pt idx="19">
                  <c:v>10</c:v>
                </c:pt>
                <c:pt idx="20">
                  <c:v>7</c:v>
                </c:pt>
              </c:numCache>
            </c:numRef>
          </c:xVal>
          <c:yVal>
            <c:numRef>
              <c:f>[1]ЛБ4!$BB$2:$BB$22</c:f>
              <c:numCache>
                <c:formatCode>General</c:formatCode>
                <c:ptCount val="21"/>
                <c:pt idx="0">
                  <c:v>21</c:v>
                </c:pt>
                <c:pt idx="1">
                  <c:v>24</c:v>
                </c:pt>
                <c:pt idx="2">
                  <c:v>24</c:v>
                </c:pt>
                <c:pt idx="3">
                  <c:v>22</c:v>
                </c:pt>
                <c:pt idx="4">
                  <c:v>21</c:v>
                </c:pt>
                <c:pt idx="5">
                  <c:v>23</c:v>
                </c:pt>
                <c:pt idx="6">
                  <c:v>21</c:v>
                </c:pt>
                <c:pt idx="7">
                  <c:v>24</c:v>
                </c:pt>
                <c:pt idx="8">
                  <c:v>24</c:v>
                </c:pt>
                <c:pt idx="9">
                  <c:v>22</c:v>
                </c:pt>
                <c:pt idx="10">
                  <c:v>21</c:v>
                </c:pt>
                <c:pt idx="11">
                  <c:v>23</c:v>
                </c:pt>
                <c:pt idx="12">
                  <c:v>21</c:v>
                </c:pt>
                <c:pt idx="13">
                  <c:v>24</c:v>
                </c:pt>
                <c:pt idx="14">
                  <c:v>24</c:v>
                </c:pt>
                <c:pt idx="15">
                  <c:v>22</c:v>
                </c:pt>
                <c:pt idx="16">
                  <c:v>21</c:v>
                </c:pt>
                <c:pt idx="17">
                  <c:v>24</c:v>
                </c:pt>
                <c:pt idx="18">
                  <c:v>22</c:v>
                </c:pt>
                <c:pt idx="19">
                  <c:v>21</c:v>
                </c:pt>
                <c:pt idx="20">
                  <c:v>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D0-4274-AF1A-57A237A47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87936"/>
        <c:axId val="354888512"/>
      </c:scatterChart>
      <c:valAx>
        <c:axId val="35488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888512"/>
        <c:crosses val="autoZero"/>
        <c:crossBetween val="midCat"/>
      </c:valAx>
      <c:valAx>
        <c:axId val="3548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друзей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88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[1_лб.xlsx]лб1!Сводная таблица5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Заметки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лб1!$B$52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60E-4E02-BCAE-68D6EE725B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60E-4E02-BCAE-68D6EE725B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60E-4E02-BCAE-68D6EE725B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лб1!$A$53:$A$56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лб1!$B$53:$B$56</c:f>
              <c:numCache>
                <c:formatCode>General</c:formatCode>
                <c:ptCount val="3"/>
                <c:pt idx="0">
                  <c:v>12</c:v>
                </c:pt>
                <c:pt idx="1">
                  <c:v>26</c:v>
                </c:pt>
                <c:pt idx="2">
                  <c:v>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4F-4D69-BEB5-81833F63606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[1_лб.xlsx]лб5!Сводная таблица1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Выполнение задач у</a:t>
            </a:r>
            <a:r>
              <a:rPr lang="ru-RU" baseline="0"/>
              <a:t> людей с депрессией и без неё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лб5!$B$127:$B$128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лб5!$A$129:$A$131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лб5!$B$129:$B$131</c:f>
              <c:numCache>
                <c:formatCode>General</c:formatCode>
                <c:ptCount val="2"/>
                <c:pt idx="0">
                  <c:v>13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6F-4F82-83C5-CE2F211A251B}"/>
            </c:ext>
          </c:extLst>
        </c:ser>
        <c:ser>
          <c:idx val="1"/>
          <c:order val="1"/>
          <c:tx>
            <c:strRef>
              <c:f>лб5!$C$127:$C$128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лб5!$A$129:$A$131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лб5!$C$129:$C$131</c:f>
              <c:numCache>
                <c:formatCode>General</c:formatCode>
                <c:ptCount val="2"/>
                <c:pt idx="0">
                  <c:v>4</c:v>
                </c:pt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B6F-4F82-83C5-CE2F211A251B}"/>
            </c:ext>
          </c:extLst>
        </c:ser>
        <c:ser>
          <c:idx val="2"/>
          <c:order val="2"/>
          <c:tx>
            <c:strRef>
              <c:f>лб5!$D$127:$D$128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лб5!$A$129:$A$131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лб5!$D$129:$D$131</c:f>
              <c:numCache>
                <c:formatCode>General</c:formatCode>
                <c:ptCount val="2"/>
                <c:pt idx="0">
                  <c:v>4</c:v>
                </c:pt>
                <c:pt idx="1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B6F-4F82-83C5-CE2F211A2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853376"/>
        <c:axId val="354890240"/>
      </c:barChart>
      <c:catAx>
        <c:axId val="35485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Статус</a:t>
                </a:r>
                <a:r>
                  <a:rPr lang="ru-RU" baseline="0"/>
                  <a:t> депресии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890240"/>
        <c:crosses val="autoZero"/>
        <c:auto val="1"/>
        <c:lblAlgn val="ctr"/>
        <c:lblOffset val="100"/>
        <c:noMultiLvlLbl val="0"/>
      </c:catAx>
      <c:valAx>
        <c:axId val="3548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людей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85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[1_лб.xlsx]лб5!Сводная таблица2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Записи</a:t>
            </a:r>
            <a:r>
              <a:rPr lang="ru-RU" baseline="0"/>
              <a:t> конспектов и статус депрессии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лб5!$B$156:$B$157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лб5!$A$158:$A$160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лб5!$B$158:$B$160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76-479F-A2E5-76C1EED90505}"/>
            </c:ext>
          </c:extLst>
        </c:ser>
        <c:ser>
          <c:idx val="1"/>
          <c:order val="1"/>
          <c:tx>
            <c:strRef>
              <c:f>лб5!$C$156:$C$157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лб5!$A$158:$A$160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лб5!$C$158:$C$160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E76-479F-A2E5-76C1EED90505}"/>
            </c:ext>
          </c:extLst>
        </c:ser>
        <c:ser>
          <c:idx val="2"/>
          <c:order val="2"/>
          <c:tx>
            <c:strRef>
              <c:f>лб5!$D$156:$D$157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лб5!$A$158:$A$160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лб5!$D$158:$D$160</c:f>
              <c:numCache>
                <c:formatCode>General</c:formatCode>
                <c:ptCount val="2"/>
                <c:pt idx="0">
                  <c:v>14</c:v>
                </c:pt>
                <c:pt idx="1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E76-479F-A2E5-76C1EED90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855424"/>
        <c:axId val="354891968"/>
      </c:barChart>
      <c:catAx>
        <c:axId val="35485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Статус депрессии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891968"/>
        <c:crosses val="autoZero"/>
        <c:auto val="1"/>
        <c:lblAlgn val="ctr"/>
        <c:lblOffset val="100"/>
        <c:noMultiLvlLbl val="0"/>
      </c:catAx>
      <c:valAx>
        <c:axId val="3548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человек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8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[1_лб.xlsx]лб5!Сводная таблица6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Отношение к новым вещам с депрессией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marker>
          <c:symbol val="none"/>
        </c:marke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лб5!$B$181:$B$182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3CE-4C55-8651-7D991CA75B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3CE-4C55-8651-7D991CA75BBB}"/>
              </c:ext>
            </c:extLst>
          </c:dPt>
          <c:cat>
            <c:strRef>
              <c:f>лб5!$A$183:$A$185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лб5!$B$183:$B$185</c:f>
              <c:numCache>
                <c:formatCode>General</c:formatCode>
                <c:ptCount val="2"/>
                <c:pt idx="0">
                  <c:v>2</c:v>
                </c:pt>
                <c:pt idx="1">
                  <c:v>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E09-48FB-A54A-A7471E1AB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[1_лб.xlsx]лб5!Сводная таблица7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Отношение к новым вещам без депрессии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accent2"/>
            </a:solidFill>
          </a:ln>
          <a:effectLst/>
        </c:spPr>
      </c:pivotFmt>
      <c:pivotFmt>
        <c:idx val="3"/>
        <c:marker>
          <c:symbol val="none"/>
        </c:marker>
      </c:pivotFmt>
      <c:pivotFmt>
        <c:idx val="4"/>
        <c:spPr>
          <a:solidFill>
            <a:schemeClr val="accent2"/>
          </a:solidFill>
          <a:ln w="19050">
            <a:solidFill>
              <a:schemeClr val="accent2"/>
            </a:solidFill>
          </a:ln>
          <a:effectLst/>
        </c:spPr>
      </c:pivotFmt>
      <c:pivotFmt>
        <c:idx val="5"/>
        <c:marker>
          <c:symbol val="none"/>
        </c:marker>
      </c:pivotFmt>
      <c:pivotFmt>
        <c:idx val="6"/>
        <c:spPr>
          <a:solidFill>
            <a:schemeClr val="accent2"/>
          </a:solidFill>
          <a:ln w="19050">
            <a:solidFill>
              <a:schemeClr val="accent2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лб5!$B$203:$B$204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666-4A18-AEF1-5952872E9BB1}"/>
              </c:ext>
            </c:extLst>
          </c:dPt>
          <c:cat>
            <c:strRef>
              <c:f>лб5!$A$205:$A$206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лб5!$B$205:$B$206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66-4A18-AEF1-5952872E9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[1_лб.xlsx]лб5!СводнаяТаблица1</c:name>
    <c:fmtId val="12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Отношение к презентациям без депрессии</a:t>
            </a:r>
            <a:endParaRPr lang="ru-RU">
              <a:effectLst/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лб5!$B$225:$B$226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лб5!$A$227:$A$229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лб5!$B$227:$B$229</c:f>
              <c:numCache>
                <c:formatCode>General</c:formatCode>
                <c:ptCount val="2"/>
                <c:pt idx="0">
                  <c:v>7</c:v>
                </c:pt>
                <c:pt idx="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[1_лб.xlsx]лб5!СводнаяТаблица2</c:name>
    <c:fmtId val="17"/>
  </c:pivotSource>
  <c:chart>
    <c:title>
      <c:tx>
        <c:rich>
          <a:bodyPr/>
          <a:lstStyle/>
          <a:p>
            <a:pPr>
              <a:defRPr/>
            </a:pPr>
            <a:r>
              <a:rPr lang="ru-RU" sz="1800" b="0" i="0" baseline="0">
                <a:effectLst/>
              </a:rPr>
              <a:t>Отношение к презентациям с депрессии</a:t>
            </a:r>
            <a:endParaRPr lang="ru-RU">
              <a:effectLst/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лб5!$B$246:$B$247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лб5!$A$248:$A$250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лб5!$B$248:$B$250</c:f>
              <c:numCache>
                <c:formatCode>General</c:formatCode>
                <c:ptCount val="2"/>
                <c:pt idx="0">
                  <c:v>9</c:v>
                </c:pt>
                <c:pt idx="1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[1_лб.xlsx]лб1!Сводная таблица6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Статус</a:t>
            </a:r>
            <a:r>
              <a:rPr lang="ru-RU" baseline="0"/>
              <a:t> депрессии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лб1!$B$77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64-4F0C-8648-35F6E60C70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64-4F0C-8648-35F6E60C70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64-4F0C-8648-35F6E60C70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лб1!$A$78:$A$81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лб1!$B$78:$B$81</c:f>
              <c:numCache>
                <c:formatCode>General</c:formatCode>
                <c:ptCount val="3"/>
                <c:pt idx="0">
                  <c:v>21</c:v>
                </c:pt>
                <c:pt idx="1">
                  <c:v>44</c:v>
                </c:pt>
                <c:pt idx="2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6C8-4514-AD7B-74428879CCF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[1_лб.xlsx]лб1!Сводная таблица7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Желание сталкиваться с задачами по учебе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лб1!$B$105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69-4F92-846F-A4F13DDA82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69-4F92-846F-A4F13DDA82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C69-4F92-846F-A4F13DDA82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лб1!$A$106:$A$109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лб1!$B$106:$B$109</c:f>
              <c:numCache>
                <c:formatCode>General</c:formatCode>
                <c:ptCount val="3"/>
                <c:pt idx="0">
                  <c:v>31</c:v>
                </c:pt>
                <c:pt idx="1">
                  <c:v>31</c:v>
                </c:pt>
                <c:pt idx="2">
                  <c:v>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BA-4C4B-81C6-DC8B284E556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[1_лб.xlsx]лб1!Сводная таблица8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лб1!$B$132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015-47AB-870E-7080C78C57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015-47AB-870E-7080C78C57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015-47AB-870E-7080C78C57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015-47AB-870E-7080C78C57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лб1!$A$133:$A$137</c:f>
              <c:strCache>
                <c:ptCount val="4"/>
                <c:pt idx="0">
                  <c:v>Average</c:v>
                </c:pt>
                <c:pt idx="1">
                  <c:v>Below average</c:v>
                </c:pt>
                <c:pt idx="2">
                  <c:v>Excellent</c:v>
                </c:pt>
                <c:pt idx="3">
                  <c:v>Good</c:v>
                </c:pt>
              </c:strCache>
            </c:strRef>
          </c:cat>
          <c:val>
            <c:numRef>
              <c:f>лб1!$B$133:$B$137</c:f>
              <c:numCache>
                <c:formatCode>General</c:formatCode>
                <c:ptCount val="4"/>
                <c:pt idx="0">
                  <c:v>45</c:v>
                </c:pt>
                <c:pt idx="1">
                  <c:v>4</c:v>
                </c:pt>
                <c:pt idx="2">
                  <c:v>9</c:v>
                </c:pt>
                <c:pt idx="3">
                  <c:v>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9D-4FD4-9E50-A49B66C46EB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[1_лб.xlsx]лб1!Сводная таблица9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Презентации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лб1!$B$159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35-45D9-ABA4-1CB9382872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35-45D9-ABA4-1CB9382872A1}"/>
              </c:ext>
            </c:extLst>
          </c:dPt>
          <c:cat>
            <c:strRef>
              <c:f>лб1!$A$160:$A$162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лб1!$B$160:$B$162</c:f>
              <c:numCache>
                <c:formatCode>General</c:formatCode>
                <c:ptCount val="2"/>
                <c:pt idx="0">
                  <c:v>30</c:v>
                </c:pt>
                <c:pt idx="1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55-4453-AFCF-25598088B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[1_лб.xlsx]лб1!Сводная таблица10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 сна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лб1!$B$183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лб1!$A$184:$A$191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val>
            <c:numRef>
              <c:f>лб1!$B$184:$B$191</c:f>
              <c:numCache>
                <c:formatCode>0.00%</c:formatCode>
                <c:ptCount val="7"/>
                <c:pt idx="0">
                  <c:v>0.1111111111111111</c:v>
                </c:pt>
                <c:pt idx="1">
                  <c:v>0.20202020202020202</c:v>
                </c:pt>
                <c:pt idx="2">
                  <c:v>8.0808080808080815E-2</c:v>
                </c:pt>
                <c:pt idx="3">
                  <c:v>0.23232323232323232</c:v>
                </c:pt>
                <c:pt idx="4">
                  <c:v>0.31313131313131315</c:v>
                </c:pt>
                <c:pt idx="5">
                  <c:v>4.0404040404040407E-2</c:v>
                </c:pt>
                <c:pt idx="6">
                  <c:v>2.0202020202020204E-2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735-40C7-AE0A-DABD2AD6F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362496"/>
        <c:axId val="351899584"/>
      </c:barChart>
      <c:catAx>
        <c:axId val="35236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часов</a:t>
                </a:r>
                <a:r>
                  <a:rPr lang="ru-RU" baseline="0"/>
                  <a:t> сна в день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899584"/>
        <c:crosses val="autoZero"/>
        <c:auto val="1"/>
        <c:lblAlgn val="ctr"/>
        <c:lblOffset val="100"/>
        <c:noMultiLvlLbl val="0"/>
      </c:catAx>
      <c:valAx>
        <c:axId val="3518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</a:t>
                </a:r>
                <a:r>
                  <a:rPr lang="ru-RU" baseline="0"/>
                  <a:t> от кол-ва опрошенных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36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[1_лб.xlsx]лб1!Сводная таблица11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лб1!$B$213:$B$214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лб1!$A$215:$A$221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лб1!$B$215:$B$221</c:f>
              <c:numCache>
                <c:formatCode>0.00%</c:formatCode>
                <c:ptCount val="6"/>
                <c:pt idx="0">
                  <c:v>2.6917900403768506E-2</c:v>
                </c:pt>
                <c:pt idx="1">
                  <c:v>0.1601615074024226</c:v>
                </c:pt>
                <c:pt idx="2">
                  <c:v>4.9349484073575596E-2</c:v>
                </c:pt>
                <c:pt idx="3">
                  <c:v>7.2229699416778828E-2</c:v>
                </c:pt>
                <c:pt idx="4">
                  <c:v>7.5370121130551818E-2</c:v>
                </c:pt>
                <c:pt idx="5">
                  <c:v>4.4863167339614179E-2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9E-4233-8633-A88F1D7FB2AC}"/>
            </c:ext>
          </c:extLst>
        </c:ser>
        <c:ser>
          <c:idx val="1"/>
          <c:order val="1"/>
          <c:tx>
            <c:strRef>
              <c:f>лб1!$C$213:$C$214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лб1!$A$215:$A$221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лб1!$C$215:$C$221</c:f>
              <c:numCache>
                <c:formatCode>0.00%</c:formatCode>
                <c:ptCount val="6"/>
                <c:pt idx="0">
                  <c:v>3.5890533871691339E-2</c:v>
                </c:pt>
                <c:pt idx="1">
                  <c:v>0.1224764468371467</c:v>
                </c:pt>
                <c:pt idx="2">
                  <c:v>5.9219380888290714E-2</c:v>
                </c:pt>
                <c:pt idx="3">
                  <c:v>0.12382234185733512</c:v>
                </c:pt>
                <c:pt idx="4">
                  <c:v>0.13997308209959622</c:v>
                </c:pt>
                <c:pt idx="5">
                  <c:v>8.9726334679228359E-2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49E-4233-8633-A88F1D7FB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364032"/>
        <c:axId val="351901312"/>
      </c:barChart>
      <c:catAx>
        <c:axId val="35236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901312"/>
        <c:crosses val="autoZero"/>
        <c:auto val="1"/>
        <c:lblAlgn val="ctr"/>
        <c:lblOffset val="100"/>
        <c:noMultiLvlLbl val="0"/>
      </c:catAx>
      <c:valAx>
        <c:axId val="3519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</a:t>
                </a:r>
                <a:r>
                  <a:rPr lang="ru-RU" baseline="0"/>
                  <a:t> от общего кол-ва людей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36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12" Type="http://schemas.openxmlformats.org/officeDocument/2006/relationships/chart" Target="../charts/chart35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104775</xdr:rowOff>
    </xdr:from>
    <xdr:to>
      <xdr:col>3</xdr:col>
      <xdr:colOff>514350</xdr:colOff>
      <xdr:row>21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28575</xdr:rowOff>
    </xdr:from>
    <xdr:to>
      <xdr:col>4</xdr:col>
      <xdr:colOff>371475</xdr:colOff>
      <xdr:row>46</xdr:row>
      <xdr:rowOff>104775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90487</xdr:colOff>
      <xdr:row>57</xdr:row>
      <xdr:rowOff>9525</xdr:rowOff>
    </xdr:from>
    <xdr:to>
      <xdr:col>3</xdr:col>
      <xdr:colOff>414337</xdr:colOff>
      <xdr:row>71</xdr:row>
      <xdr:rowOff>85725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82</xdr:row>
      <xdr:rowOff>47625</xdr:rowOff>
    </xdr:from>
    <xdr:to>
      <xdr:col>3</xdr:col>
      <xdr:colOff>381000</xdr:colOff>
      <xdr:row>96</xdr:row>
      <xdr:rowOff>123825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110</xdr:row>
      <xdr:rowOff>9525</xdr:rowOff>
    </xdr:from>
    <xdr:to>
      <xdr:col>1</xdr:col>
      <xdr:colOff>3419475</xdr:colOff>
      <xdr:row>124</xdr:row>
      <xdr:rowOff>85725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137</xdr:row>
      <xdr:rowOff>66675</xdr:rowOff>
    </xdr:from>
    <xdr:to>
      <xdr:col>3</xdr:col>
      <xdr:colOff>66675</xdr:colOff>
      <xdr:row>151</xdr:row>
      <xdr:rowOff>142875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162</xdr:row>
      <xdr:rowOff>57150</xdr:rowOff>
    </xdr:from>
    <xdr:to>
      <xdr:col>3</xdr:col>
      <xdr:colOff>409575</xdr:colOff>
      <xdr:row>176</xdr:row>
      <xdr:rowOff>133350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190</xdr:row>
      <xdr:rowOff>180975</xdr:rowOff>
    </xdr:from>
    <xdr:to>
      <xdr:col>3</xdr:col>
      <xdr:colOff>314325</xdr:colOff>
      <xdr:row>205</xdr:row>
      <xdr:rowOff>66675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221</xdr:row>
      <xdr:rowOff>161925</xdr:rowOff>
    </xdr:from>
    <xdr:to>
      <xdr:col>7</xdr:col>
      <xdr:colOff>504825</xdr:colOff>
      <xdr:row>236</xdr:row>
      <xdr:rowOff>47625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42862</xdr:colOff>
      <xdr:row>252</xdr:row>
      <xdr:rowOff>114300</xdr:rowOff>
    </xdr:from>
    <xdr:to>
      <xdr:col>4</xdr:col>
      <xdr:colOff>71437</xdr:colOff>
      <xdr:row>267</xdr:row>
      <xdr:rowOff>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285</xdr:row>
      <xdr:rowOff>0</xdr:rowOff>
    </xdr:from>
    <xdr:to>
      <xdr:col>7</xdr:col>
      <xdr:colOff>114300</xdr:colOff>
      <xdr:row>299</xdr:row>
      <xdr:rowOff>76200</xdr:rowOff>
    </xdr:to>
    <xdr:graphicFrame macro="">
      <xdr:nvGraphicFramePr>
        <xdr:cNvPr id="12" name="Диаграмма 1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</xdr:row>
      <xdr:rowOff>0</xdr:rowOff>
    </xdr:from>
    <xdr:to>
      <xdr:col>13</xdr:col>
      <xdr:colOff>333375</xdr:colOff>
      <xdr:row>17</xdr:row>
      <xdr:rowOff>76200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18</xdr:row>
      <xdr:rowOff>19050</xdr:rowOff>
    </xdr:from>
    <xdr:to>
      <xdr:col>13</xdr:col>
      <xdr:colOff>333375</xdr:colOff>
      <xdr:row>32</xdr:row>
      <xdr:rowOff>95250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3</xdr:row>
      <xdr:rowOff>0</xdr:rowOff>
    </xdr:from>
    <xdr:to>
      <xdr:col>13</xdr:col>
      <xdr:colOff>333375</xdr:colOff>
      <xdr:row>17</xdr:row>
      <xdr:rowOff>76200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</xdr:colOff>
      <xdr:row>18</xdr:row>
      <xdr:rowOff>19050</xdr:rowOff>
    </xdr:from>
    <xdr:to>
      <xdr:col>13</xdr:col>
      <xdr:colOff>333375</xdr:colOff>
      <xdr:row>32</xdr:row>
      <xdr:rowOff>95250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128587</xdr:colOff>
      <xdr:row>4</xdr:row>
      <xdr:rowOff>176212</xdr:rowOff>
    </xdr:from>
    <xdr:to>
      <xdr:col>26</xdr:col>
      <xdr:colOff>433387</xdr:colOff>
      <xdr:row>19</xdr:row>
      <xdr:rowOff>61912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0E26F4B8-8852-4118-A02B-DBFE080C4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109537</xdr:colOff>
      <xdr:row>20</xdr:row>
      <xdr:rowOff>52387</xdr:rowOff>
    </xdr:from>
    <xdr:to>
      <xdr:col>26</xdr:col>
      <xdr:colOff>414337</xdr:colOff>
      <xdr:row>34</xdr:row>
      <xdr:rowOff>128587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15966FC1-09DC-4C76-9FFB-C10CDBB83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128587</xdr:colOff>
      <xdr:row>4</xdr:row>
      <xdr:rowOff>176212</xdr:rowOff>
    </xdr:from>
    <xdr:to>
      <xdr:col>26</xdr:col>
      <xdr:colOff>433387</xdr:colOff>
      <xdr:row>19</xdr:row>
      <xdr:rowOff>61912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0E26F4B8-8852-4118-A02B-DBFE080C4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109537</xdr:colOff>
      <xdr:row>20</xdr:row>
      <xdr:rowOff>52387</xdr:rowOff>
    </xdr:from>
    <xdr:to>
      <xdr:col>26</xdr:col>
      <xdr:colOff>414337</xdr:colOff>
      <xdr:row>34</xdr:row>
      <xdr:rowOff>128587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xmlns="" id="{15966FC1-09DC-4C76-9FFB-C10CDBB83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9525</xdr:colOff>
      <xdr:row>4</xdr:row>
      <xdr:rowOff>19050</xdr:rowOff>
    </xdr:from>
    <xdr:to>
      <xdr:col>41</xdr:col>
      <xdr:colOff>123825</xdr:colOff>
      <xdr:row>18</xdr:row>
      <xdr:rowOff>95250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19050</xdr:colOff>
      <xdr:row>20</xdr:row>
      <xdr:rowOff>9525</xdr:rowOff>
    </xdr:from>
    <xdr:to>
      <xdr:col>41</xdr:col>
      <xdr:colOff>133350</xdr:colOff>
      <xdr:row>34</xdr:row>
      <xdr:rowOff>85725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9525</xdr:colOff>
      <xdr:row>4</xdr:row>
      <xdr:rowOff>19050</xdr:rowOff>
    </xdr:from>
    <xdr:to>
      <xdr:col>41</xdr:col>
      <xdr:colOff>123825</xdr:colOff>
      <xdr:row>18</xdr:row>
      <xdr:rowOff>95250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19050</xdr:colOff>
      <xdr:row>20</xdr:row>
      <xdr:rowOff>9525</xdr:rowOff>
    </xdr:from>
    <xdr:to>
      <xdr:col>41</xdr:col>
      <xdr:colOff>133350</xdr:colOff>
      <xdr:row>34</xdr:row>
      <xdr:rowOff>85725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4762</xdr:rowOff>
    </xdr:from>
    <xdr:to>
      <xdr:col>3</xdr:col>
      <xdr:colOff>381000</xdr:colOff>
      <xdr:row>52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E8DE6796-AE98-45CC-815F-B8EFE7A2E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119062</xdr:rowOff>
    </xdr:from>
    <xdr:to>
      <xdr:col>2</xdr:col>
      <xdr:colOff>1590675</xdr:colOff>
      <xdr:row>27</xdr:row>
      <xdr:rowOff>4762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62A58281-188A-4357-8C05-F7C06F953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781050</xdr:colOff>
      <xdr:row>59</xdr:row>
      <xdr:rowOff>185737</xdr:rowOff>
    </xdr:from>
    <xdr:to>
      <xdr:col>11</xdr:col>
      <xdr:colOff>285750</xdr:colOff>
      <xdr:row>74</xdr:row>
      <xdr:rowOff>71437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D4C1DA69-9D87-4047-8E30-831272772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2</xdr:col>
      <xdr:colOff>104775</xdr:colOff>
      <xdr:row>95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="" xmlns:a16="http://schemas.microsoft.com/office/drawing/2014/main" id="{32FA74DC-796F-4873-9235-7EEF5420E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2</xdr:col>
      <xdr:colOff>438150</xdr:colOff>
      <xdr:row>115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="" xmlns:a16="http://schemas.microsoft.com/office/drawing/2014/main" id="{F3D06E5C-97A8-4FCA-A304-CC97E37A2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933450</xdr:colOff>
      <xdr:row>100</xdr:row>
      <xdr:rowOff>171450</xdr:rowOff>
    </xdr:from>
    <xdr:to>
      <xdr:col>8</xdr:col>
      <xdr:colOff>619125</xdr:colOff>
      <xdr:row>115</xdr:row>
      <xdr:rowOff>57150</xdr:rowOff>
    </xdr:to>
    <xdr:graphicFrame macro="">
      <xdr:nvGraphicFramePr>
        <xdr:cNvPr id="7" name="Диаграмма 6">
          <a:extLst>
            <a:ext uri="{FF2B5EF4-FFF2-40B4-BE49-F238E27FC236}">
              <a16:creationId xmlns="" xmlns:a16="http://schemas.microsoft.com/office/drawing/2014/main" id="{741D13A6-953F-455B-9893-B760221D9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131</xdr:row>
      <xdr:rowOff>52386</xdr:rowOff>
    </xdr:from>
    <xdr:to>
      <xdr:col>5</xdr:col>
      <xdr:colOff>0</xdr:colOff>
      <xdr:row>146</xdr:row>
      <xdr:rowOff>28575</xdr:rowOff>
    </xdr:to>
    <xdr:graphicFrame macro="">
      <xdr:nvGraphicFramePr>
        <xdr:cNvPr id="8" name="Диаграмма 7">
          <a:extLst>
            <a:ext uri="{FF2B5EF4-FFF2-40B4-BE49-F238E27FC236}">
              <a16:creationId xmlns="" xmlns:a16="http://schemas.microsoft.com/office/drawing/2014/main" id="{1826B210-48D7-4DA9-8DC0-D7E3DD697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161</xdr:row>
      <xdr:rowOff>4762</xdr:rowOff>
    </xdr:from>
    <xdr:to>
      <xdr:col>5</xdr:col>
      <xdr:colOff>9525</xdr:colOff>
      <xdr:row>175</xdr:row>
      <xdr:rowOff>80962</xdr:rowOff>
    </xdr:to>
    <xdr:graphicFrame macro="">
      <xdr:nvGraphicFramePr>
        <xdr:cNvPr id="9" name="Диаграмма 8">
          <a:extLst>
            <a:ext uri="{FF2B5EF4-FFF2-40B4-BE49-F238E27FC236}">
              <a16:creationId xmlns="" xmlns:a16="http://schemas.microsoft.com/office/drawing/2014/main" id="{6FBDAB70-3B91-48F5-AF49-86B1E5BC3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185</xdr:row>
      <xdr:rowOff>61912</xdr:rowOff>
    </xdr:from>
    <xdr:to>
      <xdr:col>3</xdr:col>
      <xdr:colOff>609600</xdr:colOff>
      <xdr:row>199</xdr:row>
      <xdr:rowOff>138112</xdr:rowOff>
    </xdr:to>
    <xdr:graphicFrame macro="">
      <xdr:nvGraphicFramePr>
        <xdr:cNvPr id="10" name="Диаграмма 9">
          <a:extLst>
            <a:ext uri="{FF2B5EF4-FFF2-40B4-BE49-F238E27FC236}">
              <a16:creationId xmlns="" xmlns:a16="http://schemas.microsoft.com/office/drawing/2014/main" id="{88E0F632-1B62-4716-B101-4F1BADCE3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206</xdr:row>
      <xdr:rowOff>176212</xdr:rowOff>
    </xdr:from>
    <xdr:to>
      <xdr:col>3</xdr:col>
      <xdr:colOff>600074</xdr:colOff>
      <xdr:row>221</xdr:row>
      <xdr:rowOff>61912</xdr:rowOff>
    </xdr:to>
    <xdr:graphicFrame macro="">
      <xdr:nvGraphicFramePr>
        <xdr:cNvPr id="11" name="Диаграмма 10">
          <a:extLst>
            <a:ext uri="{FF2B5EF4-FFF2-40B4-BE49-F238E27FC236}">
              <a16:creationId xmlns="" xmlns:a16="http://schemas.microsoft.com/office/drawing/2014/main" id="{718533FB-F923-4889-A0E4-63BE4BE54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152400</xdr:colOff>
      <xdr:row>229</xdr:row>
      <xdr:rowOff>114300</xdr:rowOff>
    </xdr:from>
    <xdr:to>
      <xdr:col>3</xdr:col>
      <xdr:colOff>714375</xdr:colOff>
      <xdr:row>244</xdr:row>
      <xdr:rowOff>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581025</xdr:colOff>
      <xdr:row>250</xdr:row>
      <xdr:rowOff>142875</xdr:rowOff>
    </xdr:from>
    <xdr:to>
      <xdr:col>3</xdr:col>
      <xdr:colOff>571500</xdr:colOff>
      <xdr:row>265</xdr:row>
      <xdr:rowOff>28575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&#1044;&#1072;&#1090;&#1072;/&#1083;&#1073;2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 данные"/>
      <sheetName val="ЛБ 2"/>
      <sheetName val="ЛБ 3"/>
      <sheetName val="ЛБ4"/>
      <sheetName val="ЛБ 5"/>
      <sheetName val="Для Счёта"/>
    </sheetNames>
    <sheetDataSet>
      <sheetData sheetId="0"/>
      <sheetData sheetId="1"/>
      <sheetData sheetId="2"/>
      <sheetData sheetId="3">
        <row r="1">
          <cell r="AP1" t="str">
            <v>Возраст</v>
          </cell>
          <cell r="AQ1" t="str">
            <v>Кол-во друзей</v>
          </cell>
          <cell r="BB1" t="str">
            <v>Возраст</v>
          </cell>
          <cell r="BC1" t="str">
            <v>Кол-во друзей</v>
          </cell>
        </row>
        <row r="2">
          <cell r="AO2">
            <v>8</v>
          </cell>
          <cell r="AP2">
            <v>23</v>
          </cell>
          <cell r="AQ2">
            <v>80</v>
          </cell>
          <cell r="BA2">
            <v>8</v>
          </cell>
          <cell r="BB2">
            <v>21</v>
          </cell>
          <cell r="BC2">
            <v>7</v>
          </cell>
        </row>
        <row r="3">
          <cell r="AO3">
            <v>5</v>
          </cell>
          <cell r="AP3">
            <v>24</v>
          </cell>
          <cell r="AQ3">
            <v>2</v>
          </cell>
          <cell r="BA3">
            <v>8</v>
          </cell>
          <cell r="BB3">
            <v>24</v>
          </cell>
          <cell r="BC3">
            <v>3</v>
          </cell>
        </row>
        <row r="4">
          <cell r="AO4">
            <v>8</v>
          </cell>
          <cell r="AP4">
            <v>21</v>
          </cell>
          <cell r="AQ4">
            <v>6</v>
          </cell>
          <cell r="BA4">
            <v>7</v>
          </cell>
          <cell r="BB4">
            <v>24</v>
          </cell>
          <cell r="BC4">
            <v>100</v>
          </cell>
        </row>
        <row r="5">
          <cell r="AO5">
            <v>4</v>
          </cell>
          <cell r="AP5">
            <v>22</v>
          </cell>
          <cell r="AQ5">
            <v>60</v>
          </cell>
          <cell r="BA5">
            <v>7</v>
          </cell>
          <cell r="BB5">
            <v>22</v>
          </cell>
          <cell r="BC5">
            <v>3</v>
          </cell>
        </row>
        <row r="6">
          <cell r="AO6">
            <v>5</v>
          </cell>
          <cell r="AP6">
            <v>24</v>
          </cell>
          <cell r="AQ6">
            <v>3</v>
          </cell>
          <cell r="BA6">
            <v>10</v>
          </cell>
          <cell r="BB6">
            <v>21</v>
          </cell>
          <cell r="BC6">
            <v>23</v>
          </cell>
        </row>
        <row r="7">
          <cell r="AO7">
            <v>5</v>
          </cell>
          <cell r="AP7">
            <v>21</v>
          </cell>
          <cell r="AQ7">
            <v>1</v>
          </cell>
          <cell r="BA7">
            <v>8</v>
          </cell>
          <cell r="BB7">
            <v>23</v>
          </cell>
          <cell r="BC7">
            <v>3</v>
          </cell>
        </row>
        <row r="8">
          <cell r="AO8">
            <v>5</v>
          </cell>
          <cell r="AP8">
            <v>25</v>
          </cell>
          <cell r="AQ8">
            <v>3</v>
          </cell>
          <cell r="BA8">
            <v>8</v>
          </cell>
          <cell r="BB8">
            <v>21</v>
          </cell>
          <cell r="BC8">
            <v>7</v>
          </cell>
        </row>
        <row r="9">
          <cell r="AO9">
            <v>4</v>
          </cell>
          <cell r="AP9">
            <v>21</v>
          </cell>
          <cell r="AQ9">
            <v>2</v>
          </cell>
          <cell r="BA9">
            <v>8</v>
          </cell>
          <cell r="BB9">
            <v>24</v>
          </cell>
          <cell r="BC9">
            <v>3</v>
          </cell>
        </row>
        <row r="10">
          <cell r="AO10">
            <v>6</v>
          </cell>
          <cell r="AP10">
            <v>21</v>
          </cell>
          <cell r="AQ10">
            <v>6</v>
          </cell>
          <cell r="BA10">
            <v>7</v>
          </cell>
          <cell r="BB10">
            <v>24</v>
          </cell>
          <cell r="BC10">
            <v>100</v>
          </cell>
        </row>
        <row r="11">
          <cell r="AO11">
            <v>8</v>
          </cell>
          <cell r="AP11">
            <v>23</v>
          </cell>
          <cell r="AQ11">
            <v>2</v>
          </cell>
          <cell r="BA11">
            <v>7</v>
          </cell>
          <cell r="BB11">
            <v>22</v>
          </cell>
          <cell r="BC11">
            <v>3</v>
          </cell>
        </row>
        <row r="12">
          <cell r="AO12">
            <v>8</v>
          </cell>
          <cell r="AP12">
            <v>23</v>
          </cell>
          <cell r="AQ12">
            <v>80</v>
          </cell>
          <cell r="BA12">
            <v>10</v>
          </cell>
          <cell r="BB12">
            <v>21</v>
          </cell>
          <cell r="BC12">
            <v>23</v>
          </cell>
        </row>
        <row r="13">
          <cell r="AO13">
            <v>5</v>
          </cell>
          <cell r="AP13">
            <v>24</v>
          </cell>
          <cell r="AQ13">
            <v>2</v>
          </cell>
          <cell r="BA13">
            <v>8</v>
          </cell>
          <cell r="BB13">
            <v>23</v>
          </cell>
          <cell r="BC13">
            <v>3</v>
          </cell>
        </row>
        <row r="14">
          <cell r="AO14">
            <v>8</v>
          </cell>
          <cell r="AP14">
            <v>21</v>
          </cell>
          <cell r="AQ14">
            <v>6</v>
          </cell>
          <cell r="BA14">
            <v>8</v>
          </cell>
          <cell r="BB14">
            <v>21</v>
          </cell>
          <cell r="BC14">
            <v>7</v>
          </cell>
        </row>
        <row r="15">
          <cell r="AO15">
            <v>4</v>
          </cell>
          <cell r="AP15">
            <v>22</v>
          </cell>
          <cell r="AQ15">
            <v>60</v>
          </cell>
          <cell r="BA15">
            <v>8</v>
          </cell>
          <cell r="BB15">
            <v>24</v>
          </cell>
          <cell r="BC15">
            <v>3</v>
          </cell>
        </row>
        <row r="16">
          <cell r="AO16">
            <v>5</v>
          </cell>
          <cell r="AP16">
            <v>24</v>
          </cell>
          <cell r="AQ16">
            <v>3</v>
          </cell>
          <cell r="BA16">
            <v>7</v>
          </cell>
          <cell r="BB16">
            <v>24</v>
          </cell>
          <cell r="BC16">
            <v>100</v>
          </cell>
        </row>
        <row r="17">
          <cell r="AO17">
            <v>5</v>
          </cell>
          <cell r="AP17">
            <v>21</v>
          </cell>
          <cell r="AQ17">
            <v>1</v>
          </cell>
          <cell r="BA17">
            <v>7</v>
          </cell>
          <cell r="BB17">
            <v>22</v>
          </cell>
          <cell r="BC17">
            <v>3</v>
          </cell>
        </row>
        <row r="18">
          <cell r="AO18">
            <v>5</v>
          </cell>
          <cell r="AP18">
            <v>25</v>
          </cell>
          <cell r="AQ18">
            <v>3</v>
          </cell>
          <cell r="BA18">
            <v>10</v>
          </cell>
          <cell r="BB18">
            <v>21</v>
          </cell>
          <cell r="BC18">
            <v>23</v>
          </cell>
        </row>
        <row r="19">
          <cell r="AO19">
            <v>4</v>
          </cell>
          <cell r="AP19">
            <v>21</v>
          </cell>
          <cell r="AQ19">
            <v>2</v>
          </cell>
          <cell r="BA19">
            <v>7</v>
          </cell>
          <cell r="BB19">
            <v>24</v>
          </cell>
          <cell r="BC19">
            <v>100</v>
          </cell>
        </row>
        <row r="20">
          <cell r="AO20">
            <v>6</v>
          </cell>
          <cell r="AP20">
            <v>21</v>
          </cell>
          <cell r="AQ20">
            <v>6</v>
          </cell>
          <cell r="BA20">
            <v>7</v>
          </cell>
          <cell r="BB20">
            <v>22</v>
          </cell>
          <cell r="BC20">
            <v>3</v>
          </cell>
        </row>
        <row r="21">
          <cell r="AO21">
            <v>8</v>
          </cell>
          <cell r="AP21">
            <v>23</v>
          </cell>
          <cell r="AQ21">
            <v>2</v>
          </cell>
          <cell r="BA21">
            <v>10</v>
          </cell>
          <cell r="BB21">
            <v>21</v>
          </cell>
          <cell r="BC21">
            <v>23</v>
          </cell>
        </row>
        <row r="22">
          <cell r="AO22">
            <v>8</v>
          </cell>
          <cell r="AP22">
            <v>23</v>
          </cell>
          <cell r="AQ22">
            <v>80</v>
          </cell>
          <cell r="BA22">
            <v>7</v>
          </cell>
          <cell r="BB22">
            <v>22</v>
          </cell>
          <cell r="BC22">
            <v>3</v>
          </cell>
        </row>
        <row r="23">
          <cell r="AO23">
            <v>5</v>
          </cell>
          <cell r="AP23">
            <v>24</v>
          </cell>
          <cell r="AQ23">
            <v>2</v>
          </cell>
        </row>
        <row r="24">
          <cell r="AO24">
            <v>8</v>
          </cell>
          <cell r="AP24">
            <v>21</v>
          </cell>
          <cell r="AQ24">
            <v>6</v>
          </cell>
        </row>
        <row r="25">
          <cell r="AO25">
            <v>4</v>
          </cell>
          <cell r="AP25">
            <v>22</v>
          </cell>
          <cell r="AQ25">
            <v>60</v>
          </cell>
        </row>
        <row r="26">
          <cell r="AO26">
            <v>5</v>
          </cell>
          <cell r="AP26">
            <v>24</v>
          </cell>
          <cell r="AQ26">
            <v>3</v>
          </cell>
        </row>
        <row r="27">
          <cell r="AO27">
            <v>5</v>
          </cell>
          <cell r="AP27">
            <v>21</v>
          </cell>
          <cell r="AQ27">
            <v>1</v>
          </cell>
        </row>
        <row r="28">
          <cell r="AO28">
            <v>5</v>
          </cell>
          <cell r="AP28">
            <v>25</v>
          </cell>
          <cell r="AQ28">
            <v>3</v>
          </cell>
        </row>
        <row r="29">
          <cell r="AO29">
            <v>4</v>
          </cell>
          <cell r="AP29">
            <v>21</v>
          </cell>
          <cell r="AQ29">
            <v>2</v>
          </cell>
        </row>
        <row r="30">
          <cell r="AO30">
            <v>6</v>
          </cell>
          <cell r="AP30">
            <v>21</v>
          </cell>
          <cell r="AQ30">
            <v>6</v>
          </cell>
        </row>
        <row r="31">
          <cell r="AO31">
            <v>5</v>
          </cell>
          <cell r="AP31">
            <v>24</v>
          </cell>
          <cell r="AQ31">
            <v>3</v>
          </cell>
        </row>
        <row r="32">
          <cell r="AO32">
            <v>5</v>
          </cell>
          <cell r="AP32">
            <v>21</v>
          </cell>
          <cell r="AQ32">
            <v>1</v>
          </cell>
        </row>
        <row r="33">
          <cell r="AO33">
            <v>5</v>
          </cell>
          <cell r="AP33">
            <v>25</v>
          </cell>
          <cell r="AQ33">
            <v>3</v>
          </cell>
        </row>
        <row r="34">
          <cell r="AO34">
            <v>4</v>
          </cell>
          <cell r="AP34">
            <v>21</v>
          </cell>
          <cell r="AQ34">
            <v>2</v>
          </cell>
        </row>
        <row r="35">
          <cell r="AO35">
            <v>6</v>
          </cell>
          <cell r="AP35">
            <v>21</v>
          </cell>
          <cell r="AQ35">
            <v>6</v>
          </cell>
        </row>
      </sheetData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083;&#1073;2-5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desktop/&#1044;&#1072;&#1090;&#1072;/&#1083;&#1073;2-5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desktop/DS/DS_Anya/&#1051;&#1072;&#1073;1/&#1083;&#1073;%201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desktop/&#1044;&#1072;&#1090;&#1072;/&#1083;&#1073;1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394.381629976851" createdVersion="6" refreshedVersion="4" minRefreshableVersion="3" recordCount="99">
  <cacheSource type="worksheet">
    <worksheetSource ref="A1:J100" sheet="Исходные данные" r:id="rId2"/>
  </cacheSource>
  <cacheFields count="10">
    <cacheField name="Age " numFmtId="0">
      <sharedItems containsSemiMixedTypes="0" containsString="0" containsNumber="1" containsInteger="1" minValue="20" maxValue="25" count="6">
        <n v="23"/>
        <n v="24"/>
        <n v="20"/>
        <n v="21"/>
        <n v="22"/>
        <n v="25"/>
      </sharedItems>
    </cacheField>
    <cacheField name="Gender" numFmtId="0">
      <sharedItems count="2">
        <s v="Male"/>
        <s v="Female"/>
      </sharedItems>
    </cacheField>
    <cacheField name="AcademicPerformance" numFmtId="0">
      <sharedItems count="4">
        <s v="Average"/>
        <s v="Excellent"/>
        <s v="Good"/>
        <s v="Below average"/>
      </sharedItems>
    </cacheField>
    <cacheField name="TakingNoteInClass" numFmtId="0">
      <sharedItems count="3">
        <s v="No"/>
        <s v="Sometimes"/>
        <s v="Yes"/>
      </sharedItems>
    </cacheField>
    <cacheField name="DepressionStatus" numFmtId="0">
      <sharedItems count="3">
        <s v="Sometimes"/>
        <s v="Yes"/>
        <s v="No"/>
      </sharedItems>
    </cacheField>
    <cacheField name="FaceChallangesToCompleteAcademicTask" numFmtId="0">
      <sharedItems count="3">
        <s v="Yes"/>
        <s v="No"/>
        <s v="Sometimes"/>
      </sharedItems>
    </cacheField>
    <cacheField name="LikePresentation" numFmtId="0">
      <sharedItems count="2">
        <s v="Yes"/>
        <s v="No"/>
      </sharedItems>
    </cacheField>
    <cacheField name="SleepPerDayHours" numFmtId="0">
      <sharedItems containsSemiMixedTypes="0" containsString="0" containsNumber="1" containsInteger="1" minValue="4" maxValue="12" count="7">
        <n v="12"/>
        <n v="8"/>
        <n v="5"/>
        <n v="4"/>
        <n v="7"/>
        <n v="6"/>
        <n v="10"/>
      </sharedItems>
    </cacheField>
    <cacheField name="NumberOfFriend" numFmtId="0">
      <sharedItems containsString="0" containsBlank="1" containsNumber="1" containsInteger="1" minValue="0" maxValue="100" count="18">
        <m/>
        <n v="80"/>
        <n v="10"/>
        <n v="15"/>
        <n v="2"/>
        <n v="12"/>
        <n v="7"/>
        <n v="6"/>
        <n v="3"/>
        <n v="4"/>
        <n v="60"/>
        <n v="55"/>
        <n v="17"/>
        <n v="1"/>
        <n v="100"/>
        <n v="9"/>
        <n v="23"/>
        <n v="0"/>
      </sharedItems>
    </cacheField>
    <cacheField name="LikeNewThings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Автор" refreshedDate="45394.381629976851" createdVersion="6" refreshedVersion="4" minRefreshableVersion="3" recordCount="99">
  <cacheSource type="worksheet">
    <worksheetSource ref="A1:J100" sheet="Исходные данные" r:id="rId2"/>
  </cacheSource>
  <cacheFields count="10">
    <cacheField name="Age " numFmtId="0">
      <sharedItems containsSemiMixedTypes="0" containsString="0" containsNumber="1" containsInteger="1" minValue="20" maxValue="25" count="6">
        <n v="23"/>
        <n v="24"/>
        <n v="20"/>
        <n v="21"/>
        <n v="22"/>
        <n v="25"/>
      </sharedItems>
    </cacheField>
    <cacheField name="Gender" numFmtId="0">
      <sharedItems count="2">
        <s v="Male"/>
        <s v="Female"/>
      </sharedItems>
    </cacheField>
    <cacheField name="AcademicPerformance" numFmtId="0">
      <sharedItems count="4">
        <s v="Average"/>
        <s v="Excellent"/>
        <s v="Good"/>
        <s v="Below average"/>
      </sharedItems>
    </cacheField>
    <cacheField name="TakingNoteInClass" numFmtId="0">
      <sharedItems count="3">
        <s v="No"/>
        <s v="Sometimes"/>
        <s v="Yes"/>
      </sharedItems>
    </cacheField>
    <cacheField name="DepressionStatus" numFmtId="0">
      <sharedItems count="3">
        <s v="Sometimes"/>
        <s v="Yes"/>
        <s v="No"/>
      </sharedItems>
    </cacheField>
    <cacheField name="FaceChallangesToCompleteAcademicTask" numFmtId="0">
      <sharedItems count="3">
        <s v="Yes"/>
        <s v="No"/>
        <s v="Sometimes"/>
      </sharedItems>
    </cacheField>
    <cacheField name="LikePresentation" numFmtId="0">
      <sharedItems count="2">
        <s v="Yes"/>
        <s v="No"/>
      </sharedItems>
    </cacheField>
    <cacheField name="SleepPerDayHours" numFmtId="0">
      <sharedItems containsSemiMixedTypes="0" containsString="0" containsNumber="1" containsInteger="1" minValue="4" maxValue="12" count="7">
        <n v="12"/>
        <n v="8"/>
        <n v="5"/>
        <n v="4"/>
        <n v="7"/>
        <n v="6"/>
        <n v="10"/>
      </sharedItems>
    </cacheField>
    <cacheField name="NumberOfFriend" numFmtId="0">
      <sharedItems containsString="0" containsBlank="1" containsNumber="1" containsInteger="1" minValue="0" maxValue="100" count="18">
        <m/>
        <n v="80"/>
        <n v="10"/>
        <n v="15"/>
        <n v="2"/>
        <n v="12"/>
        <n v="7"/>
        <n v="6"/>
        <n v="3"/>
        <n v="4"/>
        <n v="60"/>
        <n v="55"/>
        <n v="17"/>
        <n v="1"/>
        <n v="100"/>
        <n v="9"/>
        <n v="23"/>
        <n v="0"/>
      </sharedItems>
    </cacheField>
    <cacheField name="LikeNewThings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Автор" refreshedDate="45373.594395023145" createdVersion="6" refreshedVersion="4" minRefreshableVersion="3" recordCount="99">
  <cacheSource type="worksheet">
    <worksheetSource ref="A1:J100" sheet="CSE_student_performances" r:id="rId2"/>
  </cacheSource>
  <cacheFields count="10">
    <cacheField name="Age " numFmtId="0">
      <sharedItems containsSemiMixedTypes="0" containsString="0" containsNumber="1" containsInteger="1" minValue="20" maxValue="25" count="6">
        <n v="23"/>
        <n v="24"/>
        <n v="20"/>
        <n v="21"/>
        <n v="22"/>
        <n v="25"/>
      </sharedItems>
    </cacheField>
    <cacheField name="Gender" numFmtId="0">
      <sharedItems count="2">
        <s v="Male"/>
        <s v="Female"/>
      </sharedItems>
    </cacheField>
    <cacheField name="AcademicPerformance" numFmtId="0">
      <sharedItems count="4">
        <s v="Average"/>
        <s v="Excellent"/>
        <s v="Good"/>
        <s v="Below average"/>
      </sharedItems>
    </cacheField>
    <cacheField name="TakingNoteInClass" numFmtId="0">
      <sharedItems count="3">
        <s v="No"/>
        <s v="Sometimes"/>
        <s v="Yes"/>
      </sharedItems>
    </cacheField>
    <cacheField name="DepressionStatus" numFmtId="0">
      <sharedItems count="3">
        <s v="Sometimes"/>
        <s v="Yes"/>
        <s v="No"/>
      </sharedItems>
    </cacheField>
    <cacheField name="FaceChallangesToCompleteAcademicTask" numFmtId="0">
      <sharedItems count="3">
        <s v="Yes"/>
        <s v="No"/>
        <s v="Sometimes"/>
      </sharedItems>
    </cacheField>
    <cacheField name="LikePresentation" numFmtId="0">
      <sharedItems count="2">
        <s v="Yes"/>
        <s v="No"/>
      </sharedItems>
    </cacheField>
    <cacheField name="SleepPerDayHours" numFmtId="0">
      <sharedItems containsSemiMixedTypes="0" containsString="0" containsNumber="1" containsInteger="1" minValue="4" maxValue="12" count="7">
        <n v="12"/>
        <n v="8"/>
        <n v="5"/>
        <n v="4"/>
        <n v="7"/>
        <n v="6"/>
        <n v="10"/>
      </sharedItems>
    </cacheField>
    <cacheField name="NumberOfFriend" numFmtId="0">
      <sharedItems containsSemiMixedTypes="0" containsString="0" containsNumber="1" containsInteger="1" minValue="0" maxValue="100" count="17">
        <n v="0"/>
        <n v="80"/>
        <n v="10"/>
        <n v="15"/>
        <n v="2"/>
        <n v="12"/>
        <n v="7"/>
        <n v="6"/>
        <n v="3"/>
        <n v="4"/>
        <n v="60"/>
        <n v="55"/>
        <n v="17"/>
        <n v="1"/>
        <n v="100"/>
        <n v="9"/>
        <n v="23"/>
      </sharedItems>
    </cacheField>
    <cacheField name="LikeNewThings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Автор" refreshedDate="45394.381629976851" createdVersion="6" refreshedVersion="4" minRefreshableVersion="3" recordCount="99">
  <cacheSource type="worksheet">
    <worksheetSource ref="A1:J100" sheet="Исходные данные" r:id="rId2"/>
  </cacheSource>
  <cacheFields count="10">
    <cacheField name="Age " numFmtId="0">
      <sharedItems containsSemiMixedTypes="0" containsString="0" containsNumber="1" containsInteger="1" minValue="20" maxValue="25" count="6">
        <n v="23"/>
        <n v="24"/>
        <n v="20"/>
        <n v="21"/>
        <n v="22"/>
        <n v="25"/>
      </sharedItems>
    </cacheField>
    <cacheField name="Gender" numFmtId="0">
      <sharedItems count="2">
        <s v="Male"/>
        <s v="Female"/>
      </sharedItems>
    </cacheField>
    <cacheField name="AcademicPerformance" numFmtId="0">
      <sharedItems count="4">
        <s v="Average"/>
        <s v="Excellent"/>
        <s v="Good"/>
        <s v="Below average"/>
      </sharedItems>
    </cacheField>
    <cacheField name="TakingNoteInClass" numFmtId="0">
      <sharedItems count="3">
        <s v="No"/>
        <s v="Sometimes"/>
        <s v="Yes"/>
      </sharedItems>
    </cacheField>
    <cacheField name="DepressionStatus" numFmtId="0">
      <sharedItems count="3">
        <s v="Sometimes"/>
        <s v="Yes"/>
        <s v="No"/>
      </sharedItems>
    </cacheField>
    <cacheField name="FaceChallangesToCompleteAcademicTask" numFmtId="0">
      <sharedItems count="3">
        <s v="Yes"/>
        <s v="No"/>
        <s v="Sometimes"/>
      </sharedItems>
    </cacheField>
    <cacheField name="LikePresentation" numFmtId="0">
      <sharedItems count="2">
        <s v="Yes"/>
        <s v="No"/>
      </sharedItems>
    </cacheField>
    <cacheField name="SleepPerDayHours" numFmtId="0">
      <sharedItems containsSemiMixedTypes="0" containsString="0" containsNumber="1" containsInteger="1" minValue="4" maxValue="12" count="7">
        <n v="12"/>
        <n v="8"/>
        <n v="5"/>
        <n v="4"/>
        <n v="7"/>
        <n v="6"/>
        <n v="10"/>
      </sharedItems>
    </cacheField>
    <cacheField name="NumberOfFriend" numFmtId="0">
      <sharedItems containsString="0" containsBlank="1" containsNumber="1" containsInteger="1" minValue="0" maxValue="100" count="18">
        <m/>
        <n v="80"/>
        <n v="10"/>
        <n v="15"/>
        <n v="2"/>
        <n v="12"/>
        <n v="7"/>
        <n v="6"/>
        <n v="3"/>
        <n v="4"/>
        <n v="60"/>
        <n v="55"/>
        <n v="17"/>
        <n v="1"/>
        <n v="100"/>
        <n v="9"/>
        <n v="23"/>
        <n v="0"/>
      </sharedItems>
    </cacheField>
    <cacheField name="LikeNewThings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x v="0"/>
    <x v="0"/>
    <x v="0"/>
    <x v="0"/>
    <x v="0"/>
    <x v="0"/>
    <x v="0"/>
    <x v="0"/>
    <x v="0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3"/>
    <x v="1"/>
    <x v="0"/>
    <x v="2"/>
    <x v="0"/>
    <x v="2"/>
    <x v="0"/>
    <x v="4"/>
    <x v="0"/>
    <x v="0"/>
  </r>
  <r>
    <x v="5"/>
    <x v="0"/>
    <x v="0"/>
    <x v="1"/>
    <x v="0"/>
    <x v="2"/>
    <x v="1"/>
    <x v="4"/>
    <x v="17"/>
    <x v="1"/>
  </r>
  <r>
    <x v="0"/>
    <x v="0"/>
    <x v="2"/>
    <x v="1"/>
    <x v="0"/>
    <x v="2"/>
    <x v="1"/>
    <x v="2"/>
    <x v="5"/>
    <x v="1"/>
  </r>
  <r>
    <x v="5"/>
    <x v="0"/>
    <x v="0"/>
    <x v="1"/>
    <x v="0"/>
    <x v="0"/>
    <x v="1"/>
    <x v="1"/>
    <x v="3"/>
    <x v="0"/>
  </r>
  <r>
    <x v="3"/>
    <x v="0"/>
    <x v="0"/>
    <x v="2"/>
    <x v="0"/>
    <x v="0"/>
    <x v="0"/>
    <x v="1"/>
    <x v="6"/>
    <x v="0"/>
  </r>
  <r>
    <x v="0"/>
    <x v="0"/>
    <x v="2"/>
    <x v="2"/>
    <x v="2"/>
    <x v="1"/>
    <x v="0"/>
    <x v="1"/>
    <x v="8"/>
    <x v="0"/>
  </r>
  <r>
    <x v="0"/>
    <x v="1"/>
    <x v="0"/>
    <x v="1"/>
    <x v="0"/>
    <x v="0"/>
    <x v="1"/>
    <x v="1"/>
    <x v="17"/>
    <x v="0"/>
  </r>
  <r>
    <x v="0"/>
    <x v="1"/>
    <x v="0"/>
    <x v="1"/>
    <x v="1"/>
    <x v="2"/>
    <x v="1"/>
    <x v="1"/>
    <x v="4"/>
    <x v="1"/>
  </r>
  <r>
    <x v="0"/>
    <x v="0"/>
    <x v="0"/>
    <x v="0"/>
    <x v="0"/>
    <x v="0"/>
    <x v="0"/>
    <x v="0"/>
    <x v="0"/>
    <x v="0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3"/>
    <x v="1"/>
    <x v="0"/>
    <x v="2"/>
    <x v="0"/>
    <x v="2"/>
    <x v="0"/>
    <x v="4"/>
    <x v="0"/>
    <x v="0"/>
  </r>
  <r>
    <x v="5"/>
    <x v="0"/>
    <x v="0"/>
    <x v="1"/>
    <x v="0"/>
    <x v="2"/>
    <x v="1"/>
    <x v="4"/>
    <x v="17"/>
    <x v="1"/>
  </r>
  <r>
    <x v="0"/>
    <x v="0"/>
    <x v="2"/>
    <x v="1"/>
    <x v="0"/>
    <x v="2"/>
    <x v="1"/>
    <x v="2"/>
    <x v="5"/>
    <x v="1"/>
  </r>
  <r>
    <x v="5"/>
    <x v="0"/>
    <x v="0"/>
    <x v="1"/>
    <x v="0"/>
    <x v="0"/>
    <x v="1"/>
    <x v="1"/>
    <x v="3"/>
    <x v="0"/>
  </r>
  <r>
    <x v="3"/>
    <x v="0"/>
    <x v="0"/>
    <x v="2"/>
    <x v="0"/>
    <x v="0"/>
    <x v="0"/>
    <x v="1"/>
    <x v="6"/>
    <x v="0"/>
  </r>
  <r>
    <x v="0"/>
    <x v="0"/>
    <x v="2"/>
    <x v="2"/>
    <x v="2"/>
    <x v="1"/>
    <x v="0"/>
    <x v="1"/>
    <x v="8"/>
    <x v="0"/>
  </r>
  <r>
    <x v="0"/>
    <x v="1"/>
    <x v="0"/>
    <x v="1"/>
    <x v="0"/>
    <x v="0"/>
    <x v="1"/>
    <x v="1"/>
    <x v="17"/>
    <x v="0"/>
  </r>
  <r>
    <x v="0"/>
    <x v="1"/>
    <x v="0"/>
    <x v="1"/>
    <x v="1"/>
    <x v="2"/>
    <x v="1"/>
    <x v="1"/>
    <x v="4"/>
    <x v="1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4"/>
    <x v="1"/>
    <x v="0"/>
    <x v="2"/>
    <x v="2"/>
    <x v="1"/>
    <x v="0"/>
    <x v="4"/>
    <x v="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">
  <r>
    <x v="0"/>
    <x v="0"/>
    <x v="0"/>
    <x v="0"/>
    <x v="0"/>
    <x v="0"/>
    <x v="0"/>
    <x v="0"/>
    <x v="0"/>
    <x v="0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3"/>
    <x v="1"/>
    <x v="0"/>
    <x v="2"/>
    <x v="0"/>
    <x v="2"/>
    <x v="0"/>
    <x v="4"/>
    <x v="0"/>
    <x v="0"/>
  </r>
  <r>
    <x v="5"/>
    <x v="0"/>
    <x v="0"/>
    <x v="1"/>
    <x v="0"/>
    <x v="2"/>
    <x v="1"/>
    <x v="4"/>
    <x v="17"/>
    <x v="1"/>
  </r>
  <r>
    <x v="0"/>
    <x v="0"/>
    <x v="2"/>
    <x v="1"/>
    <x v="0"/>
    <x v="2"/>
    <x v="1"/>
    <x v="2"/>
    <x v="5"/>
    <x v="1"/>
  </r>
  <r>
    <x v="5"/>
    <x v="0"/>
    <x v="0"/>
    <x v="1"/>
    <x v="0"/>
    <x v="0"/>
    <x v="1"/>
    <x v="1"/>
    <x v="3"/>
    <x v="0"/>
  </r>
  <r>
    <x v="3"/>
    <x v="0"/>
    <x v="0"/>
    <x v="2"/>
    <x v="0"/>
    <x v="0"/>
    <x v="0"/>
    <x v="1"/>
    <x v="6"/>
    <x v="0"/>
  </r>
  <r>
    <x v="0"/>
    <x v="0"/>
    <x v="2"/>
    <x v="2"/>
    <x v="2"/>
    <x v="1"/>
    <x v="0"/>
    <x v="1"/>
    <x v="8"/>
    <x v="0"/>
  </r>
  <r>
    <x v="0"/>
    <x v="1"/>
    <x v="0"/>
    <x v="1"/>
    <x v="0"/>
    <x v="0"/>
    <x v="1"/>
    <x v="1"/>
    <x v="17"/>
    <x v="0"/>
  </r>
  <r>
    <x v="0"/>
    <x v="1"/>
    <x v="0"/>
    <x v="1"/>
    <x v="1"/>
    <x v="2"/>
    <x v="1"/>
    <x v="1"/>
    <x v="4"/>
    <x v="1"/>
  </r>
  <r>
    <x v="0"/>
    <x v="0"/>
    <x v="0"/>
    <x v="0"/>
    <x v="0"/>
    <x v="0"/>
    <x v="0"/>
    <x v="0"/>
    <x v="0"/>
    <x v="0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3"/>
    <x v="1"/>
    <x v="0"/>
    <x v="2"/>
    <x v="0"/>
    <x v="2"/>
    <x v="0"/>
    <x v="4"/>
    <x v="0"/>
    <x v="0"/>
  </r>
  <r>
    <x v="5"/>
    <x v="0"/>
    <x v="0"/>
    <x v="1"/>
    <x v="0"/>
    <x v="2"/>
    <x v="1"/>
    <x v="4"/>
    <x v="17"/>
    <x v="1"/>
  </r>
  <r>
    <x v="0"/>
    <x v="0"/>
    <x v="2"/>
    <x v="1"/>
    <x v="0"/>
    <x v="2"/>
    <x v="1"/>
    <x v="2"/>
    <x v="5"/>
    <x v="1"/>
  </r>
  <r>
    <x v="5"/>
    <x v="0"/>
    <x v="0"/>
    <x v="1"/>
    <x v="0"/>
    <x v="0"/>
    <x v="1"/>
    <x v="1"/>
    <x v="3"/>
    <x v="0"/>
  </r>
  <r>
    <x v="3"/>
    <x v="0"/>
    <x v="0"/>
    <x v="2"/>
    <x v="0"/>
    <x v="0"/>
    <x v="0"/>
    <x v="1"/>
    <x v="6"/>
    <x v="0"/>
  </r>
  <r>
    <x v="0"/>
    <x v="0"/>
    <x v="2"/>
    <x v="2"/>
    <x v="2"/>
    <x v="1"/>
    <x v="0"/>
    <x v="1"/>
    <x v="8"/>
    <x v="0"/>
  </r>
  <r>
    <x v="0"/>
    <x v="1"/>
    <x v="0"/>
    <x v="1"/>
    <x v="0"/>
    <x v="0"/>
    <x v="1"/>
    <x v="1"/>
    <x v="17"/>
    <x v="0"/>
  </r>
  <r>
    <x v="0"/>
    <x v="1"/>
    <x v="0"/>
    <x v="1"/>
    <x v="1"/>
    <x v="2"/>
    <x v="1"/>
    <x v="1"/>
    <x v="4"/>
    <x v="1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4"/>
    <x v="1"/>
    <x v="0"/>
    <x v="2"/>
    <x v="2"/>
    <x v="1"/>
    <x v="0"/>
    <x v="4"/>
    <x v="8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9">
  <r>
    <x v="0"/>
    <x v="0"/>
    <x v="0"/>
    <x v="0"/>
    <x v="0"/>
    <x v="0"/>
    <x v="0"/>
    <x v="0"/>
    <x v="0"/>
    <x v="0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3"/>
    <x v="1"/>
    <x v="0"/>
    <x v="2"/>
    <x v="0"/>
    <x v="2"/>
    <x v="0"/>
    <x v="4"/>
    <x v="0"/>
    <x v="0"/>
  </r>
  <r>
    <x v="5"/>
    <x v="0"/>
    <x v="0"/>
    <x v="1"/>
    <x v="0"/>
    <x v="2"/>
    <x v="1"/>
    <x v="4"/>
    <x v="0"/>
    <x v="1"/>
  </r>
  <r>
    <x v="0"/>
    <x v="0"/>
    <x v="2"/>
    <x v="1"/>
    <x v="0"/>
    <x v="2"/>
    <x v="1"/>
    <x v="2"/>
    <x v="5"/>
    <x v="1"/>
  </r>
  <r>
    <x v="5"/>
    <x v="0"/>
    <x v="0"/>
    <x v="1"/>
    <x v="0"/>
    <x v="0"/>
    <x v="1"/>
    <x v="1"/>
    <x v="3"/>
    <x v="0"/>
  </r>
  <r>
    <x v="3"/>
    <x v="0"/>
    <x v="0"/>
    <x v="2"/>
    <x v="0"/>
    <x v="0"/>
    <x v="0"/>
    <x v="1"/>
    <x v="6"/>
    <x v="0"/>
  </r>
  <r>
    <x v="0"/>
    <x v="0"/>
    <x v="2"/>
    <x v="2"/>
    <x v="2"/>
    <x v="1"/>
    <x v="0"/>
    <x v="1"/>
    <x v="8"/>
    <x v="0"/>
  </r>
  <r>
    <x v="0"/>
    <x v="1"/>
    <x v="0"/>
    <x v="1"/>
    <x v="0"/>
    <x v="0"/>
    <x v="1"/>
    <x v="1"/>
    <x v="0"/>
    <x v="0"/>
  </r>
  <r>
    <x v="0"/>
    <x v="1"/>
    <x v="0"/>
    <x v="1"/>
    <x v="1"/>
    <x v="2"/>
    <x v="1"/>
    <x v="1"/>
    <x v="4"/>
    <x v="1"/>
  </r>
  <r>
    <x v="0"/>
    <x v="0"/>
    <x v="0"/>
    <x v="0"/>
    <x v="0"/>
    <x v="0"/>
    <x v="0"/>
    <x v="0"/>
    <x v="0"/>
    <x v="0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3"/>
    <x v="1"/>
    <x v="0"/>
    <x v="2"/>
    <x v="0"/>
    <x v="2"/>
    <x v="0"/>
    <x v="4"/>
    <x v="0"/>
    <x v="0"/>
  </r>
  <r>
    <x v="5"/>
    <x v="0"/>
    <x v="0"/>
    <x v="1"/>
    <x v="0"/>
    <x v="2"/>
    <x v="1"/>
    <x v="4"/>
    <x v="0"/>
    <x v="1"/>
  </r>
  <r>
    <x v="0"/>
    <x v="0"/>
    <x v="2"/>
    <x v="1"/>
    <x v="0"/>
    <x v="2"/>
    <x v="1"/>
    <x v="2"/>
    <x v="5"/>
    <x v="1"/>
  </r>
  <r>
    <x v="5"/>
    <x v="0"/>
    <x v="0"/>
    <x v="1"/>
    <x v="0"/>
    <x v="0"/>
    <x v="1"/>
    <x v="1"/>
    <x v="3"/>
    <x v="0"/>
  </r>
  <r>
    <x v="3"/>
    <x v="0"/>
    <x v="0"/>
    <x v="2"/>
    <x v="0"/>
    <x v="0"/>
    <x v="0"/>
    <x v="1"/>
    <x v="6"/>
    <x v="0"/>
  </r>
  <r>
    <x v="0"/>
    <x v="0"/>
    <x v="2"/>
    <x v="2"/>
    <x v="2"/>
    <x v="1"/>
    <x v="0"/>
    <x v="1"/>
    <x v="8"/>
    <x v="0"/>
  </r>
  <r>
    <x v="0"/>
    <x v="1"/>
    <x v="0"/>
    <x v="1"/>
    <x v="0"/>
    <x v="0"/>
    <x v="1"/>
    <x v="1"/>
    <x v="0"/>
    <x v="0"/>
  </r>
  <r>
    <x v="0"/>
    <x v="1"/>
    <x v="0"/>
    <x v="1"/>
    <x v="1"/>
    <x v="2"/>
    <x v="1"/>
    <x v="1"/>
    <x v="4"/>
    <x v="1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4"/>
    <x v="1"/>
    <x v="0"/>
    <x v="2"/>
    <x v="2"/>
    <x v="1"/>
    <x v="0"/>
    <x v="4"/>
    <x v="8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9">
  <r>
    <x v="0"/>
    <x v="0"/>
    <x v="0"/>
    <x v="0"/>
    <x v="0"/>
    <x v="0"/>
    <x v="0"/>
    <x v="0"/>
    <x v="0"/>
    <x v="0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3"/>
    <x v="1"/>
    <x v="0"/>
    <x v="2"/>
    <x v="0"/>
    <x v="2"/>
    <x v="0"/>
    <x v="4"/>
    <x v="0"/>
    <x v="0"/>
  </r>
  <r>
    <x v="5"/>
    <x v="0"/>
    <x v="0"/>
    <x v="1"/>
    <x v="0"/>
    <x v="2"/>
    <x v="1"/>
    <x v="4"/>
    <x v="17"/>
    <x v="1"/>
  </r>
  <r>
    <x v="0"/>
    <x v="0"/>
    <x v="2"/>
    <x v="1"/>
    <x v="0"/>
    <x v="2"/>
    <x v="1"/>
    <x v="2"/>
    <x v="5"/>
    <x v="1"/>
  </r>
  <r>
    <x v="5"/>
    <x v="0"/>
    <x v="0"/>
    <x v="1"/>
    <x v="0"/>
    <x v="0"/>
    <x v="1"/>
    <x v="1"/>
    <x v="3"/>
    <x v="0"/>
  </r>
  <r>
    <x v="3"/>
    <x v="0"/>
    <x v="0"/>
    <x v="2"/>
    <x v="0"/>
    <x v="0"/>
    <x v="0"/>
    <x v="1"/>
    <x v="6"/>
    <x v="0"/>
  </r>
  <r>
    <x v="0"/>
    <x v="0"/>
    <x v="2"/>
    <x v="2"/>
    <x v="2"/>
    <x v="1"/>
    <x v="0"/>
    <x v="1"/>
    <x v="8"/>
    <x v="0"/>
  </r>
  <r>
    <x v="0"/>
    <x v="1"/>
    <x v="0"/>
    <x v="1"/>
    <x v="0"/>
    <x v="0"/>
    <x v="1"/>
    <x v="1"/>
    <x v="17"/>
    <x v="0"/>
  </r>
  <r>
    <x v="0"/>
    <x v="1"/>
    <x v="0"/>
    <x v="1"/>
    <x v="1"/>
    <x v="2"/>
    <x v="1"/>
    <x v="1"/>
    <x v="4"/>
    <x v="1"/>
  </r>
  <r>
    <x v="0"/>
    <x v="0"/>
    <x v="0"/>
    <x v="0"/>
    <x v="0"/>
    <x v="0"/>
    <x v="0"/>
    <x v="0"/>
    <x v="0"/>
    <x v="0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3"/>
    <x v="1"/>
    <x v="0"/>
    <x v="2"/>
    <x v="0"/>
    <x v="2"/>
    <x v="0"/>
    <x v="4"/>
    <x v="0"/>
    <x v="0"/>
  </r>
  <r>
    <x v="5"/>
    <x v="0"/>
    <x v="0"/>
    <x v="1"/>
    <x v="0"/>
    <x v="2"/>
    <x v="1"/>
    <x v="4"/>
    <x v="17"/>
    <x v="1"/>
  </r>
  <r>
    <x v="0"/>
    <x v="0"/>
    <x v="2"/>
    <x v="1"/>
    <x v="0"/>
    <x v="2"/>
    <x v="1"/>
    <x v="2"/>
    <x v="5"/>
    <x v="1"/>
  </r>
  <r>
    <x v="5"/>
    <x v="0"/>
    <x v="0"/>
    <x v="1"/>
    <x v="0"/>
    <x v="0"/>
    <x v="1"/>
    <x v="1"/>
    <x v="3"/>
    <x v="0"/>
  </r>
  <r>
    <x v="3"/>
    <x v="0"/>
    <x v="0"/>
    <x v="2"/>
    <x v="0"/>
    <x v="0"/>
    <x v="0"/>
    <x v="1"/>
    <x v="6"/>
    <x v="0"/>
  </r>
  <r>
    <x v="0"/>
    <x v="0"/>
    <x v="2"/>
    <x v="2"/>
    <x v="2"/>
    <x v="1"/>
    <x v="0"/>
    <x v="1"/>
    <x v="8"/>
    <x v="0"/>
  </r>
  <r>
    <x v="0"/>
    <x v="1"/>
    <x v="0"/>
    <x v="1"/>
    <x v="0"/>
    <x v="0"/>
    <x v="1"/>
    <x v="1"/>
    <x v="17"/>
    <x v="0"/>
  </r>
  <r>
    <x v="0"/>
    <x v="1"/>
    <x v="0"/>
    <x v="1"/>
    <x v="1"/>
    <x v="2"/>
    <x v="1"/>
    <x v="1"/>
    <x v="4"/>
    <x v="1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4"/>
    <x v="1"/>
    <x v="0"/>
    <x v="2"/>
    <x v="2"/>
    <x v="1"/>
    <x v="0"/>
    <x v="4"/>
    <x v="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 таблица5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7">
  <location ref="A52:B56" firstHeaderRow="1" firstDataRow="1" firstDataCol="1"/>
  <pivotFields count="10"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Количество по полю TakingNoteInClass" fld="3" subtotal="count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Сводная таблица1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7" rowHeaderCaption="Age" colHeaderCaption="Gender">
  <location ref="A213:D221" firstHeaderRow="1" firstDataRow="2" firstDataCol="1"/>
  <pivotFields count="10">
    <pivotField axis="axisRow" dataField="1" showAll="0">
      <items count="7">
        <item x="2"/>
        <item x="3"/>
        <item x="4"/>
        <item x="0"/>
        <item x="1"/>
        <item x="5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Сумма по полю Age " fld="0" showDataAs="percentOfTotal" baseField="0" baseItem="0" numFmtId="1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Сводная таблица6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6">
  <location ref="A77:B81" firstHeaderRow="1" firstDataRow="1" firstDataCol="1"/>
  <pivotFields count="10">
    <pivotField showAll="0"/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Количество по полю DepressionStatus" fld="4" subtotal="count" baseField="0" baseItem="0"/>
  </dataFields>
  <chartFormats count="8"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4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5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5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Сводная таблица5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2">
  <location ref="A125:E129" firstHeaderRow="1" firstDataRow="2" firstDataCol="1"/>
  <pivotFields count="10"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axis="axisRow" showAll="0">
      <items count="4">
        <item x="2"/>
        <item h="1" x="0"/>
        <item x="1"/>
        <item t="default"/>
      </items>
    </pivotField>
    <pivotField axis="axisCol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4"/>
  </rowFields>
  <rowItems count="3">
    <i>
      <x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Количество по полю FaceChallangesToCompleteAcademicTask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10">
  <location ref="A156:E160" firstHeaderRow="1" firstDataRow="2" firstDataCol="1"/>
  <pivotFields count="10"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axis="axisRow" showAll="0">
      <items count="4">
        <item x="2"/>
        <item h="1"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Количество по полю TakingNoteInClass" fld="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Сводная таблица6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11">
  <location ref="A181:C185" firstHeaderRow="1" firstDataRow="2" firstDataCol="1"/>
  <pivotFields count="10">
    <pivotField showAll="0"/>
    <pivotField showAll="0"/>
    <pivotField showAll="0"/>
    <pivotField showAll="0"/>
    <pivotField axis="axisCol" showAll="0">
      <items count="4">
        <item h="1" x="2"/>
        <item h="1"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4"/>
  </colFields>
  <colItems count="2">
    <i>
      <x v="2"/>
    </i>
    <i t="grand">
      <x/>
    </i>
  </colItems>
  <dataFields count="1">
    <dataField name="Количество по полю LikeNewThings" fld="9" subtotal="count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0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1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0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0"/>
          </reference>
        </references>
      </pivotArea>
    </chartFormat>
    <chartFormat chart="10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СводнаяТаблица1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3">
  <location ref="A225:C229" firstHeaderRow="1" firstDataRow="2" firstDataCol="1"/>
  <pivotFields count="10">
    <pivotField showAll="0"/>
    <pivotField showAll="0"/>
    <pivotField showAll="0"/>
    <pivotField showAll="0"/>
    <pivotField axis="axisCol" showAll="0">
      <items count="4">
        <item x="2"/>
        <item h="1" x="0"/>
        <item h="1" x="1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4"/>
  </colFields>
  <colItems count="2">
    <i>
      <x/>
    </i>
    <i t="grand">
      <x/>
    </i>
  </colItems>
  <dataFields count="1">
    <dataField name="Количество по полю LikePresentation" fld="6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Сводная таблица4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6">
  <location ref="A4:B8" firstHeaderRow="1" firstDataRow="1" firstDataCol="1"/>
  <pivotFields count="10">
    <pivotField showAll="0"/>
    <pivotField dataField="1"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Количество по полю Gender" fld="1" subtotal="count" baseField="4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Сводная таблица3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11">
  <location ref="A31:C35" firstHeaderRow="1" firstDataRow="2" firstDataCol="1"/>
  <pivotFields count="10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Col" dataField="1" showAll="0">
      <items count="4">
        <item h="1" x="2"/>
        <item h="1"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2">
    <i>
      <x v="2"/>
    </i>
    <i t="grand">
      <x/>
    </i>
  </colItems>
  <dataFields count="1">
    <dataField name="Количество по полю DepressionStatus" fld="4" subtotal="count" baseField="0" baseItem="0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1" type="button" dataOnly="0" labelOnly="1" outline="0" axis="axisRow" fieldPosition="0"/>
    </format>
    <format dxfId="13">
      <pivotArea type="topRight" dataOnly="0" labelOnly="1" outline="0" fieldPosition="0"/>
    </format>
    <format dxfId="12">
      <pivotArea field="4" type="button" dataOnly="0" labelOnly="1" outline="0" axis="axisCol" fieldPosition="0"/>
    </format>
    <format dxfId="11">
      <pivotArea dataOnly="0" labelOnly="1" fieldPosition="0">
        <references count="1">
          <reference field="4" count="0"/>
        </references>
      </pivotArea>
    </format>
    <format dxfId="10">
      <pivotArea dataOnly="0" labelOnly="1" grandRow="1" outline="0" fieldPosition="0"/>
    </format>
    <format dxfId="9">
      <pivotArea dataOnly="0" labelOnly="1" grandCol="1" outline="0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type="origin" dataOnly="0" labelOnly="1" outline="0" fieldPosition="0"/>
    </format>
    <format dxfId="5">
      <pivotArea field="1" type="button" dataOnly="0" labelOnly="1" outline="0" axis="axisRow" fieldPosition="0"/>
    </format>
    <format dxfId="4">
      <pivotArea type="topRight" dataOnly="0" labelOnly="1" outline="0" fieldPosition="0"/>
    </format>
    <format dxfId="3">
      <pivotArea field="4" type="button" dataOnly="0" labelOnly="1" outline="0" axis="axisCol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chartFormats count="10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0"/>
          </reference>
        </references>
      </pivotArea>
    </chartFormat>
    <chartFormat chart="6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"/>
          </reference>
        </references>
      </pivotArea>
    </chartFormat>
    <chartFormat chart="10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Сводная таблица7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14">
  <location ref="A203:C206" firstHeaderRow="1" firstDataRow="2" firstDataCol="1"/>
  <pivotFields count="10">
    <pivotField showAll="0"/>
    <pivotField showAll="0"/>
    <pivotField showAll="0"/>
    <pivotField showAll="0"/>
    <pivotField axis="axisCol" showAll="0">
      <items count="4">
        <item x="2"/>
        <item h="1" x="0"/>
        <item h="1" x="1"/>
        <item t="default"/>
      </items>
    </pivotField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9"/>
  </rowFields>
  <rowItems count="2">
    <i>
      <x v="1"/>
    </i>
    <i t="grand">
      <x/>
    </i>
  </rowItems>
  <colFields count="1">
    <field x="4"/>
  </colFields>
  <colItems count="2">
    <i>
      <x/>
    </i>
    <i t="grand">
      <x/>
    </i>
  </colItems>
  <dataFields count="1">
    <dataField name="Количество по полю LikeNewThings" fld="9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1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11">
  <location ref="A127:E131" firstHeaderRow="1" firstDataRow="2" firstDataCol="1"/>
  <pivotFields count="10"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axis="axisRow" showAll="0">
      <items count="4">
        <item x="2"/>
        <item h="1" x="0"/>
        <item x="1"/>
        <item t="default"/>
      </items>
    </pivotField>
    <pivotField axis="axisCol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4"/>
  </rowFields>
  <rowItems count="3">
    <i>
      <x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Количество по полю FaceChallangesToCompleteAcademicTask" fld="5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0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0">
  <location ref="A183:B191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8">
        <item x="3"/>
        <item x="2"/>
        <item x="5"/>
        <item x="4"/>
        <item x="1"/>
        <item x="6"/>
        <item x="0"/>
        <item t="default"/>
      </items>
    </pivotField>
    <pivotField showAll="0">
      <items count="18">
        <item x="0"/>
        <item x="13"/>
        <item x="4"/>
        <item x="8"/>
        <item x="9"/>
        <item x="7"/>
        <item x="6"/>
        <item x="15"/>
        <item x="2"/>
        <item x="5"/>
        <item x="3"/>
        <item x="12"/>
        <item x="16"/>
        <item x="11"/>
        <item x="10"/>
        <item x="1"/>
        <item x="14"/>
        <item t="default"/>
      </items>
    </pivotField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SleepPerDayHours" fld="7" subtotal="count" showDataAs="percentOfCol" baseField="7" baseItem="6" numFmtId="1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22">
  <location ref="A246:C250" firstHeaderRow="1" firstDataRow="2" firstDataCol="1"/>
  <pivotFields count="10">
    <pivotField showAll="0"/>
    <pivotField showAll="0"/>
    <pivotField showAll="0"/>
    <pivotField showAll="0"/>
    <pivotField axis="axisCol" showAll="0">
      <items count="4">
        <item h="1" x="2"/>
        <item h="1" x="0"/>
        <item x="1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4"/>
  </colFields>
  <colItems count="2">
    <i>
      <x v="2"/>
    </i>
    <i t="grand">
      <x/>
    </i>
  </colItems>
  <dataFields count="1">
    <dataField name="Количество по полю LikePresentation" fld="6" subtotal="count" baseField="0" baseItem="0"/>
  </dataFields>
  <chartFormats count="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4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8">
  <location ref="A29:B32" firstHeaderRow="1" firstDataRow="1" firstDataCol="1"/>
  <pivotFields count="10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Gender" fld="1" subtotal="count" baseField="0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9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9">
  <location ref="A159:B162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LikePresentation" fld="6" subtotal="count" baseField="0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3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6">
  <location ref="A3:B6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LikeNewThings" fld="9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8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9">
  <location ref="A132:B137" firstHeaderRow="1" firstDataRow="1" firstDataCol="1"/>
  <pivotFields count="10">
    <pivotField showAll="0"/>
    <pivotField showAll="0"/>
    <pivotField axis="axisRow" dataField="1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ичество по полю AcademicPerformance" fld="2" subtotal="count" baseField="0" baseItem="0"/>
  </dataFields>
  <chartFormats count="10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Таблица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7">
  <location ref="A272:D280" firstHeaderRow="1" firstDataRow="2" firstDataCol="1"/>
  <pivotFields count="10">
    <pivotField axis="axisRow" dataField="1" showAll="0">
      <items count="7">
        <item x="2"/>
        <item x="3"/>
        <item x="4"/>
        <item x="0"/>
        <item x="1"/>
        <item x="5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9">
        <item x="17"/>
        <item x="13"/>
        <item x="4"/>
        <item x="8"/>
        <item x="9"/>
        <item x="7"/>
        <item x="6"/>
        <item x="15"/>
        <item x="2"/>
        <item x="5"/>
        <item x="3"/>
        <item x="12"/>
        <item x="16"/>
        <item x="11"/>
        <item x="10"/>
        <item x="1"/>
        <item x="14"/>
        <item x="0"/>
        <item t="default"/>
      </items>
    </pivotField>
    <pivotField showAll="0">
      <items count="3">
        <item x="1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Сумма по полю Age " fld="0" showDataAs="percentOfTotal" baseField="0" baseItem="0" numFmtId="1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Сводная таблица12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0">
  <location ref="A243:H252" firstHeaderRow="1" firstDataRow="2" firstDataCol="1"/>
  <pivotFields count="10">
    <pivotField axis="axisCol" showAll="0">
      <items count="7">
        <item x="2"/>
        <item x="3"/>
        <item x="4"/>
        <item x="0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3"/>
        <item x="2"/>
        <item x="5"/>
        <item x="4"/>
        <item x="1"/>
        <item x="6"/>
        <item x="0"/>
        <item t="default"/>
      </items>
    </pivotField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Сумма по полю SleepPerDayHours" fld="7" showDataAs="percentOfTotal" baseField="7" baseItem="0" numFmtId="10"/>
  </dataFields>
  <chartFormats count="1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Сводная таблица7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3">
  <location ref="A105:B109" firstHeaderRow="1" firstDataRow="1" firstDataCol="1"/>
  <pivotFields count="10"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Количество по полю FaceChallangesToCompleteAcademicTask" fld="5" subtotal="count" baseField="0" baseItem="0"/>
  </dataFields>
  <chartFormats count="8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0.xml"/><Relationship Id="rId3" Type="http://schemas.openxmlformats.org/officeDocument/2006/relationships/pivotTable" Target="../pivotTables/pivotTable15.xml"/><Relationship Id="rId7" Type="http://schemas.openxmlformats.org/officeDocument/2006/relationships/pivotTable" Target="../pivotTables/pivotTable19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Relationship Id="rId9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O11" sqref="O11"/>
    </sheetView>
  </sheetViews>
  <sheetFormatPr defaultRowHeight="15" x14ac:dyDescent="0.25"/>
  <cols>
    <col min="1" max="2" width="9.42578125" bestFit="1" customWidth="1"/>
    <col min="3" max="3" width="21.42578125" bestFit="1" customWidth="1"/>
    <col min="4" max="4" width="17.5703125" bestFit="1" customWidth="1"/>
    <col min="5" max="5" width="16.5703125" bestFit="1" customWidth="1"/>
    <col min="6" max="6" width="38.85546875" bestFit="1" customWidth="1"/>
    <col min="7" max="7" width="16.140625" bestFit="1" customWidth="1"/>
    <col min="8" max="8" width="17.7109375" bestFit="1" customWidth="1"/>
    <col min="9" max="9" width="16.28515625" bestFit="1" customWidth="1"/>
    <col min="10" max="10" width="14.5703125" bestFit="1" customWidth="1"/>
  </cols>
  <sheetData>
    <row r="1" spans="1:10" x14ac:dyDescent="0.25">
      <c r="A1" t="s">
        <v>74</v>
      </c>
      <c r="B1" t="s">
        <v>28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27</v>
      </c>
      <c r="I1" t="s">
        <v>60</v>
      </c>
      <c r="J1" t="s">
        <v>118</v>
      </c>
    </row>
    <row r="2" spans="1:10" x14ac:dyDescent="0.25">
      <c r="A2">
        <v>21</v>
      </c>
      <c r="B2" t="s">
        <v>21</v>
      </c>
      <c r="C2" t="s">
        <v>93</v>
      </c>
      <c r="D2" t="s">
        <v>34</v>
      </c>
      <c r="E2" t="s">
        <v>36</v>
      </c>
      <c r="F2" t="s">
        <v>36</v>
      </c>
      <c r="G2" t="s">
        <v>36</v>
      </c>
      <c r="H2">
        <v>8</v>
      </c>
      <c r="I2">
        <v>7</v>
      </c>
      <c r="J2" t="s">
        <v>34</v>
      </c>
    </row>
    <row r="3" spans="1:10" x14ac:dyDescent="0.25">
      <c r="A3">
        <v>22</v>
      </c>
      <c r="B3" t="s">
        <v>21</v>
      </c>
      <c r="C3" t="s">
        <v>84</v>
      </c>
      <c r="D3" t="s">
        <v>34</v>
      </c>
      <c r="E3" t="s">
        <v>36</v>
      </c>
      <c r="F3" t="s">
        <v>36</v>
      </c>
      <c r="G3" t="s">
        <v>34</v>
      </c>
      <c r="H3">
        <v>7</v>
      </c>
      <c r="I3">
        <v>3</v>
      </c>
      <c r="J3" t="s">
        <v>34</v>
      </c>
    </row>
    <row r="4" spans="1:10" x14ac:dyDescent="0.25">
      <c r="A4">
        <v>21</v>
      </c>
      <c r="B4" t="s">
        <v>21</v>
      </c>
      <c r="C4" t="s">
        <v>93</v>
      </c>
      <c r="D4" t="s">
        <v>34</v>
      </c>
      <c r="E4" t="s">
        <v>36</v>
      </c>
      <c r="F4" t="s">
        <v>36</v>
      </c>
      <c r="G4" t="s">
        <v>36</v>
      </c>
      <c r="H4">
        <v>8</v>
      </c>
      <c r="I4">
        <v>7</v>
      </c>
      <c r="J4" t="s">
        <v>34</v>
      </c>
    </row>
    <row r="5" spans="1:10" x14ac:dyDescent="0.25">
      <c r="A5">
        <v>23</v>
      </c>
      <c r="B5" t="s">
        <v>21</v>
      </c>
      <c r="C5" t="s">
        <v>84</v>
      </c>
      <c r="D5" t="s">
        <v>34</v>
      </c>
      <c r="E5" t="s">
        <v>35</v>
      </c>
      <c r="F5" t="s">
        <v>35</v>
      </c>
      <c r="G5" t="s">
        <v>34</v>
      </c>
      <c r="H5">
        <v>8</v>
      </c>
      <c r="I5">
        <v>4</v>
      </c>
      <c r="J5" t="s">
        <v>34</v>
      </c>
    </row>
    <row r="6" spans="1:10" x14ac:dyDescent="0.25">
      <c r="A6">
        <v>22</v>
      </c>
      <c r="B6" t="s">
        <v>21</v>
      </c>
      <c r="C6" t="s">
        <v>84</v>
      </c>
      <c r="D6" t="s">
        <v>34</v>
      </c>
      <c r="E6" t="s">
        <v>36</v>
      </c>
      <c r="F6" t="s">
        <v>36</v>
      </c>
      <c r="G6" t="s">
        <v>34</v>
      </c>
      <c r="H6">
        <v>7</v>
      </c>
      <c r="I6">
        <v>3</v>
      </c>
      <c r="J6" t="s">
        <v>34</v>
      </c>
    </row>
    <row r="7" spans="1:10" x14ac:dyDescent="0.25">
      <c r="A7">
        <v>21</v>
      </c>
      <c r="B7" t="s">
        <v>21</v>
      </c>
      <c r="C7" t="s">
        <v>93</v>
      </c>
      <c r="D7" t="s">
        <v>34</v>
      </c>
      <c r="E7" t="s">
        <v>36</v>
      </c>
      <c r="F7" t="s">
        <v>36</v>
      </c>
      <c r="G7" t="s">
        <v>36</v>
      </c>
      <c r="H7">
        <v>8</v>
      </c>
      <c r="I7">
        <v>7</v>
      </c>
      <c r="J7" t="s">
        <v>34</v>
      </c>
    </row>
    <row r="8" spans="1:10" x14ac:dyDescent="0.25">
      <c r="A8">
        <v>22</v>
      </c>
      <c r="B8" t="s">
        <v>21</v>
      </c>
      <c r="C8" t="s">
        <v>84</v>
      </c>
      <c r="D8" t="s">
        <v>34</v>
      </c>
      <c r="E8" t="s">
        <v>36</v>
      </c>
      <c r="F8" t="s">
        <v>36</v>
      </c>
      <c r="G8" t="s">
        <v>34</v>
      </c>
      <c r="H8">
        <v>7</v>
      </c>
      <c r="I8">
        <v>3</v>
      </c>
      <c r="J8" t="s">
        <v>34</v>
      </c>
    </row>
    <row r="9" spans="1:10" x14ac:dyDescent="0.25">
      <c r="A9">
        <v>22</v>
      </c>
      <c r="B9" t="s">
        <v>21</v>
      </c>
      <c r="C9" t="s">
        <v>84</v>
      </c>
      <c r="D9" t="s">
        <v>34</v>
      </c>
      <c r="E9" t="s">
        <v>36</v>
      </c>
      <c r="F9" t="s">
        <v>36</v>
      </c>
      <c r="G9" t="s">
        <v>34</v>
      </c>
      <c r="H9">
        <v>7</v>
      </c>
      <c r="I9">
        <v>3</v>
      </c>
      <c r="J9" t="s">
        <v>34</v>
      </c>
    </row>
    <row r="10" spans="1:10" x14ac:dyDescent="0.25">
      <c r="A10">
        <v>22</v>
      </c>
      <c r="B10" t="s">
        <v>21</v>
      </c>
      <c r="C10" t="s">
        <v>84</v>
      </c>
      <c r="D10" t="s">
        <v>34</v>
      </c>
      <c r="E10" t="s">
        <v>36</v>
      </c>
      <c r="F10" t="s">
        <v>36</v>
      </c>
      <c r="G10" t="s">
        <v>34</v>
      </c>
      <c r="H10">
        <v>7</v>
      </c>
      <c r="I10">
        <v>3</v>
      </c>
      <c r="J10" t="s">
        <v>34</v>
      </c>
    </row>
    <row r="11" spans="1:10" x14ac:dyDescent="0.25">
      <c r="A11">
        <v>24</v>
      </c>
      <c r="B11" t="s">
        <v>20</v>
      </c>
      <c r="C11" t="s">
        <v>119</v>
      </c>
      <c r="D11" t="s">
        <v>36</v>
      </c>
      <c r="E11" t="s">
        <v>36</v>
      </c>
      <c r="F11" t="s">
        <v>36</v>
      </c>
      <c r="G11" t="s">
        <v>34</v>
      </c>
      <c r="H11">
        <v>8</v>
      </c>
      <c r="I11">
        <v>3</v>
      </c>
      <c r="J11" t="s">
        <v>34</v>
      </c>
    </row>
    <row r="12" spans="1:10" x14ac:dyDescent="0.25">
      <c r="A12">
        <v>21</v>
      </c>
      <c r="B12" t="s">
        <v>21</v>
      </c>
      <c r="C12" t="s">
        <v>84</v>
      </c>
      <c r="D12" t="s">
        <v>34</v>
      </c>
      <c r="E12" t="s">
        <v>35</v>
      </c>
      <c r="F12" t="s">
        <v>35</v>
      </c>
      <c r="G12" t="s">
        <v>34</v>
      </c>
      <c r="H12">
        <v>7</v>
      </c>
      <c r="I12">
        <v>0</v>
      </c>
      <c r="J12" t="s">
        <v>34</v>
      </c>
    </row>
    <row r="13" spans="1:10" x14ac:dyDescent="0.25">
      <c r="A13">
        <v>23</v>
      </c>
      <c r="B13" t="s">
        <v>20</v>
      </c>
      <c r="C13" t="s">
        <v>93</v>
      </c>
      <c r="D13" t="s">
        <v>34</v>
      </c>
      <c r="E13" t="s">
        <v>36</v>
      </c>
      <c r="F13" t="s">
        <v>36</v>
      </c>
      <c r="G13" t="s">
        <v>34</v>
      </c>
      <c r="H13">
        <v>8</v>
      </c>
      <c r="I13">
        <v>3</v>
      </c>
      <c r="J13" t="s">
        <v>34</v>
      </c>
    </row>
    <row r="14" spans="1:10" x14ac:dyDescent="0.25">
      <c r="A14">
        <v>24</v>
      </c>
      <c r="B14" t="s">
        <v>20</v>
      </c>
      <c r="C14" t="s">
        <v>119</v>
      </c>
      <c r="D14" t="s">
        <v>36</v>
      </c>
      <c r="E14" t="s">
        <v>36</v>
      </c>
      <c r="F14" t="s">
        <v>36</v>
      </c>
      <c r="G14" t="s">
        <v>34</v>
      </c>
      <c r="H14">
        <v>8</v>
      </c>
      <c r="I14">
        <v>3</v>
      </c>
      <c r="J14" t="s">
        <v>34</v>
      </c>
    </row>
    <row r="15" spans="1:10" x14ac:dyDescent="0.25">
      <c r="A15">
        <v>23</v>
      </c>
      <c r="B15" t="s">
        <v>20</v>
      </c>
      <c r="C15" t="s">
        <v>93</v>
      </c>
      <c r="D15" t="s">
        <v>34</v>
      </c>
      <c r="E15" t="s">
        <v>36</v>
      </c>
      <c r="F15" t="s">
        <v>36</v>
      </c>
      <c r="G15" t="s">
        <v>34</v>
      </c>
      <c r="H15">
        <v>8</v>
      </c>
      <c r="I15">
        <v>3</v>
      </c>
      <c r="J15" t="s">
        <v>34</v>
      </c>
    </row>
    <row r="16" spans="1:10" x14ac:dyDescent="0.25">
      <c r="A16">
        <v>24</v>
      </c>
      <c r="B16" t="s">
        <v>20</v>
      </c>
      <c r="C16" t="s">
        <v>119</v>
      </c>
      <c r="D16" t="s">
        <v>36</v>
      </c>
      <c r="E16" t="s">
        <v>36</v>
      </c>
      <c r="F16" t="s">
        <v>36</v>
      </c>
      <c r="G16" t="s">
        <v>34</v>
      </c>
      <c r="H16">
        <v>8</v>
      </c>
      <c r="I16">
        <v>3</v>
      </c>
      <c r="J16" t="s">
        <v>34</v>
      </c>
    </row>
    <row r="17" spans="1:10" x14ac:dyDescent="0.25">
      <c r="A17">
        <v>21</v>
      </c>
      <c r="B17" t="s">
        <v>20</v>
      </c>
      <c r="C17" t="s">
        <v>93</v>
      </c>
      <c r="D17" t="s">
        <v>34</v>
      </c>
      <c r="E17" t="s">
        <v>36</v>
      </c>
      <c r="F17" t="s">
        <v>35</v>
      </c>
      <c r="G17" t="s">
        <v>36</v>
      </c>
      <c r="H17">
        <v>10</v>
      </c>
      <c r="I17">
        <v>23</v>
      </c>
      <c r="J17" t="s">
        <v>34</v>
      </c>
    </row>
    <row r="18" spans="1:10" x14ac:dyDescent="0.25">
      <c r="A18">
        <v>23</v>
      </c>
      <c r="B18" t="s">
        <v>21</v>
      </c>
      <c r="C18" t="s">
        <v>84</v>
      </c>
      <c r="D18" t="s">
        <v>34</v>
      </c>
      <c r="E18" t="s">
        <v>35</v>
      </c>
      <c r="F18" t="s">
        <v>35</v>
      </c>
      <c r="G18" t="s">
        <v>34</v>
      </c>
      <c r="H18">
        <v>8</v>
      </c>
      <c r="I18">
        <v>4</v>
      </c>
      <c r="J18" t="s">
        <v>34</v>
      </c>
    </row>
    <row r="19" spans="1:10" x14ac:dyDescent="0.25">
      <c r="A19">
        <v>21</v>
      </c>
      <c r="B19" t="s">
        <v>21</v>
      </c>
      <c r="C19" t="s">
        <v>93</v>
      </c>
      <c r="D19" t="s">
        <v>34</v>
      </c>
      <c r="E19" t="s">
        <v>34</v>
      </c>
      <c r="F19" t="s">
        <v>36</v>
      </c>
      <c r="G19" t="s">
        <v>34</v>
      </c>
      <c r="H19">
        <v>6</v>
      </c>
      <c r="I19">
        <v>6</v>
      </c>
      <c r="J19" t="s">
        <v>34</v>
      </c>
    </row>
    <row r="20" spans="1:10" x14ac:dyDescent="0.25">
      <c r="A20">
        <v>21</v>
      </c>
      <c r="B20" t="s">
        <v>21</v>
      </c>
      <c r="C20" t="s">
        <v>93</v>
      </c>
      <c r="D20" t="s">
        <v>34</v>
      </c>
      <c r="E20" t="s">
        <v>34</v>
      </c>
      <c r="F20" t="s">
        <v>36</v>
      </c>
      <c r="G20" t="s">
        <v>34</v>
      </c>
      <c r="H20">
        <v>6</v>
      </c>
      <c r="I20">
        <v>6</v>
      </c>
      <c r="J20" t="s">
        <v>34</v>
      </c>
    </row>
    <row r="21" spans="1:10" x14ac:dyDescent="0.25">
      <c r="A21">
        <v>23</v>
      </c>
      <c r="B21" t="s">
        <v>20</v>
      </c>
      <c r="C21" t="s">
        <v>93</v>
      </c>
      <c r="D21" t="s">
        <v>35</v>
      </c>
      <c r="E21" t="s">
        <v>35</v>
      </c>
      <c r="F21" t="s">
        <v>36</v>
      </c>
      <c r="G21" t="s">
        <v>34</v>
      </c>
      <c r="H21">
        <v>8</v>
      </c>
      <c r="I21">
        <v>12</v>
      </c>
      <c r="J21" t="s">
        <v>34</v>
      </c>
    </row>
    <row r="22" spans="1:10" x14ac:dyDescent="0.25">
      <c r="A22">
        <v>21</v>
      </c>
      <c r="B22" t="s">
        <v>20</v>
      </c>
      <c r="C22" t="s">
        <v>93</v>
      </c>
      <c r="D22" t="s">
        <v>34</v>
      </c>
      <c r="E22" t="s">
        <v>36</v>
      </c>
      <c r="F22" t="s">
        <v>35</v>
      </c>
      <c r="G22" t="s">
        <v>36</v>
      </c>
      <c r="H22">
        <v>10</v>
      </c>
      <c r="I22">
        <v>23</v>
      </c>
      <c r="J22" t="s">
        <v>34</v>
      </c>
    </row>
    <row r="23" spans="1:10" x14ac:dyDescent="0.25">
      <c r="A23">
        <v>20</v>
      </c>
      <c r="B23" t="s">
        <v>20</v>
      </c>
      <c r="C23" t="s">
        <v>93</v>
      </c>
      <c r="D23" t="s">
        <v>36</v>
      </c>
      <c r="E23" t="s">
        <v>35</v>
      </c>
      <c r="F23" t="s">
        <v>36</v>
      </c>
      <c r="G23" t="s">
        <v>34</v>
      </c>
      <c r="H23">
        <v>7</v>
      </c>
      <c r="I23">
        <v>7</v>
      </c>
      <c r="J23" t="s">
        <v>34</v>
      </c>
    </row>
    <row r="24" spans="1:10" x14ac:dyDescent="0.25">
      <c r="A24">
        <v>25</v>
      </c>
      <c r="B24" t="s">
        <v>20</v>
      </c>
      <c r="C24" t="s">
        <v>93</v>
      </c>
      <c r="D24" t="s">
        <v>34</v>
      </c>
      <c r="E24" t="s">
        <v>35</v>
      </c>
      <c r="F24" t="s">
        <v>36</v>
      </c>
      <c r="G24" t="s">
        <v>34</v>
      </c>
      <c r="H24">
        <v>4</v>
      </c>
      <c r="I24">
        <v>9</v>
      </c>
      <c r="J24" t="s">
        <v>36</v>
      </c>
    </row>
    <row r="25" spans="1:10" x14ac:dyDescent="0.25">
      <c r="A25">
        <v>21</v>
      </c>
      <c r="B25" t="s">
        <v>21</v>
      </c>
      <c r="C25" t="s">
        <v>84</v>
      </c>
      <c r="D25" t="s">
        <v>34</v>
      </c>
      <c r="E25" t="s">
        <v>35</v>
      </c>
      <c r="F25" t="s">
        <v>35</v>
      </c>
      <c r="G25" t="s">
        <v>34</v>
      </c>
      <c r="H25">
        <v>7</v>
      </c>
      <c r="I25">
        <v>0</v>
      </c>
      <c r="J25" t="s">
        <v>34</v>
      </c>
    </row>
    <row r="26" spans="1:10" x14ac:dyDescent="0.25">
      <c r="A26">
        <v>21</v>
      </c>
      <c r="B26" t="s">
        <v>21</v>
      </c>
      <c r="C26" t="s">
        <v>93</v>
      </c>
      <c r="D26" t="s">
        <v>34</v>
      </c>
      <c r="E26" t="s">
        <v>34</v>
      </c>
      <c r="F26" t="s">
        <v>36</v>
      </c>
      <c r="G26" t="s">
        <v>34</v>
      </c>
      <c r="H26">
        <v>6</v>
      </c>
      <c r="I26">
        <v>6</v>
      </c>
      <c r="J26" t="s">
        <v>34</v>
      </c>
    </row>
    <row r="27" spans="1:10" x14ac:dyDescent="0.25">
      <c r="A27">
        <v>23</v>
      </c>
      <c r="B27" t="s">
        <v>20</v>
      </c>
      <c r="C27" t="s">
        <v>93</v>
      </c>
      <c r="D27" t="s">
        <v>35</v>
      </c>
      <c r="E27" t="s">
        <v>35</v>
      </c>
      <c r="F27" t="s">
        <v>36</v>
      </c>
      <c r="G27" t="s">
        <v>34</v>
      </c>
      <c r="H27">
        <v>8</v>
      </c>
      <c r="I27">
        <v>12</v>
      </c>
      <c r="J27" t="s">
        <v>34</v>
      </c>
    </row>
    <row r="28" spans="1:10" x14ac:dyDescent="0.25">
      <c r="A28">
        <v>20</v>
      </c>
      <c r="B28" t="s">
        <v>20</v>
      </c>
      <c r="C28" t="s">
        <v>93</v>
      </c>
      <c r="D28" t="s">
        <v>36</v>
      </c>
      <c r="E28" t="s">
        <v>35</v>
      </c>
      <c r="F28" t="s">
        <v>36</v>
      </c>
      <c r="G28" t="s">
        <v>34</v>
      </c>
      <c r="H28">
        <v>7</v>
      </c>
      <c r="I28">
        <v>7</v>
      </c>
      <c r="J28" t="s">
        <v>34</v>
      </c>
    </row>
    <row r="29" spans="1:10" x14ac:dyDescent="0.25">
      <c r="A29">
        <v>21</v>
      </c>
      <c r="B29" t="s">
        <v>20</v>
      </c>
      <c r="C29" t="s">
        <v>93</v>
      </c>
      <c r="D29" t="s">
        <v>34</v>
      </c>
      <c r="E29" t="s">
        <v>36</v>
      </c>
      <c r="F29" t="s">
        <v>35</v>
      </c>
      <c r="G29" t="s">
        <v>36</v>
      </c>
      <c r="H29">
        <v>10</v>
      </c>
      <c r="I29">
        <v>23</v>
      </c>
      <c r="J29" t="s">
        <v>34</v>
      </c>
    </row>
    <row r="30" spans="1:10" x14ac:dyDescent="0.25">
      <c r="A30">
        <v>25</v>
      </c>
      <c r="B30" t="s">
        <v>20</v>
      </c>
      <c r="C30" t="s">
        <v>93</v>
      </c>
      <c r="D30" t="s">
        <v>34</v>
      </c>
      <c r="E30" t="s">
        <v>35</v>
      </c>
      <c r="F30" t="s">
        <v>36</v>
      </c>
      <c r="G30" t="s">
        <v>34</v>
      </c>
      <c r="H30">
        <v>4</v>
      </c>
      <c r="I30">
        <v>9</v>
      </c>
      <c r="J30" t="s">
        <v>36</v>
      </c>
    </row>
    <row r="31" spans="1:10" x14ac:dyDescent="0.25">
      <c r="A31">
        <v>23</v>
      </c>
      <c r="B31" t="s">
        <v>21</v>
      </c>
      <c r="C31" t="s">
        <v>84</v>
      </c>
      <c r="D31" t="s">
        <v>34</v>
      </c>
      <c r="E31" t="s">
        <v>35</v>
      </c>
      <c r="F31" t="s">
        <v>35</v>
      </c>
      <c r="G31" t="s">
        <v>34</v>
      </c>
      <c r="H31">
        <v>8</v>
      </c>
      <c r="I31">
        <v>4</v>
      </c>
      <c r="J31" t="s">
        <v>34</v>
      </c>
    </row>
    <row r="32" spans="1:10" x14ac:dyDescent="0.25">
      <c r="A32">
        <v>21</v>
      </c>
      <c r="B32" t="s">
        <v>20</v>
      </c>
      <c r="C32" t="s">
        <v>93</v>
      </c>
      <c r="D32" t="s">
        <v>34</v>
      </c>
      <c r="E32" t="s">
        <v>36</v>
      </c>
      <c r="F32" t="s">
        <v>35</v>
      </c>
      <c r="G32" t="s">
        <v>36</v>
      </c>
      <c r="H32">
        <v>10</v>
      </c>
      <c r="I32">
        <v>23</v>
      </c>
      <c r="J32" t="s">
        <v>34</v>
      </c>
    </row>
    <row r="33" spans="1:10" x14ac:dyDescent="0.25">
      <c r="A33">
        <v>21</v>
      </c>
      <c r="B33" t="s">
        <v>21</v>
      </c>
      <c r="C33" t="s">
        <v>93</v>
      </c>
      <c r="D33" t="s">
        <v>34</v>
      </c>
      <c r="E33" t="s">
        <v>34</v>
      </c>
      <c r="F33" t="s">
        <v>36</v>
      </c>
      <c r="G33" t="s">
        <v>34</v>
      </c>
      <c r="H33">
        <v>6</v>
      </c>
      <c r="I33">
        <v>6</v>
      </c>
      <c r="J33" t="s">
        <v>34</v>
      </c>
    </row>
    <row r="34" spans="1:10" x14ac:dyDescent="0.25">
      <c r="A34">
        <v>23</v>
      </c>
      <c r="B34" t="s">
        <v>20</v>
      </c>
      <c r="C34" t="s">
        <v>119</v>
      </c>
      <c r="D34" t="s">
        <v>35</v>
      </c>
      <c r="E34" t="s">
        <v>34</v>
      </c>
      <c r="F34" t="s">
        <v>36</v>
      </c>
      <c r="G34" t="s">
        <v>34</v>
      </c>
      <c r="H34">
        <v>8</v>
      </c>
      <c r="I34">
        <v>80</v>
      </c>
      <c r="J34" t="s">
        <v>34</v>
      </c>
    </row>
    <row r="35" spans="1:10" x14ac:dyDescent="0.25">
      <c r="A35">
        <v>23</v>
      </c>
      <c r="B35" t="s">
        <v>20</v>
      </c>
      <c r="C35" t="s">
        <v>93</v>
      </c>
      <c r="D35" t="s">
        <v>35</v>
      </c>
      <c r="E35" t="s">
        <v>35</v>
      </c>
      <c r="F35" t="s">
        <v>36</v>
      </c>
      <c r="G35" t="s">
        <v>34</v>
      </c>
      <c r="H35">
        <v>8</v>
      </c>
      <c r="I35">
        <v>12</v>
      </c>
      <c r="J35" t="s">
        <v>34</v>
      </c>
    </row>
    <row r="36" spans="1:10" x14ac:dyDescent="0.25">
      <c r="A36">
        <v>23</v>
      </c>
      <c r="B36" t="s">
        <v>20</v>
      </c>
      <c r="C36" t="s">
        <v>119</v>
      </c>
      <c r="D36" t="s">
        <v>35</v>
      </c>
      <c r="E36" t="s">
        <v>34</v>
      </c>
      <c r="F36" t="s">
        <v>36</v>
      </c>
      <c r="G36" t="s">
        <v>34</v>
      </c>
      <c r="H36">
        <v>8</v>
      </c>
      <c r="I36">
        <v>80</v>
      </c>
      <c r="J36" t="s">
        <v>34</v>
      </c>
    </row>
    <row r="37" spans="1:10" x14ac:dyDescent="0.25">
      <c r="A37">
        <v>21</v>
      </c>
      <c r="B37" t="s">
        <v>21</v>
      </c>
      <c r="C37" t="s">
        <v>93</v>
      </c>
      <c r="D37" t="s">
        <v>34</v>
      </c>
      <c r="E37" t="s">
        <v>34</v>
      </c>
      <c r="F37" t="s">
        <v>35</v>
      </c>
      <c r="G37" t="s">
        <v>34</v>
      </c>
      <c r="H37">
        <v>4</v>
      </c>
      <c r="I37">
        <v>2</v>
      </c>
      <c r="J37" t="s">
        <v>34</v>
      </c>
    </row>
    <row r="38" spans="1:10" x14ac:dyDescent="0.25">
      <c r="A38">
        <v>20</v>
      </c>
      <c r="B38" t="s">
        <v>20</v>
      </c>
      <c r="C38" t="s">
        <v>93</v>
      </c>
      <c r="D38" t="s">
        <v>36</v>
      </c>
      <c r="E38" t="s">
        <v>35</v>
      </c>
      <c r="F38" t="s">
        <v>36</v>
      </c>
      <c r="G38" t="s">
        <v>34</v>
      </c>
      <c r="H38">
        <v>7</v>
      </c>
      <c r="I38">
        <v>7</v>
      </c>
      <c r="J38" t="s">
        <v>34</v>
      </c>
    </row>
    <row r="39" spans="1:10" x14ac:dyDescent="0.25">
      <c r="A39">
        <v>23</v>
      </c>
      <c r="B39" t="s">
        <v>21</v>
      </c>
      <c r="C39" t="s">
        <v>84</v>
      </c>
      <c r="D39" t="s">
        <v>35</v>
      </c>
      <c r="E39" t="s">
        <v>34</v>
      </c>
      <c r="F39" t="s">
        <v>35</v>
      </c>
      <c r="G39" t="s">
        <v>36</v>
      </c>
      <c r="H39">
        <v>8</v>
      </c>
      <c r="I39">
        <v>2</v>
      </c>
      <c r="J39" t="s">
        <v>36</v>
      </c>
    </row>
    <row r="40" spans="1:10" x14ac:dyDescent="0.25">
      <c r="A40">
        <v>25</v>
      </c>
      <c r="B40" t="s">
        <v>20</v>
      </c>
      <c r="C40" t="s">
        <v>93</v>
      </c>
      <c r="D40" t="s">
        <v>34</v>
      </c>
      <c r="E40" t="s">
        <v>35</v>
      </c>
      <c r="F40" t="s">
        <v>36</v>
      </c>
      <c r="G40" t="s">
        <v>34</v>
      </c>
      <c r="H40">
        <v>4</v>
      </c>
      <c r="I40">
        <v>9</v>
      </c>
      <c r="J40" t="s">
        <v>36</v>
      </c>
    </row>
    <row r="41" spans="1:10" x14ac:dyDescent="0.25">
      <c r="A41">
        <v>23</v>
      </c>
      <c r="B41" t="s">
        <v>20</v>
      </c>
      <c r="C41" t="s">
        <v>119</v>
      </c>
      <c r="D41" t="s">
        <v>35</v>
      </c>
      <c r="E41" t="s">
        <v>34</v>
      </c>
      <c r="F41" t="s">
        <v>36</v>
      </c>
      <c r="G41" t="s">
        <v>34</v>
      </c>
      <c r="H41">
        <v>8</v>
      </c>
      <c r="I41">
        <v>80</v>
      </c>
      <c r="J41" t="s">
        <v>34</v>
      </c>
    </row>
    <row r="42" spans="1:10" x14ac:dyDescent="0.25">
      <c r="A42">
        <v>20</v>
      </c>
      <c r="B42" t="s">
        <v>20</v>
      </c>
      <c r="C42" t="s">
        <v>93</v>
      </c>
      <c r="D42" t="s">
        <v>36</v>
      </c>
      <c r="E42" t="s">
        <v>35</v>
      </c>
      <c r="F42" t="s">
        <v>36</v>
      </c>
      <c r="G42" t="s">
        <v>34</v>
      </c>
      <c r="H42">
        <v>7</v>
      </c>
      <c r="I42">
        <v>7</v>
      </c>
      <c r="J42" t="s">
        <v>34</v>
      </c>
    </row>
    <row r="43" spans="1:10" x14ac:dyDescent="0.25">
      <c r="A43">
        <v>25</v>
      </c>
      <c r="B43" t="s">
        <v>20</v>
      </c>
      <c r="C43" t="s">
        <v>93</v>
      </c>
      <c r="D43" t="s">
        <v>34</v>
      </c>
      <c r="E43" t="s">
        <v>35</v>
      </c>
      <c r="F43" t="s">
        <v>36</v>
      </c>
      <c r="G43" t="s">
        <v>34</v>
      </c>
      <c r="H43">
        <v>4</v>
      </c>
      <c r="I43">
        <v>9</v>
      </c>
      <c r="J43" t="s">
        <v>36</v>
      </c>
    </row>
    <row r="44" spans="1:10" x14ac:dyDescent="0.25">
      <c r="A44">
        <v>21</v>
      </c>
      <c r="B44" t="s">
        <v>21</v>
      </c>
      <c r="C44" t="s">
        <v>93</v>
      </c>
      <c r="D44" t="s">
        <v>34</v>
      </c>
      <c r="E44" t="s">
        <v>34</v>
      </c>
      <c r="F44" t="s">
        <v>35</v>
      </c>
      <c r="G44" t="s">
        <v>34</v>
      </c>
      <c r="H44">
        <v>4</v>
      </c>
      <c r="I44">
        <v>2</v>
      </c>
      <c r="J44" t="s">
        <v>34</v>
      </c>
    </row>
    <row r="45" spans="1:10" x14ac:dyDescent="0.25">
      <c r="A45">
        <v>20</v>
      </c>
      <c r="B45" t="s">
        <v>21</v>
      </c>
      <c r="C45" t="s">
        <v>93</v>
      </c>
      <c r="D45" t="s">
        <v>34</v>
      </c>
      <c r="E45" t="s">
        <v>35</v>
      </c>
      <c r="F45" t="s">
        <v>34</v>
      </c>
      <c r="G45" t="s">
        <v>36</v>
      </c>
      <c r="H45">
        <v>5</v>
      </c>
      <c r="I45">
        <v>15</v>
      </c>
      <c r="J45" t="s">
        <v>34</v>
      </c>
    </row>
    <row r="46" spans="1:10" x14ac:dyDescent="0.25">
      <c r="A46">
        <v>23</v>
      </c>
      <c r="B46" t="s">
        <v>21</v>
      </c>
      <c r="C46" t="s">
        <v>84</v>
      </c>
      <c r="D46" t="s">
        <v>35</v>
      </c>
      <c r="E46" t="s">
        <v>35</v>
      </c>
      <c r="F46" t="s">
        <v>34</v>
      </c>
      <c r="G46" t="s">
        <v>36</v>
      </c>
      <c r="H46">
        <v>8</v>
      </c>
      <c r="I46">
        <v>0</v>
      </c>
      <c r="J46" t="s">
        <v>34</v>
      </c>
    </row>
    <row r="47" spans="1:10" x14ac:dyDescent="0.25">
      <c r="A47">
        <v>24</v>
      </c>
      <c r="B47" t="s">
        <v>20</v>
      </c>
      <c r="C47" t="s">
        <v>84</v>
      </c>
      <c r="D47" t="s">
        <v>36</v>
      </c>
      <c r="E47" t="s">
        <v>35</v>
      </c>
      <c r="F47" t="s">
        <v>35</v>
      </c>
      <c r="G47" t="s">
        <v>36</v>
      </c>
      <c r="H47">
        <v>8</v>
      </c>
      <c r="I47">
        <v>10</v>
      </c>
      <c r="J47" t="s">
        <v>34</v>
      </c>
    </row>
    <row r="48" spans="1:10" x14ac:dyDescent="0.25">
      <c r="A48">
        <v>20</v>
      </c>
      <c r="B48" t="s">
        <v>21</v>
      </c>
      <c r="C48" t="s">
        <v>93</v>
      </c>
      <c r="D48" t="s">
        <v>34</v>
      </c>
      <c r="E48" t="s">
        <v>35</v>
      </c>
      <c r="F48" t="s">
        <v>34</v>
      </c>
      <c r="G48" t="s">
        <v>36</v>
      </c>
      <c r="H48">
        <v>5</v>
      </c>
      <c r="I48">
        <v>15</v>
      </c>
      <c r="J48" t="s">
        <v>34</v>
      </c>
    </row>
    <row r="49" spans="1:10" x14ac:dyDescent="0.25">
      <c r="A49">
        <v>23</v>
      </c>
      <c r="B49" t="s">
        <v>21</v>
      </c>
      <c r="C49" t="s">
        <v>84</v>
      </c>
      <c r="D49" t="s">
        <v>35</v>
      </c>
      <c r="E49" t="s">
        <v>34</v>
      </c>
      <c r="F49" t="s">
        <v>35</v>
      </c>
      <c r="G49" t="s">
        <v>36</v>
      </c>
      <c r="H49">
        <v>8</v>
      </c>
      <c r="I49">
        <v>2</v>
      </c>
      <c r="J49" t="s">
        <v>36</v>
      </c>
    </row>
    <row r="50" spans="1:10" x14ac:dyDescent="0.25">
      <c r="A50">
        <v>24</v>
      </c>
      <c r="B50" t="s">
        <v>20</v>
      </c>
      <c r="C50" t="s">
        <v>84</v>
      </c>
      <c r="D50" t="s">
        <v>35</v>
      </c>
      <c r="E50" t="s">
        <v>36</v>
      </c>
      <c r="F50" t="s">
        <v>34</v>
      </c>
      <c r="G50" t="s">
        <v>34</v>
      </c>
      <c r="H50">
        <v>7</v>
      </c>
      <c r="I50">
        <v>100</v>
      </c>
      <c r="J50" t="s">
        <v>34</v>
      </c>
    </row>
    <row r="51" spans="1:10" x14ac:dyDescent="0.25">
      <c r="A51">
        <v>24</v>
      </c>
      <c r="B51" t="s">
        <v>20</v>
      </c>
      <c r="C51" t="s">
        <v>84</v>
      </c>
      <c r="D51" t="s">
        <v>35</v>
      </c>
      <c r="E51" t="s">
        <v>36</v>
      </c>
      <c r="F51" t="s">
        <v>34</v>
      </c>
      <c r="G51" t="s">
        <v>34</v>
      </c>
      <c r="H51">
        <v>7</v>
      </c>
      <c r="I51">
        <v>100</v>
      </c>
      <c r="J51" t="s">
        <v>34</v>
      </c>
    </row>
    <row r="52" spans="1:10" x14ac:dyDescent="0.25">
      <c r="A52">
        <v>23</v>
      </c>
      <c r="B52" t="s">
        <v>21</v>
      </c>
      <c r="C52" t="s">
        <v>84</v>
      </c>
      <c r="D52" t="s">
        <v>35</v>
      </c>
      <c r="E52" t="s">
        <v>35</v>
      </c>
      <c r="F52" t="s">
        <v>34</v>
      </c>
      <c r="G52" t="s">
        <v>36</v>
      </c>
      <c r="H52">
        <v>8</v>
      </c>
      <c r="I52">
        <v>0</v>
      </c>
      <c r="J52" t="s">
        <v>34</v>
      </c>
    </row>
    <row r="53" spans="1:10" x14ac:dyDescent="0.25">
      <c r="A53">
        <v>24</v>
      </c>
      <c r="B53" t="s">
        <v>20</v>
      </c>
      <c r="C53" t="s">
        <v>84</v>
      </c>
      <c r="D53" t="s">
        <v>34</v>
      </c>
      <c r="E53" t="s">
        <v>35</v>
      </c>
      <c r="F53" t="s">
        <v>35</v>
      </c>
      <c r="G53" t="s">
        <v>34</v>
      </c>
      <c r="H53">
        <v>7</v>
      </c>
      <c r="I53">
        <v>17</v>
      </c>
      <c r="J53" t="s">
        <v>34</v>
      </c>
    </row>
    <row r="54" spans="1:10" x14ac:dyDescent="0.25">
      <c r="A54">
        <v>24</v>
      </c>
      <c r="B54" t="s">
        <v>20</v>
      </c>
      <c r="C54" t="s">
        <v>84</v>
      </c>
      <c r="D54" t="s">
        <v>35</v>
      </c>
      <c r="E54" t="s">
        <v>36</v>
      </c>
      <c r="F54" t="s">
        <v>34</v>
      </c>
      <c r="G54" t="s">
        <v>34</v>
      </c>
      <c r="H54">
        <v>7</v>
      </c>
      <c r="I54">
        <v>100</v>
      </c>
      <c r="J54" t="s">
        <v>34</v>
      </c>
    </row>
    <row r="55" spans="1:10" x14ac:dyDescent="0.25">
      <c r="A55">
        <v>20</v>
      </c>
      <c r="B55" t="s">
        <v>21</v>
      </c>
      <c r="C55" t="s">
        <v>93</v>
      </c>
      <c r="D55" t="s">
        <v>34</v>
      </c>
      <c r="E55" t="s">
        <v>35</v>
      </c>
      <c r="F55" t="s">
        <v>34</v>
      </c>
      <c r="G55" t="s">
        <v>36</v>
      </c>
      <c r="H55">
        <v>5</v>
      </c>
      <c r="I55">
        <v>15</v>
      </c>
      <c r="J55" t="s">
        <v>34</v>
      </c>
    </row>
    <row r="56" spans="1:10" x14ac:dyDescent="0.25">
      <c r="A56">
        <v>24</v>
      </c>
      <c r="B56" t="s">
        <v>20</v>
      </c>
      <c r="C56" t="s">
        <v>84</v>
      </c>
      <c r="D56" t="s">
        <v>35</v>
      </c>
      <c r="E56" t="s">
        <v>36</v>
      </c>
      <c r="F56" t="s">
        <v>34</v>
      </c>
      <c r="G56" t="s">
        <v>34</v>
      </c>
      <c r="H56">
        <v>7</v>
      </c>
      <c r="I56">
        <v>100</v>
      </c>
      <c r="J56" t="s">
        <v>34</v>
      </c>
    </row>
    <row r="57" spans="1:10" x14ac:dyDescent="0.25">
      <c r="A57">
        <v>24</v>
      </c>
      <c r="B57" t="s">
        <v>21</v>
      </c>
      <c r="C57" t="s">
        <v>84</v>
      </c>
      <c r="D57" t="s">
        <v>34</v>
      </c>
      <c r="E57" t="s">
        <v>34</v>
      </c>
      <c r="F57" t="s">
        <v>34</v>
      </c>
      <c r="G57" t="s">
        <v>34</v>
      </c>
      <c r="H57">
        <v>5</v>
      </c>
      <c r="I57">
        <v>2</v>
      </c>
      <c r="J57" t="s">
        <v>34</v>
      </c>
    </row>
    <row r="58" spans="1:10" x14ac:dyDescent="0.25">
      <c r="A58">
        <v>24</v>
      </c>
      <c r="B58" t="s">
        <v>21</v>
      </c>
      <c r="C58" t="s">
        <v>93</v>
      </c>
      <c r="D58" t="s">
        <v>34</v>
      </c>
      <c r="E58" t="s">
        <v>34</v>
      </c>
      <c r="F58" t="s">
        <v>34</v>
      </c>
      <c r="G58" t="s">
        <v>34</v>
      </c>
      <c r="H58">
        <v>5</v>
      </c>
      <c r="I58">
        <v>3</v>
      </c>
      <c r="J58" t="s">
        <v>34</v>
      </c>
    </row>
    <row r="59" spans="1:10" x14ac:dyDescent="0.25">
      <c r="A59">
        <v>25</v>
      </c>
      <c r="B59" t="s">
        <v>20</v>
      </c>
      <c r="C59" t="s">
        <v>84</v>
      </c>
      <c r="D59" t="s">
        <v>35</v>
      </c>
      <c r="E59" t="s">
        <v>35</v>
      </c>
      <c r="F59" t="s">
        <v>35</v>
      </c>
      <c r="G59" t="s">
        <v>36</v>
      </c>
      <c r="H59">
        <v>7</v>
      </c>
      <c r="I59">
        <v>0</v>
      </c>
      <c r="J59" t="s">
        <v>36</v>
      </c>
    </row>
    <row r="60" spans="1:10" x14ac:dyDescent="0.25">
      <c r="A60">
        <v>23</v>
      </c>
      <c r="B60" t="s">
        <v>20</v>
      </c>
      <c r="C60" t="s">
        <v>93</v>
      </c>
      <c r="D60" t="s">
        <v>35</v>
      </c>
      <c r="E60" t="s">
        <v>35</v>
      </c>
      <c r="F60" t="s">
        <v>35</v>
      </c>
      <c r="G60" t="s">
        <v>36</v>
      </c>
      <c r="H60">
        <v>5</v>
      </c>
      <c r="I60">
        <v>12</v>
      </c>
      <c r="J60" t="s">
        <v>36</v>
      </c>
    </row>
    <row r="61" spans="1:10" x14ac:dyDescent="0.25">
      <c r="A61">
        <v>21</v>
      </c>
      <c r="B61" t="s">
        <v>21</v>
      </c>
      <c r="C61" t="s">
        <v>85</v>
      </c>
      <c r="D61" t="s">
        <v>34</v>
      </c>
      <c r="E61" t="s">
        <v>34</v>
      </c>
      <c r="F61" t="s">
        <v>34</v>
      </c>
      <c r="G61" t="s">
        <v>36</v>
      </c>
      <c r="H61">
        <v>5</v>
      </c>
      <c r="I61">
        <v>1</v>
      </c>
      <c r="J61" t="s">
        <v>34</v>
      </c>
    </row>
    <row r="62" spans="1:10" x14ac:dyDescent="0.25">
      <c r="A62">
        <v>25</v>
      </c>
      <c r="B62" t="s">
        <v>21</v>
      </c>
      <c r="C62" t="s">
        <v>84</v>
      </c>
      <c r="D62" t="s">
        <v>34</v>
      </c>
      <c r="E62" t="s">
        <v>34</v>
      </c>
      <c r="F62" t="s">
        <v>34</v>
      </c>
      <c r="G62" t="s">
        <v>34</v>
      </c>
      <c r="H62">
        <v>5</v>
      </c>
      <c r="I62">
        <v>3</v>
      </c>
      <c r="J62" t="s">
        <v>34</v>
      </c>
    </row>
    <row r="63" spans="1:10" x14ac:dyDescent="0.25">
      <c r="A63">
        <v>21</v>
      </c>
      <c r="B63" t="s">
        <v>21</v>
      </c>
      <c r="C63" t="s">
        <v>93</v>
      </c>
      <c r="D63" t="s">
        <v>34</v>
      </c>
      <c r="E63" t="s">
        <v>34</v>
      </c>
      <c r="F63" t="s">
        <v>35</v>
      </c>
      <c r="G63" t="s">
        <v>34</v>
      </c>
      <c r="H63">
        <v>4</v>
      </c>
      <c r="I63">
        <v>2</v>
      </c>
      <c r="J63" t="s">
        <v>34</v>
      </c>
    </row>
    <row r="64" spans="1:10" x14ac:dyDescent="0.25">
      <c r="A64">
        <v>24</v>
      </c>
      <c r="B64" t="s">
        <v>21</v>
      </c>
      <c r="C64" t="s">
        <v>84</v>
      </c>
      <c r="D64" t="s">
        <v>34</v>
      </c>
      <c r="E64" t="s">
        <v>34</v>
      </c>
      <c r="F64" t="s">
        <v>34</v>
      </c>
      <c r="G64" t="s">
        <v>34</v>
      </c>
      <c r="H64">
        <v>5</v>
      </c>
      <c r="I64">
        <v>2</v>
      </c>
      <c r="J64" t="s">
        <v>34</v>
      </c>
    </row>
    <row r="65" spans="1:10" x14ac:dyDescent="0.25">
      <c r="A65">
        <v>24</v>
      </c>
      <c r="B65" t="s">
        <v>21</v>
      </c>
      <c r="C65" t="s">
        <v>93</v>
      </c>
      <c r="D65" t="s">
        <v>34</v>
      </c>
      <c r="E65" t="s">
        <v>34</v>
      </c>
      <c r="F65" t="s">
        <v>34</v>
      </c>
      <c r="G65" t="s">
        <v>34</v>
      </c>
      <c r="H65">
        <v>5</v>
      </c>
      <c r="I65">
        <v>3</v>
      </c>
      <c r="J65" t="s">
        <v>34</v>
      </c>
    </row>
    <row r="66" spans="1:10" x14ac:dyDescent="0.25">
      <c r="A66">
        <v>24</v>
      </c>
      <c r="B66" t="s">
        <v>20</v>
      </c>
      <c r="C66" t="s">
        <v>84</v>
      </c>
      <c r="D66" t="s">
        <v>36</v>
      </c>
      <c r="E66" t="s">
        <v>35</v>
      </c>
      <c r="F66" t="s">
        <v>35</v>
      </c>
      <c r="G66" t="s">
        <v>36</v>
      </c>
      <c r="H66">
        <v>8</v>
      </c>
      <c r="I66">
        <v>10</v>
      </c>
      <c r="J66" t="s">
        <v>34</v>
      </c>
    </row>
    <row r="67" spans="1:10" x14ac:dyDescent="0.25">
      <c r="A67">
        <v>21</v>
      </c>
      <c r="B67" t="s">
        <v>21</v>
      </c>
      <c r="C67" t="s">
        <v>85</v>
      </c>
      <c r="D67" t="s">
        <v>34</v>
      </c>
      <c r="E67" t="s">
        <v>34</v>
      </c>
      <c r="F67" t="s">
        <v>34</v>
      </c>
      <c r="G67" t="s">
        <v>36</v>
      </c>
      <c r="H67">
        <v>5</v>
      </c>
      <c r="I67">
        <v>1</v>
      </c>
      <c r="J67" t="s">
        <v>34</v>
      </c>
    </row>
    <row r="68" spans="1:10" x14ac:dyDescent="0.25">
      <c r="A68">
        <v>25</v>
      </c>
      <c r="B68" t="s">
        <v>21</v>
      </c>
      <c r="C68" t="s">
        <v>84</v>
      </c>
      <c r="D68" t="s">
        <v>34</v>
      </c>
      <c r="E68" t="s">
        <v>34</v>
      </c>
      <c r="F68" t="s">
        <v>34</v>
      </c>
      <c r="G68" t="s">
        <v>34</v>
      </c>
      <c r="H68">
        <v>5</v>
      </c>
      <c r="I68">
        <v>3</v>
      </c>
      <c r="J68" t="s">
        <v>34</v>
      </c>
    </row>
    <row r="69" spans="1:10" x14ac:dyDescent="0.25">
      <c r="A69">
        <v>23</v>
      </c>
      <c r="B69" t="s">
        <v>20</v>
      </c>
      <c r="C69" t="s">
        <v>84</v>
      </c>
      <c r="D69" t="s">
        <v>36</v>
      </c>
      <c r="E69" t="s">
        <v>35</v>
      </c>
      <c r="F69" t="s">
        <v>34</v>
      </c>
      <c r="G69" t="s">
        <v>34</v>
      </c>
      <c r="H69">
        <v>12</v>
      </c>
      <c r="I69">
        <v>0</v>
      </c>
      <c r="J69" t="s">
        <v>34</v>
      </c>
    </row>
    <row r="70" spans="1:10" x14ac:dyDescent="0.25">
      <c r="A70">
        <v>24</v>
      </c>
      <c r="B70" t="s">
        <v>21</v>
      </c>
      <c r="C70" t="s">
        <v>84</v>
      </c>
      <c r="D70" t="s">
        <v>34</v>
      </c>
      <c r="E70" t="s">
        <v>34</v>
      </c>
      <c r="F70" t="s">
        <v>34</v>
      </c>
      <c r="G70" t="s">
        <v>34</v>
      </c>
      <c r="H70">
        <v>5</v>
      </c>
      <c r="I70">
        <v>2</v>
      </c>
      <c r="J70" t="s">
        <v>34</v>
      </c>
    </row>
    <row r="71" spans="1:10" x14ac:dyDescent="0.25">
      <c r="A71">
        <v>24</v>
      </c>
      <c r="B71" t="s">
        <v>21</v>
      </c>
      <c r="C71" t="s">
        <v>93</v>
      </c>
      <c r="D71" t="s">
        <v>34</v>
      </c>
      <c r="E71" t="s">
        <v>34</v>
      </c>
      <c r="F71" t="s">
        <v>34</v>
      </c>
      <c r="G71" t="s">
        <v>34</v>
      </c>
      <c r="H71">
        <v>5</v>
      </c>
      <c r="I71">
        <v>3</v>
      </c>
      <c r="J71" t="s">
        <v>34</v>
      </c>
    </row>
    <row r="72" spans="1:10" x14ac:dyDescent="0.25">
      <c r="A72">
        <v>24</v>
      </c>
      <c r="B72" t="s">
        <v>20</v>
      </c>
      <c r="C72" t="s">
        <v>84</v>
      </c>
      <c r="D72" t="s">
        <v>34</v>
      </c>
      <c r="E72" t="s">
        <v>35</v>
      </c>
      <c r="F72" t="s">
        <v>35</v>
      </c>
      <c r="G72" t="s">
        <v>34</v>
      </c>
      <c r="H72">
        <v>7</v>
      </c>
      <c r="I72">
        <v>17</v>
      </c>
      <c r="J72" t="s">
        <v>34</v>
      </c>
    </row>
    <row r="73" spans="1:10" x14ac:dyDescent="0.25">
      <c r="A73">
        <v>21</v>
      </c>
      <c r="B73" t="s">
        <v>21</v>
      </c>
      <c r="C73" t="s">
        <v>93</v>
      </c>
      <c r="D73" t="s">
        <v>34</v>
      </c>
      <c r="E73" t="s">
        <v>34</v>
      </c>
      <c r="F73" t="s">
        <v>35</v>
      </c>
      <c r="G73" t="s">
        <v>34</v>
      </c>
      <c r="H73">
        <v>4</v>
      </c>
      <c r="I73">
        <v>2</v>
      </c>
      <c r="J73" t="s">
        <v>34</v>
      </c>
    </row>
    <row r="74" spans="1:10" x14ac:dyDescent="0.25">
      <c r="A74">
        <v>22</v>
      </c>
      <c r="B74" t="s">
        <v>20</v>
      </c>
      <c r="C74" t="s">
        <v>119</v>
      </c>
      <c r="D74" t="s">
        <v>35</v>
      </c>
      <c r="E74" t="s">
        <v>35</v>
      </c>
      <c r="F74" t="s">
        <v>34</v>
      </c>
      <c r="G74" t="s">
        <v>34</v>
      </c>
      <c r="H74">
        <v>7</v>
      </c>
      <c r="I74">
        <v>55</v>
      </c>
      <c r="J74" t="s">
        <v>34</v>
      </c>
    </row>
    <row r="75" spans="1:10" x14ac:dyDescent="0.25">
      <c r="A75">
        <v>21</v>
      </c>
      <c r="B75" t="s">
        <v>21</v>
      </c>
      <c r="C75" t="s">
        <v>85</v>
      </c>
      <c r="D75" t="s">
        <v>34</v>
      </c>
      <c r="E75" t="s">
        <v>34</v>
      </c>
      <c r="F75" t="s">
        <v>34</v>
      </c>
      <c r="G75" t="s">
        <v>36</v>
      </c>
      <c r="H75">
        <v>5</v>
      </c>
      <c r="I75">
        <v>1</v>
      </c>
      <c r="J75" t="s">
        <v>34</v>
      </c>
    </row>
    <row r="76" spans="1:10" x14ac:dyDescent="0.25">
      <c r="A76">
        <v>21</v>
      </c>
      <c r="B76" t="s">
        <v>20</v>
      </c>
      <c r="C76" t="s">
        <v>93</v>
      </c>
      <c r="D76" t="s">
        <v>34</v>
      </c>
      <c r="E76" t="s">
        <v>35</v>
      </c>
      <c r="F76" t="s">
        <v>34</v>
      </c>
      <c r="G76" t="s">
        <v>34</v>
      </c>
      <c r="H76">
        <v>6</v>
      </c>
      <c r="I76">
        <v>4</v>
      </c>
      <c r="J76" t="s">
        <v>34</v>
      </c>
    </row>
    <row r="77" spans="1:10" x14ac:dyDescent="0.25">
      <c r="A77">
        <v>25</v>
      </c>
      <c r="B77" t="s">
        <v>21</v>
      </c>
      <c r="C77" t="s">
        <v>84</v>
      </c>
      <c r="D77" t="s">
        <v>34</v>
      </c>
      <c r="E77" t="s">
        <v>34</v>
      </c>
      <c r="F77" t="s">
        <v>34</v>
      </c>
      <c r="G77" t="s">
        <v>34</v>
      </c>
      <c r="H77">
        <v>5</v>
      </c>
      <c r="I77">
        <v>3</v>
      </c>
      <c r="J77" t="s">
        <v>34</v>
      </c>
    </row>
    <row r="78" spans="1:10" x14ac:dyDescent="0.25">
      <c r="A78">
        <v>25</v>
      </c>
      <c r="B78" t="s">
        <v>20</v>
      </c>
      <c r="C78" t="s">
        <v>84</v>
      </c>
      <c r="D78" t="s">
        <v>35</v>
      </c>
      <c r="E78" t="s">
        <v>35</v>
      </c>
      <c r="F78" t="s">
        <v>35</v>
      </c>
      <c r="G78" t="s">
        <v>36</v>
      </c>
      <c r="H78">
        <v>7</v>
      </c>
      <c r="I78">
        <v>0</v>
      </c>
      <c r="J78" t="s">
        <v>36</v>
      </c>
    </row>
    <row r="79" spans="1:10" x14ac:dyDescent="0.25">
      <c r="A79">
        <v>23</v>
      </c>
      <c r="B79" t="s">
        <v>20</v>
      </c>
      <c r="C79" t="s">
        <v>93</v>
      </c>
      <c r="D79" t="s">
        <v>35</v>
      </c>
      <c r="E79" t="s">
        <v>35</v>
      </c>
      <c r="F79" t="s">
        <v>35</v>
      </c>
      <c r="G79" t="s">
        <v>36</v>
      </c>
      <c r="H79">
        <v>5</v>
      </c>
      <c r="I79">
        <v>12</v>
      </c>
      <c r="J79" t="s">
        <v>36</v>
      </c>
    </row>
    <row r="80" spans="1:10" x14ac:dyDescent="0.25">
      <c r="A80">
        <v>25</v>
      </c>
      <c r="B80" t="s">
        <v>20</v>
      </c>
      <c r="C80" t="s">
        <v>84</v>
      </c>
      <c r="D80" t="s">
        <v>35</v>
      </c>
      <c r="E80" t="s">
        <v>35</v>
      </c>
      <c r="F80" t="s">
        <v>34</v>
      </c>
      <c r="G80" t="s">
        <v>36</v>
      </c>
      <c r="H80">
        <v>8</v>
      </c>
      <c r="I80">
        <v>15</v>
      </c>
      <c r="J80" t="s">
        <v>34</v>
      </c>
    </row>
    <row r="81" spans="1:10" x14ac:dyDescent="0.25">
      <c r="A81">
        <v>21</v>
      </c>
      <c r="B81" t="s">
        <v>20</v>
      </c>
      <c r="C81" t="s">
        <v>84</v>
      </c>
      <c r="D81" t="s">
        <v>34</v>
      </c>
      <c r="E81" t="s">
        <v>35</v>
      </c>
      <c r="F81" t="s">
        <v>34</v>
      </c>
      <c r="G81" t="s">
        <v>34</v>
      </c>
      <c r="H81">
        <v>8</v>
      </c>
      <c r="I81">
        <v>7</v>
      </c>
      <c r="J81" t="s">
        <v>34</v>
      </c>
    </row>
    <row r="82" spans="1:10" x14ac:dyDescent="0.25">
      <c r="A82">
        <v>23</v>
      </c>
      <c r="B82" t="s">
        <v>20</v>
      </c>
      <c r="C82" t="s">
        <v>84</v>
      </c>
      <c r="D82" t="s">
        <v>36</v>
      </c>
      <c r="E82" t="s">
        <v>35</v>
      </c>
      <c r="F82" t="s">
        <v>34</v>
      </c>
      <c r="G82" t="s">
        <v>34</v>
      </c>
      <c r="H82">
        <v>12</v>
      </c>
      <c r="I82">
        <v>0</v>
      </c>
      <c r="J82" t="s">
        <v>34</v>
      </c>
    </row>
    <row r="83" spans="1:10" x14ac:dyDescent="0.25">
      <c r="A83">
        <v>21</v>
      </c>
      <c r="B83" t="s">
        <v>20</v>
      </c>
      <c r="C83" t="s">
        <v>84</v>
      </c>
      <c r="D83" t="s">
        <v>35</v>
      </c>
      <c r="E83" t="s">
        <v>34</v>
      </c>
      <c r="F83" t="s">
        <v>35</v>
      </c>
      <c r="G83" t="s">
        <v>36</v>
      </c>
      <c r="H83">
        <v>8</v>
      </c>
      <c r="I83">
        <v>6</v>
      </c>
      <c r="J83" t="s">
        <v>34</v>
      </c>
    </row>
    <row r="84" spans="1:10" x14ac:dyDescent="0.25">
      <c r="A84">
        <v>24</v>
      </c>
      <c r="B84" t="s">
        <v>20</v>
      </c>
      <c r="C84" t="s">
        <v>84</v>
      </c>
      <c r="D84" t="s">
        <v>36</v>
      </c>
      <c r="E84" t="s">
        <v>35</v>
      </c>
      <c r="F84" t="s">
        <v>35</v>
      </c>
      <c r="G84" t="s">
        <v>36</v>
      </c>
      <c r="H84">
        <v>8</v>
      </c>
      <c r="I84">
        <v>10</v>
      </c>
      <c r="J84" t="s">
        <v>34</v>
      </c>
    </row>
    <row r="85" spans="1:10" x14ac:dyDescent="0.25">
      <c r="A85">
        <v>24</v>
      </c>
      <c r="B85" t="s">
        <v>21</v>
      </c>
      <c r="C85" t="s">
        <v>93</v>
      </c>
      <c r="D85" t="s">
        <v>34</v>
      </c>
      <c r="E85" t="s">
        <v>34</v>
      </c>
      <c r="F85" t="s">
        <v>34</v>
      </c>
      <c r="G85" t="s">
        <v>34</v>
      </c>
      <c r="H85">
        <v>5</v>
      </c>
      <c r="I85">
        <v>3</v>
      </c>
      <c r="J85" t="s">
        <v>34</v>
      </c>
    </row>
    <row r="86" spans="1:10" x14ac:dyDescent="0.25">
      <c r="A86">
        <v>22</v>
      </c>
      <c r="B86" t="s">
        <v>20</v>
      </c>
      <c r="C86" t="s">
        <v>84</v>
      </c>
      <c r="D86" t="s">
        <v>34</v>
      </c>
      <c r="E86" t="s">
        <v>34</v>
      </c>
      <c r="F86" t="s">
        <v>35</v>
      </c>
      <c r="G86" t="s">
        <v>34</v>
      </c>
      <c r="H86">
        <v>4</v>
      </c>
      <c r="I86">
        <v>60</v>
      </c>
      <c r="J86" t="s">
        <v>34</v>
      </c>
    </row>
    <row r="87" spans="1:10" x14ac:dyDescent="0.25">
      <c r="A87">
        <v>21</v>
      </c>
      <c r="B87" t="s">
        <v>21</v>
      </c>
      <c r="C87" t="s">
        <v>85</v>
      </c>
      <c r="D87" t="s">
        <v>34</v>
      </c>
      <c r="E87" t="s">
        <v>34</v>
      </c>
      <c r="F87" t="s">
        <v>34</v>
      </c>
      <c r="G87" t="s">
        <v>36</v>
      </c>
      <c r="H87">
        <v>5</v>
      </c>
      <c r="I87">
        <v>1</v>
      </c>
      <c r="J87" t="s">
        <v>34</v>
      </c>
    </row>
    <row r="88" spans="1:10" x14ac:dyDescent="0.25">
      <c r="A88">
        <v>21</v>
      </c>
      <c r="B88" t="s">
        <v>20</v>
      </c>
      <c r="C88" t="s">
        <v>84</v>
      </c>
      <c r="D88" t="s">
        <v>35</v>
      </c>
      <c r="E88" t="s">
        <v>34</v>
      </c>
      <c r="F88" t="s">
        <v>35</v>
      </c>
      <c r="G88" t="s">
        <v>36</v>
      </c>
      <c r="H88">
        <v>8</v>
      </c>
      <c r="I88">
        <v>6</v>
      </c>
      <c r="J88" t="s">
        <v>34</v>
      </c>
    </row>
    <row r="89" spans="1:10" x14ac:dyDescent="0.25">
      <c r="A89">
        <v>25</v>
      </c>
      <c r="B89" t="s">
        <v>21</v>
      </c>
      <c r="C89" t="s">
        <v>84</v>
      </c>
      <c r="D89" t="s">
        <v>34</v>
      </c>
      <c r="E89" t="s">
        <v>34</v>
      </c>
      <c r="F89" t="s">
        <v>34</v>
      </c>
      <c r="G89" t="s">
        <v>34</v>
      </c>
      <c r="H89">
        <v>5</v>
      </c>
      <c r="I89">
        <v>3</v>
      </c>
      <c r="J89" t="s">
        <v>34</v>
      </c>
    </row>
    <row r="90" spans="1:10" x14ac:dyDescent="0.25">
      <c r="A90">
        <v>24</v>
      </c>
      <c r="B90" t="s">
        <v>20</v>
      </c>
      <c r="C90" t="s">
        <v>84</v>
      </c>
      <c r="D90" t="s">
        <v>34</v>
      </c>
      <c r="E90" t="s">
        <v>35</v>
      </c>
      <c r="F90" t="s">
        <v>35</v>
      </c>
      <c r="G90" t="s">
        <v>34</v>
      </c>
      <c r="H90">
        <v>7</v>
      </c>
      <c r="I90">
        <v>17</v>
      </c>
      <c r="J90" t="s">
        <v>34</v>
      </c>
    </row>
    <row r="91" spans="1:10" x14ac:dyDescent="0.25">
      <c r="A91">
        <v>22</v>
      </c>
      <c r="B91" t="s">
        <v>20</v>
      </c>
      <c r="C91" t="s">
        <v>84</v>
      </c>
      <c r="D91" t="s">
        <v>34</v>
      </c>
      <c r="E91" t="s">
        <v>34</v>
      </c>
      <c r="F91" t="s">
        <v>35</v>
      </c>
      <c r="G91" t="s">
        <v>34</v>
      </c>
      <c r="H91">
        <v>4</v>
      </c>
      <c r="I91">
        <v>60</v>
      </c>
      <c r="J91" t="s">
        <v>34</v>
      </c>
    </row>
    <row r="92" spans="1:10" x14ac:dyDescent="0.25">
      <c r="A92">
        <v>22</v>
      </c>
      <c r="B92" t="s">
        <v>20</v>
      </c>
      <c r="C92" t="s">
        <v>119</v>
      </c>
      <c r="D92" t="s">
        <v>35</v>
      </c>
      <c r="E92" t="s">
        <v>35</v>
      </c>
      <c r="F92" t="s">
        <v>34</v>
      </c>
      <c r="G92" t="s">
        <v>34</v>
      </c>
      <c r="H92">
        <v>7</v>
      </c>
      <c r="I92">
        <v>55</v>
      </c>
      <c r="J92" t="s">
        <v>34</v>
      </c>
    </row>
    <row r="93" spans="1:10" x14ac:dyDescent="0.25">
      <c r="A93">
        <v>21</v>
      </c>
      <c r="B93" t="s">
        <v>20</v>
      </c>
      <c r="C93" t="s">
        <v>93</v>
      </c>
      <c r="D93" t="s">
        <v>34</v>
      </c>
      <c r="E93" t="s">
        <v>35</v>
      </c>
      <c r="F93" t="s">
        <v>34</v>
      </c>
      <c r="G93" t="s">
        <v>34</v>
      </c>
      <c r="H93">
        <v>6</v>
      </c>
      <c r="I93">
        <v>4</v>
      </c>
      <c r="J93" t="s">
        <v>34</v>
      </c>
    </row>
    <row r="94" spans="1:10" x14ac:dyDescent="0.25">
      <c r="A94">
        <v>25</v>
      </c>
      <c r="B94" t="s">
        <v>20</v>
      </c>
      <c r="C94" t="s">
        <v>84</v>
      </c>
      <c r="D94" t="s">
        <v>35</v>
      </c>
      <c r="E94" t="s">
        <v>35</v>
      </c>
      <c r="F94" t="s">
        <v>34</v>
      </c>
      <c r="G94" t="s">
        <v>36</v>
      </c>
      <c r="H94">
        <v>8</v>
      </c>
      <c r="I94">
        <v>15</v>
      </c>
      <c r="J94" t="s">
        <v>34</v>
      </c>
    </row>
    <row r="95" spans="1:10" x14ac:dyDescent="0.25">
      <c r="A95">
        <v>21</v>
      </c>
      <c r="B95" t="s">
        <v>20</v>
      </c>
      <c r="C95" t="s">
        <v>84</v>
      </c>
      <c r="D95" t="s">
        <v>34</v>
      </c>
      <c r="E95" t="s">
        <v>35</v>
      </c>
      <c r="F95" t="s">
        <v>34</v>
      </c>
      <c r="G95" t="s">
        <v>34</v>
      </c>
      <c r="H95">
        <v>8</v>
      </c>
      <c r="I95">
        <v>7</v>
      </c>
      <c r="J95" t="s">
        <v>34</v>
      </c>
    </row>
    <row r="96" spans="1:10" x14ac:dyDescent="0.25">
      <c r="A96">
        <v>21</v>
      </c>
      <c r="B96" t="s">
        <v>20</v>
      </c>
      <c r="C96" t="s">
        <v>84</v>
      </c>
      <c r="D96" t="s">
        <v>35</v>
      </c>
      <c r="E96" t="s">
        <v>34</v>
      </c>
      <c r="F96" t="s">
        <v>35</v>
      </c>
      <c r="G96" t="s">
        <v>36</v>
      </c>
      <c r="H96">
        <v>8</v>
      </c>
      <c r="I96">
        <v>6</v>
      </c>
      <c r="J96" t="s">
        <v>34</v>
      </c>
    </row>
    <row r="97" spans="1:10" x14ac:dyDescent="0.25">
      <c r="A97">
        <v>22</v>
      </c>
      <c r="B97" t="s">
        <v>20</v>
      </c>
      <c r="C97" t="s">
        <v>119</v>
      </c>
      <c r="D97" t="s">
        <v>35</v>
      </c>
      <c r="E97" t="s">
        <v>35</v>
      </c>
      <c r="F97" t="s">
        <v>34</v>
      </c>
      <c r="G97" t="s">
        <v>34</v>
      </c>
      <c r="H97">
        <v>7</v>
      </c>
      <c r="I97">
        <v>55</v>
      </c>
      <c r="J97" t="s">
        <v>34</v>
      </c>
    </row>
    <row r="98" spans="1:10" x14ac:dyDescent="0.25">
      <c r="A98">
        <v>21</v>
      </c>
      <c r="B98" t="s">
        <v>20</v>
      </c>
      <c r="C98" t="s">
        <v>93</v>
      </c>
      <c r="D98" t="s">
        <v>34</v>
      </c>
      <c r="E98" t="s">
        <v>35</v>
      </c>
      <c r="F98" t="s">
        <v>34</v>
      </c>
      <c r="G98" t="s">
        <v>34</v>
      </c>
      <c r="H98">
        <v>6</v>
      </c>
      <c r="I98">
        <v>4</v>
      </c>
      <c r="J98" t="s">
        <v>34</v>
      </c>
    </row>
    <row r="99" spans="1:10" x14ac:dyDescent="0.25">
      <c r="A99">
        <v>21</v>
      </c>
      <c r="B99" t="s">
        <v>20</v>
      </c>
      <c r="C99" t="s">
        <v>93</v>
      </c>
      <c r="D99" t="s">
        <v>34</v>
      </c>
      <c r="E99" t="s">
        <v>35</v>
      </c>
      <c r="F99" t="s">
        <v>34</v>
      </c>
      <c r="G99" t="s">
        <v>34</v>
      </c>
      <c r="H99">
        <v>6</v>
      </c>
      <c r="I99">
        <v>4</v>
      </c>
      <c r="J99" t="s">
        <v>34</v>
      </c>
    </row>
    <row r="100" spans="1:10" x14ac:dyDescent="0.25">
      <c r="A100">
        <v>22</v>
      </c>
      <c r="B100" t="s">
        <v>20</v>
      </c>
      <c r="C100" t="s">
        <v>84</v>
      </c>
      <c r="D100" t="s">
        <v>34</v>
      </c>
      <c r="E100" t="s">
        <v>34</v>
      </c>
      <c r="F100" t="s">
        <v>35</v>
      </c>
      <c r="G100" t="s">
        <v>34</v>
      </c>
      <c r="H100">
        <v>4</v>
      </c>
      <c r="I100">
        <v>60</v>
      </c>
      <c r="J100" t="s">
        <v>34</v>
      </c>
    </row>
    <row r="101" spans="1:10" x14ac:dyDescent="0.25">
      <c r="A101" t="s">
        <v>120</v>
      </c>
      <c r="B101" t="s">
        <v>121</v>
      </c>
      <c r="C101" t="s">
        <v>122</v>
      </c>
      <c r="D101" t="s">
        <v>123</v>
      </c>
      <c r="E101" t="s">
        <v>121</v>
      </c>
      <c r="F101" t="s">
        <v>121</v>
      </c>
      <c r="G101" t="s">
        <v>121</v>
      </c>
      <c r="H101" t="s">
        <v>124</v>
      </c>
      <c r="I101" t="s">
        <v>125</v>
      </c>
      <c r="J101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3"/>
  <sheetViews>
    <sheetView tabSelected="1" topLeftCell="A175" workbookViewId="0">
      <selection activeCell="H198" sqref="H198"/>
    </sheetView>
  </sheetViews>
  <sheetFormatPr defaultRowHeight="15" x14ac:dyDescent="0.25"/>
  <cols>
    <col min="1" max="1" width="42.85546875" customWidth="1"/>
  </cols>
  <sheetData>
    <row r="3" spans="1:2" x14ac:dyDescent="0.25">
      <c r="A3" s="6" t="s">
        <v>37</v>
      </c>
      <c r="B3" t="s">
        <v>128</v>
      </c>
    </row>
    <row r="4" spans="1:2" x14ac:dyDescent="0.25">
      <c r="A4" s="4" t="s">
        <v>36</v>
      </c>
      <c r="B4" s="5">
        <v>10</v>
      </c>
    </row>
    <row r="5" spans="1:2" x14ac:dyDescent="0.25">
      <c r="A5" s="4" t="s">
        <v>34</v>
      </c>
      <c r="B5" s="5">
        <v>89</v>
      </c>
    </row>
    <row r="6" spans="1:2" x14ac:dyDescent="0.25">
      <c r="A6" s="4" t="s">
        <v>33</v>
      </c>
      <c r="B6" s="5">
        <v>99</v>
      </c>
    </row>
    <row r="24" spans="1:2" x14ac:dyDescent="0.25">
      <c r="A24" t="s">
        <v>161</v>
      </c>
    </row>
    <row r="25" spans="1:2" x14ac:dyDescent="0.25">
      <c r="A25" t="s">
        <v>160</v>
      </c>
    </row>
    <row r="29" spans="1:2" x14ac:dyDescent="0.25">
      <c r="A29" s="6" t="s">
        <v>37</v>
      </c>
      <c r="B29" t="s">
        <v>157</v>
      </c>
    </row>
    <row r="30" spans="1:2" x14ac:dyDescent="0.25">
      <c r="A30" s="4" t="s">
        <v>21</v>
      </c>
      <c r="B30" s="5">
        <v>43</v>
      </c>
    </row>
    <row r="31" spans="1:2" x14ac:dyDescent="0.25">
      <c r="A31" s="4" t="s">
        <v>20</v>
      </c>
      <c r="B31" s="5">
        <v>56</v>
      </c>
    </row>
    <row r="32" spans="1:2" x14ac:dyDescent="0.25">
      <c r="A32" s="4" t="s">
        <v>33</v>
      </c>
      <c r="B32" s="5">
        <v>99</v>
      </c>
    </row>
    <row r="48" spans="1:1" x14ac:dyDescent="0.25">
      <c r="A48" t="s">
        <v>162</v>
      </c>
    </row>
    <row r="52" spans="1:2" x14ac:dyDescent="0.25">
      <c r="A52" s="6" t="s">
        <v>37</v>
      </c>
      <c r="B52" t="s">
        <v>132</v>
      </c>
    </row>
    <row r="53" spans="1:2" x14ac:dyDescent="0.25">
      <c r="A53" s="4" t="s">
        <v>36</v>
      </c>
      <c r="B53" s="5">
        <v>12</v>
      </c>
    </row>
    <row r="54" spans="1:2" x14ac:dyDescent="0.25">
      <c r="A54" s="4" t="s">
        <v>35</v>
      </c>
      <c r="B54" s="5">
        <v>26</v>
      </c>
    </row>
    <row r="55" spans="1:2" x14ac:dyDescent="0.25">
      <c r="A55" s="4" t="s">
        <v>34</v>
      </c>
      <c r="B55" s="5">
        <v>61</v>
      </c>
    </row>
    <row r="56" spans="1:2" x14ac:dyDescent="0.25">
      <c r="A56" s="4" t="s">
        <v>33</v>
      </c>
      <c r="B56" s="5">
        <v>99</v>
      </c>
    </row>
    <row r="73" spans="1:2" ht="60" x14ac:dyDescent="0.25">
      <c r="A73" s="31" t="s">
        <v>163</v>
      </c>
    </row>
    <row r="77" spans="1:2" x14ac:dyDescent="0.25">
      <c r="A77" s="6" t="s">
        <v>37</v>
      </c>
      <c r="B77" t="s">
        <v>153</v>
      </c>
    </row>
    <row r="78" spans="1:2" x14ac:dyDescent="0.25">
      <c r="A78" s="4" t="s">
        <v>36</v>
      </c>
      <c r="B78" s="5">
        <v>21</v>
      </c>
    </row>
    <row r="79" spans="1:2" x14ac:dyDescent="0.25">
      <c r="A79" s="4" t="s">
        <v>35</v>
      </c>
      <c r="B79" s="5">
        <v>44</v>
      </c>
    </row>
    <row r="80" spans="1:2" x14ac:dyDescent="0.25">
      <c r="A80" s="4" t="s">
        <v>34</v>
      </c>
      <c r="B80" s="5">
        <v>34</v>
      </c>
    </row>
    <row r="81" spans="1:2" x14ac:dyDescent="0.25">
      <c r="A81" s="4" t="s">
        <v>33</v>
      </c>
      <c r="B81" s="5">
        <v>99</v>
      </c>
    </row>
    <row r="99" spans="1:2" x14ac:dyDescent="0.25">
      <c r="A99" t="s">
        <v>165</v>
      </c>
    </row>
    <row r="100" spans="1:2" x14ac:dyDescent="0.25">
      <c r="A100" t="s">
        <v>164</v>
      </c>
    </row>
    <row r="105" spans="1:2" x14ac:dyDescent="0.25">
      <c r="A105" s="6" t="s">
        <v>37</v>
      </c>
      <c r="B105" t="s">
        <v>57</v>
      </c>
    </row>
    <row r="106" spans="1:2" x14ac:dyDescent="0.25">
      <c r="A106" s="4" t="s">
        <v>36</v>
      </c>
      <c r="B106" s="5">
        <v>31</v>
      </c>
    </row>
    <row r="107" spans="1:2" x14ac:dyDescent="0.25">
      <c r="A107" s="4" t="s">
        <v>35</v>
      </c>
      <c r="B107" s="5">
        <v>31</v>
      </c>
    </row>
    <row r="108" spans="1:2" x14ac:dyDescent="0.25">
      <c r="A108" s="4" t="s">
        <v>34</v>
      </c>
      <c r="B108" s="5">
        <v>37</v>
      </c>
    </row>
    <row r="109" spans="1:2" x14ac:dyDescent="0.25">
      <c r="A109" s="4" t="s">
        <v>33</v>
      </c>
      <c r="B109" s="5">
        <v>99</v>
      </c>
    </row>
    <row r="126" spans="1:1" x14ac:dyDescent="0.25">
      <c r="A126" t="s">
        <v>168</v>
      </c>
    </row>
    <row r="127" spans="1:1" x14ac:dyDescent="0.25">
      <c r="A127" t="s">
        <v>167</v>
      </c>
    </row>
    <row r="128" spans="1:1" x14ac:dyDescent="0.25">
      <c r="A128" t="s">
        <v>166</v>
      </c>
    </row>
    <row r="132" spans="1:2" x14ac:dyDescent="0.25">
      <c r="A132" s="6" t="s">
        <v>37</v>
      </c>
      <c r="B132" t="s">
        <v>172</v>
      </c>
    </row>
    <row r="133" spans="1:2" x14ac:dyDescent="0.25">
      <c r="A133" s="4" t="s">
        <v>84</v>
      </c>
      <c r="B133" s="5">
        <v>45</v>
      </c>
    </row>
    <row r="134" spans="1:2" x14ac:dyDescent="0.25">
      <c r="A134" s="4" t="s">
        <v>85</v>
      </c>
      <c r="B134" s="5">
        <v>4</v>
      </c>
    </row>
    <row r="135" spans="1:2" x14ac:dyDescent="0.25">
      <c r="A135" s="4" t="s">
        <v>119</v>
      </c>
      <c r="B135" s="5">
        <v>9</v>
      </c>
    </row>
    <row r="136" spans="1:2" x14ac:dyDescent="0.25">
      <c r="A136" s="4" t="s">
        <v>93</v>
      </c>
      <c r="B136" s="5">
        <v>41</v>
      </c>
    </row>
    <row r="137" spans="1:2" x14ac:dyDescent="0.25">
      <c r="A137" s="4" t="s">
        <v>33</v>
      </c>
      <c r="B137" s="5">
        <v>99</v>
      </c>
    </row>
    <row r="153" spans="1:2" x14ac:dyDescent="0.25">
      <c r="A153" t="s">
        <v>171</v>
      </c>
    </row>
    <row r="154" spans="1:2" x14ac:dyDescent="0.25">
      <c r="A154" t="s">
        <v>170</v>
      </c>
    </row>
    <row r="155" spans="1:2" x14ac:dyDescent="0.25">
      <c r="A155" t="s">
        <v>169</v>
      </c>
    </row>
    <row r="159" spans="1:2" x14ac:dyDescent="0.25">
      <c r="A159" s="6" t="s">
        <v>37</v>
      </c>
      <c r="B159" t="s">
        <v>126</v>
      </c>
    </row>
    <row r="160" spans="1:2" x14ac:dyDescent="0.25">
      <c r="A160" s="4" t="s">
        <v>36</v>
      </c>
      <c r="B160" s="5">
        <v>30</v>
      </c>
    </row>
    <row r="161" spans="1:2" x14ac:dyDescent="0.25">
      <c r="A161" s="4" t="s">
        <v>34</v>
      </c>
      <c r="B161" s="5">
        <v>69</v>
      </c>
    </row>
    <row r="162" spans="1:2" x14ac:dyDescent="0.25">
      <c r="A162" s="4" t="s">
        <v>33</v>
      </c>
      <c r="B162" s="5">
        <v>99</v>
      </c>
    </row>
    <row r="178" spans="1:2" x14ac:dyDescent="0.25">
      <c r="A178" t="s">
        <v>174</v>
      </c>
    </row>
    <row r="179" spans="1:2" x14ac:dyDescent="0.25">
      <c r="A179" t="s">
        <v>173</v>
      </c>
    </row>
    <row r="183" spans="1:2" x14ac:dyDescent="0.25">
      <c r="A183" s="6" t="s">
        <v>37</v>
      </c>
      <c r="B183" t="s">
        <v>177</v>
      </c>
    </row>
    <row r="184" spans="1:2" x14ac:dyDescent="0.25">
      <c r="A184" s="4">
        <v>4</v>
      </c>
      <c r="B184" s="32">
        <v>0.1111111111111111</v>
      </c>
    </row>
    <row r="185" spans="1:2" x14ac:dyDescent="0.25">
      <c r="A185" s="4">
        <v>5</v>
      </c>
      <c r="B185" s="32">
        <v>0.20202020202020202</v>
      </c>
    </row>
    <row r="186" spans="1:2" x14ac:dyDescent="0.25">
      <c r="A186" s="4">
        <v>6</v>
      </c>
      <c r="B186" s="32">
        <v>8.0808080808080815E-2</v>
      </c>
    </row>
    <row r="187" spans="1:2" x14ac:dyDescent="0.25">
      <c r="A187" s="4">
        <v>7</v>
      </c>
      <c r="B187" s="32">
        <v>0.23232323232323232</v>
      </c>
    </row>
    <row r="188" spans="1:2" x14ac:dyDescent="0.25">
      <c r="A188" s="4">
        <v>8</v>
      </c>
      <c r="B188" s="32">
        <v>0.31313131313131315</v>
      </c>
    </row>
    <row r="189" spans="1:2" x14ac:dyDescent="0.25">
      <c r="A189" s="4">
        <v>10</v>
      </c>
      <c r="B189" s="32">
        <v>4.0404040404040407E-2</v>
      </c>
    </row>
    <row r="190" spans="1:2" x14ac:dyDescent="0.25">
      <c r="A190" s="4">
        <v>12</v>
      </c>
      <c r="B190" s="32">
        <v>2.0202020202020204E-2</v>
      </c>
    </row>
    <row r="191" spans="1:2" x14ac:dyDescent="0.25">
      <c r="A191" s="4" t="s">
        <v>33</v>
      </c>
      <c r="B191" s="32">
        <v>1</v>
      </c>
    </row>
    <row r="208" spans="1:1" x14ac:dyDescent="0.25">
      <c r="A208" t="s">
        <v>176</v>
      </c>
    </row>
    <row r="209" spans="1:4" x14ac:dyDescent="0.25">
      <c r="A209" t="s">
        <v>175</v>
      </c>
    </row>
    <row r="213" spans="1:4" x14ac:dyDescent="0.25">
      <c r="A213" s="6" t="s">
        <v>181</v>
      </c>
      <c r="B213" s="6" t="s">
        <v>28</v>
      </c>
    </row>
    <row r="214" spans="1:4" x14ac:dyDescent="0.25">
      <c r="A214" s="6" t="s">
        <v>180</v>
      </c>
      <c r="B214" t="s">
        <v>21</v>
      </c>
      <c r="C214" t="s">
        <v>20</v>
      </c>
      <c r="D214" t="s">
        <v>33</v>
      </c>
    </row>
    <row r="215" spans="1:4" x14ac:dyDescent="0.25">
      <c r="A215" s="4">
        <v>20</v>
      </c>
      <c r="B215" s="32">
        <v>2.6917900403768506E-2</v>
      </c>
      <c r="C215" s="32">
        <v>3.5890533871691339E-2</v>
      </c>
      <c r="D215" s="32">
        <v>6.2808434275459846E-2</v>
      </c>
    </row>
    <row r="216" spans="1:4" x14ac:dyDescent="0.25">
      <c r="A216" s="4">
        <v>21</v>
      </c>
      <c r="B216" s="32">
        <v>0.1601615074024226</v>
      </c>
      <c r="C216" s="32">
        <v>0.1224764468371467</v>
      </c>
      <c r="D216" s="32">
        <v>0.28263795423956933</v>
      </c>
    </row>
    <row r="217" spans="1:4" x14ac:dyDescent="0.25">
      <c r="A217" s="4">
        <v>22</v>
      </c>
      <c r="B217" s="32">
        <v>4.9349484073575596E-2</v>
      </c>
      <c r="C217" s="32">
        <v>5.9219380888290714E-2</v>
      </c>
      <c r="D217" s="32">
        <v>0.10856886496186631</v>
      </c>
    </row>
    <row r="218" spans="1:4" x14ac:dyDescent="0.25">
      <c r="A218" s="4">
        <v>23</v>
      </c>
      <c r="B218" s="32">
        <v>7.2229699416778828E-2</v>
      </c>
      <c r="C218" s="32">
        <v>0.12382234185733512</v>
      </c>
      <c r="D218" s="32">
        <v>0.19605204127411396</v>
      </c>
    </row>
    <row r="219" spans="1:4" x14ac:dyDescent="0.25">
      <c r="A219" s="4">
        <v>24</v>
      </c>
      <c r="B219" s="32">
        <v>7.5370121130551818E-2</v>
      </c>
      <c r="C219" s="32">
        <v>0.13997308209959622</v>
      </c>
      <c r="D219" s="32">
        <v>0.21534320323014805</v>
      </c>
    </row>
    <row r="220" spans="1:4" x14ac:dyDescent="0.25">
      <c r="A220" s="4">
        <v>25</v>
      </c>
      <c r="B220" s="32">
        <v>4.4863167339614179E-2</v>
      </c>
      <c r="C220" s="32">
        <v>8.9726334679228359E-2</v>
      </c>
      <c r="D220" s="32">
        <v>0.13458950201884254</v>
      </c>
    </row>
    <row r="221" spans="1:4" x14ac:dyDescent="0.25">
      <c r="A221" s="4" t="s">
        <v>33</v>
      </c>
      <c r="B221" s="32">
        <v>0.4288918797667115</v>
      </c>
      <c r="C221" s="32">
        <v>0.5711081202332885</v>
      </c>
      <c r="D221" s="32">
        <v>1</v>
      </c>
    </row>
    <row r="238" spans="1:1" x14ac:dyDescent="0.25">
      <c r="A238" t="s">
        <v>179</v>
      </c>
    </row>
    <row r="239" spans="1:1" x14ac:dyDescent="0.25">
      <c r="A239" t="s">
        <v>178</v>
      </c>
    </row>
    <row r="243" spans="1:8" x14ac:dyDescent="0.25">
      <c r="A243" s="6" t="s">
        <v>184</v>
      </c>
      <c r="B243" s="6" t="s">
        <v>56</v>
      </c>
    </row>
    <row r="244" spans="1:8" x14ac:dyDescent="0.25">
      <c r="A244" s="6" t="s">
        <v>37</v>
      </c>
      <c r="B244">
        <v>20</v>
      </c>
      <c r="C244">
        <v>21</v>
      </c>
      <c r="D244">
        <v>22</v>
      </c>
      <c r="E244">
        <v>23</v>
      </c>
      <c r="F244">
        <v>24</v>
      </c>
      <c r="G244">
        <v>25</v>
      </c>
      <c r="H244" t="s">
        <v>33</v>
      </c>
    </row>
    <row r="245" spans="1:8" x14ac:dyDescent="0.25">
      <c r="A245" s="4">
        <v>4</v>
      </c>
      <c r="B245" s="32">
        <v>0</v>
      </c>
      <c r="C245" s="32">
        <v>2.4060150375939851E-2</v>
      </c>
      <c r="D245" s="32">
        <v>1.8045112781954888E-2</v>
      </c>
      <c r="E245" s="32">
        <v>0</v>
      </c>
      <c r="F245" s="32">
        <v>0</v>
      </c>
      <c r="G245" s="32">
        <v>2.4060150375939851E-2</v>
      </c>
      <c r="H245" s="32">
        <v>6.616541353383458E-2</v>
      </c>
    </row>
    <row r="246" spans="1:8" x14ac:dyDescent="0.25">
      <c r="A246" s="4">
        <v>5</v>
      </c>
      <c r="B246" s="32">
        <v>2.2556390977443608E-2</v>
      </c>
      <c r="C246" s="32">
        <v>3.007518796992481E-2</v>
      </c>
      <c r="D246" s="32">
        <v>0</v>
      </c>
      <c r="E246" s="32">
        <v>1.5037593984962405E-2</v>
      </c>
      <c r="F246" s="32">
        <v>5.2631578947368418E-2</v>
      </c>
      <c r="G246" s="32">
        <v>3.007518796992481E-2</v>
      </c>
      <c r="H246" s="32">
        <v>0.15037593984962405</v>
      </c>
    </row>
    <row r="247" spans="1:8" x14ac:dyDescent="0.25">
      <c r="A247" s="4">
        <v>6</v>
      </c>
      <c r="B247" s="32">
        <v>0</v>
      </c>
      <c r="C247" s="32">
        <v>7.2180451127819553E-2</v>
      </c>
      <c r="D247" s="32">
        <v>0</v>
      </c>
      <c r="E247" s="32">
        <v>0</v>
      </c>
      <c r="F247" s="32">
        <v>0</v>
      </c>
      <c r="G247" s="32">
        <v>0</v>
      </c>
      <c r="H247" s="32">
        <v>7.2180451127819553E-2</v>
      </c>
    </row>
    <row r="248" spans="1:8" x14ac:dyDescent="0.25">
      <c r="A248" s="4">
        <v>7</v>
      </c>
      <c r="B248" s="32">
        <v>4.2105263157894736E-2</v>
      </c>
      <c r="C248" s="32">
        <v>2.1052631578947368E-2</v>
      </c>
      <c r="D248" s="32">
        <v>8.4210526315789472E-2</v>
      </c>
      <c r="E248" s="32">
        <v>0</v>
      </c>
      <c r="F248" s="32">
        <v>7.3684210526315783E-2</v>
      </c>
      <c r="G248" s="32">
        <v>2.1052631578947368E-2</v>
      </c>
      <c r="H248" s="32">
        <v>0.24210526315789474</v>
      </c>
    </row>
    <row r="249" spans="1:8" x14ac:dyDescent="0.25">
      <c r="A249" s="4">
        <v>8</v>
      </c>
      <c r="B249" s="32">
        <v>0</v>
      </c>
      <c r="C249" s="32">
        <v>9.6240601503759404E-2</v>
      </c>
      <c r="D249" s="32">
        <v>0</v>
      </c>
      <c r="E249" s="32">
        <v>0.18045112781954886</v>
      </c>
      <c r="F249" s="32">
        <v>7.2180451127819553E-2</v>
      </c>
      <c r="G249" s="32">
        <v>2.4060150375939851E-2</v>
      </c>
      <c r="H249" s="32">
        <v>0.37293233082706767</v>
      </c>
    </row>
    <row r="250" spans="1:8" x14ac:dyDescent="0.25">
      <c r="A250" s="4">
        <v>10</v>
      </c>
      <c r="B250" s="32">
        <v>0</v>
      </c>
      <c r="C250" s="32">
        <v>6.0150375939849621E-2</v>
      </c>
      <c r="D250" s="32">
        <v>0</v>
      </c>
      <c r="E250" s="32">
        <v>0</v>
      </c>
      <c r="F250" s="32">
        <v>0</v>
      </c>
      <c r="G250" s="32">
        <v>0</v>
      </c>
      <c r="H250" s="32">
        <v>6.0150375939849621E-2</v>
      </c>
    </row>
    <row r="251" spans="1:8" x14ac:dyDescent="0.25">
      <c r="A251" s="4">
        <v>12</v>
      </c>
      <c r="B251" s="32">
        <v>0</v>
      </c>
      <c r="C251" s="32">
        <v>0</v>
      </c>
      <c r="D251" s="32">
        <v>0</v>
      </c>
      <c r="E251" s="32">
        <v>3.6090225563909777E-2</v>
      </c>
      <c r="F251" s="32">
        <v>0</v>
      </c>
      <c r="G251" s="32">
        <v>0</v>
      </c>
      <c r="H251" s="32">
        <v>3.6090225563909777E-2</v>
      </c>
    </row>
    <row r="252" spans="1:8" x14ac:dyDescent="0.25">
      <c r="A252" s="4" t="s">
        <v>33</v>
      </c>
      <c r="B252" s="32">
        <v>6.4661654135338351E-2</v>
      </c>
      <c r="C252" s="32">
        <v>0.30375939849624062</v>
      </c>
      <c r="D252" s="32">
        <v>0.10225563909774436</v>
      </c>
      <c r="E252" s="32">
        <v>0.23157894736842105</v>
      </c>
      <c r="F252" s="32">
        <v>0.19849624060150375</v>
      </c>
      <c r="G252" s="32">
        <v>9.9248120300751877E-2</v>
      </c>
      <c r="H252" s="32">
        <v>1</v>
      </c>
    </row>
    <row r="269" spans="1:2" x14ac:dyDescent="0.25">
      <c r="A269" t="s">
        <v>183</v>
      </c>
    </row>
    <row r="270" spans="1:2" x14ac:dyDescent="0.25">
      <c r="A270" t="s">
        <v>182</v>
      </c>
    </row>
    <row r="272" spans="1:2" x14ac:dyDescent="0.25">
      <c r="A272" s="6" t="s">
        <v>181</v>
      </c>
      <c r="B272" s="6" t="s">
        <v>56</v>
      </c>
    </row>
    <row r="273" spans="1:4" x14ac:dyDescent="0.25">
      <c r="A273" s="6" t="s">
        <v>37</v>
      </c>
      <c r="B273" t="s">
        <v>21</v>
      </c>
      <c r="C273" t="s">
        <v>20</v>
      </c>
      <c r="D273" t="s">
        <v>33</v>
      </c>
    </row>
    <row r="274" spans="1:4" x14ac:dyDescent="0.25">
      <c r="A274" s="4">
        <v>20</v>
      </c>
      <c r="B274" s="32">
        <v>2.6917900403768506E-2</v>
      </c>
      <c r="C274" s="32">
        <v>3.5890533871691339E-2</v>
      </c>
      <c r="D274" s="32">
        <v>6.2808434275459846E-2</v>
      </c>
    </row>
    <row r="275" spans="1:4" x14ac:dyDescent="0.25">
      <c r="A275" s="4">
        <v>21</v>
      </c>
      <c r="B275" s="32">
        <v>0.1601615074024226</v>
      </c>
      <c r="C275" s="32">
        <v>0.1224764468371467</v>
      </c>
      <c r="D275" s="32">
        <v>0.28263795423956933</v>
      </c>
    </row>
    <row r="276" spans="1:4" x14ac:dyDescent="0.25">
      <c r="A276" s="4">
        <v>22</v>
      </c>
      <c r="B276" s="32">
        <v>4.9349484073575596E-2</v>
      </c>
      <c r="C276" s="32">
        <v>5.9219380888290714E-2</v>
      </c>
      <c r="D276" s="32">
        <v>0.10856886496186631</v>
      </c>
    </row>
    <row r="277" spans="1:4" x14ac:dyDescent="0.25">
      <c r="A277" s="4">
        <v>23</v>
      </c>
      <c r="B277" s="32">
        <v>7.2229699416778828E-2</v>
      </c>
      <c r="C277" s="32">
        <v>0.12382234185733512</v>
      </c>
      <c r="D277" s="32">
        <v>0.19605204127411396</v>
      </c>
    </row>
    <row r="278" spans="1:4" x14ac:dyDescent="0.25">
      <c r="A278" s="4">
        <v>24</v>
      </c>
      <c r="B278" s="32">
        <v>7.5370121130551818E-2</v>
      </c>
      <c r="C278" s="32">
        <v>0.13997308209959622</v>
      </c>
      <c r="D278" s="32">
        <v>0.21534320323014805</v>
      </c>
    </row>
    <row r="279" spans="1:4" x14ac:dyDescent="0.25">
      <c r="A279" s="4">
        <v>25</v>
      </c>
      <c r="B279" s="32">
        <v>4.4863167339614179E-2</v>
      </c>
      <c r="C279" s="32">
        <v>8.9726334679228359E-2</v>
      </c>
      <c r="D279" s="32">
        <v>0.13458950201884254</v>
      </c>
    </row>
    <row r="280" spans="1:4" x14ac:dyDescent="0.25">
      <c r="A280" s="4" t="s">
        <v>33</v>
      </c>
      <c r="B280" s="32">
        <v>0.4288918797667115</v>
      </c>
      <c r="C280" s="32">
        <v>0.5711081202332885</v>
      </c>
      <c r="D280" s="32">
        <v>1</v>
      </c>
    </row>
    <row r="282" spans="1:4" x14ac:dyDescent="0.25">
      <c r="A282" t="s">
        <v>186</v>
      </c>
    </row>
    <row r="283" spans="1:4" x14ac:dyDescent="0.25">
      <c r="A283" t="s">
        <v>185</v>
      </c>
    </row>
  </sheetData>
  <pageMargins left="0.7" right="0.7" top="0.75" bottom="0.75" header="0.3" footer="0.3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7"/>
  <sheetViews>
    <sheetView topLeftCell="A67" workbookViewId="0">
      <selection activeCell="J94" sqref="J94"/>
    </sheetView>
  </sheetViews>
  <sheetFormatPr defaultRowHeight="15" x14ac:dyDescent="0.25"/>
  <cols>
    <col min="1" max="1" width="13.85546875" customWidth="1"/>
    <col min="2" max="2" width="10.5703125" bestFit="1" customWidth="1"/>
    <col min="3" max="3" width="13.85546875" customWidth="1"/>
    <col min="4" max="4" width="10.140625" customWidth="1"/>
    <col min="7" max="7" width="51.140625" bestFit="1" customWidth="1"/>
    <col min="8" max="8" width="24.7109375" bestFit="1" customWidth="1"/>
    <col min="9" max="9" width="14.42578125" bestFit="1" customWidth="1"/>
  </cols>
  <sheetData>
    <row r="2" spans="2:9" x14ac:dyDescent="0.25">
      <c r="B2" t="s">
        <v>26</v>
      </c>
    </row>
    <row r="3" spans="2:9" x14ac:dyDescent="0.25">
      <c r="B3" t="s">
        <v>19</v>
      </c>
      <c r="C3" t="s">
        <v>18</v>
      </c>
    </row>
    <row r="4" spans="2:9" x14ac:dyDescent="0.25">
      <c r="B4" t="s">
        <v>17</v>
      </c>
      <c r="C4" t="s">
        <v>16</v>
      </c>
    </row>
    <row r="6" spans="2:9" x14ac:dyDescent="0.25">
      <c r="B6">
        <v>5</v>
      </c>
      <c r="D6">
        <v>8</v>
      </c>
    </row>
    <row r="7" spans="2:9" x14ac:dyDescent="0.25">
      <c r="B7">
        <v>8</v>
      </c>
      <c r="D7">
        <v>7</v>
      </c>
      <c r="G7" t="s">
        <v>15</v>
      </c>
    </row>
    <row r="8" spans="2:9" ht="15.75" thickBot="1" x14ac:dyDescent="0.3">
      <c r="B8">
        <v>5</v>
      </c>
      <c r="D8">
        <v>8</v>
      </c>
    </row>
    <row r="9" spans="2:9" x14ac:dyDescent="0.25">
      <c r="B9">
        <v>7</v>
      </c>
      <c r="D9">
        <v>7</v>
      </c>
      <c r="G9" s="3"/>
      <c r="H9" s="3" t="s">
        <v>14</v>
      </c>
      <c r="I9" s="3" t="s">
        <v>13</v>
      </c>
    </row>
    <row r="10" spans="2:9" x14ac:dyDescent="0.25">
      <c r="B10">
        <v>7</v>
      </c>
      <c r="D10">
        <v>8</v>
      </c>
      <c r="G10" s="2" t="s">
        <v>12</v>
      </c>
      <c r="H10" s="2">
        <v>6.3513513513513518</v>
      </c>
      <c r="I10" s="2">
        <v>6.935483870967742</v>
      </c>
    </row>
    <row r="11" spans="2:9" x14ac:dyDescent="0.25">
      <c r="B11">
        <v>8</v>
      </c>
      <c r="D11">
        <v>7</v>
      </c>
      <c r="G11" s="2" t="s">
        <v>11</v>
      </c>
      <c r="H11" s="2">
        <v>3.2342342342342363</v>
      </c>
      <c r="I11" s="2">
        <v>1.7956989247311792</v>
      </c>
    </row>
    <row r="12" spans="2:9" x14ac:dyDescent="0.25">
      <c r="B12">
        <v>7</v>
      </c>
      <c r="D12">
        <v>7</v>
      </c>
      <c r="G12" s="2" t="s">
        <v>10</v>
      </c>
      <c r="H12" s="2">
        <v>37</v>
      </c>
      <c r="I12" s="2">
        <v>31</v>
      </c>
    </row>
    <row r="13" spans="2:9" x14ac:dyDescent="0.25">
      <c r="B13">
        <v>5</v>
      </c>
      <c r="D13">
        <v>7</v>
      </c>
      <c r="G13" s="2" t="s">
        <v>9</v>
      </c>
      <c r="H13" s="2">
        <v>2.5803545480964831</v>
      </c>
      <c r="I13" s="2"/>
    </row>
    <row r="14" spans="2:9" x14ac:dyDescent="0.25">
      <c r="B14">
        <v>7</v>
      </c>
      <c r="D14">
        <v>8</v>
      </c>
      <c r="G14" s="2" t="s">
        <v>8</v>
      </c>
      <c r="H14" s="2">
        <v>0</v>
      </c>
      <c r="I14" s="2"/>
    </row>
    <row r="15" spans="2:9" x14ac:dyDescent="0.25">
      <c r="B15">
        <v>5</v>
      </c>
      <c r="D15">
        <v>8</v>
      </c>
      <c r="G15" s="2" t="s">
        <v>7</v>
      </c>
      <c r="H15" s="2">
        <v>66</v>
      </c>
      <c r="I15" s="2"/>
    </row>
    <row r="16" spans="2:9" x14ac:dyDescent="0.25">
      <c r="B16">
        <v>5</v>
      </c>
      <c r="D16">
        <v>8</v>
      </c>
      <c r="G16" s="2" t="s">
        <v>6</v>
      </c>
      <c r="H16" s="2">
        <v>-1.493478399577322</v>
      </c>
      <c r="I16" s="2"/>
    </row>
    <row r="17" spans="2:9" x14ac:dyDescent="0.25">
      <c r="B17">
        <v>5</v>
      </c>
      <c r="D17">
        <v>8</v>
      </c>
      <c r="G17" s="2" t="s">
        <v>5</v>
      </c>
      <c r="H17" s="2">
        <v>7.0038757227959061E-2</v>
      </c>
      <c r="I17" s="2"/>
    </row>
    <row r="18" spans="2:9" x14ac:dyDescent="0.25">
      <c r="B18">
        <v>5</v>
      </c>
      <c r="D18">
        <v>8</v>
      </c>
      <c r="G18" s="2" t="s">
        <v>4</v>
      </c>
      <c r="H18" s="2">
        <v>1.6682705142276302</v>
      </c>
      <c r="I18" s="2"/>
    </row>
    <row r="19" spans="2:9" x14ac:dyDescent="0.25">
      <c r="B19">
        <v>5</v>
      </c>
      <c r="D19">
        <v>6</v>
      </c>
      <c r="G19" s="2" t="s">
        <v>3</v>
      </c>
      <c r="H19" s="2">
        <v>0.14007751445591812</v>
      </c>
      <c r="I19" s="2"/>
    </row>
    <row r="20" spans="2:9" ht="15.75" thickBot="1" x14ac:dyDescent="0.3">
      <c r="B20">
        <v>5</v>
      </c>
      <c r="D20">
        <v>6</v>
      </c>
      <c r="G20" s="1" t="s">
        <v>2</v>
      </c>
      <c r="H20" s="1">
        <v>1.996564418952312</v>
      </c>
      <c r="I20" s="1"/>
    </row>
    <row r="21" spans="2:9" x14ac:dyDescent="0.25">
      <c r="B21">
        <v>5</v>
      </c>
      <c r="D21">
        <v>8</v>
      </c>
    </row>
    <row r="22" spans="2:9" x14ac:dyDescent="0.25">
      <c r="B22">
        <v>5</v>
      </c>
      <c r="D22">
        <v>7</v>
      </c>
      <c r="G22" t="s">
        <v>1</v>
      </c>
      <c r="H22" t="s">
        <v>0</v>
      </c>
    </row>
    <row r="23" spans="2:9" x14ac:dyDescent="0.25">
      <c r="B23">
        <v>12</v>
      </c>
      <c r="D23">
        <v>4</v>
      </c>
    </row>
    <row r="24" spans="2:9" x14ac:dyDescent="0.25">
      <c r="B24">
        <v>5</v>
      </c>
      <c r="D24">
        <v>6</v>
      </c>
    </row>
    <row r="25" spans="2:9" x14ac:dyDescent="0.25">
      <c r="B25">
        <v>5</v>
      </c>
      <c r="D25">
        <v>8</v>
      </c>
    </row>
    <row r="26" spans="2:9" x14ac:dyDescent="0.25">
      <c r="B26">
        <v>7</v>
      </c>
      <c r="D26">
        <v>7</v>
      </c>
    </row>
    <row r="27" spans="2:9" x14ac:dyDescent="0.25">
      <c r="B27">
        <v>5</v>
      </c>
      <c r="D27">
        <v>4</v>
      </c>
    </row>
    <row r="28" spans="2:9" x14ac:dyDescent="0.25">
      <c r="B28">
        <v>6</v>
      </c>
      <c r="D28">
        <v>6</v>
      </c>
    </row>
    <row r="29" spans="2:9" x14ac:dyDescent="0.25">
      <c r="B29">
        <v>5</v>
      </c>
      <c r="D29">
        <v>8</v>
      </c>
    </row>
    <row r="30" spans="2:9" x14ac:dyDescent="0.25">
      <c r="B30">
        <v>8</v>
      </c>
      <c r="D30">
        <v>8</v>
      </c>
    </row>
    <row r="31" spans="2:9" x14ac:dyDescent="0.25">
      <c r="B31">
        <v>8</v>
      </c>
      <c r="D31">
        <v>8</v>
      </c>
    </row>
    <row r="32" spans="2:9" x14ac:dyDescent="0.25">
      <c r="B32">
        <v>12</v>
      </c>
      <c r="D32">
        <v>7</v>
      </c>
    </row>
    <row r="33" spans="1:8" x14ac:dyDescent="0.25">
      <c r="B33">
        <v>5</v>
      </c>
      <c r="D33">
        <v>4</v>
      </c>
    </row>
    <row r="34" spans="1:8" x14ac:dyDescent="0.25">
      <c r="B34">
        <v>5</v>
      </c>
      <c r="D34">
        <v>8</v>
      </c>
    </row>
    <row r="35" spans="1:8" x14ac:dyDescent="0.25">
      <c r="B35">
        <v>5</v>
      </c>
      <c r="D35">
        <v>7</v>
      </c>
    </row>
    <row r="36" spans="1:8" x14ac:dyDescent="0.25">
      <c r="B36">
        <v>7</v>
      </c>
      <c r="D36">
        <v>4</v>
      </c>
    </row>
    <row r="37" spans="1:8" x14ac:dyDescent="0.25">
      <c r="B37">
        <v>6</v>
      </c>
    </row>
    <row r="38" spans="1:8" x14ac:dyDescent="0.25">
      <c r="B38">
        <v>8</v>
      </c>
    </row>
    <row r="39" spans="1:8" x14ac:dyDescent="0.25">
      <c r="B39">
        <v>8</v>
      </c>
    </row>
    <row r="40" spans="1:8" x14ac:dyDescent="0.25">
      <c r="B40">
        <v>7</v>
      </c>
    </row>
    <row r="41" spans="1:8" x14ac:dyDescent="0.25">
      <c r="B41">
        <v>6</v>
      </c>
    </row>
    <row r="42" spans="1:8" x14ac:dyDescent="0.25">
      <c r="B42">
        <v>6</v>
      </c>
    </row>
    <row r="44" spans="1:8" x14ac:dyDescent="0.25">
      <c r="A44" t="s">
        <v>28</v>
      </c>
      <c r="B44" t="s">
        <v>27</v>
      </c>
      <c r="D44" t="s">
        <v>28</v>
      </c>
      <c r="E44" t="s">
        <v>27</v>
      </c>
      <c r="G44" t="s">
        <v>26</v>
      </c>
    </row>
    <row r="45" spans="1:8" x14ac:dyDescent="0.25">
      <c r="A45" t="s">
        <v>21</v>
      </c>
      <c r="B45">
        <v>5</v>
      </c>
      <c r="D45" t="s">
        <v>20</v>
      </c>
      <c r="E45">
        <v>12</v>
      </c>
      <c r="G45" t="s">
        <v>19</v>
      </c>
      <c r="H45" t="s">
        <v>25</v>
      </c>
    </row>
    <row r="46" spans="1:8" x14ac:dyDescent="0.25">
      <c r="A46" t="s">
        <v>21</v>
      </c>
      <c r="B46">
        <v>5</v>
      </c>
      <c r="D46" t="s">
        <v>20</v>
      </c>
      <c r="E46">
        <v>8</v>
      </c>
      <c r="G46" t="s">
        <v>17</v>
      </c>
      <c r="H46" t="s">
        <v>24</v>
      </c>
    </row>
    <row r="47" spans="1:8" x14ac:dyDescent="0.25">
      <c r="A47" t="s">
        <v>21</v>
      </c>
      <c r="B47">
        <v>8</v>
      </c>
      <c r="D47" t="s">
        <v>20</v>
      </c>
      <c r="E47">
        <v>8</v>
      </c>
      <c r="G47" t="s">
        <v>15</v>
      </c>
    </row>
    <row r="48" spans="1:8" ht="15.75" thickBot="1" x14ac:dyDescent="0.3">
      <c r="A48" t="s">
        <v>21</v>
      </c>
      <c r="B48">
        <v>8</v>
      </c>
      <c r="D48" t="s">
        <v>20</v>
      </c>
      <c r="E48">
        <v>8</v>
      </c>
    </row>
    <row r="49" spans="1:9" x14ac:dyDescent="0.25">
      <c r="A49" t="s">
        <v>21</v>
      </c>
      <c r="B49">
        <v>5</v>
      </c>
      <c r="D49" t="s">
        <v>20</v>
      </c>
      <c r="E49">
        <v>8</v>
      </c>
      <c r="G49" s="3"/>
      <c r="H49" s="3" t="s">
        <v>14</v>
      </c>
      <c r="I49" s="3" t="s">
        <v>13</v>
      </c>
    </row>
    <row r="50" spans="1:9" x14ac:dyDescent="0.25">
      <c r="A50" t="s">
        <v>21</v>
      </c>
      <c r="B50">
        <v>5</v>
      </c>
      <c r="D50" t="s">
        <v>20</v>
      </c>
      <c r="E50">
        <v>8</v>
      </c>
      <c r="G50" s="2" t="s">
        <v>12</v>
      </c>
      <c r="H50" s="2">
        <v>7.25</v>
      </c>
      <c r="I50" s="2">
        <v>6.0232558139534884</v>
      </c>
    </row>
    <row r="51" spans="1:9" x14ac:dyDescent="0.25">
      <c r="A51" t="s">
        <v>21</v>
      </c>
      <c r="B51">
        <v>5</v>
      </c>
      <c r="D51" t="s">
        <v>20</v>
      </c>
      <c r="E51">
        <v>4</v>
      </c>
      <c r="G51" s="2" t="s">
        <v>11</v>
      </c>
      <c r="H51" s="2">
        <v>3.2454545454545456</v>
      </c>
      <c r="I51" s="2">
        <v>1.9280177187153933</v>
      </c>
    </row>
    <row r="52" spans="1:9" x14ac:dyDescent="0.25">
      <c r="A52" t="s">
        <v>21</v>
      </c>
      <c r="B52">
        <v>7</v>
      </c>
      <c r="D52" t="s">
        <v>20</v>
      </c>
      <c r="E52">
        <v>7</v>
      </c>
      <c r="G52" s="2" t="s">
        <v>10</v>
      </c>
      <c r="H52" s="2">
        <v>56</v>
      </c>
      <c r="I52" s="2">
        <v>43</v>
      </c>
    </row>
    <row r="53" spans="1:9" x14ac:dyDescent="0.25">
      <c r="A53" t="s">
        <v>21</v>
      </c>
      <c r="B53">
        <v>4</v>
      </c>
      <c r="D53" t="s">
        <v>20</v>
      </c>
      <c r="E53">
        <v>7</v>
      </c>
      <c r="G53" s="2" t="s">
        <v>9</v>
      </c>
      <c r="H53" s="2">
        <v>2.6750179812994488</v>
      </c>
      <c r="I53" s="2"/>
    </row>
    <row r="54" spans="1:9" x14ac:dyDescent="0.25">
      <c r="A54" t="s">
        <v>21</v>
      </c>
      <c r="B54">
        <v>6</v>
      </c>
      <c r="D54" t="s">
        <v>20</v>
      </c>
      <c r="E54">
        <v>7</v>
      </c>
      <c r="G54" s="2" t="s">
        <v>8</v>
      </c>
      <c r="H54" s="2">
        <v>0</v>
      </c>
      <c r="I54" s="2"/>
    </row>
    <row r="55" spans="1:9" x14ac:dyDescent="0.25">
      <c r="A55" t="s">
        <v>21</v>
      </c>
      <c r="B55">
        <v>7</v>
      </c>
      <c r="D55" t="s">
        <v>20</v>
      </c>
      <c r="E55">
        <v>7</v>
      </c>
      <c r="G55" s="2" t="s">
        <v>7</v>
      </c>
      <c r="H55" s="2">
        <v>97</v>
      </c>
      <c r="I55" s="2"/>
    </row>
    <row r="56" spans="1:9" x14ac:dyDescent="0.25">
      <c r="A56" t="s">
        <v>21</v>
      </c>
      <c r="B56">
        <v>8</v>
      </c>
      <c r="D56" t="s">
        <v>20</v>
      </c>
      <c r="E56">
        <v>6</v>
      </c>
      <c r="G56" s="2" t="s">
        <v>6</v>
      </c>
      <c r="H56" s="2">
        <v>3.6991445257351789</v>
      </c>
      <c r="I56" s="2"/>
    </row>
    <row r="57" spans="1:9" x14ac:dyDescent="0.25">
      <c r="A57" t="s">
        <v>21</v>
      </c>
      <c r="B57">
        <v>8</v>
      </c>
      <c r="D57" t="s">
        <v>20</v>
      </c>
      <c r="E57">
        <v>4</v>
      </c>
      <c r="G57" s="2" t="s">
        <v>5</v>
      </c>
      <c r="H57" s="2">
        <v>1.7938502492830647E-4</v>
      </c>
      <c r="I57" s="2"/>
    </row>
    <row r="58" spans="1:9" x14ac:dyDescent="0.25">
      <c r="A58" t="s">
        <v>21</v>
      </c>
      <c r="B58">
        <v>5</v>
      </c>
      <c r="D58" t="s">
        <v>20</v>
      </c>
      <c r="E58">
        <v>10</v>
      </c>
      <c r="G58" s="2" t="s">
        <v>4</v>
      </c>
      <c r="H58" s="2">
        <v>1.6607146101230255</v>
      </c>
      <c r="I58" s="2"/>
    </row>
    <row r="59" spans="1:9" x14ac:dyDescent="0.25">
      <c r="A59" t="s">
        <v>21</v>
      </c>
      <c r="B59">
        <v>5</v>
      </c>
      <c r="D59" t="s">
        <v>20</v>
      </c>
      <c r="E59">
        <v>7</v>
      </c>
      <c r="G59" s="2" t="s">
        <v>3</v>
      </c>
      <c r="H59" s="2">
        <v>3.5877004985661293E-4</v>
      </c>
      <c r="I59" s="2"/>
    </row>
    <row r="60" spans="1:9" ht="15.75" thickBot="1" x14ac:dyDescent="0.3">
      <c r="A60" t="s">
        <v>21</v>
      </c>
      <c r="B60">
        <v>8</v>
      </c>
      <c r="D60" t="s">
        <v>20</v>
      </c>
      <c r="E60">
        <v>5</v>
      </c>
      <c r="G60" s="1" t="s">
        <v>2</v>
      </c>
      <c r="H60" s="1">
        <v>1.9847231860139838</v>
      </c>
      <c r="I60" s="1"/>
    </row>
    <row r="61" spans="1:9" x14ac:dyDescent="0.25">
      <c r="A61" t="s">
        <v>21</v>
      </c>
      <c r="B61">
        <v>8</v>
      </c>
      <c r="D61" t="s">
        <v>20</v>
      </c>
      <c r="E61">
        <v>8</v>
      </c>
    </row>
    <row r="62" spans="1:9" x14ac:dyDescent="0.25">
      <c r="A62" t="s">
        <v>21</v>
      </c>
      <c r="B62">
        <v>5</v>
      </c>
      <c r="D62" t="s">
        <v>20</v>
      </c>
      <c r="E62">
        <v>8</v>
      </c>
      <c r="G62" t="s">
        <v>23</v>
      </c>
      <c r="H62" t="s">
        <v>22</v>
      </c>
    </row>
    <row r="63" spans="1:9" x14ac:dyDescent="0.25">
      <c r="A63" t="s">
        <v>21</v>
      </c>
      <c r="B63">
        <v>5</v>
      </c>
      <c r="D63" t="s">
        <v>20</v>
      </c>
      <c r="E63">
        <v>8</v>
      </c>
    </row>
    <row r="64" spans="1:9" x14ac:dyDescent="0.25">
      <c r="A64" t="s">
        <v>21</v>
      </c>
      <c r="B64">
        <v>5</v>
      </c>
      <c r="D64" t="s">
        <v>20</v>
      </c>
      <c r="E64">
        <v>12</v>
      </c>
    </row>
    <row r="65" spans="1:11" x14ac:dyDescent="0.25">
      <c r="A65" t="s">
        <v>21</v>
      </c>
      <c r="B65">
        <v>7</v>
      </c>
      <c r="D65" t="s">
        <v>20</v>
      </c>
      <c r="E65">
        <v>8</v>
      </c>
    </row>
    <row r="66" spans="1:11" x14ac:dyDescent="0.25">
      <c r="A66" t="s">
        <v>21</v>
      </c>
      <c r="B66">
        <v>4</v>
      </c>
      <c r="D66" t="s">
        <v>20</v>
      </c>
      <c r="E66">
        <v>8</v>
      </c>
      <c r="J66" s="33"/>
      <c r="K66" s="33"/>
    </row>
    <row r="67" spans="1:11" x14ac:dyDescent="0.25">
      <c r="A67" t="s">
        <v>21</v>
      </c>
      <c r="B67">
        <v>6</v>
      </c>
      <c r="D67" t="s">
        <v>20</v>
      </c>
      <c r="E67">
        <v>8</v>
      </c>
      <c r="G67" s="4"/>
      <c r="H67" s="5"/>
      <c r="J67" s="33"/>
      <c r="K67" s="33"/>
    </row>
    <row r="68" spans="1:11" x14ac:dyDescent="0.25">
      <c r="A68" t="s">
        <v>21</v>
      </c>
      <c r="B68">
        <v>7</v>
      </c>
      <c r="D68" t="s">
        <v>20</v>
      </c>
      <c r="E68">
        <v>8</v>
      </c>
      <c r="G68" s="4"/>
      <c r="H68" s="5"/>
    </row>
    <row r="69" spans="1:11" x14ac:dyDescent="0.25">
      <c r="A69" t="s">
        <v>21</v>
      </c>
      <c r="B69">
        <v>8</v>
      </c>
      <c r="D69" t="s">
        <v>20</v>
      </c>
      <c r="E69">
        <v>8</v>
      </c>
      <c r="G69" s="4"/>
      <c r="H69" s="5"/>
    </row>
    <row r="70" spans="1:11" x14ac:dyDescent="0.25">
      <c r="A70" t="s">
        <v>21</v>
      </c>
      <c r="B70">
        <v>8</v>
      </c>
      <c r="D70" t="s">
        <v>20</v>
      </c>
      <c r="E70">
        <v>4</v>
      </c>
      <c r="G70" s="4"/>
      <c r="H70" s="5"/>
    </row>
    <row r="71" spans="1:11" x14ac:dyDescent="0.25">
      <c r="A71" t="s">
        <v>21</v>
      </c>
      <c r="B71">
        <v>5</v>
      </c>
      <c r="D71" t="s">
        <v>20</v>
      </c>
      <c r="E71">
        <v>7</v>
      </c>
      <c r="G71" t="s">
        <v>26</v>
      </c>
    </row>
    <row r="72" spans="1:11" x14ac:dyDescent="0.25">
      <c r="A72" t="s">
        <v>21</v>
      </c>
      <c r="B72">
        <v>5</v>
      </c>
      <c r="D72" t="s">
        <v>20</v>
      </c>
      <c r="E72">
        <v>7</v>
      </c>
      <c r="G72" s="4" t="s">
        <v>44</v>
      </c>
      <c r="H72" t="s">
        <v>45</v>
      </c>
    </row>
    <row r="73" spans="1:11" x14ac:dyDescent="0.25">
      <c r="A73" t="s">
        <v>21</v>
      </c>
      <c r="B73">
        <v>8</v>
      </c>
      <c r="D73" t="s">
        <v>20</v>
      </c>
      <c r="E73">
        <v>7</v>
      </c>
      <c r="G73" s="4" t="s">
        <v>46</v>
      </c>
      <c r="H73" t="s">
        <v>47</v>
      </c>
    </row>
    <row r="74" spans="1:11" x14ac:dyDescent="0.25">
      <c r="A74" t="s">
        <v>21</v>
      </c>
      <c r="B74">
        <v>8</v>
      </c>
      <c r="D74" t="s">
        <v>20</v>
      </c>
      <c r="E74">
        <v>7</v>
      </c>
    </row>
    <row r="75" spans="1:11" x14ac:dyDescent="0.25">
      <c r="A75" t="s">
        <v>21</v>
      </c>
      <c r="B75">
        <v>5</v>
      </c>
      <c r="D75" t="s">
        <v>20</v>
      </c>
      <c r="E75">
        <v>6</v>
      </c>
      <c r="G75" t="s">
        <v>15</v>
      </c>
    </row>
    <row r="76" spans="1:11" ht="15.75" thickBot="1" x14ac:dyDescent="0.3">
      <c r="A76" t="s">
        <v>21</v>
      </c>
      <c r="B76">
        <v>5</v>
      </c>
      <c r="D76" t="s">
        <v>20</v>
      </c>
      <c r="E76">
        <v>4</v>
      </c>
    </row>
    <row r="77" spans="1:11" x14ac:dyDescent="0.25">
      <c r="A77" t="s">
        <v>21</v>
      </c>
      <c r="B77">
        <v>5</v>
      </c>
      <c r="D77" t="s">
        <v>20</v>
      </c>
      <c r="E77">
        <v>10</v>
      </c>
      <c r="G77" s="3"/>
      <c r="H77" s="3" t="s">
        <v>14</v>
      </c>
      <c r="I77" s="3" t="s">
        <v>13</v>
      </c>
    </row>
    <row r="78" spans="1:11" x14ac:dyDescent="0.25">
      <c r="A78" t="s">
        <v>21</v>
      </c>
      <c r="B78">
        <v>7</v>
      </c>
      <c r="D78" t="s">
        <v>20</v>
      </c>
      <c r="E78">
        <v>7</v>
      </c>
      <c r="G78" s="2" t="s">
        <v>12</v>
      </c>
      <c r="H78" s="2">
        <v>14.941176470588236</v>
      </c>
      <c r="I78" s="2">
        <v>25.857142857142858</v>
      </c>
    </row>
    <row r="79" spans="1:11" x14ac:dyDescent="0.25">
      <c r="A79" t="s">
        <v>21</v>
      </c>
      <c r="B79">
        <v>4</v>
      </c>
      <c r="D79" t="s">
        <v>20</v>
      </c>
      <c r="E79">
        <v>5</v>
      </c>
      <c r="G79" s="2" t="s">
        <v>11</v>
      </c>
      <c r="H79" s="2">
        <v>690.11764705882342</v>
      </c>
      <c r="I79" s="2">
        <v>1415.6285714285714</v>
      </c>
    </row>
    <row r="80" spans="1:11" x14ac:dyDescent="0.25">
      <c r="A80" t="s">
        <v>21</v>
      </c>
      <c r="B80">
        <v>6</v>
      </c>
      <c r="D80" t="s">
        <v>20</v>
      </c>
      <c r="E80">
        <v>8</v>
      </c>
      <c r="G80" s="2" t="s">
        <v>10</v>
      </c>
      <c r="H80" s="2">
        <v>34</v>
      </c>
      <c r="I80" s="2">
        <v>21</v>
      </c>
    </row>
    <row r="81" spans="1:9" x14ac:dyDescent="0.25">
      <c r="A81" t="s">
        <v>21</v>
      </c>
      <c r="B81">
        <v>5</v>
      </c>
      <c r="D81" t="s">
        <v>20</v>
      </c>
      <c r="E81">
        <v>8</v>
      </c>
      <c r="G81" s="2" t="s">
        <v>9</v>
      </c>
      <c r="H81" s="2">
        <v>963.89535436816232</v>
      </c>
      <c r="I81" s="2"/>
    </row>
    <row r="82" spans="1:9" x14ac:dyDescent="0.25">
      <c r="A82" t="s">
        <v>21</v>
      </c>
      <c r="B82">
        <v>5</v>
      </c>
      <c r="D82" t="s">
        <v>20</v>
      </c>
      <c r="E82">
        <v>8</v>
      </c>
      <c r="G82" s="2" t="s">
        <v>8</v>
      </c>
      <c r="H82" s="2">
        <v>0</v>
      </c>
      <c r="I82" s="2"/>
    </row>
    <row r="83" spans="1:9" x14ac:dyDescent="0.25">
      <c r="A83" t="s">
        <v>21</v>
      </c>
      <c r="B83">
        <v>5</v>
      </c>
      <c r="D83" t="s">
        <v>20</v>
      </c>
      <c r="E83">
        <v>8</v>
      </c>
      <c r="G83" s="2" t="s">
        <v>7</v>
      </c>
      <c r="H83" s="2">
        <v>53</v>
      </c>
      <c r="I83" s="2"/>
    </row>
    <row r="84" spans="1:9" x14ac:dyDescent="0.25">
      <c r="A84" t="s">
        <v>21</v>
      </c>
      <c r="B84">
        <v>7</v>
      </c>
      <c r="D84" t="s">
        <v>20</v>
      </c>
      <c r="E84">
        <v>8</v>
      </c>
      <c r="G84" s="2" t="s">
        <v>6</v>
      </c>
      <c r="H84" s="2">
        <v>-1.2668202801750146</v>
      </c>
      <c r="I84" s="2"/>
    </row>
    <row r="85" spans="1:9" x14ac:dyDescent="0.25">
      <c r="A85" t="s">
        <v>21</v>
      </c>
      <c r="B85">
        <v>4</v>
      </c>
      <c r="D85" t="s">
        <v>20</v>
      </c>
      <c r="E85">
        <v>8</v>
      </c>
      <c r="G85" s="2" t="s">
        <v>5</v>
      </c>
      <c r="H85" s="2">
        <v>0.1053792090905746</v>
      </c>
      <c r="I85" s="2"/>
    </row>
    <row r="86" spans="1:9" x14ac:dyDescent="0.25">
      <c r="A86" t="s">
        <v>21</v>
      </c>
      <c r="B86">
        <v>6</v>
      </c>
      <c r="D86" t="s">
        <v>20</v>
      </c>
      <c r="E86">
        <v>8</v>
      </c>
      <c r="G86" s="2" t="s">
        <v>4</v>
      </c>
      <c r="H86" s="2">
        <v>1.6741162367030993</v>
      </c>
      <c r="I86" s="2"/>
    </row>
    <row r="87" spans="1:9" x14ac:dyDescent="0.25">
      <c r="A87" t="s">
        <v>21</v>
      </c>
      <c r="B87">
        <v>7</v>
      </c>
      <c r="D87" t="s">
        <v>20</v>
      </c>
      <c r="E87">
        <v>8</v>
      </c>
      <c r="G87" s="2" t="s">
        <v>3</v>
      </c>
      <c r="H87" s="2">
        <v>0.21075841818114921</v>
      </c>
      <c r="I87" s="2"/>
    </row>
    <row r="88" spans="1:9" ht="15.75" thickBot="1" x14ac:dyDescent="0.3">
      <c r="D88" t="s">
        <v>20</v>
      </c>
      <c r="E88">
        <v>4</v>
      </c>
      <c r="G88" s="1" t="s">
        <v>2</v>
      </c>
      <c r="H88" s="1">
        <v>2.0057459953178696</v>
      </c>
      <c r="I88" s="1"/>
    </row>
    <row r="89" spans="1:9" x14ac:dyDescent="0.25">
      <c r="D89" t="s">
        <v>20</v>
      </c>
      <c r="E89">
        <v>7</v>
      </c>
    </row>
    <row r="90" spans="1:9" x14ac:dyDescent="0.25">
      <c r="D90" t="s">
        <v>20</v>
      </c>
      <c r="E90">
        <v>7</v>
      </c>
      <c r="G90" t="s">
        <v>32</v>
      </c>
      <c r="H90" t="s">
        <v>31</v>
      </c>
    </row>
    <row r="91" spans="1:9" x14ac:dyDescent="0.25">
      <c r="D91" t="s">
        <v>20</v>
      </c>
      <c r="E91">
        <v>7</v>
      </c>
      <c r="G91" t="s">
        <v>30</v>
      </c>
      <c r="H91" t="s">
        <v>29</v>
      </c>
    </row>
    <row r="92" spans="1:9" x14ac:dyDescent="0.25">
      <c r="D92" t="s">
        <v>20</v>
      </c>
      <c r="E92">
        <v>7</v>
      </c>
    </row>
    <row r="93" spans="1:9" x14ac:dyDescent="0.25">
      <c r="D93" t="s">
        <v>20</v>
      </c>
      <c r="E93">
        <v>6</v>
      </c>
    </row>
    <row r="94" spans="1:9" x14ac:dyDescent="0.25">
      <c r="D94" t="s">
        <v>20</v>
      </c>
      <c r="E94">
        <v>4</v>
      </c>
    </row>
    <row r="95" spans="1:9" x14ac:dyDescent="0.25">
      <c r="D95" t="s">
        <v>20</v>
      </c>
      <c r="E95">
        <v>10</v>
      </c>
      <c r="G95" s="4"/>
      <c r="H95" s="5"/>
    </row>
    <row r="96" spans="1:9" x14ac:dyDescent="0.25">
      <c r="D96" t="s">
        <v>20</v>
      </c>
      <c r="E96">
        <v>7</v>
      </c>
      <c r="G96" s="4"/>
      <c r="H96" s="5"/>
    </row>
    <row r="97" spans="4:9" x14ac:dyDescent="0.25">
      <c r="D97" t="s">
        <v>20</v>
      </c>
      <c r="E97">
        <v>7</v>
      </c>
      <c r="G97" s="4"/>
      <c r="H97" s="5"/>
    </row>
    <row r="98" spans="4:9" x14ac:dyDescent="0.25">
      <c r="D98" t="s">
        <v>20</v>
      </c>
      <c r="E98">
        <v>6</v>
      </c>
      <c r="G98" t="s">
        <v>26</v>
      </c>
    </row>
    <row r="99" spans="4:9" x14ac:dyDescent="0.25">
      <c r="D99" t="s">
        <v>20</v>
      </c>
      <c r="E99">
        <v>4</v>
      </c>
      <c r="G99" s="4" t="s">
        <v>44</v>
      </c>
      <c r="H99" t="s">
        <v>43</v>
      </c>
    </row>
    <row r="100" spans="4:9" x14ac:dyDescent="0.25">
      <c r="D100" t="s">
        <v>20</v>
      </c>
      <c r="E100">
        <v>10</v>
      </c>
      <c r="G100" s="4" t="s">
        <v>42</v>
      </c>
      <c r="H100" t="s">
        <v>38</v>
      </c>
    </row>
    <row r="102" spans="4:9" x14ac:dyDescent="0.25">
      <c r="G102" t="s">
        <v>15</v>
      </c>
    </row>
    <row r="103" spans="4:9" ht="15.75" thickBot="1" x14ac:dyDescent="0.3"/>
    <row r="104" spans="4:9" x14ac:dyDescent="0.25">
      <c r="G104" s="3"/>
      <c r="H104" s="3" t="s">
        <v>14</v>
      </c>
      <c r="I104" s="3" t="s">
        <v>13</v>
      </c>
    </row>
    <row r="105" spans="4:9" x14ac:dyDescent="0.25">
      <c r="G105" s="2" t="s">
        <v>12</v>
      </c>
      <c r="H105" s="2">
        <v>6.4637681159420293</v>
      </c>
      <c r="I105" s="2">
        <v>7.3</v>
      </c>
    </row>
    <row r="106" spans="4:9" x14ac:dyDescent="0.25">
      <c r="G106" s="2" t="s">
        <v>11</v>
      </c>
      <c r="H106" s="2">
        <v>2.8994032395566913</v>
      </c>
      <c r="I106" s="2">
        <v>2.9068965517241363</v>
      </c>
    </row>
    <row r="107" spans="4:9" x14ac:dyDescent="0.25">
      <c r="G107" s="2" t="s">
        <v>10</v>
      </c>
      <c r="H107" s="2">
        <v>69</v>
      </c>
      <c r="I107" s="2">
        <v>30</v>
      </c>
    </row>
    <row r="108" spans="4:9" x14ac:dyDescent="0.25">
      <c r="G108" s="2" t="s">
        <v>9</v>
      </c>
      <c r="H108" s="2">
        <v>2.9016435081428344</v>
      </c>
      <c r="I108" s="2"/>
    </row>
    <row r="109" spans="4:9" x14ac:dyDescent="0.25">
      <c r="G109" s="2" t="s">
        <v>8</v>
      </c>
      <c r="H109" s="2">
        <v>0</v>
      </c>
      <c r="I109" s="2"/>
    </row>
    <row r="110" spans="4:9" x14ac:dyDescent="0.25">
      <c r="G110" s="2" t="s">
        <v>7</v>
      </c>
      <c r="H110" s="2">
        <v>97</v>
      </c>
      <c r="I110" s="2"/>
    </row>
    <row r="111" spans="4:9" x14ac:dyDescent="0.25">
      <c r="G111" s="2" t="s">
        <v>6</v>
      </c>
      <c r="H111" s="2">
        <v>-2.2447721756711876</v>
      </c>
      <c r="I111" s="2"/>
    </row>
    <row r="112" spans="4:9" x14ac:dyDescent="0.25">
      <c r="G112" s="2" t="s">
        <v>5</v>
      </c>
      <c r="H112" s="2">
        <v>1.352723548520739E-2</v>
      </c>
      <c r="I112" s="2"/>
    </row>
    <row r="113" spans="1:9" x14ac:dyDescent="0.25">
      <c r="G113" s="2" t="s">
        <v>4</v>
      </c>
      <c r="H113" s="2">
        <v>1.6607146101230255</v>
      </c>
      <c r="I113" s="2"/>
    </row>
    <row r="114" spans="1:9" x14ac:dyDescent="0.25">
      <c r="G114" s="2" t="s">
        <v>3</v>
      </c>
      <c r="H114" s="2">
        <v>2.705447097041478E-2</v>
      </c>
      <c r="I114" s="2"/>
    </row>
    <row r="115" spans="1:9" ht="15.75" thickBot="1" x14ac:dyDescent="0.3">
      <c r="G115" s="1" t="s">
        <v>2</v>
      </c>
      <c r="H115" s="1">
        <v>1.9847231860139838</v>
      </c>
      <c r="I115" s="1"/>
    </row>
    <row r="117" spans="1:9" x14ac:dyDescent="0.25">
      <c r="G117" t="s">
        <v>41</v>
      </c>
      <c r="H117" t="s">
        <v>40</v>
      </c>
    </row>
    <row r="118" spans="1:9" x14ac:dyDescent="0.25">
      <c r="G118" t="s">
        <v>39</v>
      </c>
      <c r="H118" t="s">
        <v>38</v>
      </c>
    </row>
    <row r="122" spans="1:9" x14ac:dyDescent="0.25">
      <c r="A122" t="s">
        <v>59</v>
      </c>
    </row>
    <row r="123" spans="1:9" x14ac:dyDescent="0.25">
      <c r="A123" t="s">
        <v>58</v>
      </c>
    </row>
    <row r="125" spans="1:9" x14ac:dyDescent="0.25">
      <c r="A125" s="6" t="s">
        <v>57</v>
      </c>
      <c r="B125" s="6" t="s">
        <v>56</v>
      </c>
    </row>
    <row r="126" spans="1:9" x14ac:dyDescent="0.25">
      <c r="A126" s="6" t="s">
        <v>37</v>
      </c>
      <c r="B126" t="s">
        <v>36</v>
      </c>
      <c r="C126" t="s">
        <v>35</v>
      </c>
      <c r="D126" t="s">
        <v>34</v>
      </c>
      <c r="E126" t="s">
        <v>33</v>
      </c>
    </row>
    <row r="127" spans="1:9" x14ac:dyDescent="0.25">
      <c r="A127" s="4" t="s">
        <v>36</v>
      </c>
      <c r="B127" s="5">
        <v>13</v>
      </c>
      <c r="C127" s="5">
        <v>4</v>
      </c>
      <c r="D127" s="5">
        <v>4</v>
      </c>
      <c r="E127" s="5">
        <v>21</v>
      </c>
    </row>
    <row r="128" spans="1:9" x14ac:dyDescent="0.25">
      <c r="A128" s="4" t="s">
        <v>34</v>
      </c>
      <c r="B128" s="5">
        <v>7</v>
      </c>
      <c r="C128" s="5">
        <v>12</v>
      </c>
      <c r="D128" s="5">
        <v>15</v>
      </c>
      <c r="E128" s="5">
        <v>34</v>
      </c>
    </row>
    <row r="129" spans="1:5" x14ac:dyDescent="0.25">
      <c r="A129" s="4" t="s">
        <v>33</v>
      </c>
      <c r="B129" s="5">
        <v>20</v>
      </c>
      <c r="C129" s="5">
        <v>16</v>
      </c>
      <c r="D129" s="5">
        <v>19</v>
      </c>
      <c r="E129" s="5">
        <v>55</v>
      </c>
    </row>
    <row r="131" spans="1:5" x14ac:dyDescent="0.25">
      <c r="A131" s="4" t="s">
        <v>55</v>
      </c>
      <c r="B131">
        <f>GETPIVOTDATA("FaceChallangesToCompleteAcademicTask",$A$125,"DepressionStatus","No","FaceChallangesToCompleteAcademicTask","Yes")/GETPIVOTDATA("FaceChallangesToCompleteAcademicTask",$A$125,"DepressionStatus","No")</f>
        <v>0.19047619047619047</v>
      </c>
    </row>
    <row r="132" spans="1:5" x14ac:dyDescent="0.25">
      <c r="A132" s="4" t="s">
        <v>54</v>
      </c>
      <c r="B132">
        <f>GETPIVOTDATA("FaceChallangesToCompleteAcademicTask",$A$125,"DepressionStatus","Yes","FaceChallangesToCompleteAcademicTask","Yes")/GETPIVOTDATA("FaceChallangesToCompleteAcademicTask",$A$125,"DepressionStatus","Yes")</f>
        <v>0.44117647058823528</v>
      </c>
    </row>
    <row r="133" spans="1:5" x14ac:dyDescent="0.25">
      <c r="A133" s="4" t="s">
        <v>53</v>
      </c>
      <c r="B133">
        <f>(GETPIVOTDATA("FaceChallangesToCompleteAcademicTask",$A$125,"DepressionStatus","No","FaceChallangesToCompleteAcademicTask","Yes")+GETPIVOTDATA("FaceChallangesToCompleteAcademicTask",$A$125,"DepressionStatus","Yes","FaceChallangesToCompleteAcademicTask","Yes"))/GETPIVOTDATA("FaceChallangesToCompleteAcademicTask",$A$125)</f>
        <v>0.34545454545454546</v>
      </c>
    </row>
    <row r="134" spans="1:5" x14ac:dyDescent="0.25">
      <c r="A134" s="4" t="s">
        <v>52</v>
      </c>
      <c r="B134">
        <f>TINV(0.05,95)</f>
        <v>1.9852510035054973</v>
      </c>
    </row>
    <row r="135" spans="1:5" x14ac:dyDescent="0.25">
      <c r="A135" s="4" t="s">
        <v>51</v>
      </c>
      <c r="B135">
        <f>(B131 - B132)/(B133*(1-B133)*(1/GETPIVOTDATA("FaceChallangesToCompleteAcademicTask",$A$125,"DepressionStatus","No")+1/GETPIVOTDATA("FaceChallangesToCompleteAcademicTask",$A$125,"DepressionStatus","Yes")))</f>
        <v>-14.393274853801168</v>
      </c>
    </row>
    <row r="136" spans="1:5" x14ac:dyDescent="0.25">
      <c r="A136" s="4" t="s">
        <v>50</v>
      </c>
      <c r="B136" t="s">
        <v>49</v>
      </c>
    </row>
    <row r="137" spans="1:5" x14ac:dyDescent="0.25">
      <c r="A137" t="s">
        <v>48</v>
      </c>
    </row>
  </sheetData>
  <mergeCells count="1">
    <mergeCell ref="J66:K6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topLeftCell="A79" workbookViewId="0">
      <selection activeCell="G99" sqref="G99"/>
    </sheetView>
  </sheetViews>
  <sheetFormatPr defaultRowHeight="15" x14ac:dyDescent="0.25"/>
  <cols>
    <col min="1" max="1" width="52" bestFit="1" customWidth="1"/>
    <col min="2" max="2" width="48.5703125" bestFit="1" customWidth="1"/>
    <col min="3" max="3" width="14.28515625" bestFit="1" customWidth="1"/>
    <col min="4" max="4" width="12" bestFit="1" customWidth="1"/>
    <col min="5" max="5" width="11.85546875" bestFit="1" customWidth="1"/>
    <col min="6" max="6" width="12" bestFit="1" customWidth="1"/>
    <col min="7" max="7" width="30.140625" bestFit="1" customWidth="1"/>
    <col min="8" max="8" width="12" bestFit="1" customWidth="1"/>
    <col min="9" max="9" width="14.140625" bestFit="1" customWidth="1"/>
    <col min="10" max="10" width="12" bestFit="1" customWidth="1"/>
    <col min="11" max="11" width="11.85546875" bestFit="1" customWidth="1"/>
  </cols>
  <sheetData>
    <row r="1" spans="1:4" x14ac:dyDescent="0.25">
      <c r="A1" s="4" t="s">
        <v>26</v>
      </c>
      <c r="B1" s="5" t="s">
        <v>75</v>
      </c>
      <c r="C1" s="5"/>
      <c r="D1" s="5"/>
    </row>
    <row r="2" spans="1:4" x14ac:dyDescent="0.25">
      <c r="A2" s="4"/>
      <c r="B2" s="5" t="s">
        <v>76</v>
      </c>
      <c r="C2" s="5" t="s">
        <v>77</v>
      </c>
      <c r="D2" s="5"/>
    </row>
    <row r="3" spans="1:4" x14ac:dyDescent="0.25">
      <c r="A3" s="4"/>
      <c r="B3" s="5" t="s">
        <v>17</v>
      </c>
      <c r="C3" s="5" t="s">
        <v>78</v>
      </c>
      <c r="D3" s="5"/>
    </row>
    <row r="4" spans="1:4" x14ac:dyDescent="0.25">
      <c r="A4" s="4"/>
      <c r="B4" s="5"/>
      <c r="C4" s="5"/>
      <c r="D4" s="5"/>
    </row>
    <row r="5" spans="1:4" x14ac:dyDescent="0.25">
      <c r="B5" t="s">
        <v>79</v>
      </c>
      <c r="C5" t="s">
        <v>80</v>
      </c>
      <c r="D5" t="s">
        <v>81</v>
      </c>
    </row>
    <row r="6" spans="1:4" x14ac:dyDescent="0.25">
      <c r="A6" s="4" t="s">
        <v>82</v>
      </c>
      <c r="B6" s="5">
        <v>25</v>
      </c>
      <c r="C6" s="5">
        <v>24</v>
      </c>
      <c r="D6" s="5">
        <f>B6+C6</f>
        <v>49</v>
      </c>
    </row>
    <row r="7" spans="1:4" x14ac:dyDescent="0.25">
      <c r="A7" s="4" t="s">
        <v>83</v>
      </c>
      <c r="B7" s="5">
        <v>18</v>
      </c>
      <c r="C7" s="5">
        <v>32</v>
      </c>
      <c r="D7" s="5">
        <f>C7+B7</f>
        <v>50</v>
      </c>
    </row>
    <row r="8" spans="1:4" x14ac:dyDescent="0.25">
      <c r="A8" s="8" t="s">
        <v>33</v>
      </c>
      <c r="B8" s="9">
        <f>B6+B7</f>
        <v>43</v>
      </c>
      <c r="C8" s="9">
        <v>56</v>
      </c>
      <c r="D8" s="9">
        <v>99</v>
      </c>
    </row>
    <row r="12" spans="1:4" x14ac:dyDescent="0.25">
      <c r="B12" t="s">
        <v>79</v>
      </c>
      <c r="C12" t="s">
        <v>80</v>
      </c>
      <c r="D12" t="s">
        <v>81</v>
      </c>
    </row>
    <row r="13" spans="1:4" x14ac:dyDescent="0.25">
      <c r="A13" s="4" t="s">
        <v>82</v>
      </c>
      <c r="B13" s="10">
        <f>(D6*B$8)/$D$15</f>
        <v>21.282828282828284</v>
      </c>
      <c r="C13" s="5">
        <f>(D6*C$8)/$D$8</f>
        <v>27.717171717171716</v>
      </c>
      <c r="D13" s="5">
        <v>49</v>
      </c>
    </row>
    <row r="14" spans="1:4" x14ac:dyDescent="0.25">
      <c r="A14" s="4" t="s">
        <v>83</v>
      </c>
      <c r="B14" s="10">
        <f>(D7*B$8)/$D$15</f>
        <v>21.717171717171716</v>
      </c>
      <c r="C14" s="5">
        <f>(D7*C$8)/$D$8</f>
        <v>28.282828282828284</v>
      </c>
      <c r="D14" s="5">
        <v>50</v>
      </c>
    </row>
    <row r="15" spans="1:4" x14ac:dyDescent="0.25">
      <c r="A15" s="8" t="s">
        <v>33</v>
      </c>
      <c r="B15" s="9">
        <v>43</v>
      </c>
      <c r="C15" s="9">
        <v>56</v>
      </c>
      <c r="D15" s="9">
        <v>99</v>
      </c>
    </row>
    <row r="18" spans="1:11" x14ac:dyDescent="0.25">
      <c r="B18" t="s">
        <v>79</v>
      </c>
      <c r="C18" t="s">
        <v>80</v>
      </c>
      <c r="D18" t="s">
        <v>81</v>
      </c>
    </row>
    <row r="19" spans="1:11" x14ac:dyDescent="0.25">
      <c r="A19" s="4" t="s">
        <v>82</v>
      </c>
      <c r="B19" s="5">
        <f>((B6-B13)^2)/B13</f>
        <v>0.64922600470773195</v>
      </c>
      <c r="C19" s="5">
        <f>((C6-C13)^2)/C13</f>
        <v>0.49851282504343702</v>
      </c>
      <c r="D19" s="5">
        <v>45</v>
      </c>
      <c r="F19">
        <f>SUM(B19:C20)</f>
        <v>2.2725228829073147</v>
      </c>
      <c r="G19" t="s">
        <v>86</v>
      </c>
    </row>
    <row r="20" spans="1:11" x14ac:dyDescent="0.25">
      <c r="A20" s="4" t="s">
        <v>83</v>
      </c>
      <c r="B20" s="5">
        <f>((B7-B14)^2)/B14</f>
        <v>0.63624148461357732</v>
      </c>
      <c r="C20" s="5">
        <f>((C7-C14)^2)/C14</f>
        <v>0.48854256854256828</v>
      </c>
      <c r="D20" s="5">
        <v>4</v>
      </c>
      <c r="F20">
        <v>3.8</v>
      </c>
      <c r="G20" t="s">
        <v>87</v>
      </c>
    </row>
    <row r="21" spans="1:11" x14ac:dyDescent="0.25">
      <c r="A21" s="8" t="s">
        <v>33</v>
      </c>
      <c r="B21" s="9">
        <v>43</v>
      </c>
      <c r="C21" s="9">
        <v>56</v>
      </c>
      <c r="D21" s="9">
        <v>99</v>
      </c>
    </row>
    <row r="22" spans="1:11" x14ac:dyDescent="0.25">
      <c r="F22" t="s">
        <v>88</v>
      </c>
      <c r="G22" t="s">
        <v>89</v>
      </c>
    </row>
    <row r="24" spans="1:11" x14ac:dyDescent="0.25">
      <c r="A24" t="s">
        <v>90</v>
      </c>
    </row>
    <row r="25" spans="1:11" x14ac:dyDescent="0.25">
      <c r="A25" t="s">
        <v>91</v>
      </c>
    </row>
    <row r="27" spans="1:11" x14ac:dyDescent="0.25">
      <c r="A27" s="11" t="s">
        <v>92</v>
      </c>
      <c r="B27" s="11" t="s">
        <v>84</v>
      </c>
      <c r="C27" s="11" t="s">
        <v>85</v>
      </c>
      <c r="D27" s="11" t="s">
        <v>93</v>
      </c>
      <c r="E27" s="11" t="s">
        <v>33</v>
      </c>
    </row>
    <row r="28" spans="1:11" x14ac:dyDescent="0.25">
      <c r="A28" s="12" t="s">
        <v>36</v>
      </c>
      <c r="B28" s="13">
        <v>9</v>
      </c>
      <c r="C28" s="13">
        <v>0</v>
      </c>
      <c r="D28" s="13">
        <v>9</v>
      </c>
      <c r="E28" s="13">
        <v>18</v>
      </c>
    </row>
    <row r="29" spans="1:11" x14ac:dyDescent="0.25">
      <c r="A29" s="12" t="s">
        <v>34</v>
      </c>
      <c r="B29" s="13">
        <v>15</v>
      </c>
      <c r="C29" s="13">
        <v>4</v>
      </c>
      <c r="D29" s="13">
        <v>12</v>
      </c>
      <c r="E29" s="13">
        <v>31</v>
      </c>
      <c r="G29" s="14"/>
      <c r="H29" s="14"/>
      <c r="I29" s="14"/>
      <c r="J29" s="14"/>
      <c r="K29" s="14"/>
    </row>
    <row r="30" spans="1:11" x14ac:dyDescent="0.25">
      <c r="A30" s="15" t="s">
        <v>33</v>
      </c>
      <c r="B30" s="16">
        <v>24</v>
      </c>
      <c r="C30" s="16">
        <v>4</v>
      </c>
      <c r="D30" s="16">
        <v>21</v>
      </c>
      <c r="E30" s="16">
        <v>49</v>
      </c>
    </row>
    <row r="31" spans="1:11" x14ac:dyDescent="0.25">
      <c r="G31" s="11" t="s">
        <v>94</v>
      </c>
      <c r="H31" s="11" t="s">
        <v>84</v>
      </c>
      <c r="I31" s="11" t="s">
        <v>85</v>
      </c>
      <c r="J31" s="11" t="s">
        <v>93</v>
      </c>
      <c r="K31" s="11" t="s">
        <v>33</v>
      </c>
    </row>
    <row r="32" spans="1:11" x14ac:dyDescent="0.25">
      <c r="A32" s="17" t="s">
        <v>95</v>
      </c>
      <c r="G32" s="12" t="s">
        <v>36</v>
      </c>
      <c r="H32" s="13">
        <f>B30*E28/E30</f>
        <v>8.816326530612244</v>
      </c>
      <c r="I32" s="13">
        <f>C30*E28/E30</f>
        <v>1.4693877551020409</v>
      </c>
      <c r="J32" s="13">
        <f>D30*E28/E30</f>
        <v>7.7142857142857144</v>
      </c>
      <c r="K32" s="13">
        <v>18</v>
      </c>
    </row>
    <row r="33" spans="1:11" x14ac:dyDescent="0.25">
      <c r="G33" s="12" t="s">
        <v>34</v>
      </c>
      <c r="H33" s="13">
        <f>B30*E29/E30</f>
        <v>15.183673469387756</v>
      </c>
      <c r="I33" s="13">
        <f>C30*E29/E30</f>
        <v>2.5306122448979593</v>
      </c>
      <c r="J33" s="13">
        <f>D30*E29/E30</f>
        <v>13.285714285714286</v>
      </c>
      <c r="K33" s="13">
        <v>31</v>
      </c>
    </row>
    <row r="34" spans="1:11" x14ac:dyDescent="0.25">
      <c r="A34" s="11" t="s">
        <v>94</v>
      </c>
      <c r="B34" s="11" t="s">
        <v>84</v>
      </c>
      <c r="C34" s="11" t="s">
        <v>85</v>
      </c>
      <c r="D34" s="11" t="s">
        <v>93</v>
      </c>
      <c r="E34" s="11" t="s">
        <v>33</v>
      </c>
    </row>
    <row r="35" spans="1:11" x14ac:dyDescent="0.25">
      <c r="A35" s="12" t="s">
        <v>36</v>
      </c>
      <c r="B35" s="13">
        <f t="shared" ref="B35:D36" si="0">((B28-H32)^2)/H32</f>
        <v>3.8265306122449347E-3</v>
      </c>
      <c r="C35" s="13">
        <f t="shared" si="0"/>
        <v>1.4693877551020407</v>
      </c>
      <c r="D35" s="13">
        <f t="shared" si="0"/>
        <v>0.21428571428571425</v>
      </c>
      <c r="E35" s="13">
        <v>18</v>
      </c>
    </row>
    <row r="36" spans="1:11" x14ac:dyDescent="0.25">
      <c r="A36" s="12" t="s">
        <v>34</v>
      </c>
      <c r="B36" s="13">
        <f t="shared" si="0"/>
        <v>2.2218564845293163E-3</v>
      </c>
      <c r="C36" s="13">
        <f t="shared" si="0"/>
        <v>0.85319289005924925</v>
      </c>
      <c r="D36" s="13">
        <f t="shared" si="0"/>
        <v>0.12442396313364069</v>
      </c>
      <c r="E36" s="13">
        <v>31</v>
      </c>
    </row>
    <row r="38" spans="1:11" x14ac:dyDescent="0.25">
      <c r="A38" s="18" t="s">
        <v>86</v>
      </c>
      <c r="B38" s="34">
        <f>SUM(B35:D36)</f>
        <v>2.667338709677419</v>
      </c>
      <c r="C38" s="34"/>
    </row>
    <row r="39" spans="1:11" x14ac:dyDescent="0.25">
      <c r="A39" s="19" t="s">
        <v>96</v>
      </c>
      <c r="B39" s="20">
        <v>0.05</v>
      </c>
      <c r="C39" s="21">
        <v>0.05</v>
      </c>
    </row>
    <row r="40" spans="1:11" x14ac:dyDescent="0.25">
      <c r="A40" s="19" t="s">
        <v>97</v>
      </c>
      <c r="B40" s="21" t="s">
        <v>98</v>
      </c>
      <c r="C40" s="21">
        <v>2</v>
      </c>
    </row>
    <row r="41" spans="1:11" x14ac:dyDescent="0.25">
      <c r="A41" s="18" t="s">
        <v>52</v>
      </c>
      <c r="B41" s="35">
        <v>5.99</v>
      </c>
      <c r="C41" s="35"/>
    </row>
    <row r="43" spans="1:11" x14ac:dyDescent="0.25">
      <c r="A43" t="s">
        <v>99</v>
      </c>
    </row>
    <row r="44" spans="1:11" x14ac:dyDescent="0.25">
      <c r="A44" t="s">
        <v>100</v>
      </c>
    </row>
    <row r="47" spans="1:11" x14ac:dyDescent="0.25">
      <c r="A47" s="11" t="s">
        <v>37</v>
      </c>
      <c r="B47" s="11" t="s">
        <v>21</v>
      </c>
      <c r="C47" s="11" t="s">
        <v>20</v>
      </c>
      <c r="D47" s="11" t="s">
        <v>33</v>
      </c>
      <c r="F47" s="11" t="s">
        <v>94</v>
      </c>
      <c r="G47" s="11" t="s">
        <v>21</v>
      </c>
      <c r="H47" s="11" t="s">
        <v>20</v>
      </c>
      <c r="I47" s="11" t="s">
        <v>33</v>
      </c>
    </row>
    <row r="48" spans="1:11" x14ac:dyDescent="0.25">
      <c r="A48" s="12" t="s">
        <v>36</v>
      </c>
      <c r="B48" s="13">
        <v>12</v>
      </c>
      <c r="C48" s="13">
        <v>19</v>
      </c>
      <c r="D48" s="13">
        <v>31</v>
      </c>
      <c r="F48" s="12" t="s">
        <v>36</v>
      </c>
      <c r="G48" s="13">
        <f>(B50*D48)/D50</f>
        <v>14.588235294117647</v>
      </c>
      <c r="H48" s="13">
        <f>(C50*D48)/D50</f>
        <v>16.411764705882351</v>
      </c>
      <c r="I48" s="13">
        <v>31</v>
      </c>
    </row>
    <row r="49" spans="1:9" x14ac:dyDescent="0.25">
      <c r="A49" s="12" t="s">
        <v>34</v>
      </c>
      <c r="B49" s="13">
        <v>20</v>
      </c>
      <c r="C49" s="13">
        <v>17</v>
      </c>
      <c r="D49" s="13">
        <v>37</v>
      </c>
      <c r="F49" s="12" t="s">
        <v>34</v>
      </c>
      <c r="G49" s="13">
        <f>(B50*D49)/D50</f>
        <v>17.411764705882351</v>
      </c>
      <c r="H49" s="13">
        <f>(C50*D49)/D50</f>
        <v>19.588235294117649</v>
      </c>
      <c r="I49" s="13">
        <v>37</v>
      </c>
    </row>
    <row r="50" spans="1:9" x14ac:dyDescent="0.25">
      <c r="A50" s="15" t="s">
        <v>33</v>
      </c>
      <c r="B50" s="16">
        <v>32</v>
      </c>
      <c r="C50" s="16">
        <v>36</v>
      </c>
      <c r="D50" s="16">
        <v>68</v>
      </c>
      <c r="F50" s="15" t="s">
        <v>33</v>
      </c>
      <c r="G50" s="16">
        <v>32</v>
      </c>
      <c r="H50" s="16">
        <v>36</v>
      </c>
      <c r="I50" s="16">
        <v>68</v>
      </c>
    </row>
    <row r="52" spans="1:9" x14ac:dyDescent="0.25">
      <c r="A52" s="17" t="s">
        <v>95</v>
      </c>
      <c r="F52" t="s">
        <v>101</v>
      </c>
    </row>
    <row r="53" spans="1:9" x14ac:dyDescent="0.25">
      <c r="F53" t="s">
        <v>102</v>
      </c>
    </row>
    <row r="54" spans="1:9" x14ac:dyDescent="0.25">
      <c r="A54" s="11" t="s">
        <v>103</v>
      </c>
      <c r="B54" s="11" t="s">
        <v>21</v>
      </c>
      <c r="C54" s="11" t="s">
        <v>20</v>
      </c>
      <c r="D54" s="11" t="s">
        <v>33</v>
      </c>
    </row>
    <row r="55" spans="1:9" x14ac:dyDescent="0.25">
      <c r="A55" s="12" t="s">
        <v>36</v>
      </c>
      <c r="B55" s="13">
        <f>((B48-G48)^2)/G48</f>
        <v>0.45920303605313084</v>
      </c>
      <c r="C55" s="13">
        <f>((C48-H48)^2)/H48</f>
        <v>0.40818047649167244</v>
      </c>
      <c r="D55" s="13">
        <v>31</v>
      </c>
    </row>
    <row r="56" spans="1:9" x14ac:dyDescent="0.25">
      <c r="A56" s="12" t="s">
        <v>34</v>
      </c>
      <c r="B56" s="13">
        <f>((B49-G49)^2)/G49</f>
        <v>0.38473767885532639</v>
      </c>
      <c r="C56" s="13">
        <f>((C49-H49)^2)/H49</f>
        <v>0.34198904787140116</v>
      </c>
      <c r="D56" s="13">
        <v>37</v>
      </c>
    </row>
    <row r="57" spans="1:9" x14ac:dyDescent="0.25">
      <c r="A57" s="15" t="s">
        <v>33</v>
      </c>
      <c r="B57" s="16">
        <v>32</v>
      </c>
      <c r="C57" s="16">
        <v>36</v>
      </c>
      <c r="D57" s="16">
        <v>68</v>
      </c>
    </row>
    <row r="59" spans="1:9" x14ac:dyDescent="0.25">
      <c r="A59" s="21" t="s">
        <v>86</v>
      </c>
      <c r="B59" s="34">
        <f>SUM(B55:C56)</f>
        <v>1.5941102392715309</v>
      </c>
      <c r="C59" s="34"/>
    </row>
    <row r="60" spans="1:9" x14ac:dyDescent="0.25">
      <c r="A60" s="12" t="s">
        <v>96</v>
      </c>
      <c r="B60" s="20">
        <v>0.05</v>
      </c>
      <c r="C60" s="21">
        <v>0.05</v>
      </c>
    </row>
    <row r="61" spans="1:9" x14ac:dyDescent="0.25">
      <c r="A61" s="12" t="s">
        <v>97</v>
      </c>
      <c r="B61" s="21" t="s">
        <v>104</v>
      </c>
      <c r="C61" s="21">
        <v>1</v>
      </c>
    </row>
    <row r="62" spans="1:9" x14ac:dyDescent="0.25">
      <c r="A62" s="21" t="s">
        <v>52</v>
      </c>
      <c r="B62" s="34">
        <v>3.84</v>
      </c>
      <c r="C62" s="34"/>
    </row>
    <row r="64" spans="1:9" x14ac:dyDescent="0.25">
      <c r="A64" t="s">
        <v>105</v>
      </c>
      <c r="B64" t="s">
        <v>106</v>
      </c>
    </row>
    <row r="65" spans="1:5" x14ac:dyDescent="0.25">
      <c r="A65" t="s">
        <v>107</v>
      </c>
    </row>
    <row r="67" spans="1:5" x14ac:dyDescent="0.25">
      <c r="B67" s="4" t="s">
        <v>26</v>
      </c>
      <c r="C67" s="5" t="s">
        <v>108</v>
      </c>
      <c r="D67" s="5"/>
      <c r="E67" s="5"/>
    </row>
    <row r="68" spans="1:5" x14ac:dyDescent="0.25">
      <c r="B68" s="4"/>
      <c r="C68" s="5" t="s">
        <v>76</v>
      </c>
      <c r="D68" s="5" t="s">
        <v>77</v>
      </c>
      <c r="E68" s="5"/>
    </row>
    <row r="69" spans="1:5" x14ac:dyDescent="0.25">
      <c r="B69" s="4"/>
      <c r="C69" s="5" t="s">
        <v>17</v>
      </c>
      <c r="D69" s="5" t="s">
        <v>78</v>
      </c>
      <c r="E69" s="5"/>
    </row>
    <row r="73" spans="1:5" x14ac:dyDescent="0.25">
      <c r="A73" s="22" t="s">
        <v>37</v>
      </c>
      <c r="B73" s="22" t="s">
        <v>36</v>
      </c>
      <c r="C73" s="22" t="s">
        <v>35</v>
      </c>
      <c r="D73" s="22" t="s">
        <v>34</v>
      </c>
      <c r="E73" s="22" t="s">
        <v>33</v>
      </c>
    </row>
    <row r="74" spans="1:5" x14ac:dyDescent="0.25">
      <c r="A74" s="23" t="s">
        <v>21</v>
      </c>
      <c r="B74" s="24"/>
      <c r="C74" s="24">
        <v>4</v>
      </c>
      <c r="D74" s="24">
        <v>39</v>
      </c>
      <c r="E74" s="24">
        <v>43</v>
      </c>
    </row>
    <row r="75" spans="1:5" x14ac:dyDescent="0.25">
      <c r="A75" s="23" t="s">
        <v>20</v>
      </c>
      <c r="B75" s="24">
        <v>12</v>
      </c>
      <c r="C75" s="24">
        <v>22</v>
      </c>
      <c r="D75" s="24">
        <v>22</v>
      </c>
      <c r="E75" s="24">
        <v>56</v>
      </c>
    </row>
    <row r="76" spans="1:5" ht="15.75" thickBot="1" x14ac:dyDescent="0.3">
      <c r="A76" s="25" t="s">
        <v>33</v>
      </c>
      <c r="B76" s="26">
        <v>12</v>
      </c>
      <c r="C76" s="26">
        <v>26</v>
      </c>
      <c r="D76" s="26">
        <v>61</v>
      </c>
      <c r="E76" s="26">
        <v>99</v>
      </c>
    </row>
    <row r="78" spans="1:5" x14ac:dyDescent="0.25">
      <c r="A78" s="23" t="s">
        <v>21</v>
      </c>
      <c r="B78" s="24"/>
      <c r="C78" s="24">
        <f>(E74*C76)/E76</f>
        <v>11.292929292929292</v>
      </c>
      <c r="D78" s="24">
        <f>(E78*D80)/E80</f>
        <v>26.494949494949495</v>
      </c>
      <c r="E78" s="24">
        <v>43</v>
      </c>
    </row>
    <row r="79" spans="1:5" x14ac:dyDescent="0.25">
      <c r="A79" s="23" t="s">
        <v>20</v>
      </c>
      <c r="B79" s="24">
        <f>(B76*E$75)/$E$76</f>
        <v>6.7878787878787881</v>
      </c>
      <c r="C79" s="24">
        <f>(E79*C80)/E80</f>
        <v>14.707070707070708</v>
      </c>
      <c r="D79" s="24">
        <f>(E79*D80)/E80</f>
        <v>34.505050505050505</v>
      </c>
      <c r="E79" s="24">
        <v>56</v>
      </c>
    </row>
    <row r="80" spans="1:5" ht="15.75" thickBot="1" x14ac:dyDescent="0.3">
      <c r="A80" s="25" t="s">
        <v>33</v>
      </c>
      <c r="B80" s="26">
        <v>12</v>
      </c>
      <c r="C80" s="26">
        <v>26</v>
      </c>
      <c r="D80" s="26">
        <v>61</v>
      </c>
      <c r="E80" s="26">
        <v>99</v>
      </c>
    </row>
    <row r="81" spans="1:8" x14ac:dyDescent="0.25">
      <c r="G81">
        <f>SUM(B82:D83)</f>
        <v>22.762420353823327</v>
      </c>
      <c r="H81" t="s">
        <v>86</v>
      </c>
    </row>
    <row r="82" spans="1:8" x14ac:dyDescent="0.25">
      <c r="A82" s="23" t="s">
        <v>21</v>
      </c>
      <c r="B82" s="24"/>
      <c r="C82" s="24">
        <f>((C74-C78)^2)/C78</f>
        <v>4.7097450353264305</v>
      </c>
      <c r="D82" s="24">
        <f>((D74-D78)^2)/D78</f>
        <v>5.9021168605613905</v>
      </c>
      <c r="E82" s="24">
        <v>43</v>
      </c>
      <c r="G82">
        <v>3.8</v>
      </c>
      <c r="H82" t="s">
        <v>87</v>
      </c>
    </row>
    <row r="83" spans="1:8" x14ac:dyDescent="0.25">
      <c r="A83" s="23" t="s">
        <v>20</v>
      </c>
      <c r="B83" s="24">
        <f>((B75-B79)^2)/B79</f>
        <v>4.0021645021645016</v>
      </c>
      <c r="C83" s="24">
        <f>((C75-C79)^2)/C79</f>
        <v>3.6164113664113655</v>
      </c>
      <c r="D83" s="24">
        <f>((D75-D79)^2)/D79</f>
        <v>4.5319825893596386</v>
      </c>
      <c r="E83" s="24">
        <v>56</v>
      </c>
    </row>
    <row r="84" spans="1:8" ht="15.75" thickBot="1" x14ac:dyDescent="0.3">
      <c r="A84" s="25" t="s">
        <v>33</v>
      </c>
      <c r="B84" s="26">
        <v>12</v>
      </c>
      <c r="C84" s="26">
        <v>26</v>
      </c>
      <c r="D84" s="26">
        <v>61</v>
      </c>
      <c r="E84" s="26">
        <v>99</v>
      </c>
      <c r="G84" t="s">
        <v>109</v>
      </c>
      <c r="H84" t="s">
        <v>110</v>
      </c>
    </row>
    <row r="86" spans="1:8" x14ac:dyDescent="0.25">
      <c r="A86" t="s">
        <v>26</v>
      </c>
      <c r="B86" t="s">
        <v>111</v>
      </c>
    </row>
    <row r="87" spans="1:8" x14ac:dyDescent="0.25">
      <c r="B87" t="s">
        <v>19</v>
      </c>
      <c r="C87" t="s">
        <v>77</v>
      </c>
    </row>
    <row r="88" spans="1:8" x14ac:dyDescent="0.25">
      <c r="A88" s="4"/>
      <c r="B88" s="5" t="s">
        <v>17</v>
      </c>
      <c r="C88" s="5" t="s">
        <v>78</v>
      </c>
      <c r="D88" s="5"/>
      <c r="E88" s="5"/>
    </row>
    <row r="89" spans="1:8" x14ac:dyDescent="0.25">
      <c r="A89" s="4"/>
      <c r="B89" s="5"/>
      <c r="C89" s="5"/>
      <c r="D89" s="5"/>
      <c r="E89" s="5"/>
    </row>
    <row r="90" spans="1:8" x14ac:dyDescent="0.25">
      <c r="A90" s="4"/>
      <c r="B90" s="5"/>
      <c r="C90" s="5"/>
      <c r="D90" s="5"/>
      <c r="E90" s="5"/>
    </row>
    <row r="94" spans="1:8" x14ac:dyDescent="0.25">
      <c r="A94" s="27" t="s">
        <v>37</v>
      </c>
      <c r="B94" s="27" t="s">
        <v>36</v>
      </c>
      <c r="C94" s="27" t="s">
        <v>35</v>
      </c>
      <c r="D94" s="27" t="s">
        <v>34</v>
      </c>
      <c r="E94" s="27" t="s">
        <v>33</v>
      </c>
    </row>
    <row r="95" spans="1:8" x14ac:dyDescent="0.25">
      <c r="A95" s="4" t="s">
        <v>21</v>
      </c>
      <c r="B95" s="5">
        <v>9</v>
      </c>
      <c r="C95" s="5">
        <v>10</v>
      </c>
      <c r="D95" s="5">
        <v>26</v>
      </c>
      <c r="E95" s="5">
        <v>43</v>
      </c>
    </row>
    <row r="96" spans="1:8" x14ac:dyDescent="0.25">
      <c r="A96" s="4" t="s">
        <v>20</v>
      </c>
      <c r="B96" s="5">
        <v>12</v>
      </c>
      <c r="C96" s="5">
        <v>22</v>
      </c>
      <c r="D96" s="5">
        <v>22</v>
      </c>
      <c r="E96" s="5">
        <v>56</v>
      </c>
    </row>
    <row r="97" spans="1:8" x14ac:dyDescent="0.25">
      <c r="A97" s="8" t="s">
        <v>33</v>
      </c>
      <c r="B97" s="9">
        <v>21</v>
      </c>
      <c r="C97" s="9">
        <v>32</v>
      </c>
      <c r="D97" s="9">
        <v>48</v>
      </c>
      <c r="E97" s="9">
        <v>99</v>
      </c>
    </row>
    <row r="99" spans="1:8" x14ac:dyDescent="0.25">
      <c r="A99" s="27" t="s">
        <v>37</v>
      </c>
      <c r="B99" s="27" t="s">
        <v>36</v>
      </c>
      <c r="C99" s="27" t="s">
        <v>35</v>
      </c>
      <c r="D99" s="27" t="s">
        <v>34</v>
      </c>
      <c r="E99" s="27" t="s">
        <v>33</v>
      </c>
    </row>
    <row r="100" spans="1:8" x14ac:dyDescent="0.25">
      <c r="A100" s="4" t="s">
        <v>21</v>
      </c>
      <c r="B100" s="5">
        <f>(E95*B$97)/$E$97</f>
        <v>9.1212121212121211</v>
      </c>
      <c r="C100" s="5">
        <f>($E95*C$97)/$E$97</f>
        <v>13.8989898989899</v>
      </c>
      <c r="D100" s="5">
        <f>($E95*D$97)/$E$97</f>
        <v>20.848484848484848</v>
      </c>
      <c r="E100" s="5">
        <v>43</v>
      </c>
    </row>
    <row r="101" spans="1:8" x14ac:dyDescent="0.25">
      <c r="A101" s="4" t="s">
        <v>20</v>
      </c>
      <c r="B101" s="5">
        <f>(E96*B$97)/$E$97</f>
        <v>11.878787878787879</v>
      </c>
      <c r="C101" s="5">
        <f>($E96*C$97)/$E$97</f>
        <v>18.1010101010101</v>
      </c>
      <c r="D101" s="5">
        <f>($E96*D$97)/$E$97</f>
        <v>27.151515151515152</v>
      </c>
      <c r="E101" s="5">
        <v>56</v>
      </c>
    </row>
    <row r="102" spans="1:8" x14ac:dyDescent="0.25">
      <c r="A102" s="8" t="s">
        <v>33</v>
      </c>
      <c r="B102" s="9">
        <v>21</v>
      </c>
      <c r="C102" s="9">
        <v>32</v>
      </c>
      <c r="D102" s="9">
        <v>48</v>
      </c>
      <c r="E102" s="9">
        <v>99</v>
      </c>
    </row>
    <row r="103" spans="1:8" x14ac:dyDescent="0.25">
      <c r="G103">
        <f>SUM(B105:D106)</f>
        <v>4.1867658400569541</v>
      </c>
      <c r="H103" t="s">
        <v>86</v>
      </c>
    </row>
    <row r="104" spans="1:8" x14ac:dyDescent="0.25">
      <c r="A104" s="27" t="s">
        <v>37</v>
      </c>
      <c r="B104" s="27" t="s">
        <v>36</v>
      </c>
      <c r="C104" s="27" t="s">
        <v>35</v>
      </c>
      <c r="D104" s="27" t="s">
        <v>34</v>
      </c>
      <c r="E104" s="27" t="s">
        <v>33</v>
      </c>
      <c r="G104">
        <v>5.9</v>
      </c>
      <c r="H104" s="28" t="s">
        <v>87</v>
      </c>
    </row>
    <row r="105" spans="1:8" x14ac:dyDescent="0.25">
      <c r="A105" s="4" t="s">
        <v>21</v>
      </c>
      <c r="B105" s="5">
        <f t="shared" ref="B105:D106" si="1">((B95-B100)^2)/B100</f>
        <v>1.6107923084667242E-3</v>
      </c>
      <c r="C105" s="5">
        <f t="shared" si="1"/>
        <v>1.0937573408503645</v>
      </c>
      <c r="D105" s="5">
        <f t="shared" si="1"/>
        <v>1.2729034531360117</v>
      </c>
      <c r="E105" s="5">
        <v>43</v>
      </c>
    </row>
    <row r="106" spans="1:8" x14ac:dyDescent="0.25">
      <c r="A106" s="4" t="s">
        <v>20</v>
      </c>
      <c r="B106" s="5">
        <f t="shared" si="1"/>
        <v>1.2368583797155203E-3</v>
      </c>
      <c r="C106" s="5">
        <f t="shared" si="1"/>
        <v>0.83984938672438703</v>
      </c>
      <c r="D106" s="5">
        <f t="shared" si="1"/>
        <v>0.97740800865800881</v>
      </c>
      <c r="E106" s="5">
        <v>56</v>
      </c>
      <c r="G106" t="s">
        <v>112</v>
      </c>
      <c r="H106" t="s">
        <v>89</v>
      </c>
    </row>
    <row r="107" spans="1:8" x14ac:dyDescent="0.25">
      <c r="A107" s="8" t="s">
        <v>33</v>
      </c>
      <c r="B107" s="9">
        <v>21</v>
      </c>
      <c r="C107" s="9">
        <v>32</v>
      </c>
      <c r="D107" s="9">
        <v>48</v>
      </c>
      <c r="E107" s="9">
        <v>99</v>
      </c>
    </row>
  </sheetData>
  <mergeCells count="4">
    <mergeCell ref="B38:C38"/>
    <mergeCell ref="B41:C41"/>
    <mergeCell ref="B59:C59"/>
    <mergeCell ref="B62:C6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00"/>
  <sheetViews>
    <sheetView topLeftCell="A28" workbookViewId="0">
      <selection activeCell="M43" sqref="M43"/>
    </sheetView>
  </sheetViews>
  <sheetFormatPr defaultRowHeight="15" x14ac:dyDescent="0.25"/>
  <sheetData>
    <row r="1" spans="2:37" x14ac:dyDescent="0.25">
      <c r="B1" t="s">
        <v>27</v>
      </c>
      <c r="C1" t="s">
        <v>60</v>
      </c>
      <c r="D1" t="s">
        <v>61</v>
      </c>
      <c r="E1" t="s">
        <v>62</v>
      </c>
      <c r="G1" t="s">
        <v>63</v>
      </c>
      <c r="I1" t="s">
        <v>64</v>
      </c>
      <c r="P1" t="s">
        <v>66</v>
      </c>
      <c r="Q1" t="s">
        <v>67</v>
      </c>
      <c r="R1" t="s">
        <v>68</v>
      </c>
      <c r="S1" t="s">
        <v>69</v>
      </c>
      <c r="AD1" t="s">
        <v>74</v>
      </c>
      <c r="AE1" t="s">
        <v>60</v>
      </c>
      <c r="AF1" t="s">
        <v>61</v>
      </c>
      <c r="AG1" t="s">
        <v>62</v>
      </c>
      <c r="AI1" t="s">
        <v>63</v>
      </c>
      <c r="AK1" t="s">
        <v>64</v>
      </c>
    </row>
    <row r="2" spans="2:37" x14ac:dyDescent="0.25">
      <c r="B2">
        <v>4</v>
      </c>
      <c r="C2">
        <v>9</v>
      </c>
      <c r="D2">
        <f t="shared" ref="D2:D33" si="0">_xlfn.RANK.AVG(B2,$B$2:$B$100)</f>
        <v>94</v>
      </c>
      <c r="E2">
        <f t="shared" ref="E2:E33" si="1">_xlfn.RANK.EQ(C2,$C$2:$C$100)</f>
        <v>34</v>
      </c>
      <c r="G2">
        <f>PEARSON(B2:B100,C2:C100)</f>
        <v>0.10333230738066655</v>
      </c>
      <c r="I2">
        <f>CORREL(D2:D100,E2:E100)</f>
        <v>0.13504651705339543</v>
      </c>
      <c r="P2">
        <v>12</v>
      </c>
      <c r="Q2">
        <v>23</v>
      </c>
      <c r="R2">
        <f t="shared" ref="R2:R33" si="2">_xlfn.RANK.AVG(P2,$P$2:$P$100)</f>
        <v>1.5</v>
      </c>
      <c r="S2">
        <f t="shared" ref="S2:S33" si="3">_xlfn.RANK.AVG(Q2,$Q$2:$Q$100)</f>
        <v>42</v>
      </c>
      <c r="AD2">
        <v>25</v>
      </c>
      <c r="AE2">
        <v>9</v>
      </c>
      <c r="AF2">
        <f t="shared" ref="AF2:AF33" si="4">_xlfn.RANK.AVG(AD2,$AD$2:$AD$100)</f>
        <v>6.5</v>
      </c>
      <c r="AG2">
        <f t="shared" ref="AG2:AG33" si="5">_xlfn.RANK.EQ(AE2,$AE$2:$AE$100)</f>
        <v>34</v>
      </c>
      <c r="AI2">
        <f>PEARSON(AD2:AD100,AE2:AE100)</f>
        <v>0.10716468327153558</v>
      </c>
      <c r="AK2">
        <f>CORREL(AF2:AF100,AG2:AG100)</f>
        <v>1.5922799868163022E-2</v>
      </c>
    </row>
    <row r="3" spans="2:37" x14ac:dyDescent="0.25">
      <c r="B3">
        <v>4</v>
      </c>
      <c r="C3">
        <v>9</v>
      </c>
      <c r="D3">
        <f t="shared" si="0"/>
        <v>94</v>
      </c>
      <c r="E3">
        <f t="shared" si="1"/>
        <v>34</v>
      </c>
      <c r="P3">
        <v>12</v>
      </c>
      <c r="Q3">
        <v>23</v>
      </c>
      <c r="R3">
        <f t="shared" si="2"/>
        <v>1.5</v>
      </c>
      <c r="S3">
        <f t="shared" si="3"/>
        <v>42</v>
      </c>
      <c r="T3" t="s">
        <v>70</v>
      </c>
      <c r="U3">
        <f>CORREL(P2:P100,Q2:Q100)</f>
        <v>-5.4824539121914984E-2</v>
      </c>
      <c r="AD3">
        <v>25</v>
      </c>
      <c r="AE3">
        <v>9</v>
      </c>
      <c r="AF3">
        <f t="shared" si="4"/>
        <v>6.5</v>
      </c>
      <c r="AG3">
        <f t="shared" si="5"/>
        <v>34</v>
      </c>
    </row>
    <row r="4" spans="2:37" x14ac:dyDescent="0.25">
      <c r="B4">
        <v>4</v>
      </c>
      <c r="C4">
        <v>9</v>
      </c>
      <c r="D4">
        <f t="shared" si="0"/>
        <v>94</v>
      </c>
      <c r="E4">
        <f t="shared" si="1"/>
        <v>34</v>
      </c>
      <c r="P4">
        <v>10</v>
      </c>
      <c r="Q4">
        <v>21</v>
      </c>
      <c r="R4">
        <f t="shared" si="2"/>
        <v>4.5</v>
      </c>
      <c r="S4">
        <f t="shared" si="3"/>
        <v>77.5</v>
      </c>
      <c r="T4" t="s">
        <v>71</v>
      </c>
      <c r="U4">
        <f>CORREL(R2:R100,S2:S100)</f>
        <v>-3.2856833444126148E-2</v>
      </c>
      <c r="AD4">
        <v>25</v>
      </c>
      <c r="AE4">
        <v>9</v>
      </c>
      <c r="AF4">
        <f t="shared" si="4"/>
        <v>6.5</v>
      </c>
      <c r="AG4">
        <f t="shared" si="5"/>
        <v>34</v>
      </c>
    </row>
    <row r="5" spans="2:37" x14ac:dyDescent="0.25">
      <c r="B5">
        <v>4</v>
      </c>
      <c r="C5">
        <v>9</v>
      </c>
      <c r="D5">
        <f t="shared" si="0"/>
        <v>94</v>
      </c>
      <c r="E5">
        <f t="shared" si="1"/>
        <v>34</v>
      </c>
      <c r="P5">
        <v>10</v>
      </c>
      <c r="Q5">
        <v>21</v>
      </c>
      <c r="R5">
        <f t="shared" si="2"/>
        <v>4.5</v>
      </c>
      <c r="S5">
        <f t="shared" si="3"/>
        <v>77.5</v>
      </c>
      <c r="AD5">
        <v>25</v>
      </c>
      <c r="AE5">
        <v>9</v>
      </c>
      <c r="AF5">
        <f t="shared" si="4"/>
        <v>6.5</v>
      </c>
      <c r="AG5">
        <f t="shared" si="5"/>
        <v>34</v>
      </c>
    </row>
    <row r="6" spans="2:37" x14ac:dyDescent="0.25">
      <c r="B6">
        <v>7</v>
      </c>
      <c r="C6">
        <v>3</v>
      </c>
      <c r="D6">
        <f t="shared" si="0"/>
        <v>49</v>
      </c>
      <c r="E6">
        <f t="shared" si="1"/>
        <v>61</v>
      </c>
      <c r="P6">
        <v>10</v>
      </c>
      <c r="Q6">
        <v>21</v>
      </c>
      <c r="R6">
        <f t="shared" si="2"/>
        <v>4.5</v>
      </c>
      <c r="S6">
        <f t="shared" si="3"/>
        <v>77.5</v>
      </c>
      <c r="AD6">
        <v>22</v>
      </c>
      <c r="AE6">
        <v>3</v>
      </c>
      <c r="AF6">
        <f t="shared" si="4"/>
        <v>57</v>
      </c>
      <c r="AG6">
        <f t="shared" si="5"/>
        <v>61</v>
      </c>
    </row>
    <row r="7" spans="2:37" x14ac:dyDescent="0.25">
      <c r="B7">
        <v>7</v>
      </c>
      <c r="C7">
        <v>3</v>
      </c>
      <c r="D7">
        <f t="shared" si="0"/>
        <v>49</v>
      </c>
      <c r="E7">
        <f t="shared" si="1"/>
        <v>61</v>
      </c>
      <c r="P7">
        <v>10</v>
      </c>
      <c r="Q7">
        <v>21</v>
      </c>
      <c r="R7">
        <f t="shared" si="2"/>
        <v>4.5</v>
      </c>
      <c r="S7">
        <f t="shared" si="3"/>
        <v>77.5</v>
      </c>
      <c r="AD7">
        <v>22</v>
      </c>
      <c r="AE7">
        <v>3</v>
      </c>
      <c r="AF7">
        <f t="shared" si="4"/>
        <v>57</v>
      </c>
      <c r="AG7">
        <f t="shared" si="5"/>
        <v>61</v>
      </c>
    </row>
    <row r="8" spans="2:37" x14ac:dyDescent="0.25">
      <c r="B8">
        <v>7</v>
      </c>
      <c r="C8">
        <v>3</v>
      </c>
      <c r="D8">
        <f t="shared" si="0"/>
        <v>49</v>
      </c>
      <c r="E8">
        <f t="shared" si="1"/>
        <v>61</v>
      </c>
      <c r="P8">
        <v>8</v>
      </c>
      <c r="Q8">
        <v>23</v>
      </c>
      <c r="R8">
        <f t="shared" si="2"/>
        <v>22</v>
      </c>
      <c r="S8">
        <f t="shared" si="3"/>
        <v>42</v>
      </c>
      <c r="AD8">
        <v>22</v>
      </c>
      <c r="AE8">
        <v>3</v>
      </c>
      <c r="AF8">
        <f t="shared" si="4"/>
        <v>57</v>
      </c>
      <c r="AG8">
        <f t="shared" si="5"/>
        <v>61</v>
      </c>
    </row>
    <row r="9" spans="2:37" x14ac:dyDescent="0.25">
      <c r="B9">
        <v>7</v>
      </c>
      <c r="C9">
        <v>3</v>
      </c>
      <c r="D9">
        <f t="shared" si="0"/>
        <v>49</v>
      </c>
      <c r="E9">
        <f t="shared" si="1"/>
        <v>61</v>
      </c>
      <c r="P9">
        <v>8</v>
      </c>
      <c r="Q9">
        <v>23</v>
      </c>
      <c r="R9">
        <f t="shared" si="2"/>
        <v>22</v>
      </c>
      <c r="S9">
        <f t="shared" si="3"/>
        <v>42</v>
      </c>
      <c r="AD9">
        <v>22</v>
      </c>
      <c r="AE9">
        <v>3</v>
      </c>
      <c r="AF9">
        <f t="shared" si="4"/>
        <v>57</v>
      </c>
      <c r="AG9">
        <f t="shared" si="5"/>
        <v>61</v>
      </c>
    </row>
    <row r="10" spans="2:37" x14ac:dyDescent="0.25">
      <c r="B10">
        <v>7</v>
      </c>
      <c r="C10">
        <v>3</v>
      </c>
      <c r="D10">
        <f t="shared" si="0"/>
        <v>49</v>
      </c>
      <c r="E10">
        <f t="shared" si="1"/>
        <v>61</v>
      </c>
      <c r="P10">
        <v>8</v>
      </c>
      <c r="Q10">
        <v>23</v>
      </c>
      <c r="R10">
        <f t="shared" si="2"/>
        <v>22</v>
      </c>
      <c r="S10">
        <f t="shared" si="3"/>
        <v>42</v>
      </c>
      <c r="AD10">
        <v>22</v>
      </c>
      <c r="AE10">
        <v>3</v>
      </c>
      <c r="AF10">
        <f t="shared" si="4"/>
        <v>57</v>
      </c>
      <c r="AG10">
        <f t="shared" si="5"/>
        <v>61</v>
      </c>
    </row>
    <row r="11" spans="2:37" x14ac:dyDescent="0.25">
      <c r="B11">
        <v>8</v>
      </c>
      <c r="C11">
        <v>7</v>
      </c>
      <c r="D11">
        <f t="shared" si="0"/>
        <v>22</v>
      </c>
      <c r="E11">
        <f t="shared" si="1"/>
        <v>38</v>
      </c>
      <c r="P11">
        <v>8</v>
      </c>
      <c r="Q11">
        <v>25</v>
      </c>
      <c r="R11">
        <f t="shared" si="2"/>
        <v>22</v>
      </c>
      <c r="S11">
        <f t="shared" si="3"/>
        <v>6.5</v>
      </c>
      <c r="AD11">
        <v>21</v>
      </c>
      <c r="AE11">
        <v>7</v>
      </c>
      <c r="AF11">
        <f t="shared" si="4"/>
        <v>77.5</v>
      </c>
      <c r="AG11">
        <f t="shared" si="5"/>
        <v>38</v>
      </c>
    </row>
    <row r="12" spans="2:37" x14ac:dyDescent="0.25">
      <c r="B12">
        <v>8</v>
      </c>
      <c r="C12">
        <v>7</v>
      </c>
      <c r="D12">
        <f t="shared" si="0"/>
        <v>22</v>
      </c>
      <c r="E12">
        <f t="shared" si="1"/>
        <v>38</v>
      </c>
      <c r="P12">
        <v>8</v>
      </c>
      <c r="Q12">
        <v>25</v>
      </c>
      <c r="R12">
        <f t="shared" si="2"/>
        <v>22</v>
      </c>
      <c r="S12">
        <f t="shared" si="3"/>
        <v>6.5</v>
      </c>
      <c r="AD12">
        <v>21</v>
      </c>
      <c r="AE12">
        <v>7</v>
      </c>
      <c r="AF12">
        <f t="shared" si="4"/>
        <v>77.5</v>
      </c>
      <c r="AG12">
        <f t="shared" si="5"/>
        <v>38</v>
      </c>
    </row>
    <row r="13" spans="2:37" x14ac:dyDescent="0.25">
      <c r="B13">
        <v>8</v>
      </c>
      <c r="C13">
        <v>7</v>
      </c>
      <c r="D13">
        <f t="shared" si="0"/>
        <v>22</v>
      </c>
      <c r="E13">
        <f t="shared" si="1"/>
        <v>38</v>
      </c>
      <c r="P13">
        <v>8</v>
      </c>
      <c r="Q13">
        <v>23</v>
      </c>
      <c r="R13">
        <f t="shared" si="2"/>
        <v>22</v>
      </c>
      <c r="S13">
        <f t="shared" si="3"/>
        <v>42</v>
      </c>
      <c r="AD13">
        <v>21</v>
      </c>
      <c r="AE13">
        <v>7</v>
      </c>
      <c r="AF13">
        <f t="shared" si="4"/>
        <v>77.5</v>
      </c>
      <c r="AG13">
        <f t="shared" si="5"/>
        <v>38</v>
      </c>
    </row>
    <row r="14" spans="2:37" x14ac:dyDescent="0.25">
      <c r="B14">
        <v>8</v>
      </c>
      <c r="C14">
        <v>3</v>
      </c>
      <c r="D14">
        <f t="shared" si="0"/>
        <v>22</v>
      </c>
      <c r="E14">
        <f t="shared" si="1"/>
        <v>61</v>
      </c>
      <c r="P14">
        <v>8</v>
      </c>
      <c r="Q14">
        <v>23</v>
      </c>
      <c r="R14">
        <f t="shared" si="2"/>
        <v>22</v>
      </c>
      <c r="S14">
        <f t="shared" si="3"/>
        <v>42</v>
      </c>
      <c r="AD14">
        <v>24</v>
      </c>
      <c r="AE14">
        <v>3</v>
      </c>
      <c r="AF14">
        <f t="shared" si="4"/>
        <v>22.5</v>
      </c>
      <c r="AG14">
        <f t="shared" si="5"/>
        <v>61</v>
      </c>
    </row>
    <row r="15" spans="2:37" x14ac:dyDescent="0.25">
      <c r="B15">
        <v>8</v>
      </c>
      <c r="C15">
        <v>3</v>
      </c>
      <c r="D15">
        <f t="shared" si="0"/>
        <v>22</v>
      </c>
      <c r="E15">
        <f t="shared" si="1"/>
        <v>61</v>
      </c>
      <c r="P15">
        <v>8</v>
      </c>
      <c r="Q15">
        <v>23</v>
      </c>
      <c r="R15">
        <f t="shared" si="2"/>
        <v>22</v>
      </c>
      <c r="S15">
        <f t="shared" si="3"/>
        <v>42</v>
      </c>
      <c r="AD15">
        <v>24</v>
      </c>
      <c r="AE15">
        <v>3</v>
      </c>
      <c r="AF15">
        <f t="shared" si="4"/>
        <v>22.5</v>
      </c>
      <c r="AG15">
        <f t="shared" si="5"/>
        <v>61</v>
      </c>
    </row>
    <row r="16" spans="2:37" x14ac:dyDescent="0.25">
      <c r="B16">
        <v>8</v>
      </c>
      <c r="C16">
        <v>3</v>
      </c>
      <c r="D16">
        <f t="shared" si="0"/>
        <v>22</v>
      </c>
      <c r="E16">
        <f t="shared" si="1"/>
        <v>61</v>
      </c>
      <c r="P16">
        <v>8</v>
      </c>
      <c r="Q16">
        <v>24</v>
      </c>
      <c r="R16">
        <f t="shared" si="2"/>
        <v>22</v>
      </c>
      <c r="S16">
        <f t="shared" si="3"/>
        <v>22.5</v>
      </c>
      <c r="AD16">
        <v>24</v>
      </c>
      <c r="AE16">
        <v>3</v>
      </c>
      <c r="AF16">
        <f t="shared" si="4"/>
        <v>22.5</v>
      </c>
      <c r="AG16">
        <f t="shared" si="5"/>
        <v>61</v>
      </c>
    </row>
    <row r="17" spans="2:33" x14ac:dyDescent="0.25">
      <c r="B17">
        <v>8</v>
      </c>
      <c r="C17">
        <v>3</v>
      </c>
      <c r="D17">
        <f t="shared" si="0"/>
        <v>22</v>
      </c>
      <c r="E17">
        <f t="shared" si="1"/>
        <v>61</v>
      </c>
      <c r="P17">
        <v>8</v>
      </c>
      <c r="Q17">
        <v>24</v>
      </c>
      <c r="R17">
        <f t="shared" si="2"/>
        <v>22</v>
      </c>
      <c r="S17">
        <f t="shared" si="3"/>
        <v>22.5</v>
      </c>
      <c r="AD17">
        <v>23</v>
      </c>
      <c r="AE17">
        <v>3</v>
      </c>
      <c r="AF17">
        <f t="shared" si="4"/>
        <v>42</v>
      </c>
      <c r="AG17">
        <f t="shared" si="5"/>
        <v>61</v>
      </c>
    </row>
    <row r="18" spans="2:33" x14ac:dyDescent="0.25">
      <c r="B18">
        <v>8</v>
      </c>
      <c r="C18">
        <v>3</v>
      </c>
      <c r="D18">
        <f t="shared" si="0"/>
        <v>22</v>
      </c>
      <c r="E18">
        <f t="shared" si="1"/>
        <v>61</v>
      </c>
      <c r="P18">
        <v>8</v>
      </c>
      <c r="Q18">
        <v>24</v>
      </c>
      <c r="R18">
        <f t="shared" si="2"/>
        <v>22</v>
      </c>
      <c r="S18">
        <f t="shared" si="3"/>
        <v>22.5</v>
      </c>
      <c r="AD18">
        <v>23</v>
      </c>
      <c r="AE18">
        <v>3</v>
      </c>
      <c r="AF18">
        <f t="shared" si="4"/>
        <v>42</v>
      </c>
      <c r="AG18">
        <f t="shared" si="5"/>
        <v>61</v>
      </c>
    </row>
    <row r="19" spans="2:33" x14ac:dyDescent="0.25">
      <c r="B19">
        <v>7</v>
      </c>
      <c r="C19">
        <v>7</v>
      </c>
      <c r="D19">
        <f t="shared" si="0"/>
        <v>49</v>
      </c>
      <c r="E19">
        <f t="shared" si="1"/>
        <v>38</v>
      </c>
      <c r="P19">
        <v>8</v>
      </c>
      <c r="Q19">
        <v>21</v>
      </c>
      <c r="R19">
        <f t="shared" si="2"/>
        <v>22</v>
      </c>
      <c r="S19">
        <f t="shared" si="3"/>
        <v>77.5</v>
      </c>
      <c r="AD19">
        <v>20</v>
      </c>
      <c r="AE19">
        <v>7</v>
      </c>
      <c r="AF19">
        <f t="shared" si="4"/>
        <v>96</v>
      </c>
      <c r="AG19">
        <f t="shared" si="5"/>
        <v>38</v>
      </c>
    </row>
    <row r="20" spans="2:33" x14ac:dyDescent="0.25">
      <c r="B20">
        <v>7</v>
      </c>
      <c r="C20">
        <v>7</v>
      </c>
      <c r="D20">
        <f t="shared" si="0"/>
        <v>49</v>
      </c>
      <c r="E20">
        <f t="shared" si="1"/>
        <v>38</v>
      </c>
      <c r="P20">
        <v>8</v>
      </c>
      <c r="Q20">
        <v>21</v>
      </c>
      <c r="R20">
        <f t="shared" si="2"/>
        <v>22</v>
      </c>
      <c r="S20">
        <f t="shared" si="3"/>
        <v>77.5</v>
      </c>
      <c r="AD20">
        <v>20</v>
      </c>
      <c r="AE20">
        <v>7</v>
      </c>
      <c r="AF20">
        <f t="shared" si="4"/>
        <v>96</v>
      </c>
      <c r="AG20">
        <f t="shared" si="5"/>
        <v>38</v>
      </c>
    </row>
    <row r="21" spans="2:33" x14ac:dyDescent="0.25">
      <c r="B21">
        <v>7</v>
      </c>
      <c r="C21">
        <v>7</v>
      </c>
      <c r="D21">
        <f t="shared" si="0"/>
        <v>49</v>
      </c>
      <c r="E21">
        <f t="shared" si="1"/>
        <v>38</v>
      </c>
      <c r="P21">
        <v>8</v>
      </c>
      <c r="Q21">
        <v>21</v>
      </c>
      <c r="R21">
        <f t="shared" si="2"/>
        <v>22</v>
      </c>
      <c r="S21">
        <f t="shared" si="3"/>
        <v>77.5</v>
      </c>
      <c r="AD21">
        <v>20</v>
      </c>
      <c r="AE21">
        <v>7</v>
      </c>
      <c r="AF21">
        <f t="shared" si="4"/>
        <v>96</v>
      </c>
      <c r="AG21">
        <f t="shared" si="5"/>
        <v>38</v>
      </c>
    </row>
    <row r="22" spans="2:33" x14ac:dyDescent="0.25">
      <c r="B22">
        <v>7</v>
      </c>
      <c r="C22">
        <v>7</v>
      </c>
      <c r="D22">
        <f t="shared" si="0"/>
        <v>49</v>
      </c>
      <c r="E22">
        <f t="shared" si="1"/>
        <v>38</v>
      </c>
      <c r="P22">
        <v>8</v>
      </c>
      <c r="Q22">
        <v>21</v>
      </c>
      <c r="R22">
        <f t="shared" si="2"/>
        <v>22</v>
      </c>
      <c r="S22">
        <f t="shared" si="3"/>
        <v>77.5</v>
      </c>
      <c r="AD22">
        <v>20</v>
      </c>
      <c r="AE22">
        <v>7</v>
      </c>
      <c r="AF22">
        <f t="shared" si="4"/>
        <v>96</v>
      </c>
      <c r="AG22">
        <f t="shared" si="5"/>
        <v>38</v>
      </c>
    </row>
    <row r="23" spans="2:33" x14ac:dyDescent="0.25">
      <c r="B23">
        <v>8</v>
      </c>
      <c r="C23">
        <v>12</v>
      </c>
      <c r="D23">
        <f t="shared" si="0"/>
        <v>22</v>
      </c>
      <c r="E23">
        <f t="shared" si="1"/>
        <v>26</v>
      </c>
      <c r="P23">
        <v>8</v>
      </c>
      <c r="Q23">
        <v>21</v>
      </c>
      <c r="R23">
        <f t="shared" si="2"/>
        <v>22</v>
      </c>
      <c r="S23">
        <f t="shared" si="3"/>
        <v>77.5</v>
      </c>
      <c r="AD23">
        <v>23</v>
      </c>
      <c r="AE23">
        <v>12</v>
      </c>
      <c r="AF23">
        <f t="shared" si="4"/>
        <v>42</v>
      </c>
      <c r="AG23">
        <f t="shared" si="5"/>
        <v>26</v>
      </c>
    </row>
    <row r="24" spans="2:33" x14ac:dyDescent="0.25">
      <c r="B24">
        <v>8</v>
      </c>
      <c r="C24">
        <v>12</v>
      </c>
      <c r="D24">
        <f t="shared" si="0"/>
        <v>22</v>
      </c>
      <c r="E24">
        <f t="shared" si="1"/>
        <v>26</v>
      </c>
      <c r="P24">
        <v>8</v>
      </c>
      <c r="Q24">
        <v>21</v>
      </c>
      <c r="R24">
        <f t="shared" si="2"/>
        <v>22</v>
      </c>
      <c r="S24">
        <f t="shared" si="3"/>
        <v>77.5</v>
      </c>
      <c r="AD24">
        <v>23</v>
      </c>
      <c r="AE24">
        <v>12</v>
      </c>
      <c r="AF24">
        <f t="shared" si="4"/>
        <v>42</v>
      </c>
      <c r="AG24">
        <f t="shared" si="5"/>
        <v>26</v>
      </c>
    </row>
    <row r="25" spans="2:33" x14ac:dyDescent="0.25">
      <c r="B25">
        <v>8</v>
      </c>
      <c r="C25">
        <v>12</v>
      </c>
      <c r="D25">
        <f t="shared" si="0"/>
        <v>22</v>
      </c>
      <c r="E25">
        <f t="shared" si="1"/>
        <v>26</v>
      </c>
      <c r="P25">
        <v>8</v>
      </c>
      <c r="Q25">
        <v>21</v>
      </c>
      <c r="R25">
        <f t="shared" si="2"/>
        <v>22</v>
      </c>
      <c r="S25">
        <f t="shared" si="3"/>
        <v>77.5</v>
      </c>
      <c r="AD25">
        <v>23</v>
      </c>
      <c r="AE25">
        <v>12</v>
      </c>
      <c r="AF25">
        <f t="shared" si="4"/>
        <v>42</v>
      </c>
      <c r="AG25">
        <f t="shared" si="5"/>
        <v>26</v>
      </c>
    </row>
    <row r="26" spans="2:33" x14ac:dyDescent="0.25">
      <c r="B26">
        <v>6</v>
      </c>
      <c r="C26">
        <v>6</v>
      </c>
      <c r="D26">
        <f t="shared" si="0"/>
        <v>64.5</v>
      </c>
      <c r="E26">
        <f t="shared" si="1"/>
        <v>47</v>
      </c>
      <c r="P26">
        <v>8</v>
      </c>
      <c r="Q26">
        <v>21</v>
      </c>
      <c r="R26">
        <f t="shared" si="2"/>
        <v>22</v>
      </c>
      <c r="S26">
        <f t="shared" si="3"/>
        <v>77.5</v>
      </c>
      <c r="AD26">
        <v>21</v>
      </c>
      <c r="AE26">
        <v>6</v>
      </c>
      <c r="AF26">
        <f t="shared" si="4"/>
        <v>77.5</v>
      </c>
      <c r="AG26">
        <f t="shared" si="5"/>
        <v>47</v>
      </c>
    </row>
    <row r="27" spans="2:33" x14ac:dyDescent="0.25">
      <c r="B27">
        <v>6</v>
      </c>
      <c r="C27">
        <v>6</v>
      </c>
      <c r="D27">
        <f t="shared" si="0"/>
        <v>64.5</v>
      </c>
      <c r="E27">
        <f t="shared" si="1"/>
        <v>47</v>
      </c>
      <c r="P27">
        <v>8</v>
      </c>
      <c r="Q27">
        <v>23</v>
      </c>
      <c r="R27">
        <f t="shared" si="2"/>
        <v>22</v>
      </c>
      <c r="S27">
        <f t="shared" si="3"/>
        <v>42</v>
      </c>
      <c r="AD27">
        <v>21</v>
      </c>
      <c r="AE27">
        <v>6</v>
      </c>
      <c r="AF27">
        <f t="shared" si="4"/>
        <v>77.5</v>
      </c>
      <c r="AG27">
        <f t="shared" si="5"/>
        <v>47</v>
      </c>
    </row>
    <row r="28" spans="2:33" x14ac:dyDescent="0.25">
      <c r="B28">
        <v>6</v>
      </c>
      <c r="C28">
        <v>6</v>
      </c>
      <c r="D28">
        <f t="shared" si="0"/>
        <v>64.5</v>
      </c>
      <c r="E28">
        <f t="shared" si="1"/>
        <v>47</v>
      </c>
      <c r="P28">
        <v>8</v>
      </c>
      <c r="Q28">
        <v>23</v>
      </c>
      <c r="R28">
        <f t="shared" si="2"/>
        <v>22</v>
      </c>
      <c r="S28">
        <f t="shared" si="3"/>
        <v>42</v>
      </c>
      <c r="AD28">
        <v>21</v>
      </c>
      <c r="AE28">
        <v>6</v>
      </c>
      <c r="AF28">
        <f t="shared" si="4"/>
        <v>77.5</v>
      </c>
      <c r="AG28">
        <f t="shared" si="5"/>
        <v>47</v>
      </c>
    </row>
    <row r="29" spans="2:33" x14ac:dyDescent="0.25">
      <c r="B29">
        <v>6</v>
      </c>
      <c r="C29">
        <v>6</v>
      </c>
      <c r="D29">
        <f t="shared" si="0"/>
        <v>64.5</v>
      </c>
      <c r="E29">
        <f t="shared" si="1"/>
        <v>47</v>
      </c>
      <c r="P29">
        <v>8</v>
      </c>
      <c r="Q29">
        <v>23</v>
      </c>
      <c r="R29">
        <f t="shared" si="2"/>
        <v>22</v>
      </c>
      <c r="S29">
        <f t="shared" si="3"/>
        <v>42</v>
      </c>
      <c r="AD29">
        <v>21</v>
      </c>
      <c r="AE29">
        <v>6</v>
      </c>
      <c r="AF29">
        <f t="shared" si="4"/>
        <v>77.5</v>
      </c>
      <c r="AG29">
        <f t="shared" si="5"/>
        <v>47</v>
      </c>
    </row>
    <row r="30" spans="2:33" x14ac:dyDescent="0.25">
      <c r="B30">
        <v>8</v>
      </c>
      <c r="C30">
        <v>80</v>
      </c>
      <c r="D30">
        <f t="shared" si="0"/>
        <v>22</v>
      </c>
      <c r="E30">
        <f t="shared" si="1"/>
        <v>5</v>
      </c>
      <c r="P30">
        <v>8</v>
      </c>
      <c r="Q30">
        <v>24</v>
      </c>
      <c r="R30">
        <f t="shared" si="2"/>
        <v>22</v>
      </c>
      <c r="S30">
        <f t="shared" si="3"/>
        <v>22.5</v>
      </c>
      <c r="AD30">
        <v>23</v>
      </c>
      <c r="AE30">
        <v>80</v>
      </c>
      <c r="AF30">
        <f t="shared" si="4"/>
        <v>42</v>
      </c>
      <c r="AG30">
        <f t="shared" si="5"/>
        <v>5</v>
      </c>
    </row>
    <row r="31" spans="2:33" x14ac:dyDescent="0.25">
      <c r="B31">
        <v>8</v>
      </c>
      <c r="C31">
        <v>80</v>
      </c>
      <c r="D31">
        <f t="shared" si="0"/>
        <v>22</v>
      </c>
      <c r="E31">
        <f t="shared" si="1"/>
        <v>5</v>
      </c>
      <c r="P31">
        <v>8</v>
      </c>
      <c r="Q31">
        <v>23</v>
      </c>
      <c r="R31">
        <f t="shared" si="2"/>
        <v>22</v>
      </c>
      <c r="S31">
        <f t="shared" si="3"/>
        <v>42</v>
      </c>
      <c r="AD31">
        <v>23</v>
      </c>
      <c r="AE31">
        <v>80</v>
      </c>
      <c r="AF31">
        <f t="shared" si="4"/>
        <v>42</v>
      </c>
      <c r="AG31">
        <f t="shared" si="5"/>
        <v>5</v>
      </c>
    </row>
    <row r="32" spans="2:33" x14ac:dyDescent="0.25">
      <c r="B32">
        <v>8</v>
      </c>
      <c r="C32">
        <v>80</v>
      </c>
      <c r="D32">
        <f t="shared" si="0"/>
        <v>22</v>
      </c>
      <c r="E32">
        <f t="shared" si="1"/>
        <v>5</v>
      </c>
      <c r="P32">
        <v>8</v>
      </c>
      <c r="Q32">
        <v>24</v>
      </c>
      <c r="R32">
        <f t="shared" si="2"/>
        <v>22</v>
      </c>
      <c r="S32">
        <f t="shared" si="3"/>
        <v>22.5</v>
      </c>
      <c r="AD32">
        <v>23</v>
      </c>
      <c r="AE32">
        <v>80</v>
      </c>
      <c r="AF32">
        <f t="shared" si="4"/>
        <v>42</v>
      </c>
      <c r="AG32">
        <f t="shared" si="5"/>
        <v>5</v>
      </c>
    </row>
    <row r="33" spans="2:42" x14ac:dyDescent="0.25">
      <c r="B33">
        <v>5</v>
      </c>
      <c r="C33">
        <v>12</v>
      </c>
      <c r="D33">
        <f t="shared" si="0"/>
        <v>78.5</v>
      </c>
      <c r="E33">
        <f t="shared" si="1"/>
        <v>26</v>
      </c>
      <c r="P33">
        <v>8</v>
      </c>
      <c r="Q33">
        <v>23</v>
      </c>
      <c r="R33">
        <f t="shared" si="2"/>
        <v>22</v>
      </c>
      <c r="S33">
        <f t="shared" si="3"/>
        <v>42</v>
      </c>
      <c r="AD33">
        <v>23</v>
      </c>
      <c r="AE33">
        <v>12</v>
      </c>
      <c r="AF33">
        <f t="shared" si="4"/>
        <v>42</v>
      </c>
      <c r="AG33">
        <f t="shared" si="5"/>
        <v>26</v>
      </c>
    </row>
    <row r="34" spans="2:42" x14ac:dyDescent="0.25">
      <c r="B34">
        <v>5</v>
      </c>
      <c r="C34">
        <v>12</v>
      </c>
      <c r="D34">
        <f t="shared" ref="D34:D65" si="6">_xlfn.RANK.AVG(B34,$B$2:$B$100)</f>
        <v>78.5</v>
      </c>
      <c r="E34">
        <f t="shared" ref="E34:E65" si="7">_xlfn.RANK.EQ(C34,$C$2:$C$100)</f>
        <v>26</v>
      </c>
      <c r="P34">
        <v>8</v>
      </c>
      <c r="Q34">
        <v>24</v>
      </c>
      <c r="R34">
        <f t="shared" ref="R34:R65" si="8">_xlfn.RANK.AVG(P34,$P$2:$P$100)</f>
        <v>22</v>
      </c>
      <c r="S34">
        <f t="shared" ref="S34:S65" si="9">_xlfn.RANK.AVG(Q34,$Q$2:$Q$100)</f>
        <v>22.5</v>
      </c>
      <c r="AD34">
        <v>23</v>
      </c>
      <c r="AE34">
        <v>12</v>
      </c>
      <c r="AF34">
        <f t="shared" ref="AF34:AF65" si="10">_xlfn.RANK.AVG(AD34,$AD$2:$AD$100)</f>
        <v>42</v>
      </c>
      <c r="AG34">
        <f t="shared" ref="AG34:AG65" si="11">_xlfn.RANK.EQ(AE34,$AE$2:$AE$100)</f>
        <v>26</v>
      </c>
    </row>
    <row r="35" spans="2:42" x14ac:dyDescent="0.25">
      <c r="B35">
        <v>7</v>
      </c>
      <c r="C35">
        <v>0</v>
      </c>
      <c r="D35">
        <f t="shared" si="6"/>
        <v>49</v>
      </c>
      <c r="E35">
        <f t="shared" si="7"/>
        <v>92</v>
      </c>
      <c r="P35">
        <v>8</v>
      </c>
      <c r="Q35">
        <v>23</v>
      </c>
      <c r="R35">
        <f t="shared" si="8"/>
        <v>22</v>
      </c>
      <c r="S35">
        <f t="shared" si="9"/>
        <v>42</v>
      </c>
      <c r="AD35">
        <v>25</v>
      </c>
      <c r="AE35">
        <v>0</v>
      </c>
      <c r="AF35">
        <f t="shared" si="10"/>
        <v>6.5</v>
      </c>
      <c r="AG35">
        <f t="shared" si="11"/>
        <v>92</v>
      </c>
    </row>
    <row r="36" spans="2:42" x14ac:dyDescent="0.25">
      <c r="B36">
        <v>7</v>
      </c>
      <c r="C36">
        <v>0</v>
      </c>
      <c r="D36">
        <f t="shared" si="6"/>
        <v>49</v>
      </c>
      <c r="E36">
        <f t="shared" si="7"/>
        <v>92</v>
      </c>
      <c r="P36">
        <v>8</v>
      </c>
      <c r="Q36">
        <v>23</v>
      </c>
      <c r="R36">
        <f t="shared" si="8"/>
        <v>22</v>
      </c>
      <c r="S36">
        <f t="shared" si="9"/>
        <v>42</v>
      </c>
      <c r="AD36">
        <v>25</v>
      </c>
      <c r="AE36">
        <v>0</v>
      </c>
      <c r="AF36">
        <f t="shared" si="10"/>
        <v>6.5</v>
      </c>
      <c r="AG36">
        <f t="shared" si="11"/>
        <v>92</v>
      </c>
    </row>
    <row r="37" spans="2:42" ht="90" customHeight="1" x14ac:dyDescent="0.25">
      <c r="B37">
        <v>8</v>
      </c>
      <c r="C37">
        <v>2</v>
      </c>
      <c r="D37">
        <f t="shared" si="6"/>
        <v>22</v>
      </c>
      <c r="E37">
        <f t="shared" si="7"/>
        <v>79</v>
      </c>
      <c r="G37" s="36" t="s">
        <v>65</v>
      </c>
      <c r="H37" s="36"/>
      <c r="I37" s="36"/>
      <c r="J37" s="36"/>
      <c r="K37" s="36"/>
      <c r="L37" s="36"/>
      <c r="M37" s="36"/>
      <c r="N37" s="36"/>
      <c r="P37">
        <v>8</v>
      </c>
      <c r="Q37">
        <v>23</v>
      </c>
      <c r="R37">
        <f t="shared" si="8"/>
        <v>22</v>
      </c>
      <c r="S37">
        <f t="shared" si="9"/>
        <v>42</v>
      </c>
      <c r="U37" s="36" t="s">
        <v>72</v>
      </c>
      <c r="V37" s="36"/>
      <c r="W37" s="36"/>
      <c r="X37" s="36"/>
      <c r="Y37" s="36"/>
      <c r="Z37" s="36"/>
      <c r="AA37" s="36"/>
      <c r="AB37" s="7"/>
      <c r="AD37">
        <v>23</v>
      </c>
      <c r="AE37">
        <v>2</v>
      </c>
      <c r="AF37">
        <f t="shared" si="10"/>
        <v>42</v>
      </c>
      <c r="AG37">
        <f t="shared" si="11"/>
        <v>79</v>
      </c>
      <c r="AI37" s="36" t="s">
        <v>73</v>
      </c>
      <c r="AJ37" s="36"/>
      <c r="AK37" s="36"/>
      <c r="AL37" s="36"/>
      <c r="AM37" s="36"/>
      <c r="AN37" s="36"/>
      <c r="AO37" s="36"/>
      <c r="AP37" s="7"/>
    </row>
    <row r="38" spans="2:42" ht="18.75" x14ac:dyDescent="0.25">
      <c r="B38">
        <v>8</v>
      </c>
      <c r="C38">
        <v>2</v>
      </c>
      <c r="D38">
        <f t="shared" si="6"/>
        <v>22</v>
      </c>
      <c r="E38">
        <f t="shared" si="7"/>
        <v>79</v>
      </c>
      <c r="G38" s="7"/>
      <c r="H38" s="7"/>
      <c r="I38" s="7"/>
      <c r="J38" s="7"/>
      <c r="K38" s="7"/>
      <c r="L38" s="7"/>
      <c r="M38" s="7"/>
      <c r="P38">
        <v>8</v>
      </c>
      <c r="Q38">
        <v>23</v>
      </c>
      <c r="R38">
        <f t="shared" si="8"/>
        <v>22</v>
      </c>
      <c r="S38">
        <f t="shared" si="9"/>
        <v>42</v>
      </c>
      <c r="U38" s="7"/>
      <c r="V38" s="7"/>
      <c r="W38" s="7"/>
      <c r="X38" s="7"/>
      <c r="Y38" s="7"/>
      <c r="Z38" s="7"/>
      <c r="AA38" s="7"/>
      <c r="AB38" s="7"/>
      <c r="AD38">
        <v>23</v>
      </c>
      <c r="AE38">
        <v>2</v>
      </c>
      <c r="AF38">
        <f t="shared" si="10"/>
        <v>42</v>
      </c>
      <c r="AG38">
        <f t="shared" si="11"/>
        <v>79</v>
      </c>
      <c r="AI38" s="7"/>
      <c r="AJ38" s="7"/>
      <c r="AK38" s="7"/>
      <c r="AL38" s="7"/>
      <c r="AM38" s="7"/>
      <c r="AN38" s="7"/>
      <c r="AO38" s="7"/>
      <c r="AP38" s="7"/>
    </row>
    <row r="39" spans="2:42" ht="18.75" x14ac:dyDescent="0.25">
      <c r="B39">
        <v>10</v>
      </c>
      <c r="C39">
        <v>23</v>
      </c>
      <c r="D39">
        <f t="shared" si="6"/>
        <v>4.5</v>
      </c>
      <c r="E39">
        <f t="shared" si="7"/>
        <v>14</v>
      </c>
      <c r="G39" s="7"/>
      <c r="H39" s="7"/>
      <c r="I39" s="7"/>
      <c r="J39" s="7"/>
      <c r="K39" s="7"/>
      <c r="L39" s="7"/>
      <c r="M39" s="7"/>
      <c r="P39">
        <v>7</v>
      </c>
      <c r="Q39">
        <v>24</v>
      </c>
      <c r="R39">
        <f t="shared" si="8"/>
        <v>49</v>
      </c>
      <c r="S39">
        <f t="shared" si="9"/>
        <v>22.5</v>
      </c>
      <c r="U39" s="7"/>
      <c r="V39" s="7"/>
      <c r="W39" s="7"/>
      <c r="X39" s="7"/>
      <c r="Y39" s="7"/>
      <c r="Z39" s="7"/>
      <c r="AA39" s="7"/>
      <c r="AB39" s="7"/>
      <c r="AD39">
        <v>21</v>
      </c>
      <c r="AE39">
        <v>23</v>
      </c>
      <c r="AF39">
        <f t="shared" si="10"/>
        <v>77.5</v>
      </c>
      <c r="AG39">
        <f t="shared" si="11"/>
        <v>14</v>
      </c>
      <c r="AI39" s="7"/>
      <c r="AJ39" s="7"/>
      <c r="AK39" s="7"/>
      <c r="AL39" s="7"/>
      <c r="AM39" s="7"/>
      <c r="AN39" s="7"/>
      <c r="AO39" s="7"/>
      <c r="AP39" s="7"/>
    </row>
    <row r="40" spans="2:42" ht="18.75" x14ac:dyDescent="0.25">
      <c r="B40">
        <v>10</v>
      </c>
      <c r="C40">
        <v>23</v>
      </c>
      <c r="D40">
        <f t="shared" si="6"/>
        <v>4.5</v>
      </c>
      <c r="E40">
        <f t="shared" si="7"/>
        <v>14</v>
      </c>
      <c r="G40" s="7"/>
      <c r="H40" s="7"/>
      <c r="I40" s="7"/>
      <c r="J40" s="7"/>
      <c r="K40" s="7"/>
      <c r="L40" s="7"/>
      <c r="M40" s="7"/>
      <c r="P40">
        <v>7</v>
      </c>
      <c r="Q40">
        <v>24</v>
      </c>
      <c r="R40">
        <f t="shared" si="8"/>
        <v>49</v>
      </c>
      <c r="S40">
        <f t="shared" si="9"/>
        <v>22.5</v>
      </c>
      <c r="U40" s="7"/>
      <c r="V40" s="7"/>
      <c r="W40" s="7"/>
      <c r="X40" s="7"/>
      <c r="Y40" s="7"/>
      <c r="Z40" s="7"/>
      <c r="AA40" s="7"/>
      <c r="AB40" s="7"/>
      <c r="AD40">
        <v>21</v>
      </c>
      <c r="AE40">
        <v>23</v>
      </c>
      <c r="AF40">
        <f t="shared" si="10"/>
        <v>77.5</v>
      </c>
      <c r="AG40">
        <f t="shared" si="11"/>
        <v>14</v>
      </c>
      <c r="AI40" s="7"/>
      <c r="AJ40" s="7"/>
      <c r="AK40" s="7"/>
      <c r="AL40" s="7"/>
      <c r="AM40" s="7"/>
      <c r="AN40" s="7"/>
      <c r="AO40" s="7"/>
      <c r="AP40" s="7"/>
    </row>
    <row r="41" spans="2:42" ht="18.75" x14ac:dyDescent="0.25">
      <c r="B41">
        <v>10</v>
      </c>
      <c r="C41">
        <v>23</v>
      </c>
      <c r="D41">
        <f t="shared" si="6"/>
        <v>4.5</v>
      </c>
      <c r="E41">
        <f t="shared" si="7"/>
        <v>14</v>
      </c>
      <c r="G41" s="7"/>
      <c r="H41" s="7"/>
      <c r="I41" s="7"/>
      <c r="J41" s="7"/>
      <c r="K41" s="7"/>
      <c r="L41" s="7"/>
      <c r="M41" s="7"/>
      <c r="P41">
        <v>7</v>
      </c>
      <c r="Q41">
        <v>24</v>
      </c>
      <c r="R41">
        <f t="shared" si="8"/>
        <v>49</v>
      </c>
      <c r="S41">
        <f t="shared" si="9"/>
        <v>22.5</v>
      </c>
      <c r="U41" s="7"/>
      <c r="V41" s="7"/>
      <c r="W41" s="7"/>
      <c r="X41" s="7"/>
      <c r="Y41" s="7"/>
      <c r="Z41" s="7"/>
      <c r="AA41" s="7"/>
      <c r="AB41" s="7"/>
      <c r="AD41">
        <v>21</v>
      </c>
      <c r="AE41">
        <v>23</v>
      </c>
      <c r="AF41">
        <f t="shared" si="10"/>
        <v>77.5</v>
      </c>
      <c r="AG41">
        <f t="shared" si="11"/>
        <v>14</v>
      </c>
      <c r="AI41" s="7"/>
      <c r="AJ41" s="7"/>
      <c r="AK41" s="7"/>
      <c r="AL41" s="7"/>
      <c r="AM41" s="7"/>
      <c r="AN41" s="7"/>
      <c r="AO41" s="7"/>
      <c r="AP41" s="7"/>
    </row>
    <row r="42" spans="2:42" ht="18.75" x14ac:dyDescent="0.25">
      <c r="B42">
        <v>10</v>
      </c>
      <c r="C42">
        <v>23</v>
      </c>
      <c r="D42">
        <f t="shared" si="6"/>
        <v>4.5</v>
      </c>
      <c r="E42">
        <f t="shared" si="7"/>
        <v>14</v>
      </c>
      <c r="G42" s="7"/>
      <c r="H42" s="7"/>
      <c r="I42" s="7"/>
      <c r="J42" s="7"/>
      <c r="K42" s="7"/>
      <c r="L42" s="7"/>
      <c r="M42" s="7"/>
      <c r="P42">
        <v>7</v>
      </c>
      <c r="Q42">
        <v>24</v>
      </c>
      <c r="R42">
        <f t="shared" si="8"/>
        <v>49</v>
      </c>
      <c r="S42">
        <f t="shared" si="9"/>
        <v>22.5</v>
      </c>
      <c r="U42" s="7"/>
      <c r="V42" s="7"/>
      <c r="W42" s="7"/>
      <c r="X42" s="7"/>
      <c r="Y42" s="7"/>
      <c r="Z42" s="7"/>
      <c r="AA42" s="7"/>
      <c r="AB42" s="7"/>
      <c r="AD42">
        <v>21</v>
      </c>
      <c r="AE42">
        <v>23</v>
      </c>
      <c r="AF42">
        <f t="shared" si="10"/>
        <v>77.5</v>
      </c>
      <c r="AG42">
        <f t="shared" si="11"/>
        <v>14</v>
      </c>
      <c r="AI42" s="7"/>
      <c r="AJ42" s="7"/>
      <c r="AK42" s="7"/>
      <c r="AL42" s="7"/>
      <c r="AM42" s="7"/>
      <c r="AN42" s="7"/>
      <c r="AO42" s="7"/>
      <c r="AP42" s="7"/>
    </row>
    <row r="43" spans="2:42" ht="18.75" x14ac:dyDescent="0.25">
      <c r="B43">
        <v>7</v>
      </c>
      <c r="D43">
        <f t="shared" si="6"/>
        <v>49</v>
      </c>
      <c r="E43">
        <f t="shared" si="7"/>
        <v>92</v>
      </c>
      <c r="G43" s="7"/>
      <c r="H43" s="7"/>
      <c r="I43" s="7"/>
      <c r="J43" s="7"/>
      <c r="K43" s="7"/>
      <c r="L43" s="7"/>
      <c r="M43" s="7"/>
      <c r="P43">
        <v>7</v>
      </c>
      <c r="Q43">
        <v>22</v>
      </c>
      <c r="R43">
        <f t="shared" si="8"/>
        <v>49</v>
      </c>
      <c r="S43">
        <f t="shared" si="9"/>
        <v>57</v>
      </c>
      <c r="U43" s="7"/>
      <c r="V43" s="7"/>
      <c r="W43" s="7"/>
      <c r="X43" s="7"/>
      <c r="Y43" s="7"/>
      <c r="Z43" s="7"/>
      <c r="AA43" s="7"/>
      <c r="AB43" s="7"/>
      <c r="AD43">
        <v>21</v>
      </c>
      <c r="AF43">
        <f t="shared" si="10"/>
        <v>77.5</v>
      </c>
      <c r="AG43">
        <f t="shared" si="11"/>
        <v>92</v>
      </c>
      <c r="AI43" s="7"/>
      <c r="AJ43" s="7"/>
      <c r="AK43" s="7"/>
      <c r="AL43" s="7"/>
      <c r="AM43" s="7"/>
      <c r="AN43" s="7"/>
      <c r="AO43" s="7"/>
      <c r="AP43" s="7"/>
    </row>
    <row r="44" spans="2:42" ht="18.75" x14ac:dyDescent="0.25">
      <c r="B44">
        <v>7</v>
      </c>
      <c r="D44">
        <f t="shared" si="6"/>
        <v>49</v>
      </c>
      <c r="E44">
        <f t="shared" si="7"/>
        <v>92</v>
      </c>
      <c r="G44" s="7"/>
      <c r="H44" s="7"/>
      <c r="I44" s="7"/>
      <c r="J44" s="7"/>
      <c r="K44" s="7"/>
      <c r="L44" s="7"/>
      <c r="M44" s="7"/>
      <c r="P44">
        <v>7</v>
      </c>
      <c r="Q44">
        <v>22</v>
      </c>
      <c r="R44">
        <f t="shared" si="8"/>
        <v>49</v>
      </c>
      <c r="S44">
        <f t="shared" si="9"/>
        <v>57</v>
      </c>
      <c r="U44" s="7"/>
      <c r="V44" s="7"/>
      <c r="W44" s="7"/>
      <c r="X44" s="7"/>
      <c r="Y44" s="7"/>
      <c r="Z44" s="7"/>
      <c r="AA44" s="7"/>
      <c r="AB44" s="7"/>
      <c r="AD44">
        <v>21</v>
      </c>
      <c r="AF44">
        <f t="shared" si="10"/>
        <v>77.5</v>
      </c>
      <c r="AG44">
        <f t="shared" si="11"/>
        <v>92</v>
      </c>
      <c r="AI44" s="7"/>
      <c r="AJ44" s="7"/>
      <c r="AK44" s="7"/>
      <c r="AL44" s="7"/>
      <c r="AM44" s="7"/>
      <c r="AN44" s="7"/>
      <c r="AO44" s="7"/>
      <c r="AP44" s="7"/>
    </row>
    <row r="45" spans="2:42" ht="18.75" x14ac:dyDescent="0.25">
      <c r="B45">
        <v>7</v>
      </c>
      <c r="C45">
        <v>17</v>
      </c>
      <c r="D45">
        <f t="shared" si="6"/>
        <v>49</v>
      </c>
      <c r="E45">
        <f t="shared" si="7"/>
        <v>18</v>
      </c>
      <c r="G45" s="7"/>
      <c r="H45" s="7"/>
      <c r="I45" s="7"/>
      <c r="J45" s="7"/>
      <c r="K45" s="7"/>
      <c r="L45" s="7"/>
      <c r="M45" s="7"/>
      <c r="P45">
        <v>7</v>
      </c>
      <c r="Q45">
        <v>22</v>
      </c>
      <c r="R45">
        <f t="shared" si="8"/>
        <v>49</v>
      </c>
      <c r="S45">
        <f t="shared" si="9"/>
        <v>57</v>
      </c>
      <c r="U45" s="7"/>
      <c r="V45" s="7"/>
      <c r="W45" s="7"/>
      <c r="X45" s="7"/>
      <c r="Y45" s="7"/>
      <c r="Z45" s="7"/>
      <c r="AA45" s="7"/>
      <c r="AB45" s="7"/>
      <c r="AD45">
        <v>24</v>
      </c>
      <c r="AE45">
        <v>17</v>
      </c>
      <c r="AF45">
        <f t="shared" si="10"/>
        <v>22.5</v>
      </c>
      <c r="AG45">
        <f t="shared" si="11"/>
        <v>18</v>
      </c>
      <c r="AI45" s="7"/>
      <c r="AJ45" s="7"/>
      <c r="AK45" s="7"/>
      <c r="AL45" s="7"/>
      <c r="AM45" s="7"/>
      <c r="AN45" s="7"/>
      <c r="AO45" s="7"/>
      <c r="AP45" s="7"/>
    </row>
    <row r="46" spans="2:42" ht="18.75" x14ac:dyDescent="0.25">
      <c r="B46">
        <v>7</v>
      </c>
      <c r="C46">
        <v>17</v>
      </c>
      <c r="D46">
        <f t="shared" si="6"/>
        <v>49</v>
      </c>
      <c r="E46">
        <f t="shared" si="7"/>
        <v>18</v>
      </c>
      <c r="G46" s="7"/>
      <c r="H46" s="7"/>
      <c r="I46" s="7"/>
      <c r="J46" s="7"/>
      <c r="K46" s="7"/>
      <c r="L46" s="7"/>
      <c r="M46" s="7"/>
      <c r="P46">
        <v>7</v>
      </c>
      <c r="Q46">
        <v>24</v>
      </c>
      <c r="R46">
        <f t="shared" si="8"/>
        <v>49</v>
      </c>
      <c r="S46">
        <f t="shared" si="9"/>
        <v>22.5</v>
      </c>
      <c r="U46" s="7"/>
      <c r="V46" s="7"/>
      <c r="W46" s="7"/>
      <c r="X46" s="7"/>
      <c r="Y46" s="7"/>
      <c r="Z46" s="7"/>
      <c r="AA46" s="7"/>
      <c r="AB46" s="7"/>
      <c r="AD46">
        <v>24</v>
      </c>
      <c r="AE46">
        <v>17</v>
      </c>
      <c r="AF46">
        <f t="shared" si="10"/>
        <v>22.5</v>
      </c>
      <c r="AG46">
        <f t="shared" si="11"/>
        <v>18</v>
      </c>
      <c r="AI46" s="7"/>
      <c r="AJ46" s="7"/>
      <c r="AK46" s="7"/>
      <c r="AL46" s="7"/>
      <c r="AM46" s="7"/>
      <c r="AN46" s="7"/>
      <c r="AO46" s="7"/>
      <c r="AP46" s="7"/>
    </row>
    <row r="47" spans="2:42" ht="18.75" x14ac:dyDescent="0.25">
      <c r="B47">
        <v>7</v>
      </c>
      <c r="C47">
        <v>17</v>
      </c>
      <c r="D47">
        <f t="shared" si="6"/>
        <v>49</v>
      </c>
      <c r="E47">
        <f t="shared" si="7"/>
        <v>18</v>
      </c>
      <c r="G47" s="7"/>
      <c r="H47" s="7"/>
      <c r="I47" s="7"/>
      <c r="J47" s="7"/>
      <c r="K47" s="7"/>
      <c r="L47" s="7"/>
      <c r="M47" s="7"/>
      <c r="P47">
        <v>7</v>
      </c>
      <c r="Q47">
        <v>24</v>
      </c>
      <c r="R47">
        <f t="shared" si="8"/>
        <v>49</v>
      </c>
      <c r="S47">
        <f t="shared" si="9"/>
        <v>22.5</v>
      </c>
      <c r="U47" s="7"/>
      <c r="V47" s="7"/>
      <c r="W47" s="7"/>
      <c r="X47" s="7"/>
      <c r="Y47" s="7"/>
      <c r="Z47" s="7"/>
      <c r="AA47" s="7"/>
      <c r="AB47" s="7"/>
      <c r="AD47">
        <v>24</v>
      </c>
      <c r="AE47">
        <v>17</v>
      </c>
      <c r="AF47">
        <f t="shared" si="10"/>
        <v>22.5</v>
      </c>
      <c r="AG47">
        <f t="shared" si="11"/>
        <v>18</v>
      </c>
      <c r="AI47" s="7"/>
      <c r="AJ47" s="7"/>
      <c r="AK47" s="7"/>
      <c r="AL47" s="7"/>
      <c r="AM47" s="7"/>
      <c r="AN47" s="7"/>
      <c r="AO47" s="7"/>
      <c r="AP47" s="7"/>
    </row>
    <row r="48" spans="2:42" ht="18.75" x14ac:dyDescent="0.25">
      <c r="B48">
        <v>8</v>
      </c>
      <c r="C48">
        <v>10</v>
      </c>
      <c r="D48">
        <f t="shared" si="6"/>
        <v>22</v>
      </c>
      <c r="E48">
        <f t="shared" si="7"/>
        <v>31</v>
      </c>
      <c r="G48" s="7"/>
      <c r="H48" s="7"/>
      <c r="I48" s="7"/>
      <c r="J48" s="7"/>
      <c r="K48" s="7"/>
      <c r="L48" s="7"/>
      <c r="M48" s="7"/>
      <c r="P48">
        <v>7</v>
      </c>
      <c r="Q48">
        <v>24</v>
      </c>
      <c r="R48">
        <f t="shared" si="8"/>
        <v>49</v>
      </c>
      <c r="S48">
        <f t="shared" si="9"/>
        <v>22.5</v>
      </c>
      <c r="U48" s="7"/>
      <c r="V48" s="7"/>
      <c r="W48" s="7"/>
      <c r="X48" s="7"/>
      <c r="Y48" s="7"/>
      <c r="Z48" s="7"/>
      <c r="AA48" s="7"/>
      <c r="AB48" s="7"/>
      <c r="AD48">
        <v>24</v>
      </c>
      <c r="AE48">
        <v>10</v>
      </c>
      <c r="AF48">
        <f t="shared" si="10"/>
        <v>22.5</v>
      </c>
      <c r="AG48">
        <f t="shared" si="11"/>
        <v>31</v>
      </c>
      <c r="AI48" s="7"/>
      <c r="AJ48" s="7"/>
      <c r="AK48" s="7"/>
      <c r="AL48" s="7"/>
      <c r="AM48" s="7"/>
      <c r="AN48" s="7"/>
      <c r="AO48" s="7"/>
      <c r="AP48" s="7"/>
    </row>
    <row r="49" spans="2:33" x14ac:dyDescent="0.25">
      <c r="B49">
        <v>8</v>
      </c>
      <c r="C49">
        <v>10</v>
      </c>
      <c r="D49">
        <f t="shared" si="6"/>
        <v>22</v>
      </c>
      <c r="E49">
        <f t="shared" si="7"/>
        <v>31</v>
      </c>
      <c r="P49">
        <v>7</v>
      </c>
      <c r="Q49">
        <v>20</v>
      </c>
      <c r="R49">
        <f t="shared" si="8"/>
        <v>49</v>
      </c>
      <c r="S49">
        <f t="shared" si="9"/>
        <v>96</v>
      </c>
      <c r="AD49">
        <v>24</v>
      </c>
      <c r="AE49">
        <v>10</v>
      </c>
      <c r="AF49">
        <f t="shared" si="10"/>
        <v>22.5</v>
      </c>
      <c r="AG49">
        <f t="shared" si="11"/>
        <v>31</v>
      </c>
    </row>
    <row r="50" spans="2:33" x14ac:dyDescent="0.25">
      <c r="B50">
        <v>8</v>
      </c>
      <c r="C50">
        <v>10</v>
      </c>
      <c r="D50">
        <f t="shared" si="6"/>
        <v>22</v>
      </c>
      <c r="E50">
        <f t="shared" si="7"/>
        <v>31</v>
      </c>
      <c r="P50">
        <v>7</v>
      </c>
      <c r="Q50">
        <v>20</v>
      </c>
      <c r="R50">
        <f t="shared" si="8"/>
        <v>49</v>
      </c>
      <c r="S50">
        <f t="shared" si="9"/>
        <v>96</v>
      </c>
      <c r="AD50">
        <v>24</v>
      </c>
      <c r="AE50">
        <v>10</v>
      </c>
      <c r="AF50">
        <f t="shared" si="10"/>
        <v>22.5</v>
      </c>
      <c r="AG50">
        <f t="shared" si="11"/>
        <v>31</v>
      </c>
    </row>
    <row r="51" spans="2:33" x14ac:dyDescent="0.25">
      <c r="B51">
        <v>8</v>
      </c>
      <c r="C51">
        <v>4</v>
      </c>
      <c r="D51">
        <f t="shared" si="6"/>
        <v>22</v>
      </c>
      <c r="E51">
        <f t="shared" si="7"/>
        <v>54</v>
      </c>
      <c r="P51">
        <v>7</v>
      </c>
      <c r="Q51">
        <v>20</v>
      </c>
      <c r="R51">
        <f t="shared" si="8"/>
        <v>49</v>
      </c>
      <c r="S51">
        <f t="shared" si="9"/>
        <v>96</v>
      </c>
      <c r="AD51">
        <v>23</v>
      </c>
      <c r="AE51">
        <v>4</v>
      </c>
      <c r="AF51">
        <f t="shared" si="10"/>
        <v>42</v>
      </c>
      <c r="AG51">
        <f t="shared" si="11"/>
        <v>54</v>
      </c>
    </row>
    <row r="52" spans="2:33" x14ac:dyDescent="0.25">
      <c r="B52">
        <v>8</v>
      </c>
      <c r="C52">
        <v>4</v>
      </c>
      <c r="D52">
        <f t="shared" si="6"/>
        <v>22</v>
      </c>
      <c r="E52">
        <f t="shared" si="7"/>
        <v>54</v>
      </c>
      <c r="P52">
        <v>7</v>
      </c>
      <c r="Q52">
        <v>20</v>
      </c>
      <c r="R52">
        <f t="shared" si="8"/>
        <v>49</v>
      </c>
      <c r="S52">
        <f t="shared" si="9"/>
        <v>96</v>
      </c>
      <c r="AD52">
        <v>23</v>
      </c>
      <c r="AE52">
        <v>4</v>
      </c>
      <c r="AF52">
        <f t="shared" si="10"/>
        <v>42</v>
      </c>
      <c r="AG52">
        <f t="shared" si="11"/>
        <v>54</v>
      </c>
    </row>
    <row r="53" spans="2:33" x14ac:dyDescent="0.25">
      <c r="B53">
        <v>8</v>
      </c>
      <c r="C53">
        <v>4</v>
      </c>
      <c r="D53">
        <f t="shared" si="6"/>
        <v>22</v>
      </c>
      <c r="E53">
        <f t="shared" si="7"/>
        <v>54</v>
      </c>
      <c r="P53">
        <v>7</v>
      </c>
      <c r="Q53">
        <v>22</v>
      </c>
      <c r="R53">
        <f t="shared" si="8"/>
        <v>49</v>
      </c>
      <c r="S53">
        <f t="shared" si="9"/>
        <v>57</v>
      </c>
      <c r="AD53">
        <v>23</v>
      </c>
      <c r="AE53">
        <v>4</v>
      </c>
      <c r="AF53">
        <f t="shared" si="10"/>
        <v>42</v>
      </c>
      <c r="AG53">
        <f t="shared" si="11"/>
        <v>54</v>
      </c>
    </row>
    <row r="54" spans="2:33" x14ac:dyDescent="0.25">
      <c r="B54">
        <v>4</v>
      </c>
      <c r="C54">
        <v>2</v>
      </c>
      <c r="D54">
        <f t="shared" si="6"/>
        <v>94</v>
      </c>
      <c r="E54">
        <f t="shared" si="7"/>
        <v>79</v>
      </c>
      <c r="P54">
        <v>7</v>
      </c>
      <c r="Q54">
        <v>22</v>
      </c>
      <c r="R54">
        <f t="shared" si="8"/>
        <v>49</v>
      </c>
      <c r="S54">
        <f t="shared" si="9"/>
        <v>57</v>
      </c>
      <c r="AD54">
        <v>21</v>
      </c>
      <c r="AE54">
        <v>2</v>
      </c>
      <c r="AF54">
        <f t="shared" si="10"/>
        <v>77.5</v>
      </c>
      <c r="AG54">
        <f t="shared" si="11"/>
        <v>79</v>
      </c>
    </row>
    <row r="55" spans="2:33" x14ac:dyDescent="0.25">
      <c r="B55">
        <v>4</v>
      </c>
      <c r="C55">
        <v>2</v>
      </c>
      <c r="D55">
        <f t="shared" si="6"/>
        <v>94</v>
      </c>
      <c r="E55">
        <f t="shared" si="7"/>
        <v>79</v>
      </c>
      <c r="P55">
        <v>7</v>
      </c>
      <c r="Q55">
        <v>22</v>
      </c>
      <c r="R55">
        <f t="shared" si="8"/>
        <v>49</v>
      </c>
      <c r="S55">
        <f t="shared" si="9"/>
        <v>57</v>
      </c>
      <c r="AD55">
        <v>21</v>
      </c>
      <c r="AE55">
        <v>2</v>
      </c>
      <c r="AF55">
        <f t="shared" si="10"/>
        <v>77.5</v>
      </c>
      <c r="AG55">
        <f t="shared" si="11"/>
        <v>79</v>
      </c>
    </row>
    <row r="56" spans="2:33" x14ac:dyDescent="0.25">
      <c r="B56">
        <v>4</v>
      </c>
      <c r="C56">
        <v>2</v>
      </c>
      <c r="D56">
        <f t="shared" si="6"/>
        <v>94</v>
      </c>
      <c r="E56">
        <f t="shared" si="7"/>
        <v>79</v>
      </c>
      <c r="P56">
        <v>7</v>
      </c>
      <c r="Q56">
        <v>22</v>
      </c>
      <c r="R56">
        <f t="shared" si="8"/>
        <v>49</v>
      </c>
      <c r="S56">
        <f t="shared" si="9"/>
        <v>57</v>
      </c>
      <c r="AD56">
        <v>21</v>
      </c>
      <c r="AE56">
        <v>2</v>
      </c>
      <c r="AF56">
        <f t="shared" si="10"/>
        <v>77.5</v>
      </c>
      <c r="AG56">
        <f t="shared" si="11"/>
        <v>79</v>
      </c>
    </row>
    <row r="57" spans="2:33" x14ac:dyDescent="0.25">
      <c r="B57">
        <v>4</v>
      </c>
      <c r="C57">
        <v>2</v>
      </c>
      <c r="D57">
        <f t="shared" si="6"/>
        <v>94</v>
      </c>
      <c r="E57">
        <f t="shared" si="7"/>
        <v>79</v>
      </c>
      <c r="P57">
        <v>7</v>
      </c>
      <c r="Q57">
        <v>22</v>
      </c>
      <c r="R57">
        <f t="shared" si="8"/>
        <v>49</v>
      </c>
      <c r="S57">
        <f t="shared" si="9"/>
        <v>57</v>
      </c>
      <c r="AD57">
        <v>21</v>
      </c>
      <c r="AE57">
        <v>2</v>
      </c>
      <c r="AF57">
        <f t="shared" si="10"/>
        <v>77.5</v>
      </c>
      <c r="AG57">
        <f t="shared" si="11"/>
        <v>79</v>
      </c>
    </row>
    <row r="58" spans="2:33" x14ac:dyDescent="0.25">
      <c r="B58">
        <v>4</v>
      </c>
      <c r="C58">
        <v>60</v>
      </c>
      <c r="D58">
        <f t="shared" si="6"/>
        <v>94</v>
      </c>
      <c r="E58">
        <f t="shared" si="7"/>
        <v>8</v>
      </c>
      <c r="P58">
        <v>7</v>
      </c>
      <c r="Q58">
        <v>21</v>
      </c>
      <c r="R58">
        <f t="shared" si="8"/>
        <v>49</v>
      </c>
      <c r="S58">
        <f t="shared" si="9"/>
        <v>77.5</v>
      </c>
      <c r="AD58">
        <v>22</v>
      </c>
      <c r="AE58">
        <v>60</v>
      </c>
      <c r="AF58">
        <f t="shared" si="10"/>
        <v>57</v>
      </c>
      <c r="AG58">
        <f t="shared" si="11"/>
        <v>8</v>
      </c>
    </row>
    <row r="59" spans="2:33" x14ac:dyDescent="0.25">
      <c r="B59">
        <v>4</v>
      </c>
      <c r="C59">
        <v>60</v>
      </c>
      <c r="D59">
        <f t="shared" si="6"/>
        <v>94</v>
      </c>
      <c r="E59">
        <f t="shared" si="7"/>
        <v>8</v>
      </c>
      <c r="P59">
        <v>7</v>
      </c>
      <c r="Q59">
        <v>25</v>
      </c>
      <c r="R59">
        <f t="shared" si="8"/>
        <v>49</v>
      </c>
      <c r="S59">
        <f t="shared" si="9"/>
        <v>6.5</v>
      </c>
      <c r="AD59">
        <v>22</v>
      </c>
      <c r="AE59">
        <v>60</v>
      </c>
      <c r="AF59">
        <f t="shared" si="10"/>
        <v>57</v>
      </c>
      <c r="AG59">
        <f t="shared" si="11"/>
        <v>8</v>
      </c>
    </row>
    <row r="60" spans="2:33" x14ac:dyDescent="0.25">
      <c r="B60">
        <v>4</v>
      </c>
      <c r="C60">
        <v>60</v>
      </c>
      <c r="D60">
        <f t="shared" si="6"/>
        <v>94</v>
      </c>
      <c r="E60">
        <f t="shared" si="7"/>
        <v>8</v>
      </c>
      <c r="P60">
        <v>7</v>
      </c>
      <c r="Q60">
        <v>21</v>
      </c>
      <c r="R60">
        <f t="shared" si="8"/>
        <v>49</v>
      </c>
      <c r="S60">
        <f t="shared" si="9"/>
        <v>77.5</v>
      </c>
      <c r="AD60">
        <v>22</v>
      </c>
      <c r="AE60">
        <v>60</v>
      </c>
      <c r="AF60">
        <f t="shared" si="10"/>
        <v>57</v>
      </c>
      <c r="AG60">
        <f t="shared" si="11"/>
        <v>8</v>
      </c>
    </row>
    <row r="61" spans="2:33" x14ac:dyDescent="0.25">
      <c r="B61">
        <v>8</v>
      </c>
      <c r="C61">
        <v>6</v>
      </c>
      <c r="D61">
        <f t="shared" si="6"/>
        <v>22</v>
      </c>
      <c r="E61">
        <f t="shared" si="7"/>
        <v>47</v>
      </c>
      <c r="P61">
        <v>7</v>
      </c>
      <c r="Q61">
        <v>25</v>
      </c>
      <c r="R61">
        <f t="shared" si="8"/>
        <v>49</v>
      </c>
      <c r="S61">
        <f t="shared" si="9"/>
        <v>6.5</v>
      </c>
      <c r="AD61">
        <v>21</v>
      </c>
      <c r="AE61">
        <v>6</v>
      </c>
      <c r="AF61">
        <f t="shared" si="10"/>
        <v>77.5</v>
      </c>
      <c r="AG61">
        <f t="shared" si="11"/>
        <v>47</v>
      </c>
    </row>
    <row r="62" spans="2:33" x14ac:dyDescent="0.25">
      <c r="B62">
        <v>8</v>
      </c>
      <c r="C62">
        <v>6</v>
      </c>
      <c r="D62">
        <f t="shared" si="6"/>
        <v>22</v>
      </c>
      <c r="E62">
        <f t="shared" si="7"/>
        <v>47</v>
      </c>
      <c r="P62">
        <v>6</v>
      </c>
      <c r="Q62">
        <v>21</v>
      </c>
      <c r="R62">
        <f t="shared" si="8"/>
        <v>64.5</v>
      </c>
      <c r="S62">
        <f t="shared" si="9"/>
        <v>77.5</v>
      </c>
      <c r="AD62">
        <v>21</v>
      </c>
      <c r="AE62">
        <v>6</v>
      </c>
      <c r="AF62">
        <f t="shared" si="10"/>
        <v>77.5</v>
      </c>
      <c r="AG62">
        <f t="shared" si="11"/>
        <v>47</v>
      </c>
    </row>
    <row r="63" spans="2:33" x14ac:dyDescent="0.25">
      <c r="B63">
        <v>8</v>
      </c>
      <c r="C63">
        <v>6</v>
      </c>
      <c r="D63">
        <f t="shared" si="6"/>
        <v>22</v>
      </c>
      <c r="E63">
        <f t="shared" si="7"/>
        <v>47</v>
      </c>
      <c r="P63">
        <v>6</v>
      </c>
      <c r="Q63">
        <v>21</v>
      </c>
      <c r="R63">
        <f t="shared" si="8"/>
        <v>64.5</v>
      </c>
      <c r="S63">
        <f t="shared" si="9"/>
        <v>77.5</v>
      </c>
      <c r="AD63">
        <v>21</v>
      </c>
      <c r="AE63">
        <v>6</v>
      </c>
      <c r="AF63">
        <f t="shared" si="10"/>
        <v>77.5</v>
      </c>
      <c r="AG63">
        <f t="shared" si="11"/>
        <v>47</v>
      </c>
    </row>
    <row r="64" spans="2:33" x14ac:dyDescent="0.25">
      <c r="B64">
        <v>7</v>
      </c>
      <c r="C64">
        <v>100</v>
      </c>
      <c r="D64">
        <f t="shared" si="6"/>
        <v>49</v>
      </c>
      <c r="E64">
        <f t="shared" si="7"/>
        <v>1</v>
      </c>
      <c r="P64">
        <v>6</v>
      </c>
      <c r="Q64">
        <v>21</v>
      </c>
      <c r="R64">
        <f t="shared" si="8"/>
        <v>64.5</v>
      </c>
      <c r="S64">
        <f t="shared" si="9"/>
        <v>77.5</v>
      </c>
      <c r="AD64">
        <v>24</v>
      </c>
      <c r="AE64">
        <v>100</v>
      </c>
      <c r="AF64">
        <f t="shared" si="10"/>
        <v>22.5</v>
      </c>
      <c r="AG64">
        <f t="shared" si="11"/>
        <v>1</v>
      </c>
    </row>
    <row r="65" spans="2:33" x14ac:dyDescent="0.25">
      <c r="B65">
        <v>7</v>
      </c>
      <c r="C65">
        <v>100</v>
      </c>
      <c r="D65">
        <f t="shared" si="6"/>
        <v>49</v>
      </c>
      <c r="E65">
        <f t="shared" si="7"/>
        <v>1</v>
      </c>
      <c r="P65">
        <v>6</v>
      </c>
      <c r="Q65">
        <v>21</v>
      </c>
      <c r="R65">
        <f t="shared" si="8"/>
        <v>64.5</v>
      </c>
      <c r="S65">
        <f t="shared" si="9"/>
        <v>77.5</v>
      </c>
      <c r="AD65">
        <v>24</v>
      </c>
      <c r="AE65">
        <v>100</v>
      </c>
      <c r="AF65">
        <f t="shared" si="10"/>
        <v>22.5</v>
      </c>
      <c r="AG65">
        <f t="shared" si="11"/>
        <v>1</v>
      </c>
    </row>
    <row r="66" spans="2:33" x14ac:dyDescent="0.25">
      <c r="B66">
        <v>7</v>
      </c>
      <c r="C66">
        <v>100</v>
      </c>
      <c r="D66">
        <f t="shared" ref="D66:D100" si="12">_xlfn.RANK.AVG(B66,$B$2:$B$100)</f>
        <v>49</v>
      </c>
      <c r="E66">
        <f t="shared" ref="E66:E100" si="13">_xlfn.RANK.EQ(C66,$C$2:$C$100)</f>
        <v>1</v>
      </c>
      <c r="P66">
        <v>6</v>
      </c>
      <c r="Q66">
        <v>21</v>
      </c>
      <c r="R66">
        <f t="shared" ref="R66:R100" si="14">_xlfn.RANK.AVG(P66,$P$2:$P$100)</f>
        <v>64.5</v>
      </c>
      <c r="S66">
        <f t="shared" ref="S66:S100" si="15">_xlfn.RANK.AVG(Q66,$Q$2:$Q$100)</f>
        <v>77.5</v>
      </c>
      <c r="AD66">
        <v>24</v>
      </c>
      <c r="AE66">
        <v>100</v>
      </c>
      <c r="AF66">
        <f t="shared" ref="AF66:AF100" si="16">_xlfn.RANK.AVG(AD66,$AD$2:$AD$100)</f>
        <v>22.5</v>
      </c>
      <c r="AG66">
        <f t="shared" ref="AG66:AG100" si="17">_xlfn.RANK.EQ(AE66,$AE$2:$AE$100)</f>
        <v>1</v>
      </c>
    </row>
    <row r="67" spans="2:33" x14ac:dyDescent="0.25">
      <c r="B67">
        <v>7</v>
      </c>
      <c r="C67">
        <v>100</v>
      </c>
      <c r="D67">
        <f t="shared" si="12"/>
        <v>49</v>
      </c>
      <c r="E67">
        <f t="shared" si="13"/>
        <v>1</v>
      </c>
      <c r="P67">
        <v>6</v>
      </c>
      <c r="Q67">
        <v>21</v>
      </c>
      <c r="R67">
        <f t="shared" si="14"/>
        <v>64.5</v>
      </c>
      <c r="S67">
        <f t="shared" si="15"/>
        <v>77.5</v>
      </c>
      <c r="AD67">
        <v>24</v>
      </c>
      <c r="AE67">
        <v>100</v>
      </c>
      <c r="AF67">
        <f t="shared" si="16"/>
        <v>22.5</v>
      </c>
      <c r="AG67">
        <f t="shared" si="17"/>
        <v>1</v>
      </c>
    </row>
    <row r="68" spans="2:33" x14ac:dyDescent="0.25">
      <c r="B68">
        <v>5</v>
      </c>
      <c r="C68">
        <v>15</v>
      </c>
      <c r="D68">
        <f t="shared" si="12"/>
        <v>78.5</v>
      </c>
      <c r="E68">
        <f t="shared" si="13"/>
        <v>21</v>
      </c>
      <c r="P68">
        <v>6</v>
      </c>
      <c r="Q68">
        <v>21</v>
      </c>
      <c r="R68">
        <f t="shared" si="14"/>
        <v>64.5</v>
      </c>
      <c r="S68">
        <f t="shared" si="15"/>
        <v>77.5</v>
      </c>
      <c r="AD68">
        <v>20</v>
      </c>
      <c r="AE68">
        <v>15</v>
      </c>
      <c r="AF68">
        <f t="shared" si="16"/>
        <v>96</v>
      </c>
      <c r="AG68">
        <f t="shared" si="17"/>
        <v>21</v>
      </c>
    </row>
    <row r="69" spans="2:33" x14ac:dyDescent="0.25">
      <c r="B69">
        <v>5</v>
      </c>
      <c r="C69">
        <v>15</v>
      </c>
      <c r="D69">
        <f t="shared" si="12"/>
        <v>78.5</v>
      </c>
      <c r="E69">
        <f t="shared" si="13"/>
        <v>21</v>
      </c>
      <c r="P69">
        <v>6</v>
      </c>
      <c r="Q69">
        <v>21</v>
      </c>
      <c r="R69">
        <f t="shared" si="14"/>
        <v>64.5</v>
      </c>
      <c r="S69">
        <f t="shared" si="15"/>
        <v>77.5</v>
      </c>
      <c r="AD69">
        <v>20</v>
      </c>
      <c r="AE69">
        <v>15</v>
      </c>
      <c r="AF69">
        <f t="shared" si="16"/>
        <v>96</v>
      </c>
      <c r="AG69">
        <f t="shared" si="17"/>
        <v>21</v>
      </c>
    </row>
    <row r="70" spans="2:33" x14ac:dyDescent="0.25">
      <c r="B70">
        <v>5</v>
      </c>
      <c r="C70">
        <v>15</v>
      </c>
      <c r="D70">
        <f t="shared" si="12"/>
        <v>78.5</v>
      </c>
      <c r="E70">
        <f t="shared" si="13"/>
        <v>21</v>
      </c>
      <c r="P70">
        <v>5</v>
      </c>
      <c r="Q70">
        <v>20</v>
      </c>
      <c r="R70">
        <f t="shared" si="14"/>
        <v>78.5</v>
      </c>
      <c r="S70">
        <f t="shared" si="15"/>
        <v>96</v>
      </c>
      <c r="AD70">
        <v>20</v>
      </c>
      <c r="AE70">
        <v>15</v>
      </c>
      <c r="AF70">
        <f t="shared" si="16"/>
        <v>96</v>
      </c>
      <c r="AG70">
        <f t="shared" si="17"/>
        <v>21</v>
      </c>
    </row>
    <row r="71" spans="2:33" x14ac:dyDescent="0.25">
      <c r="B71">
        <v>6</v>
      </c>
      <c r="C71">
        <v>4</v>
      </c>
      <c r="D71">
        <f t="shared" si="12"/>
        <v>64.5</v>
      </c>
      <c r="E71">
        <f t="shared" si="13"/>
        <v>54</v>
      </c>
      <c r="P71">
        <v>5</v>
      </c>
      <c r="Q71">
        <v>20</v>
      </c>
      <c r="R71">
        <f t="shared" si="14"/>
        <v>78.5</v>
      </c>
      <c r="S71">
        <f t="shared" si="15"/>
        <v>96</v>
      </c>
      <c r="AD71">
        <v>21</v>
      </c>
      <c r="AE71">
        <v>4</v>
      </c>
      <c r="AF71">
        <f t="shared" si="16"/>
        <v>77.5</v>
      </c>
      <c r="AG71">
        <f t="shared" si="17"/>
        <v>54</v>
      </c>
    </row>
    <row r="72" spans="2:33" x14ac:dyDescent="0.25">
      <c r="B72">
        <v>6</v>
      </c>
      <c r="C72">
        <v>4</v>
      </c>
      <c r="D72">
        <f t="shared" si="12"/>
        <v>64.5</v>
      </c>
      <c r="E72">
        <f t="shared" si="13"/>
        <v>54</v>
      </c>
      <c r="P72">
        <v>5</v>
      </c>
      <c r="Q72">
        <v>20</v>
      </c>
      <c r="R72">
        <f t="shared" si="14"/>
        <v>78.5</v>
      </c>
      <c r="S72">
        <f t="shared" si="15"/>
        <v>96</v>
      </c>
      <c r="AD72">
        <v>21</v>
      </c>
      <c r="AE72">
        <v>4</v>
      </c>
      <c r="AF72">
        <f t="shared" si="16"/>
        <v>77.5</v>
      </c>
      <c r="AG72">
        <f t="shared" si="17"/>
        <v>54</v>
      </c>
    </row>
    <row r="73" spans="2:33" x14ac:dyDescent="0.25">
      <c r="B73">
        <v>6</v>
      </c>
      <c r="C73">
        <v>4</v>
      </c>
      <c r="D73">
        <f t="shared" si="12"/>
        <v>64.5</v>
      </c>
      <c r="E73">
        <f t="shared" si="13"/>
        <v>54</v>
      </c>
      <c r="P73">
        <v>5</v>
      </c>
      <c r="Q73">
        <v>23</v>
      </c>
      <c r="R73">
        <f t="shared" si="14"/>
        <v>78.5</v>
      </c>
      <c r="S73">
        <f t="shared" si="15"/>
        <v>42</v>
      </c>
      <c r="AD73">
        <v>21</v>
      </c>
      <c r="AE73">
        <v>4</v>
      </c>
      <c r="AF73">
        <f t="shared" si="16"/>
        <v>77.5</v>
      </c>
      <c r="AG73">
        <f t="shared" si="17"/>
        <v>54</v>
      </c>
    </row>
    <row r="74" spans="2:33" x14ac:dyDescent="0.25">
      <c r="B74">
        <v>6</v>
      </c>
      <c r="C74">
        <v>4</v>
      </c>
      <c r="D74">
        <f t="shared" si="12"/>
        <v>64.5</v>
      </c>
      <c r="E74">
        <f t="shared" si="13"/>
        <v>54</v>
      </c>
      <c r="P74">
        <v>5</v>
      </c>
      <c r="Q74">
        <v>23</v>
      </c>
      <c r="R74">
        <f t="shared" si="14"/>
        <v>78.5</v>
      </c>
      <c r="S74">
        <f t="shared" si="15"/>
        <v>42</v>
      </c>
      <c r="AD74">
        <v>21</v>
      </c>
      <c r="AE74">
        <v>4</v>
      </c>
      <c r="AF74">
        <f t="shared" si="16"/>
        <v>77.5</v>
      </c>
      <c r="AG74">
        <f t="shared" si="17"/>
        <v>54</v>
      </c>
    </row>
    <row r="75" spans="2:33" x14ac:dyDescent="0.25">
      <c r="B75">
        <v>7</v>
      </c>
      <c r="C75">
        <v>55</v>
      </c>
      <c r="D75">
        <f t="shared" si="12"/>
        <v>49</v>
      </c>
      <c r="E75">
        <f t="shared" si="13"/>
        <v>11</v>
      </c>
      <c r="P75">
        <v>5</v>
      </c>
      <c r="Q75">
        <v>24</v>
      </c>
      <c r="R75">
        <f t="shared" si="14"/>
        <v>78.5</v>
      </c>
      <c r="S75">
        <f t="shared" si="15"/>
        <v>22.5</v>
      </c>
      <c r="AD75">
        <v>22</v>
      </c>
      <c r="AE75">
        <v>55</v>
      </c>
      <c r="AF75">
        <f t="shared" si="16"/>
        <v>57</v>
      </c>
      <c r="AG75">
        <f t="shared" si="17"/>
        <v>11</v>
      </c>
    </row>
    <row r="76" spans="2:33" x14ac:dyDescent="0.25">
      <c r="B76">
        <v>7</v>
      </c>
      <c r="C76">
        <v>55</v>
      </c>
      <c r="D76">
        <f t="shared" si="12"/>
        <v>49</v>
      </c>
      <c r="E76">
        <f t="shared" si="13"/>
        <v>11</v>
      </c>
      <c r="P76">
        <v>5</v>
      </c>
      <c r="Q76">
        <v>25</v>
      </c>
      <c r="R76">
        <f t="shared" si="14"/>
        <v>78.5</v>
      </c>
      <c r="S76">
        <f t="shared" si="15"/>
        <v>6.5</v>
      </c>
      <c r="AD76">
        <v>22</v>
      </c>
      <c r="AE76">
        <v>55</v>
      </c>
      <c r="AF76">
        <f t="shared" si="16"/>
        <v>57</v>
      </c>
      <c r="AG76">
        <f t="shared" si="17"/>
        <v>11</v>
      </c>
    </row>
    <row r="77" spans="2:33" x14ac:dyDescent="0.25">
      <c r="B77">
        <v>7</v>
      </c>
      <c r="C77">
        <v>55</v>
      </c>
      <c r="D77">
        <f t="shared" si="12"/>
        <v>49</v>
      </c>
      <c r="E77">
        <f t="shared" si="13"/>
        <v>11</v>
      </c>
      <c r="P77">
        <v>5</v>
      </c>
      <c r="Q77">
        <v>24</v>
      </c>
      <c r="R77">
        <f t="shared" si="14"/>
        <v>78.5</v>
      </c>
      <c r="S77">
        <f t="shared" si="15"/>
        <v>22.5</v>
      </c>
      <c r="AD77">
        <v>22</v>
      </c>
      <c r="AE77">
        <v>55</v>
      </c>
      <c r="AF77">
        <f t="shared" si="16"/>
        <v>57</v>
      </c>
      <c r="AG77">
        <f t="shared" si="17"/>
        <v>11</v>
      </c>
    </row>
    <row r="78" spans="2:33" x14ac:dyDescent="0.25">
      <c r="B78">
        <v>8</v>
      </c>
      <c r="C78">
        <v>0</v>
      </c>
      <c r="D78">
        <f t="shared" si="12"/>
        <v>22</v>
      </c>
      <c r="E78">
        <f t="shared" si="13"/>
        <v>92</v>
      </c>
      <c r="P78">
        <v>5</v>
      </c>
      <c r="Q78">
        <v>25</v>
      </c>
      <c r="R78">
        <f t="shared" si="14"/>
        <v>78.5</v>
      </c>
      <c r="S78">
        <f t="shared" si="15"/>
        <v>6.5</v>
      </c>
      <c r="AD78">
        <v>23</v>
      </c>
      <c r="AE78">
        <v>0</v>
      </c>
      <c r="AF78">
        <f t="shared" si="16"/>
        <v>42</v>
      </c>
      <c r="AG78">
        <f t="shared" si="17"/>
        <v>92</v>
      </c>
    </row>
    <row r="79" spans="2:33" x14ac:dyDescent="0.25">
      <c r="B79">
        <v>8</v>
      </c>
      <c r="C79">
        <v>0</v>
      </c>
      <c r="D79">
        <f t="shared" si="12"/>
        <v>22</v>
      </c>
      <c r="E79">
        <f t="shared" si="13"/>
        <v>92</v>
      </c>
      <c r="P79">
        <v>5</v>
      </c>
      <c r="Q79">
        <v>24</v>
      </c>
      <c r="R79">
        <f t="shared" si="14"/>
        <v>78.5</v>
      </c>
      <c r="S79">
        <f t="shared" si="15"/>
        <v>22.5</v>
      </c>
      <c r="AD79">
        <v>23</v>
      </c>
      <c r="AE79">
        <v>0</v>
      </c>
      <c r="AF79">
        <f t="shared" si="16"/>
        <v>42</v>
      </c>
      <c r="AG79">
        <f t="shared" si="17"/>
        <v>92</v>
      </c>
    </row>
    <row r="80" spans="2:33" x14ac:dyDescent="0.25">
      <c r="B80">
        <v>8</v>
      </c>
      <c r="C80">
        <v>15</v>
      </c>
      <c r="D80">
        <f t="shared" si="12"/>
        <v>22</v>
      </c>
      <c r="E80">
        <f t="shared" si="13"/>
        <v>21</v>
      </c>
      <c r="P80">
        <v>5</v>
      </c>
      <c r="Q80">
        <v>25</v>
      </c>
      <c r="R80">
        <f t="shared" si="14"/>
        <v>78.5</v>
      </c>
      <c r="S80">
        <f t="shared" si="15"/>
        <v>6.5</v>
      </c>
      <c r="AD80">
        <v>25</v>
      </c>
      <c r="AE80">
        <v>15</v>
      </c>
      <c r="AF80">
        <f t="shared" si="16"/>
        <v>6.5</v>
      </c>
      <c r="AG80">
        <f t="shared" si="17"/>
        <v>21</v>
      </c>
    </row>
    <row r="81" spans="2:33" x14ac:dyDescent="0.25">
      <c r="B81">
        <v>8</v>
      </c>
      <c r="C81">
        <v>15</v>
      </c>
      <c r="D81">
        <f t="shared" si="12"/>
        <v>22</v>
      </c>
      <c r="E81">
        <f t="shared" si="13"/>
        <v>21</v>
      </c>
      <c r="P81">
        <v>5</v>
      </c>
      <c r="Q81">
        <v>24</v>
      </c>
      <c r="R81">
        <f t="shared" si="14"/>
        <v>78.5</v>
      </c>
      <c r="S81">
        <f t="shared" si="15"/>
        <v>22.5</v>
      </c>
      <c r="AD81">
        <v>25</v>
      </c>
      <c r="AE81">
        <v>15</v>
      </c>
      <c r="AF81">
        <f t="shared" si="16"/>
        <v>6.5</v>
      </c>
      <c r="AG81">
        <f t="shared" si="17"/>
        <v>21</v>
      </c>
    </row>
    <row r="82" spans="2:33" x14ac:dyDescent="0.25">
      <c r="B82">
        <v>8</v>
      </c>
      <c r="C82">
        <v>7</v>
      </c>
      <c r="D82">
        <f t="shared" si="12"/>
        <v>22</v>
      </c>
      <c r="E82">
        <f t="shared" si="13"/>
        <v>38</v>
      </c>
      <c r="P82">
        <v>5</v>
      </c>
      <c r="Q82">
        <v>25</v>
      </c>
      <c r="R82">
        <f t="shared" si="14"/>
        <v>78.5</v>
      </c>
      <c r="S82">
        <f t="shared" si="15"/>
        <v>6.5</v>
      </c>
      <c r="AD82">
        <v>21</v>
      </c>
      <c r="AE82">
        <v>7</v>
      </c>
      <c r="AF82">
        <f t="shared" si="16"/>
        <v>77.5</v>
      </c>
      <c r="AG82">
        <f t="shared" si="17"/>
        <v>38</v>
      </c>
    </row>
    <row r="83" spans="2:33" x14ac:dyDescent="0.25">
      <c r="B83">
        <v>8</v>
      </c>
      <c r="C83">
        <v>7</v>
      </c>
      <c r="D83">
        <f t="shared" si="12"/>
        <v>22</v>
      </c>
      <c r="E83">
        <f t="shared" si="13"/>
        <v>38</v>
      </c>
      <c r="P83">
        <v>5</v>
      </c>
      <c r="Q83">
        <v>24</v>
      </c>
      <c r="R83">
        <f t="shared" si="14"/>
        <v>78.5</v>
      </c>
      <c r="S83">
        <f t="shared" si="15"/>
        <v>22.5</v>
      </c>
      <c r="AD83">
        <v>21</v>
      </c>
      <c r="AE83">
        <v>7</v>
      </c>
      <c r="AF83">
        <f t="shared" si="16"/>
        <v>77.5</v>
      </c>
      <c r="AG83">
        <f t="shared" si="17"/>
        <v>38</v>
      </c>
    </row>
    <row r="84" spans="2:33" x14ac:dyDescent="0.25">
      <c r="B84">
        <v>12</v>
      </c>
      <c r="D84">
        <f t="shared" si="12"/>
        <v>1.5</v>
      </c>
      <c r="E84">
        <f t="shared" si="13"/>
        <v>92</v>
      </c>
      <c r="P84">
        <v>5</v>
      </c>
      <c r="Q84">
        <v>24</v>
      </c>
      <c r="R84">
        <f t="shared" si="14"/>
        <v>78.5</v>
      </c>
      <c r="S84">
        <f t="shared" si="15"/>
        <v>22.5</v>
      </c>
      <c r="AD84">
        <v>23</v>
      </c>
      <c r="AF84">
        <f t="shared" si="16"/>
        <v>42</v>
      </c>
      <c r="AG84">
        <f t="shared" si="17"/>
        <v>92</v>
      </c>
    </row>
    <row r="85" spans="2:33" x14ac:dyDescent="0.25">
      <c r="B85">
        <v>12</v>
      </c>
      <c r="D85">
        <f t="shared" si="12"/>
        <v>1.5</v>
      </c>
      <c r="E85">
        <f t="shared" si="13"/>
        <v>92</v>
      </c>
      <c r="P85">
        <v>5</v>
      </c>
      <c r="Q85">
        <v>24</v>
      </c>
      <c r="R85">
        <f t="shared" si="14"/>
        <v>78.5</v>
      </c>
      <c r="S85">
        <f t="shared" si="15"/>
        <v>22.5</v>
      </c>
      <c r="AD85">
        <v>23</v>
      </c>
      <c r="AF85">
        <f t="shared" si="16"/>
        <v>42</v>
      </c>
      <c r="AG85">
        <f t="shared" si="17"/>
        <v>92</v>
      </c>
    </row>
    <row r="86" spans="2:33" x14ac:dyDescent="0.25">
      <c r="B86">
        <v>5</v>
      </c>
      <c r="C86">
        <v>1</v>
      </c>
      <c r="D86">
        <f t="shared" si="12"/>
        <v>78.5</v>
      </c>
      <c r="E86">
        <f t="shared" si="13"/>
        <v>88</v>
      </c>
      <c r="P86">
        <v>5</v>
      </c>
      <c r="Q86">
        <v>21</v>
      </c>
      <c r="R86">
        <f t="shared" si="14"/>
        <v>78.5</v>
      </c>
      <c r="S86">
        <f t="shared" si="15"/>
        <v>77.5</v>
      </c>
      <c r="AD86">
        <v>21</v>
      </c>
      <c r="AE86">
        <v>1</v>
      </c>
      <c r="AF86">
        <f t="shared" si="16"/>
        <v>77.5</v>
      </c>
      <c r="AG86">
        <f t="shared" si="17"/>
        <v>88</v>
      </c>
    </row>
    <row r="87" spans="2:33" x14ac:dyDescent="0.25">
      <c r="B87">
        <v>5</v>
      </c>
      <c r="C87">
        <v>1</v>
      </c>
      <c r="D87">
        <f t="shared" si="12"/>
        <v>78.5</v>
      </c>
      <c r="E87">
        <f t="shared" si="13"/>
        <v>88</v>
      </c>
      <c r="P87">
        <v>5</v>
      </c>
      <c r="Q87">
        <v>21</v>
      </c>
      <c r="R87">
        <f t="shared" si="14"/>
        <v>78.5</v>
      </c>
      <c r="S87">
        <f t="shared" si="15"/>
        <v>77.5</v>
      </c>
      <c r="AD87">
        <v>21</v>
      </c>
      <c r="AE87">
        <v>1</v>
      </c>
      <c r="AF87">
        <f t="shared" si="16"/>
        <v>77.5</v>
      </c>
      <c r="AG87">
        <f t="shared" si="17"/>
        <v>88</v>
      </c>
    </row>
    <row r="88" spans="2:33" x14ac:dyDescent="0.25">
      <c r="B88">
        <v>5</v>
      </c>
      <c r="C88">
        <v>1</v>
      </c>
      <c r="D88">
        <f t="shared" si="12"/>
        <v>78.5</v>
      </c>
      <c r="E88">
        <f t="shared" si="13"/>
        <v>88</v>
      </c>
      <c r="P88">
        <v>5</v>
      </c>
      <c r="Q88">
        <v>21</v>
      </c>
      <c r="R88">
        <f t="shared" si="14"/>
        <v>78.5</v>
      </c>
      <c r="S88">
        <f t="shared" si="15"/>
        <v>77.5</v>
      </c>
      <c r="AD88">
        <v>21</v>
      </c>
      <c r="AE88">
        <v>1</v>
      </c>
      <c r="AF88">
        <f t="shared" si="16"/>
        <v>77.5</v>
      </c>
      <c r="AG88">
        <f t="shared" si="17"/>
        <v>88</v>
      </c>
    </row>
    <row r="89" spans="2:33" x14ac:dyDescent="0.25">
      <c r="B89">
        <v>5</v>
      </c>
      <c r="C89">
        <v>1</v>
      </c>
      <c r="D89">
        <f t="shared" si="12"/>
        <v>78.5</v>
      </c>
      <c r="E89">
        <f t="shared" si="13"/>
        <v>88</v>
      </c>
      <c r="P89">
        <v>5</v>
      </c>
      <c r="Q89">
        <v>21</v>
      </c>
      <c r="R89">
        <f t="shared" si="14"/>
        <v>78.5</v>
      </c>
      <c r="S89">
        <f t="shared" si="15"/>
        <v>77.5</v>
      </c>
      <c r="AD89">
        <v>21</v>
      </c>
      <c r="AE89">
        <v>1</v>
      </c>
      <c r="AF89">
        <f t="shared" si="16"/>
        <v>77.5</v>
      </c>
      <c r="AG89">
        <f t="shared" si="17"/>
        <v>88</v>
      </c>
    </row>
    <row r="90" spans="2:33" x14ac:dyDescent="0.25">
      <c r="B90">
        <v>5</v>
      </c>
      <c r="C90">
        <v>2</v>
      </c>
      <c r="D90">
        <f t="shared" si="12"/>
        <v>78.5</v>
      </c>
      <c r="E90">
        <f t="shared" si="13"/>
        <v>79</v>
      </c>
      <c r="P90">
        <v>4</v>
      </c>
      <c r="Q90">
        <v>22</v>
      </c>
      <c r="R90">
        <f t="shared" si="14"/>
        <v>94</v>
      </c>
      <c r="S90">
        <f t="shared" si="15"/>
        <v>57</v>
      </c>
      <c r="AD90">
        <v>24</v>
      </c>
      <c r="AE90">
        <v>2</v>
      </c>
      <c r="AF90">
        <f t="shared" si="16"/>
        <v>22.5</v>
      </c>
      <c r="AG90">
        <f t="shared" si="17"/>
        <v>79</v>
      </c>
    </row>
    <row r="91" spans="2:33" x14ac:dyDescent="0.25">
      <c r="B91">
        <v>5</v>
      </c>
      <c r="C91">
        <v>3</v>
      </c>
      <c r="D91">
        <f t="shared" si="12"/>
        <v>78.5</v>
      </c>
      <c r="E91">
        <f t="shared" si="13"/>
        <v>61</v>
      </c>
      <c r="P91">
        <v>4</v>
      </c>
      <c r="Q91">
        <v>22</v>
      </c>
      <c r="R91">
        <f t="shared" si="14"/>
        <v>94</v>
      </c>
      <c r="S91">
        <f t="shared" si="15"/>
        <v>57</v>
      </c>
      <c r="AD91">
        <v>24</v>
      </c>
      <c r="AE91">
        <v>3</v>
      </c>
      <c r="AF91">
        <f t="shared" si="16"/>
        <v>22.5</v>
      </c>
      <c r="AG91">
        <f t="shared" si="17"/>
        <v>61</v>
      </c>
    </row>
    <row r="92" spans="2:33" x14ac:dyDescent="0.25">
      <c r="B92">
        <v>5</v>
      </c>
      <c r="C92">
        <v>2</v>
      </c>
      <c r="D92">
        <f t="shared" si="12"/>
        <v>78.5</v>
      </c>
      <c r="E92">
        <f t="shared" si="13"/>
        <v>79</v>
      </c>
      <c r="P92">
        <v>4</v>
      </c>
      <c r="Q92">
        <v>22</v>
      </c>
      <c r="R92">
        <f t="shared" si="14"/>
        <v>94</v>
      </c>
      <c r="S92">
        <f t="shared" si="15"/>
        <v>57</v>
      </c>
      <c r="AD92">
        <v>24</v>
      </c>
      <c r="AE92">
        <v>2</v>
      </c>
      <c r="AF92">
        <f t="shared" si="16"/>
        <v>22.5</v>
      </c>
      <c r="AG92">
        <f t="shared" si="17"/>
        <v>79</v>
      </c>
    </row>
    <row r="93" spans="2:33" x14ac:dyDescent="0.25">
      <c r="B93">
        <v>5</v>
      </c>
      <c r="C93">
        <v>3</v>
      </c>
      <c r="D93">
        <f t="shared" si="12"/>
        <v>78.5</v>
      </c>
      <c r="E93">
        <f t="shared" si="13"/>
        <v>61</v>
      </c>
      <c r="P93">
        <v>4</v>
      </c>
      <c r="Q93">
        <v>25</v>
      </c>
      <c r="R93">
        <f t="shared" si="14"/>
        <v>94</v>
      </c>
      <c r="S93">
        <f t="shared" si="15"/>
        <v>6.5</v>
      </c>
      <c r="AD93">
        <v>24</v>
      </c>
      <c r="AE93">
        <v>3</v>
      </c>
      <c r="AF93">
        <f t="shared" si="16"/>
        <v>22.5</v>
      </c>
      <c r="AG93">
        <f t="shared" si="17"/>
        <v>61</v>
      </c>
    </row>
    <row r="94" spans="2:33" x14ac:dyDescent="0.25">
      <c r="B94">
        <v>5</v>
      </c>
      <c r="C94">
        <v>2</v>
      </c>
      <c r="D94">
        <f t="shared" si="12"/>
        <v>78.5</v>
      </c>
      <c r="E94">
        <f t="shared" si="13"/>
        <v>79</v>
      </c>
      <c r="P94">
        <v>4</v>
      </c>
      <c r="Q94">
        <v>25</v>
      </c>
      <c r="R94">
        <f t="shared" si="14"/>
        <v>94</v>
      </c>
      <c r="S94">
        <f t="shared" si="15"/>
        <v>6.5</v>
      </c>
      <c r="AD94">
        <v>24</v>
      </c>
      <c r="AE94">
        <v>2</v>
      </c>
      <c r="AF94">
        <f t="shared" si="16"/>
        <v>22.5</v>
      </c>
      <c r="AG94">
        <f t="shared" si="17"/>
        <v>79</v>
      </c>
    </row>
    <row r="95" spans="2:33" x14ac:dyDescent="0.25">
      <c r="B95">
        <v>5</v>
      </c>
      <c r="C95">
        <v>3</v>
      </c>
      <c r="D95">
        <f t="shared" si="12"/>
        <v>78.5</v>
      </c>
      <c r="E95">
        <f t="shared" si="13"/>
        <v>61</v>
      </c>
      <c r="P95">
        <v>4</v>
      </c>
      <c r="Q95">
        <v>25</v>
      </c>
      <c r="R95">
        <f t="shared" si="14"/>
        <v>94</v>
      </c>
      <c r="S95">
        <f t="shared" si="15"/>
        <v>6.5</v>
      </c>
      <c r="AD95">
        <v>24</v>
      </c>
      <c r="AE95">
        <v>3</v>
      </c>
      <c r="AF95">
        <f t="shared" si="16"/>
        <v>22.5</v>
      </c>
      <c r="AG95">
        <f t="shared" si="17"/>
        <v>61</v>
      </c>
    </row>
    <row r="96" spans="2:33" x14ac:dyDescent="0.25">
      <c r="B96">
        <v>5</v>
      </c>
      <c r="C96">
        <v>3</v>
      </c>
      <c r="D96">
        <f t="shared" si="12"/>
        <v>78.5</v>
      </c>
      <c r="E96">
        <f t="shared" si="13"/>
        <v>61</v>
      </c>
      <c r="P96">
        <v>4</v>
      </c>
      <c r="Q96">
        <v>25</v>
      </c>
      <c r="R96">
        <f t="shared" si="14"/>
        <v>94</v>
      </c>
      <c r="S96">
        <f t="shared" si="15"/>
        <v>6.5</v>
      </c>
      <c r="AD96">
        <v>24</v>
      </c>
      <c r="AE96">
        <v>3</v>
      </c>
      <c r="AF96">
        <f t="shared" si="16"/>
        <v>22.5</v>
      </c>
      <c r="AG96">
        <f t="shared" si="17"/>
        <v>61</v>
      </c>
    </row>
    <row r="97" spans="2:33" x14ac:dyDescent="0.25">
      <c r="B97">
        <v>5</v>
      </c>
      <c r="C97">
        <v>3</v>
      </c>
      <c r="D97">
        <f t="shared" si="12"/>
        <v>78.5</v>
      </c>
      <c r="E97">
        <f t="shared" si="13"/>
        <v>61</v>
      </c>
      <c r="P97">
        <v>4</v>
      </c>
      <c r="Q97">
        <v>21</v>
      </c>
      <c r="R97">
        <f t="shared" si="14"/>
        <v>94</v>
      </c>
      <c r="S97">
        <f t="shared" si="15"/>
        <v>77.5</v>
      </c>
      <c r="AD97">
        <v>25</v>
      </c>
      <c r="AE97">
        <v>3</v>
      </c>
      <c r="AF97">
        <f t="shared" si="16"/>
        <v>6.5</v>
      </c>
      <c r="AG97">
        <f t="shared" si="17"/>
        <v>61</v>
      </c>
    </row>
    <row r="98" spans="2:33" x14ac:dyDescent="0.25">
      <c r="B98">
        <v>5</v>
      </c>
      <c r="C98">
        <v>3</v>
      </c>
      <c r="D98">
        <f t="shared" si="12"/>
        <v>78.5</v>
      </c>
      <c r="E98">
        <f t="shared" si="13"/>
        <v>61</v>
      </c>
      <c r="P98">
        <v>4</v>
      </c>
      <c r="Q98">
        <v>21</v>
      </c>
      <c r="R98">
        <f t="shared" si="14"/>
        <v>94</v>
      </c>
      <c r="S98">
        <f t="shared" si="15"/>
        <v>77.5</v>
      </c>
      <c r="AD98">
        <v>25</v>
      </c>
      <c r="AE98">
        <v>3</v>
      </c>
      <c r="AF98">
        <f t="shared" si="16"/>
        <v>6.5</v>
      </c>
      <c r="AG98">
        <f t="shared" si="17"/>
        <v>61</v>
      </c>
    </row>
    <row r="99" spans="2:33" x14ac:dyDescent="0.25">
      <c r="B99">
        <v>5</v>
      </c>
      <c r="C99">
        <v>3</v>
      </c>
      <c r="D99">
        <f t="shared" si="12"/>
        <v>78.5</v>
      </c>
      <c r="E99">
        <f t="shared" si="13"/>
        <v>61</v>
      </c>
      <c r="P99">
        <v>4</v>
      </c>
      <c r="Q99">
        <v>21</v>
      </c>
      <c r="R99">
        <f t="shared" si="14"/>
        <v>94</v>
      </c>
      <c r="S99">
        <f t="shared" si="15"/>
        <v>77.5</v>
      </c>
      <c r="AD99">
        <v>25</v>
      </c>
      <c r="AE99">
        <v>3</v>
      </c>
      <c r="AF99">
        <f t="shared" si="16"/>
        <v>6.5</v>
      </c>
      <c r="AG99">
        <f t="shared" si="17"/>
        <v>61</v>
      </c>
    </row>
    <row r="100" spans="2:33" x14ac:dyDescent="0.25">
      <c r="B100">
        <v>5</v>
      </c>
      <c r="C100">
        <v>3</v>
      </c>
      <c r="D100">
        <f t="shared" si="12"/>
        <v>78.5</v>
      </c>
      <c r="E100">
        <f t="shared" si="13"/>
        <v>61</v>
      </c>
      <c r="P100">
        <v>4</v>
      </c>
      <c r="Q100">
        <v>21</v>
      </c>
      <c r="R100">
        <f t="shared" si="14"/>
        <v>94</v>
      </c>
      <c r="S100">
        <f t="shared" si="15"/>
        <v>77.5</v>
      </c>
      <c r="AD100">
        <v>25</v>
      </c>
      <c r="AE100">
        <v>3</v>
      </c>
      <c r="AF100">
        <f t="shared" si="16"/>
        <v>6.5</v>
      </c>
      <c r="AG100">
        <f t="shared" si="17"/>
        <v>61</v>
      </c>
    </row>
  </sheetData>
  <mergeCells count="3">
    <mergeCell ref="U37:AA37"/>
    <mergeCell ref="AI37:AO37"/>
    <mergeCell ref="G37:N3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"/>
  <sheetViews>
    <sheetView topLeftCell="A235" workbookViewId="0">
      <selection activeCell="G256" sqref="G256"/>
    </sheetView>
  </sheetViews>
  <sheetFormatPr defaultRowHeight="15" x14ac:dyDescent="0.25"/>
  <cols>
    <col min="1" max="1" width="51" customWidth="1"/>
    <col min="7" max="7" width="20.5703125" bestFit="1" customWidth="1"/>
    <col min="8" max="8" width="12" bestFit="1" customWidth="1"/>
    <col min="9" max="9" width="14.140625" bestFit="1" customWidth="1"/>
    <col min="10" max="10" width="12" bestFit="1" customWidth="1"/>
    <col min="11" max="11" width="11.85546875" bestFit="1" customWidth="1"/>
  </cols>
  <sheetData>
    <row r="1" spans="1:2" x14ac:dyDescent="0.25">
      <c r="A1" t="s">
        <v>159</v>
      </c>
    </row>
    <row r="2" spans="1:2" x14ac:dyDescent="0.25">
      <c r="A2" t="s">
        <v>158</v>
      </c>
    </row>
    <row r="4" spans="1:2" x14ac:dyDescent="0.25">
      <c r="A4" s="6" t="s">
        <v>37</v>
      </c>
      <c r="B4" t="s">
        <v>157</v>
      </c>
    </row>
    <row r="5" spans="1:2" x14ac:dyDescent="0.25">
      <c r="A5" s="4" t="s">
        <v>36</v>
      </c>
      <c r="B5" s="5">
        <v>21</v>
      </c>
    </row>
    <row r="6" spans="1:2" x14ac:dyDescent="0.25">
      <c r="A6" s="4" t="s">
        <v>35</v>
      </c>
      <c r="B6" s="5">
        <v>44</v>
      </c>
    </row>
    <row r="7" spans="1:2" x14ac:dyDescent="0.25">
      <c r="A7" s="4" t="s">
        <v>34</v>
      </c>
      <c r="B7" s="5">
        <v>34</v>
      </c>
    </row>
    <row r="8" spans="1:2" x14ac:dyDescent="0.25">
      <c r="A8" s="4" t="s">
        <v>33</v>
      </c>
      <c r="B8" s="5">
        <v>99</v>
      </c>
    </row>
    <row r="10" spans="1:2" x14ac:dyDescent="0.25">
      <c r="A10" s="4" t="s">
        <v>156</v>
      </c>
    </row>
    <row r="11" spans="1:2" x14ac:dyDescent="0.25">
      <c r="A11" s="4" t="s">
        <v>155</v>
      </c>
    </row>
    <row r="29" spans="1:3" x14ac:dyDescent="0.25">
      <c r="A29" t="s">
        <v>154</v>
      </c>
    </row>
    <row r="31" spans="1:3" x14ac:dyDescent="0.25">
      <c r="A31" s="30" t="s">
        <v>153</v>
      </c>
      <c r="B31" s="30" t="s">
        <v>56</v>
      </c>
      <c r="C31" s="21"/>
    </row>
    <row r="32" spans="1:3" x14ac:dyDescent="0.25">
      <c r="A32" s="30" t="s">
        <v>37</v>
      </c>
      <c r="B32" s="21" t="s">
        <v>34</v>
      </c>
      <c r="C32" s="21" t="s">
        <v>33</v>
      </c>
    </row>
    <row r="33" spans="1:3" x14ac:dyDescent="0.25">
      <c r="A33" s="12" t="s">
        <v>21</v>
      </c>
      <c r="B33" s="13">
        <v>25</v>
      </c>
      <c r="C33" s="13">
        <v>25</v>
      </c>
    </row>
    <row r="34" spans="1:3" x14ac:dyDescent="0.25">
      <c r="A34" s="12" t="s">
        <v>20</v>
      </c>
      <c r="B34" s="13">
        <v>9</v>
      </c>
      <c r="C34" s="13">
        <v>9</v>
      </c>
    </row>
    <row r="35" spans="1:3" x14ac:dyDescent="0.25">
      <c r="A35" s="12" t="s">
        <v>33</v>
      </c>
      <c r="B35" s="13">
        <v>34</v>
      </c>
      <c r="C35" s="13">
        <v>34</v>
      </c>
    </row>
    <row r="37" spans="1:3" x14ac:dyDescent="0.25">
      <c r="A37" s="29" t="s">
        <v>152</v>
      </c>
    </row>
    <row r="54" spans="1:11" x14ac:dyDescent="0.25">
      <c r="A54" t="s">
        <v>151</v>
      </c>
    </row>
    <row r="55" spans="1:11" x14ac:dyDescent="0.25">
      <c r="A55" t="s">
        <v>90</v>
      </c>
    </row>
    <row r="56" spans="1:11" x14ac:dyDescent="0.25">
      <c r="A56" t="s">
        <v>91</v>
      </c>
      <c r="G56" s="11" t="s">
        <v>94</v>
      </c>
      <c r="H56" s="11" t="s">
        <v>84</v>
      </c>
      <c r="I56" s="11" t="s">
        <v>85</v>
      </c>
      <c r="J56" s="11" t="s">
        <v>93</v>
      </c>
      <c r="K56" s="11" t="s">
        <v>33</v>
      </c>
    </row>
    <row r="57" spans="1:11" x14ac:dyDescent="0.25">
      <c r="G57" s="12" t="s">
        <v>36</v>
      </c>
      <c r="H57" s="13">
        <f>B61*E59/E61</f>
        <v>8.816326530612244</v>
      </c>
      <c r="I57" s="13">
        <f>C61*E59/E61</f>
        <v>1.4693877551020409</v>
      </c>
      <c r="J57" s="13">
        <f>D61*E59/E61</f>
        <v>7.7142857142857144</v>
      </c>
      <c r="K57" s="13">
        <v>18</v>
      </c>
    </row>
    <row r="58" spans="1:11" x14ac:dyDescent="0.25">
      <c r="A58" s="11" t="s">
        <v>92</v>
      </c>
      <c r="B58" s="11" t="s">
        <v>84</v>
      </c>
      <c r="C58" s="11" t="s">
        <v>85</v>
      </c>
      <c r="D58" s="11" t="s">
        <v>93</v>
      </c>
      <c r="E58" s="11" t="s">
        <v>33</v>
      </c>
      <c r="G58" s="12" t="s">
        <v>34</v>
      </c>
      <c r="H58" s="13">
        <f>B61*E60/E61</f>
        <v>15.183673469387756</v>
      </c>
      <c r="I58" s="13">
        <f>C61*E60/E61</f>
        <v>2.5306122448979593</v>
      </c>
      <c r="J58" s="13">
        <f>D61*E60/E61</f>
        <v>13.285714285714286</v>
      </c>
      <c r="K58" s="13">
        <v>31</v>
      </c>
    </row>
    <row r="59" spans="1:11" x14ac:dyDescent="0.25">
      <c r="A59" s="12" t="s">
        <v>36</v>
      </c>
      <c r="B59" s="13">
        <v>9</v>
      </c>
      <c r="C59" s="13">
        <v>0</v>
      </c>
      <c r="D59" s="13">
        <v>9</v>
      </c>
      <c r="E59" s="13">
        <v>18</v>
      </c>
    </row>
    <row r="60" spans="1:11" x14ac:dyDescent="0.25">
      <c r="A60" s="12" t="s">
        <v>34</v>
      </c>
      <c r="B60" s="13">
        <v>15</v>
      </c>
      <c r="C60" s="13">
        <v>4</v>
      </c>
      <c r="D60" s="13">
        <v>12</v>
      </c>
      <c r="E60" s="13">
        <v>31</v>
      </c>
      <c r="G60" s="14"/>
      <c r="H60" s="14"/>
      <c r="I60" s="14"/>
      <c r="J60" s="14"/>
      <c r="K60" s="14"/>
    </row>
    <row r="61" spans="1:11" x14ac:dyDescent="0.25">
      <c r="A61" s="15" t="s">
        <v>33</v>
      </c>
      <c r="B61" s="16">
        <v>24</v>
      </c>
      <c r="C61" s="16">
        <v>4</v>
      </c>
      <c r="D61" s="16">
        <v>21</v>
      </c>
      <c r="E61" s="16">
        <v>49</v>
      </c>
    </row>
    <row r="63" spans="1:11" x14ac:dyDescent="0.25">
      <c r="A63" s="17" t="s">
        <v>95</v>
      </c>
    </row>
    <row r="65" spans="1:5" x14ac:dyDescent="0.25">
      <c r="A65" s="11" t="s">
        <v>94</v>
      </c>
      <c r="B65" s="11" t="s">
        <v>84</v>
      </c>
      <c r="C65" s="11" t="s">
        <v>85</v>
      </c>
      <c r="D65" s="11" t="s">
        <v>93</v>
      </c>
      <c r="E65" s="11" t="s">
        <v>33</v>
      </c>
    </row>
    <row r="66" spans="1:5" x14ac:dyDescent="0.25">
      <c r="A66" s="12" t="s">
        <v>36</v>
      </c>
      <c r="B66" s="13">
        <f t="shared" ref="B66:D67" si="0">((B59-H57)^2)/H57</f>
        <v>3.8265306122449347E-3</v>
      </c>
      <c r="C66" s="13">
        <f t="shared" si="0"/>
        <v>1.4693877551020407</v>
      </c>
      <c r="D66" s="13">
        <f t="shared" si="0"/>
        <v>0.21428571428571425</v>
      </c>
      <c r="E66" s="13">
        <v>18</v>
      </c>
    </row>
    <row r="67" spans="1:5" x14ac:dyDescent="0.25">
      <c r="A67" s="12" t="s">
        <v>34</v>
      </c>
      <c r="B67" s="13">
        <f t="shared" si="0"/>
        <v>2.2218564845293163E-3</v>
      </c>
      <c r="C67" s="13">
        <f t="shared" si="0"/>
        <v>0.85319289005924925</v>
      </c>
      <c r="D67" s="13">
        <f t="shared" si="0"/>
        <v>0.12442396313364069</v>
      </c>
      <c r="E67" s="13">
        <v>31</v>
      </c>
    </row>
    <row r="69" spans="1:5" x14ac:dyDescent="0.25">
      <c r="A69" s="18" t="s">
        <v>86</v>
      </c>
      <c r="B69" s="34">
        <f>SUM(B66:D67)</f>
        <v>2.667338709677419</v>
      </c>
      <c r="C69" s="34"/>
    </row>
    <row r="70" spans="1:5" x14ac:dyDescent="0.25">
      <c r="A70" s="19" t="s">
        <v>96</v>
      </c>
      <c r="B70" s="20">
        <v>0.05</v>
      </c>
      <c r="C70" s="21">
        <v>0.05</v>
      </c>
    </row>
    <row r="71" spans="1:5" x14ac:dyDescent="0.25">
      <c r="A71" s="19" t="s">
        <v>97</v>
      </c>
      <c r="B71" s="21" t="s">
        <v>98</v>
      </c>
      <c r="C71" s="21">
        <v>2</v>
      </c>
    </row>
    <row r="72" spans="1:5" x14ac:dyDescent="0.25">
      <c r="A72" s="18" t="s">
        <v>52</v>
      </c>
      <c r="B72" s="35">
        <v>5.99</v>
      </c>
      <c r="C72" s="35"/>
    </row>
    <row r="74" spans="1:5" x14ac:dyDescent="0.25">
      <c r="A74" t="s">
        <v>99</v>
      </c>
    </row>
    <row r="75" spans="1:5" x14ac:dyDescent="0.25">
      <c r="A75" t="s">
        <v>100</v>
      </c>
    </row>
    <row r="77" spans="1:5" x14ac:dyDescent="0.25">
      <c r="A77" t="s">
        <v>150</v>
      </c>
    </row>
    <row r="79" spans="1:5" x14ac:dyDescent="0.25">
      <c r="A79" t="s">
        <v>149</v>
      </c>
    </row>
    <row r="80" spans="1:5" x14ac:dyDescent="0.25">
      <c r="A80" t="s">
        <v>148</v>
      </c>
    </row>
    <row r="98" spans="1:1" x14ac:dyDescent="0.25">
      <c r="A98" t="s">
        <v>147</v>
      </c>
    </row>
    <row r="99" spans="1:1" x14ac:dyDescent="0.25">
      <c r="A99" t="s">
        <v>146</v>
      </c>
    </row>
    <row r="100" spans="1:1" x14ac:dyDescent="0.25">
      <c r="A100" t="s">
        <v>145</v>
      </c>
    </row>
    <row r="117" spans="1:5" x14ac:dyDescent="0.25">
      <c r="A117" t="s">
        <v>144</v>
      </c>
    </row>
    <row r="118" spans="1:5" x14ac:dyDescent="0.25">
      <c r="A118" t="s">
        <v>143</v>
      </c>
    </row>
    <row r="119" spans="1:5" x14ac:dyDescent="0.25">
      <c r="A119" t="s">
        <v>142</v>
      </c>
    </row>
    <row r="120" spans="1:5" x14ac:dyDescent="0.25">
      <c r="A120" t="s">
        <v>141</v>
      </c>
    </row>
    <row r="122" spans="1:5" x14ac:dyDescent="0.25">
      <c r="A122" t="s">
        <v>140</v>
      </c>
    </row>
    <row r="123" spans="1:5" x14ac:dyDescent="0.25">
      <c r="A123" t="s">
        <v>139</v>
      </c>
    </row>
    <row r="124" spans="1:5" x14ac:dyDescent="0.25">
      <c r="A124" t="s">
        <v>138</v>
      </c>
    </row>
    <row r="125" spans="1:5" x14ac:dyDescent="0.25">
      <c r="A125" t="s">
        <v>137</v>
      </c>
    </row>
    <row r="127" spans="1:5" x14ac:dyDescent="0.25">
      <c r="A127" s="6" t="s">
        <v>57</v>
      </c>
      <c r="B127" s="6" t="s">
        <v>56</v>
      </c>
    </row>
    <row r="128" spans="1:5" x14ac:dyDescent="0.25">
      <c r="A128" s="6" t="s">
        <v>37</v>
      </c>
      <c r="B128" t="s">
        <v>36</v>
      </c>
      <c r="C128" t="s">
        <v>35</v>
      </c>
      <c r="D128" t="s">
        <v>34</v>
      </c>
      <c r="E128" t="s">
        <v>33</v>
      </c>
    </row>
    <row r="129" spans="1:5" x14ac:dyDescent="0.25">
      <c r="A129" s="4" t="s">
        <v>36</v>
      </c>
      <c r="B129" s="5">
        <v>13</v>
      </c>
      <c r="C129" s="5">
        <v>4</v>
      </c>
      <c r="D129" s="5">
        <v>4</v>
      </c>
      <c r="E129" s="5">
        <v>21</v>
      </c>
    </row>
    <row r="130" spans="1:5" x14ac:dyDescent="0.25">
      <c r="A130" s="4" t="s">
        <v>34</v>
      </c>
      <c r="B130" s="5">
        <v>7</v>
      </c>
      <c r="C130" s="5">
        <v>12</v>
      </c>
      <c r="D130" s="5">
        <v>15</v>
      </c>
      <c r="E130" s="5">
        <v>34</v>
      </c>
    </row>
    <row r="131" spans="1:5" x14ac:dyDescent="0.25">
      <c r="A131" s="4" t="s">
        <v>33</v>
      </c>
      <c r="B131" s="5">
        <v>20</v>
      </c>
      <c r="C131" s="5">
        <v>16</v>
      </c>
      <c r="D131" s="5">
        <v>19</v>
      </c>
      <c r="E131" s="5">
        <v>55</v>
      </c>
    </row>
    <row r="148" spans="1:5" x14ac:dyDescent="0.25">
      <c r="A148" s="4" t="s">
        <v>136</v>
      </c>
    </row>
    <row r="149" spans="1:5" x14ac:dyDescent="0.25">
      <c r="A149" t="s">
        <v>59</v>
      </c>
    </row>
    <row r="150" spans="1:5" x14ac:dyDescent="0.25">
      <c r="A150" t="s">
        <v>58</v>
      </c>
    </row>
    <row r="151" spans="1:5" x14ac:dyDescent="0.25">
      <c r="A151" t="s">
        <v>135</v>
      </c>
    </row>
    <row r="153" spans="1:5" x14ac:dyDescent="0.25">
      <c r="A153" t="s">
        <v>134</v>
      </c>
    </row>
    <row r="155" spans="1:5" x14ac:dyDescent="0.25">
      <c r="A155" t="s">
        <v>133</v>
      </c>
    </row>
    <row r="156" spans="1:5" x14ac:dyDescent="0.25">
      <c r="A156" s="6" t="s">
        <v>132</v>
      </c>
      <c r="B156" s="6" t="s">
        <v>56</v>
      </c>
    </row>
    <row r="157" spans="1:5" x14ac:dyDescent="0.25">
      <c r="A157" s="6" t="s">
        <v>37</v>
      </c>
      <c r="B157" t="s">
        <v>36</v>
      </c>
      <c r="C157" t="s">
        <v>35</v>
      </c>
      <c r="D157" t="s">
        <v>34</v>
      </c>
      <c r="E157" t="s">
        <v>33</v>
      </c>
    </row>
    <row r="158" spans="1:5" x14ac:dyDescent="0.25">
      <c r="A158" s="4" t="s">
        <v>36</v>
      </c>
      <c r="B158" s="5">
        <v>3</v>
      </c>
      <c r="C158" s="5">
        <v>4</v>
      </c>
      <c r="D158" s="5">
        <v>14</v>
      </c>
      <c r="E158" s="5">
        <v>21</v>
      </c>
    </row>
    <row r="159" spans="1:5" x14ac:dyDescent="0.25">
      <c r="A159" s="4" t="s">
        <v>34</v>
      </c>
      <c r="B159" s="5"/>
      <c r="C159" s="5">
        <v>8</v>
      </c>
      <c r="D159" s="5">
        <v>26</v>
      </c>
      <c r="E159" s="5">
        <v>34</v>
      </c>
    </row>
    <row r="160" spans="1:5" x14ac:dyDescent="0.25">
      <c r="A160" s="4" t="s">
        <v>33</v>
      </c>
      <c r="B160" s="5">
        <v>3</v>
      </c>
      <c r="C160" s="5">
        <v>12</v>
      </c>
      <c r="D160" s="5">
        <v>40</v>
      </c>
      <c r="E160" s="5">
        <v>55</v>
      </c>
    </row>
    <row r="177" spans="1:3" x14ac:dyDescent="0.25">
      <c r="A177" t="s">
        <v>131</v>
      </c>
    </row>
    <row r="179" spans="1:3" x14ac:dyDescent="0.25">
      <c r="A179" t="s">
        <v>130</v>
      </c>
    </row>
    <row r="181" spans="1:3" x14ac:dyDescent="0.25">
      <c r="A181" s="6" t="s">
        <v>128</v>
      </c>
      <c r="B181" s="6" t="s">
        <v>56</v>
      </c>
    </row>
    <row r="182" spans="1:3" x14ac:dyDescent="0.25">
      <c r="A182" s="6" t="s">
        <v>37</v>
      </c>
      <c r="B182" t="s">
        <v>34</v>
      </c>
      <c r="C182" t="s">
        <v>33</v>
      </c>
    </row>
    <row r="183" spans="1:3" x14ac:dyDescent="0.25">
      <c r="A183" s="4" t="s">
        <v>36</v>
      </c>
      <c r="B183" s="5">
        <v>2</v>
      </c>
      <c r="C183" s="5">
        <v>2</v>
      </c>
    </row>
    <row r="184" spans="1:3" x14ac:dyDescent="0.25">
      <c r="A184" s="4" t="s">
        <v>34</v>
      </c>
      <c r="B184" s="5">
        <v>32</v>
      </c>
      <c r="C184" s="5">
        <v>32</v>
      </c>
    </row>
    <row r="185" spans="1:3" x14ac:dyDescent="0.25">
      <c r="A185" s="4" t="s">
        <v>33</v>
      </c>
      <c r="B185" s="5">
        <v>34</v>
      </c>
      <c r="C185" s="5">
        <v>34</v>
      </c>
    </row>
    <row r="201" spans="1:3" x14ac:dyDescent="0.25">
      <c r="A201" t="s">
        <v>129</v>
      </c>
    </row>
    <row r="203" spans="1:3" x14ac:dyDescent="0.25">
      <c r="A203" s="6" t="s">
        <v>128</v>
      </c>
      <c r="B203" s="6" t="s">
        <v>56</v>
      </c>
    </row>
    <row r="204" spans="1:3" x14ac:dyDescent="0.25">
      <c r="A204" s="6" t="s">
        <v>37</v>
      </c>
      <c r="B204" t="s">
        <v>36</v>
      </c>
      <c r="C204" t="s">
        <v>33</v>
      </c>
    </row>
    <row r="205" spans="1:3" x14ac:dyDescent="0.25">
      <c r="A205" s="4" t="s">
        <v>34</v>
      </c>
      <c r="B205" s="5">
        <v>21</v>
      </c>
      <c r="C205" s="5">
        <v>21</v>
      </c>
    </row>
    <row r="206" spans="1:3" x14ac:dyDescent="0.25">
      <c r="A206" s="4" t="s">
        <v>33</v>
      </c>
      <c r="B206" s="5">
        <v>21</v>
      </c>
      <c r="C206" s="5">
        <v>21</v>
      </c>
    </row>
    <row r="223" spans="1:1" x14ac:dyDescent="0.25">
      <c r="A223" t="s">
        <v>127</v>
      </c>
    </row>
    <row r="225" spans="1:3" x14ac:dyDescent="0.25">
      <c r="A225" s="6" t="s">
        <v>126</v>
      </c>
      <c r="B225" s="6" t="s">
        <v>56</v>
      </c>
    </row>
    <row r="226" spans="1:3" x14ac:dyDescent="0.25">
      <c r="A226" s="6" t="s">
        <v>37</v>
      </c>
      <c r="B226" t="s">
        <v>36</v>
      </c>
      <c r="C226" t="s">
        <v>33</v>
      </c>
    </row>
    <row r="227" spans="1:3" x14ac:dyDescent="0.25">
      <c r="A227" s="4" t="s">
        <v>36</v>
      </c>
      <c r="B227" s="5">
        <v>7</v>
      </c>
      <c r="C227" s="5">
        <v>7</v>
      </c>
    </row>
    <row r="228" spans="1:3" x14ac:dyDescent="0.25">
      <c r="A228" s="4" t="s">
        <v>34</v>
      </c>
      <c r="B228" s="5">
        <v>14</v>
      </c>
      <c r="C228" s="5">
        <v>14</v>
      </c>
    </row>
    <row r="229" spans="1:3" x14ac:dyDescent="0.25">
      <c r="A229" s="4" t="s">
        <v>33</v>
      </c>
      <c r="B229" s="5">
        <v>21</v>
      </c>
      <c r="C229" s="5">
        <v>21</v>
      </c>
    </row>
    <row r="246" spans="1:3" x14ac:dyDescent="0.25">
      <c r="A246" s="6" t="s">
        <v>126</v>
      </c>
      <c r="B246" s="6" t="s">
        <v>56</v>
      </c>
    </row>
    <row r="247" spans="1:3" x14ac:dyDescent="0.25">
      <c r="A247" s="6" t="s">
        <v>37</v>
      </c>
      <c r="B247" t="s">
        <v>34</v>
      </c>
      <c r="C247" t="s">
        <v>33</v>
      </c>
    </row>
    <row r="248" spans="1:3" x14ac:dyDescent="0.25">
      <c r="A248" s="4" t="s">
        <v>36</v>
      </c>
      <c r="B248" s="5">
        <v>9</v>
      </c>
      <c r="C248" s="5">
        <v>9</v>
      </c>
    </row>
    <row r="249" spans="1:3" x14ac:dyDescent="0.25">
      <c r="A249" s="4" t="s">
        <v>34</v>
      </c>
      <c r="B249" s="5">
        <v>25</v>
      </c>
      <c r="C249" s="5">
        <v>25</v>
      </c>
    </row>
    <row r="250" spans="1:3" x14ac:dyDescent="0.25">
      <c r="A250" s="4" t="s">
        <v>33</v>
      </c>
      <c r="B250" s="5">
        <v>34</v>
      </c>
      <c r="C250" s="5">
        <v>34</v>
      </c>
    </row>
  </sheetData>
  <mergeCells count="2">
    <mergeCell ref="B69:C69"/>
    <mergeCell ref="B72:C72"/>
  </mergeCells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Табл</vt:lpstr>
      <vt:lpstr>лб1</vt:lpstr>
      <vt:lpstr>лб2</vt:lpstr>
      <vt:lpstr>лб3</vt:lpstr>
      <vt:lpstr>лб4</vt:lpstr>
      <vt:lpstr>лб5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2024-06-02T21:00:21Z</dcterms:modified>
</cp:coreProperties>
</file>