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S\"/>
    </mc:Choice>
  </mc:AlternateContent>
  <xr:revisionPtr revIDLastSave="0" documentId="13_ncr:1_{70B19B48-53C5-4980-B051-AFC781EF85BE}" xr6:coauthVersionLast="47" xr6:coauthVersionMax="47" xr10:uidLastSave="{00000000-0000-0000-0000-000000000000}"/>
  <bookViews>
    <workbookView xWindow="-120" yWindow="-120" windowWidth="29040" windowHeight="15840" firstSheet="11" activeTab="21" xr2:uid="{00000000-000D-0000-FFFF-FFFF00000000}"/>
  </bookViews>
  <sheets>
    <sheet name="Гип1" sheetId="9" r:id="rId1"/>
    <sheet name="Гип3" sheetId="12" r:id="rId2"/>
    <sheet name="Гип4" sheetId="13" r:id="rId3"/>
    <sheet name="Лист8" sheetId="14" r:id="rId4"/>
    <sheet name="Кач1" sheetId="2" r:id="rId5"/>
    <sheet name="Кач2" sheetId="3" r:id="rId6"/>
    <sheet name="Кач4" sheetId="5" r:id="rId7"/>
    <sheet name="Кол1" sheetId="6" r:id="rId8"/>
    <sheet name="Кол2" sheetId="7" r:id="rId9"/>
    <sheet name="кОЛ3" sheetId="8" r:id="rId10"/>
    <sheet name="Лаб3" sheetId="15" r:id="rId11"/>
    <sheet name="Лаб31" sheetId="17" r:id="rId12"/>
    <sheet name="Лаб32" sheetId="18" r:id="rId13"/>
    <sheet name="Лаб33" sheetId="20" r:id="rId14"/>
    <sheet name="Лаб34" sheetId="21" r:id="rId15"/>
    <sheet name="Лаб4" sheetId="22" r:id="rId16"/>
    <sheet name="Лаб41" sheetId="23" r:id="rId17"/>
    <sheet name="Лаб42" sheetId="24" r:id="rId18"/>
    <sheet name="Лаб43" sheetId="25" r:id="rId19"/>
    <sheet name="Лист1" sheetId="26" r:id="rId20"/>
    <sheet name="Лист2" sheetId="27" r:id="rId21"/>
    <sheet name="Лист3" sheetId="28" r:id="rId22"/>
    <sheet name="Основа" sheetId="1" r:id="rId23"/>
  </sheets>
  <definedNames>
    <definedName name="_xlnm._FilterDatabase" localSheetId="0" hidden="1">Гип1!$D$1:$E$100</definedName>
    <definedName name="_xlnm._FilterDatabase" localSheetId="1" hidden="1">Гип3!$D$9:$D$40</definedName>
    <definedName name="_xlnm._FilterDatabase" localSheetId="2" hidden="1">Гип4!$N$1:$O$100</definedName>
    <definedName name="_xlnm._FilterDatabase" localSheetId="22" hidden="1">Основа!$A$1:$J$101</definedName>
  </definedNames>
  <calcPr calcId="181029"/>
  <pivotCaches>
    <pivotCache cacheId="13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4" l="1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2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2" i="24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G2" i="25" l="1"/>
  <c r="K2" i="24"/>
  <c r="E5" i="23"/>
  <c r="E3" i="23"/>
  <c r="E10" i="23" s="1"/>
  <c r="D4" i="22"/>
  <c r="D2" i="22"/>
  <c r="D7" i="22" s="1"/>
  <c r="D21" i="21"/>
  <c r="D27" i="21" s="1"/>
  <c r="D22" i="21"/>
  <c r="D28" i="21" s="1"/>
  <c r="D23" i="21"/>
  <c r="D29" i="21" s="1"/>
  <c r="B22" i="21"/>
  <c r="B28" i="21" s="1"/>
  <c r="B23" i="21"/>
  <c r="B29" i="21" s="1"/>
  <c r="B21" i="21"/>
  <c r="B27" i="21" s="1"/>
  <c r="B20" i="20"/>
  <c r="B28" i="20"/>
  <c r="D22" i="20"/>
  <c r="D30" i="20" s="1"/>
  <c r="D20" i="20"/>
  <c r="D28" i="20" s="1"/>
  <c r="B22" i="20"/>
  <c r="B30" i="20" s="1"/>
  <c r="B27" i="18"/>
  <c r="D19" i="18"/>
  <c r="D26" i="18" s="1"/>
  <c r="D20" i="18"/>
  <c r="D27" i="18" s="1"/>
  <c r="D18" i="18"/>
  <c r="D25" i="18" s="1"/>
  <c r="B19" i="18"/>
  <c r="B26" i="18" s="1"/>
  <c r="B20" i="18"/>
  <c r="B18" i="18"/>
  <c r="B25" i="18" s="1"/>
  <c r="D26" i="17"/>
  <c r="D37" i="17" s="1"/>
  <c r="D27" i="17"/>
  <c r="D38" i="17" s="1"/>
  <c r="D28" i="17"/>
  <c r="D39" i="17" s="1"/>
  <c r="D29" i="17"/>
  <c r="D40" i="17" s="1"/>
  <c r="D30" i="17"/>
  <c r="D41" i="17" s="1"/>
  <c r="D31" i="17"/>
  <c r="D42" i="17" s="1"/>
  <c r="D25" i="17"/>
  <c r="D36" i="17" s="1"/>
  <c r="B26" i="17"/>
  <c r="B37" i="17" s="1"/>
  <c r="B27" i="17"/>
  <c r="B38" i="17" s="1"/>
  <c r="B28" i="17"/>
  <c r="B39" i="17" s="1"/>
  <c r="B29" i="17"/>
  <c r="B40" i="17" s="1"/>
  <c r="B30" i="17"/>
  <c r="B41" i="17" s="1"/>
  <c r="B31" i="17"/>
  <c r="B42" i="17" s="1"/>
  <c r="B25" i="17"/>
  <c r="B36" i="17" s="1"/>
  <c r="H40" i="17" l="1"/>
  <c r="H28" i="20"/>
  <c r="H26" i="21"/>
  <c r="H24" i="18"/>
  <c r="B15" i="15"/>
  <c r="D14" i="15"/>
  <c r="D13" i="15"/>
  <c r="D6" i="14"/>
  <c r="C20" i="15" l="1"/>
  <c r="B20" i="15"/>
  <c r="B26" i="15" s="1"/>
  <c r="C21" i="15"/>
  <c r="C27" i="15" s="1"/>
  <c r="B21" i="15"/>
  <c r="B27" i="15" s="1"/>
  <c r="C26" i="15"/>
  <c r="F26" i="15" l="1"/>
</calcChain>
</file>

<file path=xl/sharedStrings.xml><?xml version="1.0" encoding="utf-8"?>
<sst xmlns="http://schemas.openxmlformats.org/spreadsheetml/2006/main" count="1457" uniqueCount="153">
  <si>
    <t xml:space="preserve">Age </t>
  </si>
  <si>
    <t>Gender</t>
  </si>
  <si>
    <t>AcademicPerformance</t>
  </si>
  <si>
    <t>TakingNoteInClass</t>
  </si>
  <si>
    <t>DepressionStatus</t>
  </si>
  <si>
    <t>FaceChallangesToCompleteAcademicTask</t>
  </si>
  <si>
    <t>LikePresentation</t>
  </si>
  <si>
    <t>SleepPerDayHours</t>
  </si>
  <si>
    <t>NumberOfFriend</t>
  </si>
  <si>
    <t>LikeNewThings</t>
  </si>
  <si>
    <t>Female</t>
  </si>
  <si>
    <t>Good</t>
  </si>
  <si>
    <t>Yes</t>
  </si>
  <si>
    <t>Sometimes</t>
  </si>
  <si>
    <t>No</t>
  </si>
  <si>
    <t>Average</t>
  </si>
  <si>
    <t>Below average</t>
  </si>
  <si>
    <t>Male</t>
  </si>
  <si>
    <t>Excellent</t>
  </si>
  <si>
    <t>Кол - Инт</t>
  </si>
  <si>
    <t>Кач - ном</t>
  </si>
  <si>
    <t>Кач - Порядк</t>
  </si>
  <si>
    <t>Кач - Ном</t>
  </si>
  <si>
    <t>Кол - Относ</t>
  </si>
  <si>
    <t>Кол - относ</t>
  </si>
  <si>
    <t>Вывод: Данные графики можно использовать в различных целях. Например, можно выяснить скольким людям в университете нужна</t>
  </si>
  <si>
    <t xml:space="preserve">психологическая помощь, чтобы вовремя ее оказать. Также можно узнать, сколько спят студенты, чтобы возможно перестроить программу и так дать им возможность больше спать. </t>
  </si>
  <si>
    <t>Можно узнать сколько девушек и юношей учатся в универе. Ещё можно узнать старательность учащихся, их стремление к учебе и их успеваемость.</t>
  </si>
  <si>
    <t>Общий итог</t>
  </si>
  <si>
    <t>Названия строк</t>
  </si>
  <si>
    <t>Количество по полю Gender</t>
  </si>
  <si>
    <t>Количество по полю DepressionStatus</t>
  </si>
  <si>
    <t>Кол-во часов сна</t>
  </si>
  <si>
    <t>Есть ли депрессия</t>
  </si>
  <si>
    <t>Кол-во друзей</t>
  </si>
  <si>
    <t xml:space="preserve">Количество по полю Age </t>
  </si>
  <si>
    <t>Пол</t>
  </si>
  <si>
    <t>Возраст</t>
  </si>
  <si>
    <t>Сумма по полю SleepPerDayHours</t>
  </si>
  <si>
    <t>Кол-во сна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</si>
  <si>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</si>
  <si>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</si>
  <si>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</si>
  <si>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</si>
  <si>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</si>
  <si>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</si>
  <si>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</si>
  <si>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</si>
  <si>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</si>
  <si>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</si>
  <si>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</si>
  <si>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</si>
  <si>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t-тест с одинаковыми дисперсиями</t>
  </si>
  <si>
    <t>Объединенная дисперсия</t>
  </si>
  <si>
    <t>Гипотеза</t>
  </si>
  <si>
    <t>Н0</t>
  </si>
  <si>
    <t>Девочки спят столько же, сколько и мальчики</t>
  </si>
  <si>
    <t>Н1</t>
  </si>
  <si>
    <t>Девочки спят больше/меньше мальчиков</t>
  </si>
  <si>
    <t xml:space="preserve">3,6 &gt; 1,6  </t>
  </si>
  <si>
    <t>Н0 - отклоняется</t>
  </si>
  <si>
    <t>Гипотеза 2</t>
  </si>
  <si>
    <t>Гипотеза Н0 отклоняется</t>
  </si>
  <si>
    <t>Гипотеза 3</t>
  </si>
  <si>
    <t>Гипотеза Н0 принимается</t>
  </si>
  <si>
    <t>0-9</t>
  </si>
  <si>
    <t>10-19</t>
  </si>
  <si>
    <t>20-29</t>
  </si>
  <si>
    <t>50-59</t>
  </si>
  <si>
    <t>60-69</t>
  </si>
  <si>
    <t>80-89</t>
  </si>
  <si>
    <t>90-100</t>
  </si>
  <si>
    <t>Те, у кого есть депрессия спят столько же, сколько и люди без депрессии</t>
  </si>
  <si>
    <t>Те, у кого есть депрессия спят больше/меньше, чем люди без депрессии</t>
  </si>
  <si>
    <t>|-6,2|&gt; 1,6</t>
  </si>
  <si>
    <t>Те, кто справляются с трудностями спят больше/меньше нежели те, кто не справляется с трудностями</t>
  </si>
  <si>
    <t>Те, кто справляются с трудностями спят одинаково как и те, кто не справляется с трудностями</t>
  </si>
  <si>
    <t>|-1,4|&lt;1,6</t>
  </si>
  <si>
    <t>Гипотеза 4</t>
  </si>
  <si>
    <t>У тех, у кого депрессия друзей больше/меньше, по сравнению с людьми без депрессии</t>
  </si>
  <si>
    <t>У тех у кого депрессия друзей столько же, сколько и у людей без депрессии</t>
  </si>
  <si>
    <t>1,2 &lt; 1,6</t>
  </si>
  <si>
    <t>z</t>
  </si>
  <si>
    <t>Крит.значение</t>
  </si>
  <si>
    <t>1,02&lt;1,64</t>
  </si>
  <si>
    <t>Количество по полю NumberOfFriend</t>
  </si>
  <si>
    <t>20-22</t>
  </si>
  <si>
    <t>23-25</t>
  </si>
  <si>
    <t>Женщины</t>
  </si>
  <si>
    <t>Мужчины</t>
  </si>
  <si>
    <t>Всего</t>
  </si>
  <si>
    <t>Проверочная статистика</t>
  </si>
  <si>
    <t>P1</t>
  </si>
  <si>
    <t>P2</t>
  </si>
  <si>
    <t>P</t>
  </si>
  <si>
    <t xml:space="preserve">H0: </t>
  </si>
  <si>
    <t>Девочки чаще страдают депрессией</t>
  </si>
  <si>
    <t xml:space="preserve">H1: </t>
  </si>
  <si>
    <t>Мальчики чаще страдают депрессией</t>
  </si>
  <si>
    <t>Среднее и ниже среднего</t>
  </si>
  <si>
    <t>Хорошо и отлично</t>
  </si>
  <si>
    <t>H0</t>
  </si>
  <si>
    <t>Не существует связи между полом и оценками</t>
  </si>
  <si>
    <t>Пол влияет на успеваемость студента</t>
  </si>
  <si>
    <t xml:space="preserve">2,2 &lt; 3,8 </t>
  </si>
  <si>
    <t xml:space="preserve">Average и Below average </t>
  </si>
  <si>
    <t>Excellent &amp; good</t>
  </si>
  <si>
    <t>Не существует связи между кол-вом сна и успеваемостью</t>
  </si>
  <si>
    <t>Связь существует</t>
  </si>
  <si>
    <t>1,98 &gt; 1, 64</t>
  </si>
  <si>
    <t>Гипотеза Н0 отвергается</t>
  </si>
  <si>
    <t>Average &amp; Below Average</t>
  </si>
  <si>
    <t xml:space="preserve">Excellent &amp; Good </t>
  </si>
  <si>
    <t>Успеваемость не зависит от того, делают ли люди заметки в классе</t>
  </si>
  <si>
    <t xml:space="preserve">Проверочная </t>
  </si>
  <si>
    <t>1,086269 &gt;0,103</t>
  </si>
  <si>
    <t>Гипотеза Н0  не принимается</t>
  </si>
  <si>
    <t>Не существует связь между успеваемостью и статусом депрессии</t>
  </si>
  <si>
    <t>0,845 &gt; 0,0039</t>
  </si>
  <si>
    <t>Не существует связь между успеваемостью и трудолюбивостью</t>
  </si>
  <si>
    <t>Существует связь</t>
  </si>
  <si>
    <t>20, 31&gt; 0,103</t>
  </si>
  <si>
    <t>Критическое значение</t>
  </si>
  <si>
    <t>Коэффициент Пирсона</t>
  </si>
  <si>
    <t>Значение t-критерия</t>
  </si>
  <si>
    <t>Связи есть</t>
  </si>
  <si>
    <t>1,61 &lt; 1,9</t>
  </si>
  <si>
    <t xml:space="preserve">Связь статически незначимая </t>
  </si>
  <si>
    <t>Связь возраста и кол-ва друзей</t>
  </si>
  <si>
    <t xml:space="preserve">Связь статистически незначимая </t>
  </si>
  <si>
    <t>Признак 1</t>
  </si>
  <si>
    <t>Признак 2</t>
  </si>
  <si>
    <t xml:space="preserve">Корреляция Спирмена </t>
  </si>
  <si>
    <t>Корреляция не является статистически значимой</t>
  </si>
  <si>
    <t>Корреляция Спирмена</t>
  </si>
  <si>
    <t>Корреляция не является критически значимой</t>
  </si>
  <si>
    <t>Делает ли заметки в классе</t>
  </si>
  <si>
    <t>Average &amp;&amp; Below Average</t>
  </si>
  <si>
    <t>Excellent &amp;&amp; Good</t>
  </si>
  <si>
    <t>Девочки</t>
  </si>
  <si>
    <t>Мальчики</t>
  </si>
  <si>
    <t>Да</t>
  </si>
  <si>
    <t>Нет</t>
  </si>
  <si>
    <t>Трудности</t>
  </si>
  <si>
    <t>Депрессия</t>
  </si>
  <si>
    <t>Названия столбцов</t>
  </si>
  <si>
    <t>10-19 друзей</t>
  </si>
  <si>
    <t>Количество по полю SleepPerDayHours</t>
  </si>
  <si>
    <t>(несколько элементов)</t>
  </si>
  <si>
    <t>female</t>
  </si>
  <si>
    <t>male</t>
  </si>
  <si>
    <t>Below Average</t>
  </si>
  <si>
    <t>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</si>
</sst>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0" fontId="5" fillId="0" borderId="0" xfId="0" applyNumberFormat="1" applyFont="1"/>
    <xf numFmtId="0" fontId="1" fillId="2" borderId="4" xfId="0" applyFont="1" applyFill="1" applyBorder="1"/>
    <xf numFmtId="0" fontId="0" fillId="0" borderId="4" xfId="0" applyNumberFormat="1" applyBorder="1" applyAlignment="1"/>
    <xf numFmtId="0" fontId="0" fillId="0" borderId="1" xfId="0" applyNumberFormat="1" applyBorder="1" applyAlignment="1"/>
    <xf numFmtId="0" fontId="0" fillId="0" borderId="0" xfId="0" applyNumberFormat="1" applyAlignment="1"/>
    <xf numFmtId="0" fontId="0" fillId="3" borderId="0" xfId="0" applyFill="1"/>
    <xf numFmtId="2" fontId="0" fillId="0" borderId="0" xfId="0" applyNumberFormat="1"/>
    <xf numFmtId="0" fontId="1" fillId="2" borderId="4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4" xfId="0" applyFont="1" applyBorder="1" applyAlignment="1">
      <alignment horizontal="left"/>
    </xf>
    <xf numFmtId="0" fontId="1" fillId="0" borderId="4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часов сна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Гип1!$H$29</c:f>
              <c:strCache>
                <c:ptCount val="1"/>
                <c:pt idx="0">
                  <c:v>Девочки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Гип1!$I$28:$O$28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Гип1!$I$29:$O$29</c:f>
              <c:numCache>
                <c:formatCode>General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3-4BA1-A06D-366A0D9335C6}"/>
            </c:ext>
          </c:extLst>
        </c:ser>
        <c:ser>
          <c:idx val="1"/>
          <c:order val="1"/>
          <c:tx>
            <c:strRef>
              <c:f>Гип1!$H$30</c:f>
              <c:strCache>
                <c:ptCount val="1"/>
                <c:pt idx="0">
                  <c:v>Мальчики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Гип1!$I$28:$O$28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Гип1!$I$30:$O$30</c:f>
              <c:numCache>
                <c:formatCode>General</c:formatCode>
                <c:ptCount val="7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21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3-4BA1-A06D-366A0D93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551423"/>
        <c:axId val="1570551839"/>
      </c:barChart>
      <c:catAx>
        <c:axId val="157055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 сна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82607903178769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551839"/>
        <c:crosses val="autoZero"/>
        <c:auto val="1"/>
        <c:lblAlgn val="ctr"/>
        <c:lblOffset val="100"/>
        <c:noMultiLvlLbl val="0"/>
      </c:catAx>
      <c:valAx>
        <c:axId val="15705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от общего кол-ва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55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[Лаб.xlsx]Кол2!Сводная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сна у студентов</a:t>
            </a:r>
            <a:endParaRPr lang="ru-RU"/>
          </a:p>
        </c:rich>
      </c:tx>
      <c:layout>
        <c:manualLayout>
          <c:xMode val="edge"/>
          <c:yMode val="edge"/>
          <c:x val="0.324152668416447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4404485988959"/>
          <c:y val="0.12541666666666668"/>
          <c:w val="0.84816319012754982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Кол2!$B$3:$B$4</c:f>
              <c:strCache>
                <c:ptCount val="1"/>
                <c:pt idx="0">
                  <c:v>20-22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Кол2!$A$5:$A$12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Кол2!$B$5:$B$12</c:f>
              <c:numCache>
                <c:formatCode>0.00%</c:formatCode>
                <c:ptCount val="7"/>
                <c:pt idx="0">
                  <c:v>4.2105263157894736E-2</c:v>
                </c:pt>
                <c:pt idx="1">
                  <c:v>5.2631578947368418E-2</c:v>
                </c:pt>
                <c:pt idx="2">
                  <c:v>7.2180451127819553E-2</c:v>
                </c:pt>
                <c:pt idx="3">
                  <c:v>0.14736842105263157</c:v>
                </c:pt>
                <c:pt idx="4">
                  <c:v>9.6240601503759404E-2</c:v>
                </c:pt>
                <c:pt idx="5">
                  <c:v>6.0150375939849621E-2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C-43ED-818B-1CBD6F123608}"/>
            </c:ext>
          </c:extLst>
        </c:ser>
        <c:ser>
          <c:idx val="1"/>
          <c:order val="1"/>
          <c:tx>
            <c:strRef>
              <c:f>Кол2!$C$3:$C$4</c:f>
              <c:strCache>
                <c:ptCount val="1"/>
                <c:pt idx="0">
                  <c:v>23-25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Кол2!$A$5:$A$12</c:f>
              <c:strCach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Кол2!$C$5:$C$12</c:f>
              <c:numCache>
                <c:formatCode>0.00%</c:formatCode>
                <c:ptCount val="7"/>
                <c:pt idx="0">
                  <c:v>2.4060150375939851E-2</c:v>
                </c:pt>
                <c:pt idx="1">
                  <c:v>9.7744360902255634E-2</c:v>
                </c:pt>
                <c:pt idx="2">
                  <c:v>0</c:v>
                </c:pt>
                <c:pt idx="3">
                  <c:v>9.4736842105263161E-2</c:v>
                </c:pt>
                <c:pt idx="4">
                  <c:v>0.27669172932330827</c:v>
                </c:pt>
                <c:pt idx="5">
                  <c:v>0</c:v>
                </c:pt>
                <c:pt idx="6">
                  <c:v>3.6090225563909777E-2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C-43ED-818B-1CBD6F12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80032"/>
        <c:axId val="1802671296"/>
      </c:barChart>
      <c:catAx>
        <c:axId val="180268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671296"/>
        <c:crosses val="autoZero"/>
        <c:auto val="1"/>
        <c:lblAlgn val="ctr"/>
        <c:lblOffset val="100"/>
        <c:noMultiLvlLbl val="0"/>
      </c:catAx>
      <c:valAx>
        <c:axId val="18026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 студентов от общей суммы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6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[Лаб.xlsx]кОЛ3!Сводная таблица2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</a:t>
            </a:r>
            <a:r>
              <a:rPr lang="ru-RU" baseline="0"/>
              <a:t> друзей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кОЛ3!$B$3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кОЛ3!$A$4:$A$11</c:f>
              <c:strCache>
                <c:ptCount val="7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50-59</c:v>
                </c:pt>
                <c:pt idx="4">
                  <c:v>60-69</c:v>
                </c:pt>
                <c:pt idx="5">
                  <c:v>80-89</c:v>
                </c:pt>
                <c:pt idx="6">
                  <c:v>90-100</c:v>
                </c:pt>
              </c:strCache>
            </c:strRef>
          </c:cat>
          <c:val>
            <c:numRef>
              <c:f>кОЛ3!$B$4:$B$11</c:f>
              <c:numCache>
                <c:formatCode>General</c:formatCode>
                <c:ptCount val="7"/>
                <c:pt idx="0">
                  <c:v>66</c:v>
                </c:pt>
                <c:pt idx="1">
                  <c:v>16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F-4025-8731-35D07776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978640"/>
        <c:axId val="1787979888"/>
      </c:barChart>
      <c:catAx>
        <c:axId val="17879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979888"/>
        <c:crosses val="autoZero"/>
        <c:auto val="1"/>
        <c:lblAlgn val="ctr"/>
        <c:lblOffset val="100"/>
        <c:noMultiLvlLbl val="0"/>
      </c:catAx>
      <c:valAx>
        <c:axId val="17879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студентов, ответивших в данном опросе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9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кол-ва</a:t>
            </a:r>
            <a:r>
              <a:rPr lang="ru-RU" baseline="0"/>
              <a:t> друзей и статуса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Лист1!$K$4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Лист1!$L$3:$R$3</c:f>
              <c:strCache>
                <c:ptCount val="7"/>
                <c:pt idx="0">
                  <c:v>0-9</c:v>
                </c:pt>
                <c:pt idx="1">
                  <c:v>10-19 друзей</c:v>
                </c:pt>
                <c:pt idx="2">
                  <c:v>20-29</c:v>
                </c:pt>
                <c:pt idx="3">
                  <c:v>50-59</c:v>
                </c:pt>
                <c:pt idx="4">
                  <c:v>60-69</c:v>
                </c:pt>
                <c:pt idx="5">
                  <c:v>80-89</c:v>
                </c:pt>
                <c:pt idx="6">
                  <c:v>90-100</c:v>
                </c:pt>
              </c:strCache>
            </c:strRef>
          </c:cat>
          <c:val>
            <c:numRef>
              <c:f>Лист1!$L$4:$R$4</c:f>
              <c:numCache>
                <c:formatCode>General</c:formatCode>
                <c:ptCount val="7"/>
                <c:pt idx="0">
                  <c:v>53</c:v>
                </c:pt>
                <c:pt idx="1">
                  <c:v>16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C-4184-81D0-9CAE9D1BEF34}"/>
            </c:ext>
          </c:extLst>
        </c:ser>
        <c:ser>
          <c:idx val="1"/>
          <c:order val="1"/>
          <c:tx>
            <c:strRef>
              <c:f>Лист1!$K$5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Лист1!$L$3:$R$3</c:f>
              <c:strCache>
                <c:ptCount val="7"/>
                <c:pt idx="0">
                  <c:v>0-9</c:v>
                </c:pt>
                <c:pt idx="1">
                  <c:v>10-19 друзей</c:v>
                </c:pt>
                <c:pt idx="2">
                  <c:v>20-29</c:v>
                </c:pt>
                <c:pt idx="3">
                  <c:v>50-59</c:v>
                </c:pt>
                <c:pt idx="4">
                  <c:v>60-69</c:v>
                </c:pt>
                <c:pt idx="5">
                  <c:v>80-89</c:v>
                </c:pt>
                <c:pt idx="6">
                  <c:v>90-100</c:v>
                </c:pt>
              </c:strCache>
            </c:strRef>
          </c:cat>
          <c:val>
            <c:numRef>
              <c:f>Лист1!$L$5:$R$5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C-4184-81D0-9CAE9D1B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106672"/>
        <c:axId val="1609114576"/>
      </c:barChart>
      <c:catAx>
        <c:axId val="160910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Статус</a:t>
                </a:r>
                <a:r>
                  <a:rPr lang="ru-RU" baseline="0"/>
                  <a:t> депрессии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114576"/>
        <c:crosses val="autoZero"/>
        <c:auto val="1"/>
        <c:lblAlgn val="ctr"/>
        <c:lblOffset val="100"/>
        <c:noMultiLvlLbl val="0"/>
      </c:catAx>
      <c:valAx>
        <c:axId val="16091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от общего кол-ва</a:t>
                </a:r>
                <a:r>
                  <a:rPr lang="ru-RU" baseline="0"/>
                  <a:t> друзей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1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Связь кол-ва</a:t>
            </a:r>
            <a:r>
              <a:rPr lang="ru-RU" baseline="0"/>
              <a:t> часов сна и статуса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Лист2!$I$6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Лист2!$J$5:$P$5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Лист2!$J$6:$P$6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8</c:v>
                </c:pt>
                <c:pt idx="3">
                  <c:v>14</c:v>
                </c:pt>
                <c:pt idx="4">
                  <c:v>23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8-4D32-818B-5E386F791F70}"/>
            </c:ext>
          </c:extLst>
        </c:ser>
        <c:ser>
          <c:idx val="1"/>
          <c:order val="1"/>
          <c:tx>
            <c:strRef>
              <c:f>Лист2!$I$7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Лист2!$J$5:$P$5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Лист2!$J$7:$P$7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8-4D32-818B-5E386F79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073424"/>
        <c:axId val="1610070096"/>
      </c:barChart>
      <c:catAx>
        <c:axId val="161007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часов сна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070096"/>
        <c:crosses val="autoZero"/>
        <c:auto val="1"/>
        <c:lblAlgn val="ctr"/>
        <c:lblOffset val="100"/>
        <c:noMultiLvlLbl val="0"/>
      </c:catAx>
      <c:valAx>
        <c:axId val="16100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от кол-ва студентов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00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[Лаб.xlsx]Лист3!Сводная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aseline="0"/>
              <a:t>Столкновение с трудностями у студентов с оценками "хорошо" и "отлично"</a:t>
            </a:r>
          </a:p>
        </c:rich>
      </c:tx>
      <c:layout>
        <c:manualLayout>
          <c:xMode val="edge"/>
          <c:yMode val="edge"/>
          <c:x val="0.34854855643044619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48381452318461"/>
          <c:y val="0.23342155147273258"/>
          <c:w val="0.73145625546806647"/>
          <c:h val="0.46943569553805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Лист3!$B$4:$B$6</c:f>
              <c:numCache>
                <c:formatCode>General</c:formatCode>
                <c:ptCount val="2"/>
                <c:pt idx="0">
                  <c:v>18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D-414D-AA20-3642058E0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927296"/>
        <c:axId val="2117942688"/>
      </c:barChart>
      <c:catAx>
        <c:axId val="21179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Любят ли студенты сталкиваться с трудностями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942688"/>
        <c:crosses val="autoZero"/>
        <c:auto val="1"/>
        <c:lblAlgn val="ctr"/>
        <c:lblOffset val="100"/>
        <c:noMultiLvlLbl val="0"/>
      </c:catAx>
      <c:valAx>
        <c:axId val="21179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/>
                  <a:t>Кол-во людей, учащихся</a:t>
                </a:r>
                <a:r>
                  <a:rPr lang="ru-RU" sz="900" baseline="0"/>
                  <a:t> на такие оценки</a:t>
                </a:r>
                <a:endParaRPr lang="ru-RU" sz="900"/>
              </a:p>
            </c:rich>
          </c:tx>
          <c:layout>
            <c:manualLayout>
              <c:xMode val="edge"/>
              <c:yMode val="edge"/>
              <c:x val="6.5288713910761139E-4"/>
              <c:y val="0.21953266258384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9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 студентов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Лист3!$I$19:$I$22</c:f>
              <c:strCache>
                <c:ptCount val="4"/>
                <c:pt idx="0">
                  <c:v>Below average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Лист3!$J$19:$J$22</c:f>
              <c:numCache>
                <c:formatCode>General</c:formatCode>
                <c:ptCount val="4"/>
                <c:pt idx="0">
                  <c:v>9</c:v>
                </c:pt>
                <c:pt idx="1">
                  <c:v>45</c:v>
                </c:pt>
                <c:pt idx="2">
                  <c:v>41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C79-A327-27D510DB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42704"/>
        <c:axId val="226930640"/>
      </c:barChart>
      <c:catAx>
        <c:axId val="22694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930640"/>
        <c:crosses val="autoZero"/>
        <c:auto val="1"/>
        <c:lblAlgn val="ctr"/>
        <c:lblOffset val="100"/>
        <c:noMultiLvlLbl val="0"/>
      </c:catAx>
      <c:valAx>
        <c:axId val="2269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студентов, учащихся на эти оценки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94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</a:t>
            </a:r>
            <a:r>
              <a:rPr lang="ru-RU" baseline="0"/>
              <a:t> студентов по гендеру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Лист3!$J$2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Лист3!$K$1:$N$1</c:f>
              <c:strCache>
                <c:ptCount val="4"/>
                <c:pt idx="0">
                  <c:v>Below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Лист3!$K$2:$N$2</c:f>
              <c:numCache>
                <c:formatCode>General</c:formatCode>
                <c:ptCount val="4"/>
                <c:pt idx="0">
                  <c:v>9</c:v>
                </c:pt>
                <c:pt idx="1">
                  <c:v>21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5-4DC1-A49C-40CA0CCC06C8}"/>
            </c:ext>
          </c:extLst>
        </c:ser>
        <c:ser>
          <c:idx val="1"/>
          <c:order val="1"/>
          <c:tx>
            <c:strRef>
              <c:f>Лист3!$J$3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Лист3!$K$1:$N$1</c:f>
              <c:strCache>
                <c:ptCount val="4"/>
                <c:pt idx="0">
                  <c:v>Below</c:v>
                </c:pt>
                <c:pt idx="1">
                  <c:v>Average</c:v>
                </c:pt>
                <c:pt idx="2">
                  <c:v>Good</c:v>
                </c:pt>
                <c:pt idx="3">
                  <c:v>Excellent</c:v>
                </c:pt>
              </c:strCache>
            </c:strRef>
          </c:cat>
          <c:val>
            <c:numRef>
              <c:f>Лист3!$K$3:$N$3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23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5-4DC1-A49C-40CA0CCC0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066176"/>
        <c:axId val="2014067840"/>
      </c:barChart>
      <c:catAx>
        <c:axId val="20140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067840"/>
        <c:crosses val="autoZero"/>
        <c:auto val="1"/>
        <c:lblAlgn val="ctr"/>
        <c:lblOffset val="100"/>
        <c:noMultiLvlLbl val="0"/>
      </c:catAx>
      <c:valAx>
        <c:axId val="2014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студентов, которые учатся</a:t>
                </a:r>
                <a:r>
                  <a:rPr lang="ru-RU" baseline="0"/>
                  <a:t> на эти оценки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40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Связь</a:t>
            </a:r>
            <a:r>
              <a:rPr lang="ru-RU" baseline="0"/>
              <a:t> трудности и сна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Гип3!$G$26</c:f>
              <c:strCache>
                <c:ptCount val="1"/>
                <c:pt idx="0">
                  <c:v>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Гип3!$H$25:$N$25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Гип3!$H$26:$N$26</c:f>
              <c:numCache>
                <c:formatCode>General</c:formatCode>
                <c:ptCount val="7"/>
                <c:pt idx="0">
                  <c:v>7</c:v>
                </c:pt>
                <c:pt idx="1">
                  <c:v>20</c:v>
                </c:pt>
                <c:pt idx="2">
                  <c:v>4</c:v>
                </c:pt>
                <c:pt idx="3">
                  <c:v>14</c:v>
                </c:pt>
                <c:pt idx="4">
                  <c:v>17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5-43AB-8452-CBFB929BDEE0}"/>
            </c:ext>
          </c:extLst>
        </c:ser>
        <c:ser>
          <c:idx val="1"/>
          <c:order val="1"/>
          <c:tx>
            <c:strRef>
              <c:f>Гип3!$G$27</c:f>
              <c:strCache>
                <c:ptCount val="1"/>
                <c:pt idx="0">
                  <c:v>Нет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Гип3!$H$25:$N$25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Гип3!$H$27:$N$27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9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5-43AB-8452-CBFB929B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588320"/>
        <c:axId val="1558589152"/>
      </c:barChart>
      <c:catAx>
        <c:axId val="15585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часов сна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589152"/>
        <c:crosses val="autoZero"/>
        <c:auto val="1"/>
        <c:lblAlgn val="ctr"/>
        <c:lblOffset val="100"/>
        <c:noMultiLvlLbl val="0"/>
      </c:catAx>
      <c:valAx>
        <c:axId val="15585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от общего кол-ва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5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[Лаб.xlsx]Кач1!Сводная таблица1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Кач1!$A$4:$A$6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Кач1!$B$4:$B$6</c:f>
              <c:numCache>
                <c:formatCode>General</c:formatCode>
                <c:ptCount val="2"/>
                <c:pt idx="0">
                  <c:v>43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1-4B3F-AF4E-460D6C8C7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9471568"/>
        <c:axId val="1799471984"/>
      </c:barChart>
      <c:catAx>
        <c:axId val="179947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471984"/>
        <c:crosses val="autoZero"/>
        <c:auto val="1"/>
        <c:lblAlgn val="ctr"/>
        <c:lblOffset val="100"/>
        <c:noMultiLvlLbl val="0"/>
      </c:catAx>
      <c:valAx>
        <c:axId val="1799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персон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47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часов сна у тех, у</a:t>
            </a:r>
            <a:r>
              <a:rPr lang="ru-RU" baseline="0"/>
              <a:t> кого есть депрессия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Кач2!$B$3</c:f>
              <c:strCache>
                <c:ptCount val="1"/>
                <c:pt idx="0">
                  <c:v>Кол-во часов сна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Кач2!$B$4:$G$4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Кач2!$B$7:$G$7</c:f>
              <c:numCache>
                <c:formatCode>General</c:formatCode>
                <c:ptCount val="6"/>
                <c:pt idx="0">
                  <c:v>7</c:v>
                </c:pt>
                <c:pt idx="1">
                  <c:v>15</c:v>
                </c:pt>
                <c:pt idx="2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9-40F1-B79F-7155554A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719856"/>
        <c:axId val="1925714448"/>
      </c:barChart>
      <c:catAx>
        <c:axId val="19257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714448"/>
        <c:crosses val="autoZero"/>
        <c:auto val="1"/>
        <c:lblAlgn val="ctr"/>
        <c:lblOffset val="100"/>
        <c:noMultiLvlLbl val="0"/>
      </c:catAx>
      <c:valAx>
        <c:axId val="19257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студентов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7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часов сна у тех, у кого нет депрессии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Кач2!$B$3</c:f>
              <c:strCache>
                <c:ptCount val="1"/>
                <c:pt idx="0">
                  <c:v>Кол-во часов сна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Кач2!$B$4:$G$4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Кач2!$B$5:$G$5</c:f>
              <c:numCache>
                <c:formatCode>General</c:formatCode>
                <c:ptCount val="6"/>
                <c:pt idx="3">
                  <c:v>9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8-4022-AE4D-528972D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970736"/>
        <c:axId val="1787984048"/>
      </c:barChart>
      <c:catAx>
        <c:axId val="178797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часов сна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984048"/>
        <c:crosses val="autoZero"/>
        <c:auto val="1"/>
        <c:lblAlgn val="ctr"/>
        <c:lblOffset val="100"/>
        <c:noMultiLvlLbl val="0"/>
      </c:catAx>
      <c:valAx>
        <c:axId val="17879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студентов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9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друзей,</a:t>
            </a:r>
            <a:r>
              <a:rPr lang="ru-RU" baseline="0"/>
              <a:t> у кого нет депрессии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Кач4!$B$3</c:f>
              <c:strCache>
                <c:ptCount val="1"/>
                <c:pt idx="0">
                  <c:v>Кол-во друзей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Кач4!$B$4:$R$4</c:f>
              <c:strCache>
                <c:ptCount val="8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50-59</c:v>
                </c:pt>
                <c:pt idx="4">
                  <c:v>60-69</c:v>
                </c:pt>
                <c:pt idx="5">
                  <c:v>80-89</c:v>
                </c:pt>
                <c:pt idx="6">
                  <c:v>90-100</c:v>
                </c:pt>
                <c:pt idx="7">
                  <c:v>Общий итог</c:v>
                </c:pt>
              </c:strCache>
            </c:strRef>
          </c:cat>
          <c:val>
            <c:numRef>
              <c:f>Кач4!$B$5:$H$5</c:f>
              <c:numCache>
                <c:formatCode>General</c:formatCode>
                <c:ptCount val="7"/>
                <c:pt idx="0">
                  <c:v>13</c:v>
                </c:pt>
                <c:pt idx="2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743-ADBB-9DDCBD6C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718192"/>
        <c:axId val="1925712368"/>
      </c:barChart>
      <c:catAx>
        <c:axId val="192571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712368"/>
        <c:crosses val="autoZero"/>
        <c:auto val="1"/>
        <c:lblAlgn val="ctr"/>
        <c:lblOffset val="100"/>
        <c:noMultiLvlLbl val="0"/>
      </c:catAx>
      <c:valAx>
        <c:axId val="19257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людей со статусом депрессии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7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друзей, у кого периодически депрессия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Кач4!$B$3</c:f>
              <c:strCache>
                <c:ptCount val="1"/>
                <c:pt idx="0">
                  <c:v>Кол-во друзей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Кач4!$B$4:$R$4</c:f>
              <c:strCache>
                <c:ptCount val="8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50-59</c:v>
                </c:pt>
                <c:pt idx="4">
                  <c:v>60-69</c:v>
                </c:pt>
                <c:pt idx="5">
                  <c:v>80-89</c:v>
                </c:pt>
                <c:pt idx="6">
                  <c:v>90-100</c:v>
                </c:pt>
                <c:pt idx="7">
                  <c:v>Общий итог</c:v>
                </c:pt>
              </c:strCache>
            </c:strRef>
          </c:cat>
          <c:val>
            <c:numRef>
              <c:f>Кач4!$B$6:$H$6</c:f>
              <c:numCache>
                <c:formatCode>General</c:formatCode>
                <c:ptCount val="7"/>
                <c:pt idx="0">
                  <c:v>25</c:v>
                </c:pt>
                <c:pt idx="1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4E36-823A-400BE0EF4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72576"/>
        <c:axId val="1961781312"/>
      </c:barChart>
      <c:catAx>
        <c:axId val="19617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781312"/>
        <c:crosses val="autoZero"/>
        <c:auto val="1"/>
        <c:lblAlgn val="ctr"/>
        <c:lblOffset val="100"/>
        <c:noMultiLvlLbl val="0"/>
      </c:catAx>
      <c:valAx>
        <c:axId val="19617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людей со статусом депрессии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7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Кол-во друзей, у кого есть депрессия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Кач4!$B$3</c:f>
              <c:strCache>
                <c:ptCount val="1"/>
                <c:pt idx="0">
                  <c:v>Кол-во друзей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Кач4!$B$4:$R$4</c:f>
              <c:strCache>
                <c:ptCount val="8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50-59</c:v>
                </c:pt>
                <c:pt idx="4">
                  <c:v>60-69</c:v>
                </c:pt>
                <c:pt idx="5">
                  <c:v>80-89</c:v>
                </c:pt>
                <c:pt idx="6">
                  <c:v>90-100</c:v>
                </c:pt>
                <c:pt idx="7">
                  <c:v>Общий итог</c:v>
                </c:pt>
              </c:strCache>
            </c:strRef>
          </c:cat>
          <c:val>
            <c:numRef>
              <c:f>Кач4!$B$7:$H$7</c:f>
              <c:numCache>
                <c:formatCode>General</c:formatCode>
                <c:ptCount val="7"/>
                <c:pt idx="0">
                  <c:v>28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C-496D-B842-910413676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783392"/>
        <c:axId val="1961774656"/>
      </c:barChart>
      <c:catAx>
        <c:axId val="19617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друзей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774656"/>
        <c:crosses val="autoZero"/>
        <c:auto val="1"/>
        <c:lblAlgn val="ctr"/>
        <c:lblOffset val="100"/>
        <c:noMultiLvlLbl val="0"/>
      </c:catAx>
      <c:valAx>
        <c:axId val="19617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людей со статусом</a:t>
                </a:r>
                <a:r>
                  <a:rPr lang="ru-RU" baseline="0"/>
                  <a:t> депрессии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78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возраст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Кол1!$A$3</c:f>
              <c:strCache>
                <c:ptCount val="1"/>
                <c:pt idx="0">
                  <c:v>Количество по полю Age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Кол1!$A$5:$A$10</c15:sqref>
                  </c15:fullRef>
                </c:ext>
              </c:extLst>
              <c:f>Кол1!$A$5:$A$6</c:f>
              <c:strCache>
                <c:ptCount val="2"/>
                <c:pt idx="0">
                  <c:v>20-22</c:v>
                </c:pt>
                <c:pt idx="1">
                  <c:v>23-25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Кол1!$D$5:$D$10</c15:sqref>
                  </c15:fullRef>
                </c:ext>
              </c:extLst>
              <c:f>Кол1!$D$5:$D$6</c:f>
              <c:numCache>
                <c:formatCode>0.00%</c:formatCode>
                <c:ptCount val="2"/>
                <c:pt idx="0">
                  <c:v>0.48484848484848486</c:v>
                </c:pt>
                <c:pt idx="1">
                  <c:v>0.51515151515151514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91-4244-9A04-7D7A346F5A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7974480"/>
        <c:axId val="1787975312"/>
      </c:barChart>
      <c:catAx>
        <c:axId val="178797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975312"/>
        <c:crosses val="autoZero"/>
        <c:auto val="1"/>
        <c:lblAlgn val="ctr"/>
        <c:lblOffset val="100"/>
        <c:noMultiLvlLbl val="0"/>
      </c:catAx>
      <c:valAx>
        <c:axId val="17879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 от общей</a:t>
                </a:r>
                <a:r>
                  <a:rPr lang="ru-RU" baseline="0"/>
                  <a:t> суммы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9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1731307</xdr:colOff>
      <xdr:row>32</xdr:row>
      <xdr:rowOff>113178</xdr:rowOff>
    </xdr:from>
    <xdr:to>
      <xdr:col>11</xdr:col>
      <xdr:colOff>364190</xdr:colOff>
      <xdr:row>46</xdr:row>
      <xdr:rowOff>189378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DFD72B-772D-4F3B-B34B-AA3FD8B13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11</xdr:row>
      <xdr:rowOff>114300</xdr:rowOff>
    </xdr:from>
    <xdr:to>
      <xdr:col>14</xdr:col>
      <xdr:colOff>152400</xdr:colOff>
      <xdr:row>26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71437</xdr:rowOff>
    </xdr:from>
    <xdr:to>
      <xdr:col>4</xdr:col>
      <xdr:colOff>533400</xdr:colOff>
      <xdr:row>23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610F20-0D84-4A89-8696-1C1336037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585787</xdr:colOff>
      <xdr:row>15</xdr:row>
      <xdr:rowOff>147637</xdr:rowOff>
    </xdr:from>
    <xdr:to>
      <xdr:col>18</xdr:col>
      <xdr:colOff>280987</xdr:colOff>
      <xdr:row>30</xdr:row>
      <xdr:rowOff>33337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3D20C3-53BD-4476-BFE6-6CCDA9F0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138112</xdr:colOff>
      <xdr:row>2</xdr:row>
      <xdr:rowOff>109537</xdr:rowOff>
    </xdr:from>
    <xdr:to>
      <xdr:col>20</xdr:col>
      <xdr:colOff>442912</xdr:colOff>
      <xdr:row>16</xdr:row>
      <xdr:rowOff>185737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48AC38-4A0D-44C2-B329-B03805F9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28</xdr:row>
      <xdr:rowOff>9525</xdr:rowOff>
    </xdr:from>
    <xdr:to>
      <xdr:col>9</xdr:col>
      <xdr:colOff>314325</xdr:colOff>
      <xdr:row>42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7</xdr:row>
      <xdr:rowOff>85725</xdr:rowOff>
    </xdr:from>
    <xdr:to>
      <xdr:col>4</xdr:col>
      <xdr:colOff>328612</xdr:colOff>
      <xdr:row>21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9</xdr:row>
      <xdr:rowOff>152400</xdr:rowOff>
    </xdr:from>
    <xdr:to>
      <xdr:col>5</xdr:col>
      <xdr:colOff>212911</xdr:colOff>
      <xdr:row>24</xdr:row>
      <xdr:rowOff>15688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89647</xdr:colOff>
      <xdr:row>24</xdr:row>
      <xdr:rowOff>118782</xdr:rowOff>
    </xdr:from>
    <xdr:to>
      <xdr:col>6</xdr:col>
      <xdr:colOff>11206</xdr:colOff>
      <xdr:row>39</xdr:row>
      <xdr:rowOff>4482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10</xdr:row>
      <xdr:rowOff>142875</xdr:rowOff>
    </xdr:from>
    <xdr:to>
      <xdr:col>3</xdr:col>
      <xdr:colOff>171450</xdr:colOff>
      <xdr:row>23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10</xdr:row>
      <xdr:rowOff>47625</xdr:rowOff>
    </xdr:from>
    <xdr:to>
      <xdr:col>18</xdr:col>
      <xdr:colOff>619125</xdr:colOff>
      <xdr:row>24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657225</xdr:colOff>
      <xdr:row>25</xdr:row>
      <xdr:rowOff>171450</xdr:rowOff>
    </xdr:from>
    <xdr:to>
      <xdr:col>6</xdr:col>
      <xdr:colOff>19050</xdr:colOff>
      <xdr:row>40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47625</xdr:rowOff>
    </xdr:from>
    <xdr:to>
      <xdr:col>13</xdr:col>
      <xdr:colOff>228600</xdr:colOff>
      <xdr:row>15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38100</xdr:rowOff>
    </xdr:from>
    <xdr:to>
      <xdr:col>5</xdr:col>
      <xdr:colOff>352425</xdr:colOff>
      <xdr:row>27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12</xdr:row>
      <xdr:rowOff>104775</xdr:rowOff>
    </xdr:from>
    <xdr:to>
      <xdr:col>4</xdr:col>
      <xdr:colOff>157162</xdr:colOff>
      <xdr:row>26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6</xdr:row>
      <xdr:rowOff>180975</xdr:rowOff>
    </xdr:from>
    <xdr:to>
      <xdr:col>17</xdr:col>
      <xdr:colOff>561975</xdr:colOff>
      <xdr:row>21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401.468293865742" createdVersion="6" refreshedVersion="6" minRefreshableVersion="3" recordCount="99" xr:uid="{00000000-000A-0000-FFFF-FFFF0F000000}">
  <cacheSource type="worksheet">
    <worksheetSource ref="A1:J100" sheet="Основа"/>
  </cacheSource>
  <cacheFields count="10">
    <cacheField name="Age " numFmtId="0">
      <sharedItems containsSemiMixedTypes="0" containsString="0" containsNumber="1" containsInteger="1" minValue="20" maxValue="25" count="6">
        <n v="20"/>
        <n v="24"/>
        <n v="21"/>
        <n v="23"/>
        <n v="25"/>
        <n v="22"/>
      </sharedItems>
      <fieldGroup base="0">
        <rangePr startNum="20" endNum="25" groupInterval="3"/>
        <groupItems count="4">
          <s v="&lt;20"/>
          <s v="20-22"/>
          <s v="23-25"/>
          <s v="&gt;26"/>
        </groupItems>
      </fieldGroup>
    </cacheField>
    <cacheField name="Gender" numFmtId="0">
      <sharedItems count="2">
        <s v="Female"/>
        <s v="Male"/>
      </sharedItems>
    </cacheField>
    <cacheField name="AcademicPerformance" numFmtId="0">
      <sharedItems count="4">
        <s v="Good"/>
        <s v="Average"/>
        <s v="Below average"/>
        <s v="Excellent"/>
      </sharedItems>
    </cacheField>
    <cacheField name="TakingNoteInClass" numFmtId="0">
      <sharedItems count="3">
        <s v="Yes"/>
        <s v="Sometimes"/>
        <s v="No"/>
      </sharedItems>
    </cacheField>
    <cacheField name="DepressionStatus" numFmtId="0">
      <sharedItems count="3">
        <s v="Sometimes"/>
        <s v="Yes"/>
        <s v="No"/>
      </sharedItems>
    </cacheField>
    <cacheField name="FaceChallangesToCompleteAcademicTask" numFmtId="0">
      <sharedItems count="3">
        <s v="Yes"/>
        <s v="No"/>
        <s v="Sometimes"/>
      </sharedItems>
    </cacheField>
    <cacheField name="LikePresentation" numFmtId="0">
      <sharedItems count="2">
        <s v="No"/>
        <s v="Yes"/>
      </sharedItems>
    </cacheField>
    <cacheField name="SleepPerDayHours" numFmtId="0">
      <sharedItems containsSemiMixedTypes="0" containsString="0" containsNumber="1" containsInteger="1" minValue="4" maxValue="12" count="7">
        <n v="5"/>
        <n v="8"/>
        <n v="7"/>
        <n v="4"/>
        <n v="6"/>
        <n v="12"/>
        <n v="10"/>
      </sharedItems>
    </cacheField>
    <cacheField name="NumberOfFriend" numFmtId="0">
      <sharedItems containsSemiMixedTypes="0" containsString="0" containsNumber="1" containsInteger="1" minValue="0" maxValue="100" count="17">
        <n v="15"/>
        <n v="2"/>
        <n v="7"/>
        <n v="4"/>
        <n v="3"/>
        <n v="1"/>
        <n v="6"/>
        <n v="0"/>
        <n v="80"/>
        <n v="10"/>
        <n v="12"/>
        <n v="60"/>
        <n v="55"/>
        <n v="17"/>
        <n v="100"/>
        <n v="9"/>
        <n v="23"/>
      </sharedItems>
      <fieldGroup base="8">
        <rangePr startNum="0" endNum="100" groupInterval="10"/>
        <groupItems count="12">
          <s v="&lt;0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LikeNewThin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  <s v="Yes"/>
  </r>
  <r>
    <x v="1"/>
    <x v="0"/>
    <x v="1"/>
    <x v="0"/>
    <x v="1"/>
    <x v="0"/>
    <x v="1"/>
    <x v="0"/>
    <x v="1"/>
    <s v="Yes"/>
  </r>
  <r>
    <x v="2"/>
    <x v="0"/>
    <x v="0"/>
    <x v="0"/>
    <x v="2"/>
    <x v="1"/>
    <x v="0"/>
    <x v="1"/>
    <x v="2"/>
    <s v="Yes"/>
  </r>
  <r>
    <x v="3"/>
    <x v="0"/>
    <x v="1"/>
    <x v="0"/>
    <x v="0"/>
    <x v="2"/>
    <x v="1"/>
    <x v="1"/>
    <x v="3"/>
    <s v="Yes"/>
  </r>
  <r>
    <x v="1"/>
    <x v="0"/>
    <x v="0"/>
    <x v="0"/>
    <x v="1"/>
    <x v="0"/>
    <x v="1"/>
    <x v="0"/>
    <x v="4"/>
    <s v="Yes"/>
  </r>
  <r>
    <x v="2"/>
    <x v="0"/>
    <x v="2"/>
    <x v="0"/>
    <x v="1"/>
    <x v="0"/>
    <x v="0"/>
    <x v="0"/>
    <x v="5"/>
    <s v="Yes"/>
  </r>
  <r>
    <x v="4"/>
    <x v="0"/>
    <x v="1"/>
    <x v="0"/>
    <x v="1"/>
    <x v="0"/>
    <x v="1"/>
    <x v="0"/>
    <x v="4"/>
    <s v="Yes"/>
  </r>
  <r>
    <x v="5"/>
    <x v="0"/>
    <x v="1"/>
    <x v="0"/>
    <x v="2"/>
    <x v="1"/>
    <x v="1"/>
    <x v="2"/>
    <x v="4"/>
    <s v="Yes"/>
  </r>
  <r>
    <x v="2"/>
    <x v="0"/>
    <x v="0"/>
    <x v="0"/>
    <x v="1"/>
    <x v="2"/>
    <x v="1"/>
    <x v="3"/>
    <x v="1"/>
    <s v="Yes"/>
  </r>
  <r>
    <x v="2"/>
    <x v="0"/>
    <x v="0"/>
    <x v="0"/>
    <x v="1"/>
    <x v="1"/>
    <x v="1"/>
    <x v="4"/>
    <x v="6"/>
    <s v="Yes"/>
  </r>
  <r>
    <x v="2"/>
    <x v="0"/>
    <x v="1"/>
    <x v="0"/>
    <x v="0"/>
    <x v="2"/>
    <x v="1"/>
    <x v="2"/>
    <x v="7"/>
    <s v="Yes"/>
  </r>
  <r>
    <x v="3"/>
    <x v="0"/>
    <x v="1"/>
    <x v="1"/>
    <x v="0"/>
    <x v="0"/>
    <x v="0"/>
    <x v="1"/>
    <x v="7"/>
    <s v="Yes"/>
  </r>
  <r>
    <x v="3"/>
    <x v="0"/>
    <x v="1"/>
    <x v="1"/>
    <x v="1"/>
    <x v="2"/>
    <x v="0"/>
    <x v="1"/>
    <x v="1"/>
    <s v="No"/>
  </r>
  <r>
    <x v="0"/>
    <x v="0"/>
    <x v="0"/>
    <x v="0"/>
    <x v="0"/>
    <x v="0"/>
    <x v="0"/>
    <x v="0"/>
    <x v="0"/>
    <s v="Yes"/>
  </r>
  <r>
    <x v="1"/>
    <x v="0"/>
    <x v="1"/>
    <x v="0"/>
    <x v="1"/>
    <x v="0"/>
    <x v="1"/>
    <x v="0"/>
    <x v="1"/>
    <s v="Yes"/>
  </r>
  <r>
    <x v="2"/>
    <x v="0"/>
    <x v="0"/>
    <x v="0"/>
    <x v="2"/>
    <x v="1"/>
    <x v="0"/>
    <x v="1"/>
    <x v="2"/>
    <s v="Yes"/>
  </r>
  <r>
    <x v="3"/>
    <x v="0"/>
    <x v="1"/>
    <x v="0"/>
    <x v="0"/>
    <x v="2"/>
    <x v="1"/>
    <x v="1"/>
    <x v="3"/>
    <s v="Yes"/>
  </r>
  <r>
    <x v="1"/>
    <x v="0"/>
    <x v="0"/>
    <x v="0"/>
    <x v="1"/>
    <x v="0"/>
    <x v="1"/>
    <x v="0"/>
    <x v="4"/>
    <s v="Yes"/>
  </r>
  <r>
    <x v="2"/>
    <x v="0"/>
    <x v="2"/>
    <x v="0"/>
    <x v="1"/>
    <x v="0"/>
    <x v="0"/>
    <x v="0"/>
    <x v="5"/>
    <s v="Yes"/>
  </r>
  <r>
    <x v="4"/>
    <x v="0"/>
    <x v="1"/>
    <x v="0"/>
    <x v="1"/>
    <x v="0"/>
    <x v="1"/>
    <x v="0"/>
    <x v="4"/>
    <s v="Yes"/>
  </r>
  <r>
    <x v="5"/>
    <x v="0"/>
    <x v="1"/>
    <x v="0"/>
    <x v="2"/>
    <x v="1"/>
    <x v="1"/>
    <x v="2"/>
    <x v="4"/>
    <s v="Yes"/>
  </r>
  <r>
    <x v="2"/>
    <x v="0"/>
    <x v="0"/>
    <x v="0"/>
    <x v="1"/>
    <x v="2"/>
    <x v="1"/>
    <x v="3"/>
    <x v="1"/>
    <s v="Yes"/>
  </r>
  <r>
    <x v="2"/>
    <x v="0"/>
    <x v="0"/>
    <x v="0"/>
    <x v="1"/>
    <x v="1"/>
    <x v="1"/>
    <x v="4"/>
    <x v="6"/>
    <s v="Yes"/>
  </r>
  <r>
    <x v="2"/>
    <x v="0"/>
    <x v="1"/>
    <x v="0"/>
    <x v="0"/>
    <x v="2"/>
    <x v="1"/>
    <x v="2"/>
    <x v="7"/>
    <s v="Yes"/>
  </r>
  <r>
    <x v="3"/>
    <x v="0"/>
    <x v="1"/>
    <x v="1"/>
    <x v="0"/>
    <x v="0"/>
    <x v="0"/>
    <x v="1"/>
    <x v="7"/>
    <s v="Yes"/>
  </r>
  <r>
    <x v="3"/>
    <x v="0"/>
    <x v="1"/>
    <x v="1"/>
    <x v="1"/>
    <x v="2"/>
    <x v="0"/>
    <x v="1"/>
    <x v="1"/>
    <s v="No"/>
  </r>
  <r>
    <x v="0"/>
    <x v="0"/>
    <x v="0"/>
    <x v="0"/>
    <x v="0"/>
    <x v="0"/>
    <x v="0"/>
    <x v="0"/>
    <x v="0"/>
    <s v="Yes"/>
  </r>
  <r>
    <x v="1"/>
    <x v="0"/>
    <x v="1"/>
    <x v="0"/>
    <x v="1"/>
    <x v="0"/>
    <x v="1"/>
    <x v="0"/>
    <x v="1"/>
    <s v="Yes"/>
  </r>
  <r>
    <x v="2"/>
    <x v="0"/>
    <x v="0"/>
    <x v="0"/>
    <x v="2"/>
    <x v="1"/>
    <x v="0"/>
    <x v="1"/>
    <x v="2"/>
    <s v="Yes"/>
  </r>
  <r>
    <x v="3"/>
    <x v="0"/>
    <x v="1"/>
    <x v="0"/>
    <x v="0"/>
    <x v="2"/>
    <x v="1"/>
    <x v="1"/>
    <x v="3"/>
    <s v="Yes"/>
  </r>
  <r>
    <x v="1"/>
    <x v="0"/>
    <x v="0"/>
    <x v="0"/>
    <x v="1"/>
    <x v="0"/>
    <x v="1"/>
    <x v="0"/>
    <x v="4"/>
    <s v="Yes"/>
  </r>
  <r>
    <x v="2"/>
    <x v="0"/>
    <x v="2"/>
    <x v="0"/>
    <x v="1"/>
    <x v="0"/>
    <x v="0"/>
    <x v="0"/>
    <x v="5"/>
    <s v="Yes"/>
  </r>
  <r>
    <x v="4"/>
    <x v="0"/>
    <x v="1"/>
    <x v="0"/>
    <x v="1"/>
    <x v="0"/>
    <x v="1"/>
    <x v="0"/>
    <x v="4"/>
    <s v="Yes"/>
  </r>
  <r>
    <x v="5"/>
    <x v="0"/>
    <x v="1"/>
    <x v="0"/>
    <x v="2"/>
    <x v="1"/>
    <x v="1"/>
    <x v="2"/>
    <x v="4"/>
    <s v="Yes"/>
  </r>
  <r>
    <x v="2"/>
    <x v="0"/>
    <x v="0"/>
    <x v="0"/>
    <x v="1"/>
    <x v="2"/>
    <x v="1"/>
    <x v="3"/>
    <x v="1"/>
    <s v="Yes"/>
  </r>
  <r>
    <x v="2"/>
    <x v="0"/>
    <x v="0"/>
    <x v="0"/>
    <x v="1"/>
    <x v="1"/>
    <x v="1"/>
    <x v="4"/>
    <x v="6"/>
    <s v="Yes"/>
  </r>
  <r>
    <x v="1"/>
    <x v="0"/>
    <x v="0"/>
    <x v="0"/>
    <x v="1"/>
    <x v="0"/>
    <x v="1"/>
    <x v="0"/>
    <x v="4"/>
    <s v="Yes"/>
  </r>
  <r>
    <x v="2"/>
    <x v="0"/>
    <x v="2"/>
    <x v="0"/>
    <x v="1"/>
    <x v="0"/>
    <x v="0"/>
    <x v="0"/>
    <x v="5"/>
    <s v="Yes"/>
  </r>
  <r>
    <x v="4"/>
    <x v="0"/>
    <x v="1"/>
    <x v="0"/>
    <x v="1"/>
    <x v="0"/>
    <x v="1"/>
    <x v="0"/>
    <x v="4"/>
    <s v="Yes"/>
  </r>
  <r>
    <x v="5"/>
    <x v="0"/>
    <x v="1"/>
    <x v="0"/>
    <x v="2"/>
    <x v="1"/>
    <x v="1"/>
    <x v="2"/>
    <x v="4"/>
    <s v="Yes"/>
  </r>
  <r>
    <x v="2"/>
    <x v="0"/>
    <x v="0"/>
    <x v="0"/>
    <x v="1"/>
    <x v="2"/>
    <x v="1"/>
    <x v="3"/>
    <x v="1"/>
    <s v="Yes"/>
  </r>
  <r>
    <x v="2"/>
    <x v="0"/>
    <x v="0"/>
    <x v="0"/>
    <x v="1"/>
    <x v="1"/>
    <x v="1"/>
    <x v="4"/>
    <x v="6"/>
    <s v="Yes"/>
  </r>
  <r>
    <x v="5"/>
    <x v="0"/>
    <x v="1"/>
    <x v="0"/>
    <x v="2"/>
    <x v="1"/>
    <x v="1"/>
    <x v="2"/>
    <x v="4"/>
    <s v="Yes"/>
  </r>
  <r>
    <x v="3"/>
    <x v="1"/>
    <x v="1"/>
    <x v="2"/>
    <x v="0"/>
    <x v="0"/>
    <x v="1"/>
    <x v="5"/>
    <x v="7"/>
    <s v="Yes"/>
  </r>
  <r>
    <x v="3"/>
    <x v="1"/>
    <x v="3"/>
    <x v="1"/>
    <x v="1"/>
    <x v="1"/>
    <x v="1"/>
    <x v="1"/>
    <x v="8"/>
    <s v="Yes"/>
  </r>
  <r>
    <x v="1"/>
    <x v="1"/>
    <x v="1"/>
    <x v="2"/>
    <x v="0"/>
    <x v="2"/>
    <x v="0"/>
    <x v="1"/>
    <x v="9"/>
    <s v="Yes"/>
  </r>
  <r>
    <x v="3"/>
    <x v="1"/>
    <x v="0"/>
    <x v="1"/>
    <x v="0"/>
    <x v="1"/>
    <x v="1"/>
    <x v="1"/>
    <x v="10"/>
    <s v="Yes"/>
  </r>
  <r>
    <x v="2"/>
    <x v="1"/>
    <x v="1"/>
    <x v="1"/>
    <x v="1"/>
    <x v="2"/>
    <x v="0"/>
    <x v="1"/>
    <x v="6"/>
    <s v="Yes"/>
  </r>
  <r>
    <x v="1"/>
    <x v="1"/>
    <x v="3"/>
    <x v="2"/>
    <x v="2"/>
    <x v="1"/>
    <x v="1"/>
    <x v="1"/>
    <x v="4"/>
    <s v="Yes"/>
  </r>
  <r>
    <x v="5"/>
    <x v="1"/>
    <x v="1"/>
    <x v="0"/>
    <x v="1"/>
    <x v="2"/>
    <x v="1"/>
    <x v="3"/>
    <x v="11"/>
    <s v="Yes"/>
  </r>
  <r>
    <x v="5"/>
    <x v="1"/>
    <x v="3"/>
    <x v="1"/>
    <x v="0"/>
    <x v="0"/>
    <x v="1"/>
    <x v="2"/>
    <x v="12"/>
    <s v="Yes"/>
  </r>
  <r>
    <x v="1"/>
    <x v="1"/>
    <x v="1"/>
    <x v="0"/>
    <x v="0"/>
    <x v="2"/>
    <x v="1"/>
    <x v="2"/>
    <x v="13"/>
    <s v="Yes"/>
  </r>
  <r>
    <x v="1"/>
    <x v="1"/>
    <x v="1"/>
    <x v="1"/>
    <x v="2"/>
    <x v="0"/>
    <x v="1"/>
    <x v="2"/>
    <x v="14"/>
    <s v="Yes"/>
  </r>
  <r>
    <x v="0"/>
    <x v="1"/>
    <x v="0"/>
    <x v="2"/>
    <x v="0"/>
    <x v="1"/>
    <x v="1"/>
    <x v="2"/>
    <x v="2"/>
    <s v="Yes"/>
  </r>
  <r>
    <x v="2"/>
    <x v="1"/>
    <x v="0"/>
    <x v="0"/>
    <x v="0"/>
    <x v="0"/>
    <x v="1"/>
    <x v="4"/>
    <x v="3"/>
    <s v="Yes"/>
  </r>
  <r>
    <x v="4"/>
    <x v="1"/>
    <x v="0"/>
    <x v="0"/>
    <x v="0"/>
    <x v="1"/>
    <x v="1"/>
    <x v="3"/>
    <x v="15"/>
    <s v="No"/>
  </r>
  <r>
    <x v="2"/>
    <x v="1"/>
    <x v="0"/>
    <x v="0"/>
    <x v="2"/>
    <x v="2"/>
    <x v="0"/>
    <x v="6"/>
    <x v="16"/>
    <s v="Yes"/>
  </r>
  <r>
    <x v="4"/>
    <x v="1"/>
    <x v="1"/>
    <x v="1"/>
    <x v="0"/>
    <x v="2"/>
    <x v="0"/>
    <x v="2"/>
    <x v="7"/>
    <s v="No"/>
  </r>
  <r>
    <x v="3"/>
    <x v="1"/>
    <x v="0"/>
    <x v="1"/>
    <x v="0"/>
    <x v="2"/>
    <x v="0"/>
    <x v="0"/>
    <x v="10"/>
    <s v="No"/>
  </r>
  <r>
    <x v="4"/>
    <x v="1"/>
    <x v="1"/>
    <x v="1"/>
    <x v="0"/>
    <x v="0"/>
    <x v="0"/>
    <x v="1"/>
    <x v="0"/>
    <s v="Yes"/>
  </r>
  <r>
    <x v="2"/>
    <x v="1"/>
    <x v="1"/>
    <x v="0"/>
    <x v="0"/>
    <x v="0"/>
    <x v="1"/>
    <x v="1"/>
    <x v="2"/>
    <s v="Yes"/>
  </r>
  <r>
    <x v="3"/>
    <x v="1"/>
    <x v="0"/>
    <x v="0"/>
    <x v="2"/>
    <x v="1"/>
    <x v="1"/>
    <x v="1"/>
    <x v="4"/>
    <s v="Yes"/>
  </r>
  <r>
    <x v="3"/>
    <x v="1"/>
    <x v="1"/>
    <x v="2"/>
    <x v="0"/>
    <x v="0"/>
    <x v="1"/>
    <x v="5"/>
    <x v="7"/>
    <s v="Yes"/>
  </r>
  <r>
    <x v="3"/>
    <x v="1"/>
    <x v="3"/>
    <x v="1"/>
    <x v="1"/>
    <x v="1"/>
    <x v="1"/>
    <x v="1"/>
    <x v="8"/>
    <s v="Yes"/>
  </r>
  <r>
    <x v="1"/>
    <x v="1"/>
    <x v="1"/>
    <x v="2"/>
    <x v="0"/>
    <x v="2"/>
    <x v="0"/>
    <x v="1"/>
    <x v="9"/>
    <s v="Yes"/>
  </r>
  <r>
    <x v="3"/>
    <x v="1"/>
    <x v="0"/>
    <x v="1"/>
    <x v="0"/>
    <x v="1"/>
    <x v="1"/>
    <x v="1"/>
    <x v="10"/>
    <s v="Yes"/>
  </r>
  <r>
    <x v="2"/>
    <x v="1"/>
    <x v="1"/>
    <x v="1"/>
    <x v="1"/>
    <x v="2"/>
    <x v="0"/>
    <x v="1"/>
    <x v="6"/>
    <s v="Yes"/>
  </r>
  <r>
    <x v="1"/>
    <x v="1"/>
    <x v="3"/>
    <x v="2"/>
    <x v="2"/>
    <x v="1"/>
    <x v="1"/>
    <x v="1"/>
    <x v="4"/>
    <s v="Yes"/>
  </r>
  <r>
    <x v="5"/>
    <x v="1"/>
    <x v="1"/>
    <x v="0"/>
    <x v="1"/>
    <x v="2"/>
    <x v="1"/>
    <x v="3"/>
    <x v="11"/>
    <s v="Yes"/>
  </r>
  <r>
    <x v="5"/>
    <x v="1"/>
    <x v="3"/>
    <x v="1"/>
    <x v="0"/>
    <x v="0"/>
    <x v="1"/>
    <x v="2"/>
    <x v="12"/>
    <s v="Yes"/>
  </r>
  <r>
    <x v="1"/>
    <x v="1"/>
    <x v="1"/>
    <x v="0"/>
    <x v="0"/>
    <x v="2"/>
    <x v="1"/>
    <x v="2"/>
    <x v="13"/>
    <s v="Yes"/>
  </r>
  <r>
    <x v="1"/>
    <x v="1"/>
    <x v="1"/>
    <x v="1"/>
    <x v="2"/>
    <x v="0"/>
    <x v="1"/>
    <x v="2"/>
    <x v="14"/>
    <s v="Yes"/>
  </r>
  <r>
    <x v="0"/>
    <x v="1"/>
    <x v="0"/>
    <x v="2"/>
    <x v="0"/>
    <x v="1"/>
    <x v="1"/>
    <x v="2"/>
    <x v="2"/>
    <s v="Yes"/>
  </r>
  <r>
    <x v="2"/>
    <x v="1"/>
    <x v="0"/>
    <x v="0"/>
    <x v="0"/>
    <x v="0"/>
    <x v="1"/>
    <x v="4"/>
    <x v="3"/>
    <s v="Yes"/>
  </r>
  <r>
    <x v="4"/>
    <x v="1"/>
    <x v="0"/>
    <x v="0"/>
    <x v="0"/>
    <x v="1"/>
    <x v="1"/>
    <x v="3"/>
    <x v="15"/>
    <s v="No"/>
  </r>
  <r>
    <x v="2"/>
    <x v="1"/>
    <x v="0"/>
    <x v="0"/>
    <x v="2"/>
    <x v="2"/>
    <x v="0"/>
    <x v="6"/>
    <x v="16"/>
    <s v="Yes"/>
  </r>
  <r>
    <x v="4"/>
    <x v="1"/>
    <x v="1"/>
    <x v="1"/>
    <x v="0"/>
    <x v="2"/>
    <x v="0"/>
    <x v="2"/>
    <x v="7"/>
    <s v="No"/>
  </r>
  <r>
    <x v="3"/>
    <x v="1"/>
    <x v="0"/>
    <x v="1"/>
    <x v="0"/>
    <x v="2"/>
    <x v="0"/>
    <x v="0"/>
    <x v="10"/>
    <s v="No"/>
  </r>
  <r>
    <x v="4"/>
    <x v="1"/>
    <x v="1"/>
    <x v="1"/>
    <x v="0"/>
    <x v="0"/>
    <x v="0"/>
    <x v="1"/>
    <x v="0"/>
    <s v="Yes"/>
  </r>
  <r>
    <x v="2"/>
    <x v="1"/>
    <x v="1"/>
    <x v="0"/>
    <x v="0"/>
    <x v="0"/>
    <x v="1"/>
    <x v="1"/>
    <x v="2"/>
    <s v="Yes"/>
  </r>
  <r>
    <x v="3"/>
    <x v="1"/>
    <x v="0"/>
    <x v="0"/>
    <x v="2"/>
    <x v="1"/>
    <x v="1"/>
    <x v="1"/>
    <x v="4"/>
    <s v="Yes"/>
  </r>
  <r>
    <x v="3"/>
    <x v="1"/>
    <x v="3"/>
    <x v="1"/>
    <x v="1"/>
    <x v="1"/>
    <x v="1"/>
    <x v="1"/>
    <x v="8"/>
    <s v="Yes"/>
  </r>
  <r>
    <x v="1"/>
    <x v="1"/>
    <x v="1"/>
    <x v="2"/>
    <x v="0"/>
    <x v="2"/>
    <x v="0"/>
    <x v="1"/>
    <x v="9"/>
    <s v="Yes"/>
  </r>
  <r>
    <x v="3"/>
    <x v="1"/>
    <x v="0"/>
    <x v="1"/>
    <x v="0"/>
    <x v="1"/>
    <x v="1"/>
    <x v="1"/>
    <x v="10"/>
    <s v="Yes"/>
  </r>
  <r>
    <x v="2"/>
    <x v="1"/>
    <x v="1"/>
    <x v="1"/>
    <x v="1"/>
    <x v="2"/>
    <x v="0"/>
    <x v="1"/>
    <x v="6"/>
    <s v="Yes"/>
  </r>
  <r>
    <x v="1"/>
    <x v="1"/>
    <x v="3"/>
    <x v="2"/>
    <x v="2"/>
    <x v="1"/>
    <x v="1"/>
    <x v="1"/>
    <x v="4"/>
    <s v="Yes"/>
  </r>
  <r>
    <x v="5"/>
    <x v="1"/>
    <x v="1"/>
    <x v="0"/>
    <x v="1"/>
    <x v="2"/>
    <x v="1"/>
    <x v="3"/>
    <x v="11"/>
    <s v="Yes"/>
  </r>
  <r>
    <x v="5"/>
    <x v="1"/>
    <x v="3"/>
    <x v="1"/>
    <x v="0"/>
    <x v="0"/>
    <x v="1"/>
    <x v="2"/>
    <x v="12"/>
    <s v="Yes"/>
  </r>
  <r>
    <x v="1"/>
    <x v="1"/>
    <x v="1"/>
    <x v="0"/>
    <x v="0"/>
    <x v="2"/>
    <x v="1"/>
    <x v="2"/>
    <x v="13"/>
    <s v="Yes"/>
  </r>
  <r>
    <x v="1"/>
    <x v="1"/>
    <x v="1"/>
    <x v="1"/>
    <x v="2"/>
    <x v="0"/>
    <x v="1"/>
    <x v="2"/>
    <x v="14"/>
    <s v="Yes"/>
  </r>
  <r>
    <x v="0"/>
    <x v="1"/>
    <x v="0"/>
    <x v="2"/>
    <x v="0"/>
    <x v="1"/>
    <x v="1"/>
    <x v="2"/>
    <x v="2"/>
    <s v="Yes"/>
  </r>
  <r>
    <x v="2"/>
    <x v="1"/>
    <x v="0"/>
    <x v="0"/>
    <x v="0"/>
    <x v="0"/>
    <x v="1"/>
    <x v="4"/>
    <x v="3"/>
    <s v="Yes"/>
  </r>
  <r>
    <x v="4"/>
    <x v="1"/>
    <x v="0"/>
    <x v="0"/>
    <x v="0"/>
    <x v="1"/>
    <x v="1"/>
    <x v="3"/>
    <x v="15"/>
    <s v="No"/>
  </r>
  <r>
    <x v="2"/>
    <x v="1"/>
    <x v="0"/>
    <x v="0"/>
    <x v="2"/>
    <x v="2"/>
    <x v="0"/>
    <x v="6"/>
    <x v="16"/>
    <s v="Yes"/>
  </r>
  <r>
    <x v="1"/>
    <x v="1"/>
    <x v="1"/>
    <x v="1"/>
    <x v="2"/>
    <x v="0"/>
    <x v="1"/>
    <x v="2"/>
    <x v="14"/>
    <s v="Yes"/>
  </r>
  <r>
    <x v="0"/>
    <x v="1"/>
    <x v="0"/>
    <x v="2"/>
    <x v="0"/>
    <x v="1"/>
    <x v="1"/>
    <x v="2"/>
    <x v="2"/>
    <s v="Yes"/>
  </r>
  <r>
    <x v="2"/>
    <x v="1"/>
    <x v="0"/>
    <x v="0"/>
    <x v="0"/>
    <x v="0"/>
    <x v="1"/>
    <x v="4"/>
    <x v="3"/>
    <s v="Yes"/>
  </r>
  <r>
    <x v="4"/>
    <x v="1"/>
    <x v="0"/>
    <x v="0"/>
    <x v="0"/>
    <x v="1"/>
    <x v="1"/>
    <x v="3"/>
    <x v="15"/>
    <s v="No"/>
  </r>
  <r>
    <x v="2"/>
    <x v="1"/>
    <x v="0"/>
    <x v="0"/>
    <x v="2"/>
    <x v="2"/>
    <x v="0"/>
    <x v="6"/>
    <x v="16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1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showAll="0">
      <items count="5">
        <item x="0"/>
        <item x="1"/>
        <item x="2"/>
        <item x="3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Gender" fld="1" subtotal="count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 таблица2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 rowHeaderCaption="Есть ли депрессия" colHeaderCaption="Кол-во часов сна">
  <location ref="A3:I8" firstHeaderRow="1" firstDataRow="2" firstDataCol="1"/>
  <pivotFields count="10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8">
        <item x="3"/>
        <item x="0"/>
        <item x="4"/>
        <item x="2"/>
        <item x="1"/>
        <item x="6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Depression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4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rowHeaderCaption="Есть ли депрессия" colHeaderCaption="Кол-во друзей">
  <location ref="A3:I8" firstHeaderRow="1" firstDataRow="2" firstDataCol="1"/>
  <pivotFields count="10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8"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dataFields count="1">
    <dataField name="Количество по полю Depression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5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 rowHeaderCaption="Возраст" colHeaderCaption="Пол">
  <location ref="A3:D7" firstHeaderRow="1" firstDataRow="2" firstDataCol="1"/>
  <pivotFields count="10">
    <pivotField axis="axisRow" dataField="1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0"/>
  </rowFields>
  <rowItems count="3"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Age 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1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 rowHeaderCaption="Кол-во сна" colHeaderCaption="Возраст">
  <location ref="A3:D12" firstHeaderRow="1" firstDataRow="2" firstDataCol="1"/>
  <pivotFields count="10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0"/>
        <item x="4"/>
        <item x="2"/>
        <item x="1"/>
        <item x="6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Сумма по полю SleepPerDayHours" fld="7" showDataAs="percentOfTotal" baseField="7" baseItem="0" numFmtId="1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2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4" rowHeaderCaption="Кол-во друзей" colHeaderCaption="Возраст">
  <location ref="A3:B11" firstHeaderRow="1" firstDataRow="1" firstDataCol="1"/>
  <pivotFields count="10"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8"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Количество по полю NumberOfFriend" fld="8" subtotal="count" baseField="8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Сводная таблица3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2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8"/>
  </rowFields>
  <rowItems count="8"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NumberOfFrien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400-000000000000}" name="Сводная таблица6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E12" firstHeaderRow="1" firstDataRow="2" firstDataCol="1"/>
  <pivotFields count="10"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axis="axisRow" dataField="1" showAll="0">
      <items count="8">
        <item x="3"/>
        <item x="0"/>
        <item x="4"/>
        <item x="2"/>
        <item x="1"/>
        <item x="6"/>
        <item x="5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Количество по полю SleepPerDayHours" fld="7" subtotal="count" baseField="7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Сводная таблица9" cacheId="1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10">
    <pivotField dataField="1" showAll="0"/>
    <pivotField showAll="0">
      <items count="3">
        <item x="0"/>
        <item x="1"/>
        <item t="default"/>
      </items>
    </pivotField>
    <pivotField axis="axisPage" multipleItemSelectionAllowed="1" showAll="0">
      <items count="5">
        <item x="2"/>
        <item x="1"/>
        <item h="1" x="0"/>
        <item h="1" x="3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8">
        <item x="3"/>
        <item x="0"/>
        <item x="4"/>
        <item x="2"/>
        <item x="1"/>
        <item x="6"/>
        <item x="5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Количество по полю Age 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opLeftCell="C10" zoomScale="85" zoomScaleNormal="85" workbookViewId="0">
      <selection activeCell="P34" sqref="P34"/>
    </sheetView>
  </sheetViews>
  <sheetFormatPr defaultRowHeight="15" x14ac:dyDescent="0.25"/>
  <cols>
    <col min="2" max="2" width="17.7109375" bestFit="1" customWidth="1"/>
    <col min="5" max="5" width="17.7109375" bestFit="1" customWidth="1"/>
    <col min="8" max="8" width="51.140625" bestFit="1" customWidth="1"/>
    <col min="9" max="10" width="14.42578125" bestFit="1" customWidth="1"/>
  </cols>
  <sheetData>
    <row r="1" spans="1:10" x14ac:dyDescent="0.25">
      <c r="A1" t="s">
        <v>1</v>
      </c>
      <c r="B1" t="s">
        <v>7</v>
      </c>
      <c r="D1" t="s">
        <v>1</v>
      </c>
      <c r="E1" t="s">
        <v>7</v>
      </c>
    </row>
    <row r="2" spans="1:10" x14ac:dyDescent="0.25">
      <c r="A2" t="s">
        <v>10</v>
      </c>
      <c r="B2">
        <v>5</v>
      </c>
      <c r="D2" t="s">
        <v>17</v>
      </c>
      <c r="E2">
        <v>12</v>
      </c>
    </row>
    <row r="3" spans="1:10" x14ac:dyDescent="0.25">
      <c r="A3" t="s">
        <v>10</v>
      </c>
      <c r="B3">
        <v>5</v>
      </c>
      <c r="D3" t="s">
        <v>17</v>
      </c>
      <c r="E3">
        <v>8</v>
      </c>
    </row>
    <row r="4" spans="1:10" x14ac:dyDescent="0.25">
      <c r="A4" t="s">
        <v>10</v>
      </c>
      <c r="B4">
        <v>8</v>
      </c>
      <c r="D4" t="s">
        <v>17</v>
      </c>
      <c r="E4">
        <v>8</v>
      </c>
      <c r="H4" t="s">
        <v>52</v>
      </c>
    </row>
    <row r="5" spans="1:10" ht="15.75" thickBot="1" x14ac:dyDescent="0.3">
      <c r="A5" t="s">
        <v>10</v>
      </c>
      <c r="B5">
        <v>8</v>
      </c>
      <c r="D5" t="s">
        <v>17</v>
      </c>
      <c r="E5">
        <v>8</v>
      </c>
    </row>
    <row r="6" spans="1:10" x14ac:dyDescent="0.25">
      <c r="A6" t="s">
        <v>10</v>
      </c>
      <c r="B6">
        <v>5</v>
      </c>
      <c r="D6" t="s">
        <v>17</v>
      </c>
      <c r="E6">
        <v>8</v>
      </c>
      <c r="H6" s="9"/>
      <c r="I6" s="9" t="s">
        <v>40</v>
      </c>
      <c r="J6" s="9" t="s">
        <v>41</v>
      </c>
    </row>
    <row r="7" spans="1:10" x14ac:dyDescent="0.25">
      <c r="A7" t="s">
        <v>10</v>
      </c>
      <c r="B7">
        <v>5</v>
      </c>
      <c r="D7" t="s">
        <v>17</v>
      </c>
      <c r="E7">
        <v>8</v>
      </c>
      <c r="H7" s="7" t="s">
        <v>42</v>
      </c>
      <c r="I7" s="7">
        <v>7.25</v>
      </c>
      <c r="J7" s="7">
        <v>6.0232558139534884</v>
      </c>
    </row>
    <row r="8" spans="1:10" x14ac:dyDescent="0.25">
      <c r="A8" t="s">
        <v>10</v>
      </c>
      <c r="B8">
        <v>5</v>
      </c>
      <c r="D8" t="s">
        <v>17</v>
      </c>
      <c r="E8">
        <v>4</v>
      </c>
      <c r="H8" s="7" t="s">
        <v>43</v>
      </c>
      <c r="I8" s="7">
        <v>3.2454545454545456</v>
      </c>
      <c r="J8" s="7">
        <v>1.9280177187153933</v>
      </c>
    </row>
    <row r="9" spans="1:10" x14ac:dyDescent="0.25">
      <c r="A9" t="s">
        <v>10</v>
      </c>
      <c r="B9">
        <v>7</v>
      </c>
      <c r="D9" t="s">
        <v>17</v>
      </c>
      <c r="E9">
        <v>7</v>
      </c>
      <c r="H9" s="7" t="s">
        <v>44</v>
      </c>
      <c r="I9" s="7">
        <v>56</v>
      </c>
      <c r="J9" s="7">
        <v>43</v>
      </c>
    </row>
    <row r="10" spans="1:10" x14ac:dyDescent="0.25">
      <c r="A10" t="s">
        <v>10</v>
      </c>
      <c r="B10">
        <v>4</v>
      </c>
      <c r="D10" t="s">
        <v>17</v>
      </c>
      <c r="E10">
        <v>7</v>
      </c>
      <c r="H10" s="7" t="s">
        <v>53</v>
      </c>
      <c r="I10" s="7">
        <v>2.6750179812994488</v>
      </c>
      <c r="J10" s="7"/>
    </row>
    <row r="11" spans="1:10" x14ac:dyDescent="0.25">
      <c r="A11" t="s">
        <v>10</v>
      </c>
      <c r="B11">
        <v>6</v>
      </c>
      <c r="D11" t="s">
        <v>17</v>
      </c>
      <c r="E11">
        <v>7</v>
      </c>
      <c r="H11" s="7" t="s">
        <v>45</v>
      </c>
      <c r="I11" s="7">
        <v>0</v>
      </c>
      <c r="J11" s="7"/>
    </row>
    <row r="12" spans="1:10" x14ac:dyDescent="0.25">
      <c r="A12" t="s">
        <v>10</v>
      </c>
      <c r="B12">
        <v>7</v>
      </c>
      <c r="D12" t="s">
        <v>17</v>
      </c>
      <c r="E12">
        <v>7</v>
      </c>
      <c r="H12" s="7" t="s">
        <v>46</v>
      </c>
      <c r="I12" s="7">
        <v>97</v>
      </c>
      <c r="J12" s="7"/>
    </row>
    <row r="13" spans="1:10" x14ac:dyDescent="0.25">
      <c r="A13" t="s">
        <v>10</v>
      </c>
      <c r="B13">
        <v>8</v>
      </c>
      <c r="D13" t="s">
        <v>17</v>
      </c>
      <c r="E13">
        <v>6</v>
      </c>
      <c r="H13" s="7" t="s">
        <v>47</v>
      </c>
      <c r="I13" s="7">
        <v>3.6991445257351789</v>
      </c>
      <c r="J13" s="7"/>
    </row>
    <row r="14" spans="1:10" x14ac:dyDescent="0.25">
      <c r="A14" t="s">
        <v>10</v>
      </c>
      <c r="B14">
        <v>8</v>
      </c>
      <c r="D14" t="s">
        <v>17</v>
      </c>
      <c r="E14">
        <v>4</v>
      </c>
      <c r="H14" s="7" t="s">
        <v>48</v>
      </c>
      <c r="I14" s="7">
        <v>1.7938502492830647E-4</v>
      </c>
      <c r="J14" s="7"/>
    </row>
    <row r="15" spans="1:10" x14ac:dyDescent="0.25">
      <c r="A15" t="s">
        <v>10</v>
      </c>
      <c r="B15">
        <v>5</v>
      </c>
      <c r="D15" t="s">
        <v>17</v>
      </c>
      <c r="E15">
        <v>10</v>
      </c>
      <c r="H15" s="7" t="s">
        <v>49</v>
      </c>
      <c r="I15" s="7">
        <v>1.6607146101230255</v>
      </c>
      <c r="J15" s="7"/>
    </row>
    <row r="16" spans="1:10" x14ac:dyDescent="0.25">
      <c r="A16" t="s">
        <v>10</v>
      </c>
      <c r="B16">
        <v>5</v>
      </c>
      <c r="D16" t="s">
        <v>17</v>
      </c>
      <c r="E16">
        <v>7</v>
      </c>
      <c r="H16" s="7" t="s">
        <v>50</v>
      </c>
      <c r="I16" s="7">
        <v>3.5877004985661293E-4</v>
      </c>
      <c r="J16" s="7"/>
    </row>
    <row r="17" spans="1:15" ht="15.75" thickBot="1" x14ac:dyDescent="0.3">
      <c r="A17" t="s">
        <v>10</v>
      </c>
      <c r="B17">
        <v>8</v>
      </c>
      <c r="D17" t="s">
        <v>17</v>
      </c>
      <c r="E17">
        <v>5</v>
      </c>
      <c r="H17" s="8" t="s">
        <v>51</v>
      </c>
      <c r="I17" s="8">
        <v>1.9847231860139838</v>
      </c>
      <c r="J17" s="8"/>
    </row>
    <row r="18" spans="1:15" x14ac:dyDescent="0.25">
      <c r="A18" t="s">
        <v>10</v>
      </c>
      <c r="B18">
        <v>8</v>
      </c>
      <c r="D18" t="s">
        <v>17</v>
      </c>
      <c r="E18">
        <v>8</v>
      </c>
    </row>
    <row r="19" spans="1:15" x14ac:dyDescent="0.25">
      <c r="A19" t="s">
        <v>10</v>
      </c>
      <c r="B19">
        <v>5</v>
      </c>
      <c r="D19" t="s">
        <v>17</v>
      </c>
      <c r="E19">
        <v>8</v>
      </c>
    </row>
    <row r="20" spans="1:15" x14ac:dyDescent="0.25">
      <c r="A20" t="s">
        <v>10</v>
      </c>
      <c r="B20">
        <v>5</v>
      </c>
      <c r="D20" t="s">
        <v>17</v>
      </c>
      <c r="E20">
        <v>8</v>
      </c>
      <c r="H20" t="s">
        <v>54</v>
      </c>
    </row>
    <row r="21" spans="1:15" x14ac:dyDescent="0.25">
      <c r="A21" t="s">
        <v>10</v>
      </c>
      <c r="B21">
        <v>5</v>
      </c>
      <c r="D21" t="s">
        <v>17</v>
      </c>
      <c r="E21">
        <v>12</v>
      </c>
    </row>
    <row r="22" spans="1:15" x14ac:dyDescent="0.25">
      <c r="A22" t="s">
        <v>10</v>
      </c>
      <c r="B22">
        <v>7</v>
      </c>
      <c r="D22" t="s">
        <v>17</v>
      </c>
      <c r="E22">
        <v>8</v>
      </c>
      <c r="H22" t="s">
        <v>55</v>
      </c>
      <c r="I22" t="s">
        <v>56</v>
      </c>
    </row>
    <row r="23" spans="1:15" x14ac:dyDescent="0.25">
      <c r="A23" t="s">
        <v>10</v>
      </c>
      <c r="B23">
        <v>4</v>
      </c>
      <c r="D23" t="s">
        <v>17</v>
      </c>
      <c r="E23">
        <v>8</v>
      </c>
      <c r="H23" t="s">
        <v>57</v>
      </c>
      <c r="I23" t="s">
        <v>58</v>
      </c>
    </row>
    <row r="24" spans="1:15" x14ac:dyDescent="0.25">
      <c r="A24" t="s">
        <v>10</v>
      </c>
      <c r="B24">
        <v>6</v>
      </c>
      <c r="D24" t="s">
        <v>17</v>
      </c>
      <c r="E24">
        <v>8</v>
      </c>
    </row>
    <row r="25" spans="1:15" x14ac:dyDescent="0.25">
      <c r="A25" t="s">
        <v>10</v>
      </c>
      <c r="B25">
        <v>7</v>
      </c>
      <c r="D25" t="s">
        <v>17</v>
      </c>
      <c r="E25">
        <v>8</v>
      </c>
    </row>
    <row r="26" spans="1:15" x14ac:dyDescent="0.25">
      <c r="A26" t="s">
        <v>10</v>
      </c>
      <c r="B26">
        <v>8</v>
      </c>
      <c r="D26" t="s">
        <v>17</v>
      </c>
      <c r="E26">
        <v>8</v>
      </c>
      <c r="H26" t="s">
        <v>59</v>
      </c>
      <c r="I26" t="s">
        <v>60</v>
      </c>
    </row>
    <row r="27" spans="1:15" x14ac:dyDescent="0.25">
      <c r="A27" t="s">
        <v>10</v>
      </c>
      <c r="B27">
        <v>8</v>
      </c>
      <c r="D27" t="s">
        <v>17</v>
      </c>
      <c r="E27">
        <v>4</v>
      </c>
    </row>
    <row r="28" spans="1:15" x14ac:dyDescent="0.25">
      <c r="A28" t="s">
        <v>10</v>
      </c>
      <c r="B28">
        <v>5</v>
      </c>
      <c r="D28" t="s">
        <v>17</v>
      </c>
      <c r="E28">
        <v>7</v>
      </c>
      <c r="I28">
        <v>4</v>
      </c>
      <c r="J28">
        <v>5</v>
      </c>
      <c r="K28">
        <v>6</v>
      </c>
      <c r="L28">
        <v>7</v>
      </c>
      <c r="M28">
        <v>8</v>
      </c>
      <c r="N28">
        <v>10</v>
      </c>
      <c r="O28">
        <v>12</v>
      </c>
    </row>
    <row r="29" spans="1:15" x14ac:dyDescent="0.25">
      <c r="A29" t="s">
        <v>10</v>
      </c>
      <c r="B29">
        <v>5</v>
      </c>
      <c r="D29" t="s">
        <v>17</v>
      </c>
      <c r="E29">
        <v>7</v>
      </c>
      <c r="H29" t="s">
        <v>139</v>
      </c>
      <c r="I29">
        <v>4</v>
      </c>
      <c r="J29">
        <v>18</v>
      </c>
      <c r="K29">
        <v>4</v>
      </c>
      <c r="L29">
        <v>7</v>
      </c>
      <c r="M29">
        <v>10</v>
      </c>
      <c r="N29">
        <v>0</v>
      </c>
      <c r="O29">
        <v>0</v>
      </c>
    </row>
    <row r="30" spans="1:15" x14ac:dyDescent="0.25">
      <c r="A30" t="s">
        <v>10</v>
      </c>
      <c r="B30">
        <v>8</v>
      </c>
      <c r="D30" t="s">
        <v>17</v>
      </c>
      <c r="E30">
        <v>7</v>
      </c>
      <c r="H30" t="s">
        <v>140</v>
      </c>
      <c r="I30">
        <v>7</v>
      </c>
      <c r="J30">
        <v>2</v>
      </c>
      <c r="K30">
        <v>4</v>
      </c>
      <c r="L30">
        <v>16</v>
      </c>
      <c r="M30">
        <v>21</v>
      </c>
      <c r="N30">
        <v>4</v>
      </c>
      <c r="O30">
        <v>2</v>
      </c>
    </row>
    <row r="31" spans="1:15" x14ac:dyDescent="0.25">
      <c r="A31" t="s">
        <v>10</v>
      </c>
      <c r="B31">
        <v>8</v>
      </c>
      <c r="D31" t="s">
        <v>17</v>
      </c>
      <c r="E31">
        <v>7</v>
      </c>
    </row>
    <row r="32" spans="1:15" x14ac:dyDescent="0.25">
      <c r="A32" t="s">
        <v>10</v>
      </c>
      <c r="B32">
        <v>5</v>
      </c>
      <c r="D32" t="s">
        <v>17</v>
      </c>
      <c r="E32">
        <v>6</v>
      </c>
    </row>
    <row r="33" spans="1:5" x14ac:dyDescent="0.25">
      <c r="A33" t="s">
        <v>10</v>
      </c>
      <c r="B33">
        <v>5</v>
      </c>
      <c r="D33" t="s">
        <v>17</v>
      </c>
      <c r="E33">
        <v>4</v>
      </c>
    </row>
    <row r="34" spans="1:5" x14ac:dyDescent="0.25">
      <c r="A34" t="s">
        <v>10</v>
      </c>
      <c r="B34">
        <v>5</v>
      </c>
      <c r="D34" t="s">
        <v>17</v>
      </c>
      <c r="E34">
        <v>10</v>
      </c>
    </row>
    <row r="35" spans="1:5" x14ac:dyDescent="0.25">
      <c r="A35" t="s">
        <v>10</v>
      </c>
      <c r="B35">
        <v>7</v>
      </c>
      <c r="D35" t="s">
        <v>17</v>
      </c>
      <c r="E35">
        <v>7</v>
      </c>
    </row>
    <row r="36" spans="1:5" x14ac:dyDescent="0.25">
      <c r="A36" t="s">
        <v>10</v>
      </c>
      <c r="B36">
        <v>4</v>
      </c>
      <c r="D36" t="s">
        <v>17</v>
      </c>
      <c r="E36">
        <v>5</v>
      </c>
    </row>
    <row r="37" spans="1:5" x14ac:dyDescent="0.25">
      <c r="A37" t="s">
        <v>10</v>
      </c>
      <c r="B37">
        <v>6</v>
      </c>
      <c r="D37" t="s">
        <v>17</v>
      </c>
      <c r="E37">
        <v>8</v>
      </c>
    </row>
    <row r="38" spans="1:5" x14ac:dyDescent="0.25">
      <c r="A38" t="s">
        <v>10</v>
      </c>
      <c r="B38">
        <v>5</v>
      </c>
      <c r="D38" t="s">
        <v>17</v>
      </c>
      <c r="E38">
        <v>8</v>
      </c>
    </row>
    <row r="39" spans="1:5" x14ac:dyDescent="0.25">
      <c r="A39" t="s">
        <v>10</v>
      </c>
      <c r="B39">
        <v>5</v>
      </c>
      <c r="D39" t="s">
        <v>17</v>
      </c>
      <c r="E39">
        <v>8</v>
      </c>
    </row>
    <row r="40" spans="1:5" x14ac:dyDescent="0.25">
      <c r="A40" t="s">
        <v>10</v>
      </c>
      <c r="B40">
        <v>5</v>
      </c>
      <c r="D40" t="s">
        <v>17</v>
      </c>
      <c r="E40">
        <v>8</v>
      </c>
    </row>
    <row r="41" spans="1:5" x14ac:dyDescent="0.25">
      <c r="A41" t="s">
        <v>10</v>
      </c>
      <c r="B41">
        <v>7</v>
      </c>
      <c r="D41" t="s">
        <v>17</v>
      </c>
      <c r="E41">
        <v>8</v>
      </c>
    </row>
    <row r="42" spans="1:5" x14ac:dyDescent="0.25">
      <c r="A42" t="s">
        <v>10</v>
      </c>
      <c r="B42">
        <v>4</v>
      </c>
      <c r="D42" t="s">
        <v>17</v>
      </c>
      <c r="E42">
        <v>8</v>
      </c>
    </row>
    <row r="43" spans="1:5" x14ac:dyDescent="0.25">
      <c r="A43" t="s">
        <v>10</v>
      </c>
      <c r="B43">
        <v>6</v>
      </c>
      <c r="D43" t="s">
        <v>17</v>
      </c>
      <c r="E43">
        <v>8</v>
      </c>
    </row>
    <row r="44" spans="1:5" x14ac:dyDescent="0.25">
      <c r="A44" t="s">
        <v>10</v>
      </c>
      <c r="B44">
        <v>7</v>
      </c>
      <c r="D44" t="s">
        <v>17</v>
      </c>
      <c r="E44">
        <v>8</v>
      </c>
    </row>
    <row r="45" spans="1:5" x14ac:dyDescent="0.25">
      <c r="D45" t="s">
        <v>17</v>
      </c>
      <c r="E45">
        <v>4</v>
      </c>
    </row>
    <row r="46" spans="1:5" x14ac:dyDescent="0.25">
      <c r="D46" t="s">
        <v>17</v>
      </c>
      <c r="E46">
        <v>7</v>
      </c>
    </row>
    <row r="47" spans="1:5" x14ac:dyDescent="0.25">
      <c r="D47" t="s">
        <v>17</v>
      </c>
      <c r="E47">
        <v>7</v>
      </c>
    </row>
    <row r="48" spans="1:5" x14ac:dyDescent="0.25">
      <c r="D48" t="s">
        <v>17</v>
      </c>
      <c r="E48">
        <v>7</v>
      </c>
    </row>
    <row r="49" spans="4:5" x14ac:dyDescent="0.25">
      <c r="D49" t="s">
        <v>17</v>
      </c>
      <c r="E49">
        <v>7</v>
      </c>
    </row>
    <row r="50" spans="4:5" x14ac:dyDescent="0.25">
      <c r="D50" t="s">
        <v>17</v>
      </c>
      <c r="E50">
        <v>6</v>
      </c>
    </row>
    <row r="51" spans="4:5" x14ac:dyDescent="0.25">
      <c r="D51" t="s">
        <v>17</v>
      </c>
      <c r="E51">
        <v>4</v>
      </c>
    </row>
    <row r="52" spans="4:5" x14ac:dyDescent="0.25">
      <c r="D52" t="s">
        <v>17</v>
      </c>
      <c r="E52">
        <v>10</v>
      </c>
    </row>
    <row r="53" spans="4:5" x14ac:dyDescent="0.25">
      <c r="D53" t="s">
        <v>17</v>
      </c>
      <c r="E53">
        <v>7</v>
      </c>
    </row>
    <row r="54" spans="4:5" x14ac:dyDescent="0.25">
      <c r="D54" t="s">
        <v>17</v>
      </c>
      <c r="E54">
        <v>7</v>
      </c>
    </row>
    <row r="55" spans="4:5" x14ac:dyDescent="0.25">
      <c r="D55" t="s">
        <v>17</v>
      </c>
      <c r="E55">
        <v>6</v>
      </c>
    </row>
    <row r="56" spans="4:5" x14ac:dyDescent="0.25">
      <c r="D56" t="s">
        <v>17</v>
      </c>
      <c r="E56">
        <v>4</v>
      </c>
    </row>
    <row r="57" spans="4:5" x14ac:dyDescent="0.25">
      <c r="D57" t="s">
        <v>17</v>
      </c>
      <c r="E57">
        <v>10</v>
      </c>
    </row>
    <row r="58" spans="4:5" x14ac:dyDescent="0.25">
      <c r="D58" t="s">
        <v>10</v>
      </c>
      <c r="E58">
        <v>8</v>
      </c>
    </row>
    <row r="59" spans="4:5" x14ac:dyDescent="0.25">
      <c r="D59" t="s">
        <v>10</v>
      </c>
      <c r="E59">
        <v>7</v>
      </c>
    </row>
    <row r="60" spans="4:5" x14ac:dyDescent="0.25">
      <c r="D60" t="s">
        <v>10</v>
      </c>
      <c r="E60">
        <v>8</v>
      </c>
    </row>
    <row r="61" spans="4:5" x14ac:dyDescent="0.25">
      <c r="D61" t="s">
        <v>10</v>
      </c>
      <c r="E61">
        <v>8</v>
      </c>
    </row>
    <row r="62" spans="4:5" x14ac:dyDescent="0.25">
      <c r="D62" t="s">
        <v>10</v>
      </c>
      <c r="E62">
        <v>7</v>
      </c>
    </row>
    <row r="63" spans="4:5" x14ac:dyDescent="0.25">
      <c r="D63" t="s">
        <v>10</v>
      </c>
      <c r="E63">
        <v>8</v>
      </c>
    </row>
    <row r="64" spans="4:5" x14ac:dyDescent="0.25">
      <c r="D64" t="s">
        <v>10</v>
      </c>
      <c r="E64">
        <v>7</v>
      </c>
    </row>
    <row r="65" spans="4:5" x14ac:dyDescent="0.25">
      <c r="D65" t="s">
        <v>10</v>
      </c>
      <c r="E65">
        <v>7</v>
      </c>
    </row>
    <row r="66" spans="4:5" x14ac:dyDescent="0.25">
      <c r="D66" t="s">
        <v>10</v>
      </c>
      <c r="E66">
        <v>7</v>
      </c>
    </row>
    <row r="67" spans="4:5" x14ac:dyDescent="0.25">
      <c r="D67" t="s">
        <v>10</v>
      </c>
      <c r="E67">
        <v>7</v>
      </c>
    </row>
    <row r="68" spans="4:5" x14ac:dyDescent="0.25">
      <c r="D68" t="s">
        <v>10</v>
      </c>
      <c r="E68">
        <v>8</v>
      </c>
    </row>
    <row r="69" spans="4:5" x14ac:dyDescent="0.25">
      <c r="D69" t="s">
        <v>10</v>
      </c>
      <c r="E69">
        <v>6</v>
      </c>
    </row>
    <row r="70" spans="4:5" x14ac:dyDescent="0.25">
      <c r="D70" t="s">
        <v>10</v>
      </c>
      <c r="E70">
        <v>6</v>
      </c>
    </row>
    <row r="71" spans="4:5" x14ac:dyDescent="0.25">
      <c r="D71" t="s">
        <v>10</v>
      </c>
      <c r="E71">
        <v>7</v>
      </c>
    </row>
    <row r="72" spans="4:5" x14ac:dyDescent="0.25">
      <c r="D72" t="s">
        <v>10</v>
      </c>
      <c r="E72">
        <v>6</v>
      </c>
    </row>
    <row r="73" spans="4:5" x14ac:dyDescent="0.25">
      <c r="D73" t="s">
        <v>10</v>
      </c>
      <c r="E73">
        <v>8</v>
      </c>
    </row>
    <row r="74" spans="4:5" x14ac:dyDescent="0.25">
      <c r="D74" t="s">
        <v>10</v>
      </c>
      <c r="E74">
        <v>6</v>
      </c>
    </row>
    <row r="75" spans="4:5" x14ac:dyDescent="0.25">
      <c r="D75" t="s">
        <v>10</v>
      </c>
      <c r="E75">
        <v>4</v>
      </c>
    </row>
    <row r="76" spans="4:5" x14ac:dyDescent="0.25">
      <c r="D76" t="s">
        <v>10</v>
      </c>
      <c r="E76">
        <v>8</v>
      </c>
    </row>
    <row r="77" spans="4:5" x14ac:dyDescent="0.25">
      <c r="D77" t="s">
        <v>10</v>
      </c>
      <c r="E77">
        <v>4</v>
      </c>
    </row>
    <row r="78" spans="4:5" x14ac:dyDescent="0.25">
      <c r="D78" t="s">
        <v>10</v>
      </c>
      <c r="E78">
        <v>5</v>
      </c>
    </row>
    <row r="79" spans="4:5" x14ac:dyDescent="0.25">
      <c r="D79" t="s">
        <v>10</v>
      </c>
      <c r="E79">
        <v>8</v>
      </c>
    </row>
    <row r="80" spans="4:5" x14ac:dyDescent="0.25">
      <c r="D80" t="s">
        <v>10</v>
      </c>
      <c r="E80">
        <v>5</v>
      </c>
    </row>
    <row r="81" spans="4:5" x14ac:dyDescent="0.25">
      <c r="D81" t="s">
        <v>10</v>
      </c>
      <c r="E81">
        <v>8</v>
      </c>
    </row>
    <row r="82" spans="4:5" x14ac:dyDescent="0.25">
      <c r="D82" t="s">
        <v>10</v>
      </c>
      <c r="E82">
        <v>8</v>
      </c>
    </row>
    <row r="83" spans="4:5" x14ac:dyDescent="0.25">
      <c r="D83" t="s">
        <v>10</v>
      </c>
      <c r="E83">
        <v>5</v>
      </c>
    </row>
    <row r="84" spans="4:5" x14ac:dyDescent="0.25">
      <c r="D84" t="s">
        <v>10</v>
      </c>
      <c r="E84">
        <v>5</v>
      </c>
    </row>
    <row r="85" spans="4:5" x14ac:dyDescent="0.25">
      <c r="D85" t="s">
        <v>10</v>
      </c>
      <c r="E85">
        <v>5</v>
      </c>
    </row>
    <row r="86" spans="4:5" x14ac:dyDescent="0.25">
      <c r="D86" t="s">
        <v>10</v>
      </c>
      <c r="E86">
        <v>5</v>
      </c>
    </row>
    <row r="87" spans="4:5" x14ac:dyDescent="0.25">
      <c r="D87" t="s">
        <v>10</v>
      </c>
      <c r="E87">
        <v>5</v>
      </c>
    </row>
    <row r="88" spans="4:5" x14ac:dyDescent="0.25">
      <c r="D88" t="s">
        <v>10</v>
      </c>
      <c r="E88">
        <v>4</v>
      </c>
    </row>
    <row r="89" spans="4:5" x14ac:dyDescent="0.25">
      <c r="D89" t="s">
        <v>10</v>
      </c>
      <c r="E89">
        <v>5</v>
      </c>
    </row>
    <row r="90" spans="4:5" x14ac:dyDescent="0.25">
      <c r="D90" t="s">
        <v>10</v>
      </c>
      <c r="E90">
        <v>5</v>
      </c>
    </row>
    <row r="91" spans="4:5" x14ac:dyDescent="0.25">
      <c r="D91" t="s">
        <v>10</v>
      </c>
      <c r="E91">
        <v>5</v>
      </c>
    </row>
    <row r="92" spans="4:5" x14ac:dyDescent="0.25">
      <c r="D92" t="s">
        <v>10</v>
      </c>
      <c r="E92">
        <v>5</v>
      </c>
    </row>
    <row r="93" spans="4:5" x14ac:dyDescent="0.25">
      <c r="D93" t="s">
        <v>10</v>
      </c>
      <c r="E93">
        <v>5</v>
      </c>
    </row>
    <row r="94" spans="4:5" x14ac:dyDescent="0.25">
      <c r="D94" t="s">
        <v>10</v>
      </c>
      <c r="E94">
        <v>5</v>
      </c>
    </row>
    <row r="95" spans="4:5" x14ac:dyDescent="0.25">
      <c r="D95" t="s">
        <v>10</v>
      </c>
      <c r="E95">
        <v>4</v>
      </c>
    </row>
    <row r="96" spans="4:5" x14ac:dyDescent="0.25">
      <c r="D96" t="s">
        <v>10</v>
      </c>
      <c r="E96">
        <v>5</v>
      </c>
    </row>
    <row r="97" spans="4:5" x14ac:dyDescent="0.25">
      <c r="D97" t="s">
        <v>10</v>
      </c>
      <c r="E97">
        <v>5</v>
      </c>
    </row>
    <row r="98" spans="4:5" x14ac:dyDescent="0.25">
      <c r="D98" t="s">
        <v>10</v>
      </c>
      <c r="E98">
        <v>5</v>
      </c>
    </row>
    <row r="99" spans="4:5" x14ac:dyDescent="0.25">
      <c r="D99" t="s">
        <v>10</v>
      </c>
      <c r="E99">
        <v>5</v>
      </c>
    </row>
    <row r="100" spans="4:5" x14ac:dyDescent="0.25">
      <c r="D100" t="s">
        <v>10</v>
      </c>
      <c r="E100">
        <v>5</v>
      </c>
    </row>
  </sheetData>
  <autoFilter ref="D1:E100" xr:uid="{00000000-0009-0000-0000-000000000000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11"/>
  <sheetViews>
    <sheetView workbookViewId="0">
      <selection activeCell="C31" sqref="C31"/>
    </sheetView>
  </sheetViews>
  <sheetFormatPr defaultRowHeight="15" x14ac:dyDescent="0.25"/>
  <cols>
    <col min="1" max="1" width="16.7109375" customWidth="1"/>
    <col min="2" max="2" width="36.140625" customWidth="1"/>
    <col min="3" max="3" width="5.7109375" bestFit="1" customWidth="1"/>
    <col min="4" max="4" width="11.85546875" bestFit="1" customWidth="1"/>
    <col min="5" max="7" width="3" bestFit="1" customWidth="1"/>
    <col min="8" max="8" width="11.85546875" bestFit="1" customWidth="1"/>
  </cols>
  <sheetData>
    <row r="3" spans="1:2" x14ac:dyDescent="0.25">
      <c r="A3" s="1" t="s">
        <v>34</v>
      </c>
      <c r="B3" t="s">
        <v>85</v>
      </c>
    </row>
    <row r="4" spans="1:2" x14ac:dyDescent="0.25">
      <c r="A4" s="2" t="s">
        <v>65</v>
      </c>
      <c r="B4" s="3">
        <v>66</v>
      </c>
    </row>
    <row r="5" spans="1:2" x14ac:dyDescent="0.25">
      <c r="A5" s="2" t="s">
        <v>66</v>
      </c>
      <c r="B5" s="3">
        <v>16</v>
      </c>
    </row>
    <row r="6" spans="1:2" x14ac:dyDescent="0.25">
      <c r="A6" s="2" t="s">
        <v>67</v>
      </c>
      <c r="B6" s="3">
        <v>4</v>
      </c>
    </row>
    <row r="7" spans="1:2" x14ac:dyDescent="0.25">
      <c r="A7" s="2" t="s">
        <v>68</v>
      </c>
      <c r="B7" s="3">
        <v>3</v>
      </c>
    </row>
    <row r="8" spans="1:2" x14ac:dyDescent="0.25">
      <c r="A8" s="2" t="s">
        <v>69</v>
      </c>
      <c r="B8" s="3">
        <v>3</v>
      </c>
    </row>
    <row r="9" spans="1:2" x14ac:dyDescent="0.25">
      <c r="A9" s="2" t="s">
        <v>70</v>
      </c>
      <c r="B9" s="3">
        <v>3</v>
      </c>
    </row>
    <row r="10" spans="1:2" x14ac:dyDescent="0.25">
      <c r="A10" s="2" t="s">
        <v>71</v>
      </c>
      <c r="B10" s="3">
        <v>4</v>
      </c>
    </row>
    <row r="11" spans="1:2" x14ac:dyDescent="0.25">
      <c r="A11" s="2" t="s">
        <v>28</v>
      </c>
      <c r="B11" s="3">
        <v>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5:K28"/>
  <sheetViews>
    <sheetView topLeftCell="A7" workbookViewId="0">
      <selection activeCell="O16" sqref="O16"/>
    </sheetView>
  </sheetViews>
  <sheetFormatPr defaultRowHeight="15" x14ac:dyDescent="0.25"/>
  <cols>
    <col min="1" max="1" width="27.42578125" customWidth="1"/>
    <col min="2" max="2" width="20.85546875" bestFit="1" customWidth="1"/>
    <col min="3" max="3" width="9.85546875" bestFit="1" customWidth="1"/>
    <col min="4" max="4" width="11.85546875" bestFit="1" customWidth="1"/>
    <col min="11" max="11" width="12.5703125" bestFit="1" customWidth="1"/>
  </cols>
  <sheetData>
    <row r="5" spans="1:8" x14ac:dyDescent="0.25">
      <c r="A5" s="2"/>
      <c r="B5" s="3"/>
      <c r="C5" s="3"/>
      <c r="D5" s="3"/>
    </row>
    <row r="6" spans="1:8" x14ac:dyDescent="0.25">
      <c r="A6" s="2"/>
      <c r="B6" s="3"/>
      <c r="C6" s="3"/>
      <c r="D6" s="3"/>
    </row>
    <row r="7" spans="1:8" x14ac:dyDescent="0.25">
      <c r="A7" s="2"/>
      <c r="B7" s="3"/>
      <c r="C7" s="3"/>
      <c r="D7" s="3"/>
    </row>
    <row r="8" spans="1:8" x14ac:dyDescent="0.25">
      <c r="A8" s="2"/>
      <c r="B8" s="3"/>
      <c r="C8" s="3"/>
      <c r="D8" s="3"/>
    </row>
    <row r="9" spans="1:8" x14ac:dyDescent="0.25">
      <c r="A9" s="2"/>
      <c r="B9" s="3"/>
      <c r="C9" s="3"/>
      <c r="D9" s="3"/>
    </row>
    <row r="11" spans="1:8" x14ac:dyDescent="0.25">
      <c r="G11" t="s">
        <v>101</v>
      </c>
      <c r="H11" t="s">
        <v>102</v>
      </c>
    </row>
    <row r="12" spans="1:8" x14ac:dyDescent="0.25">
      <c r="B12" t="s">
        <v>88</v>
      </c>
      <c r="C12" t="s">
        <v>89</v>
      </c>
      <c r="D12" t="s">
        <v>90</v>
      </c>
      <c r="G12" t="s">
        <v>57</v>
      </c>
      <c r="H12" t="s">
        <v>103</v>
      </c>
    </row>
    <row r="13" spans="1:8" x14ac:dyDescent="0.25">
      <c r="A13" s="2" t="s">
        <v>99</v>
      </c>
      <c r="B13" s="3">
        <v>25</v>
      </c>
      <c r="C13" s="3">
        <v>24</v>
      </c>
      <c r="D13" s="3">
        <f>B13+C13</f>
        <v>49</v>
      </c>
    </row>
    <row r="14" spans="1:8" x14ac:dyDescent="0.25">
      <c r="A14" s="2" t="s">
        <v>100</v>
      </c>
      <c r="B14" s="3">
        <v>18</v>
      </c>
      <c r="C14" s="3">
        <v>32</v>
      </c>
      <c r="D14" s="3">
        <f>C14+B14</f>
        <v>50</v>
      </c>
    </row>
    <row r="15" spans="1:8" x14ac:dyDescent="0.25">
      <c r="A15" s="5" t="s">
        <v>28</v>
      </c>
      <c r="B15" s="6">
        <f>B13+B14</f>
        <v>43</v>
      </c>
      <c r="C15" s="6">
        <v>56</v>
      </c>
      <c r="D15" s="6">
        <v>99</v>
      </c>
      <c r="G15" t="s">
        <v>64</v>
      </c>
    </row>
    <row r="19" spans="1:11" x14ac:dyDescent="0.25">
      <c r="B19" t="s">
        <v>88</v>
      </c>
      <c r="C19" t="s">
        <v>89</v>
      </c>
      <c r="D19" t="s">
        <v>90</v>
      </c>
    </row>
    <row r="20" spans="1:11" x14ac:dyDescent="0.25">
      <c r="A20" s="2" t="s">
        <v>15</v>
      </c>
      <c r="B20" s="13">
        <f>(D13*B$15)/$D$22</f>
        <v>21.282828282828284</v>
      </c>
      <c r="C20" s="13">
        <f>(D13*C$15)/$D$22</f>
        <v>27.717171717171716</v>
      </c>
      <c r="D20" s="3">
        <v>49</v>
      </c>
    </row>
    <row r="21" spans="1:11" x14ac:dyDescent="0.25">
      <c r="A21" s="2" t="s">
        <v>16</v>
      </c>
      <c r="B21" s="13">
        <f>(D14*B$15)/$D$22</f>
        <v>21.717171717171716</v>
      </c>
      <c r="C21" s="13">
        <f>(D14*C$15)/$D$22</f>
        <v>28.282828282828284</v>
      </c>
      <c r="D21" s="3">
        <v>50</v>
      </c>
    </row>
    <row r="22" spans="1:11" x14ac:dyDescent="0.25">
      <c r="A22" s="5" t="s">
        <v>28</v>
      </c>
      <c r="B22" s="6">
        <v>43</v>
      </c>
      <c r="C22" s="6">
        <v>56</v>
      </c>
      <c r="D22" s="6">
        <v>99</v>
      </c>
    </row>
    <row r="25" spans="1:11" x14ac:dyDescent="0.25">
      <c r="B25" t="s">
        <v>88</v>
      </c>
      <c r="C25" t="s">
        <v>89</v>
      </c>
      <c r="D25" t="s">
        <v>90</v>
      </c>
    </row>
    <row r="26" spans="1:11" x14ac:dyDescent="0.25">
      <c r="A26" s="2" t="s">
        <v>15</v>
      </c>
      <c r="B26" s="3">
        <f>((B13-B20)^2)/B20</f>
        <v>0.64922600470773195</v>
      </c>
      <c r="C26" s="3">
        <f>((C13-C20)^2)/C20</f>
        <v>0.49851282504343702</v>
      </c>
      <c r="D26" s="3">
        <v>45</v>
      </c>
      <c r="F26">
        <f>SUM(B26:C27)</f>
        <v>2.2725228829073147</v>
      </c>
      <c r="G26" t="s">
        <v>91</v>
      </c>
      <c r="K26" s="12" t="s">
        <v>104</v>
      </c>
    </row>
    <row r="27" spans="1:11" x14ac:dyDescent="0.25">
      <c r="A27" s="2" t="s">
        <v>16</v>
      </c>
      <c r="B27" s="3">
        <f>((B14-B21)^2)/B21</f>
        <v>0.63624148461357732</v>
      </c>
      <c r="C27" s="3">
        <f>((C14-C21)^2)/C21</f>
        <v>0.48854256854256828</v>
      </c>
      <c r="D27" s="3">
        <v>4</v>
      </c>
      <c r="F27">
        <v>3.8</v>
      </c>
      <c r="G27" t="s">
        <v>122</v>
      </c>
    </row>
    <row r="28" spans="1:11" x14ac:dyDescent="0.25">
      <c r="A28" s="5" t="s">
        <v>28</v>
      </c>
      <c r="B28" s="6">
        <v>43</v>
      </c>
      <c r="C28" s="6">
        <v>56</v>
      </c>
      <c r="D28" s="6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J43"/>
  <sheetViews>
    <sheetView topLeftCell="A19" workbookViewId="0">
      <selection activeCell="F50" sqref="F50"/>
    </sheetView>
  </sheetViews>
  <sheetFormatPr defaultRowHeight="15" x14ac:dyDescent="0.25"/>
  <cols>
    <col min="1" max="1" width="17.28515625" customWidth="1"/>
    <col min="2" max="2" width="20.85546875" customWidth="1"/>
    <col min="3" max="3" width="14.140625" customWidth="1"/>
    <col min="4" max="4" width="9.140625" customWidth="1"/>
    <col min="5" max="5" width="5.85546875" customWidth="1"/>
    <col min="6" max="6" width="11.85546875" customWidth="1"/>
    <col min="7" max="7" width="9.28515625" customWidth="1"/>
    <col min="8" max="8" width="8.42578125" customWidth="1"/>
    <col min="9" max="9" width="9.7109375" customWidth="1"/>
    <col min="10" max="10" width="7.140625" customWidth="1"/>
    <col min="11" max="11" width="7.7109375" customWidth="1"/>
  </cols>
  <sheetData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H13" t="s">
        <v>101</v>
      </c>
      <c r="I13" t="s">
        <v>107</v>
      </c>
    </row>
    <row r="14" spans="1:9" x14ac:dyDescent="0.25">
      <c r="A14" s="14" t="s">
        <v>29</v>
      </c>
      <c r="B14" s="20" t="s">
        <v>105</v>
      </c>
      <c r="C14" s="20"/>
      <c r="D14" s="20" t="s">
        <v>106</v>
      </c>
      <c r="E14" s="20"/>
      <c r="F14" s="14" t="s">
        <v>28</v>
      </c>
      <c r="H14" t="s">
        <v>57</v>
      </c>
      <c r="I14" t="s">
        <v>108</v>
      </c>
    </row>
    <row r="15" spans="1:9" x14ac:dyDescent="0.25">
      <c r="A15" s="2">
        <v>4</v>
      </c>
      <c r="B15" s="21">
        <v>5</v>
      </c>
      <c r="C15" s="21"/>
      <c r="D15" s="21">
        <v>8</v>
      </c>
      <c r="E15" s="21"/>
      <c r="F15" s="3">
        <v>13</v>
      </c>
    </row>
    <row r="16" spans="1:9" x14ac:dyDescent="0.25">
      <c r="A16" s="2">
        <v>5</v>
      </c>
      <c r="B16" s="22">
        <v>9</v>
      </c>
      <c r="C16" s="22"/>
      <c r="D16" s="22">
        <v>9</v>
      </c>
      <c r="E16" s="22"/>
      <c r="F16" s="3">
        <v>18</v>
      </c>
    </row>
    <row r="17" spans="1:6" x14ac:dyDescent="0.25">
      <c r="A17" s="2">
        <v>6</v>
      </c>
      <c r="B17" s="22">
        <v>5</v>
      </c>
      <c r="C17" s="22"/>
      <c r="D17" s="22">
        <v>8</v>
      </c>
      <c r="E17" s="22"/>
      <c r="F17" s="3">
        <v>13</v>
      </c>
    </row>
    <row r="18" spans="1:6" x14ac:dyDescent="0.25">
      <c r="A18" s="2">
        <v>7</v>
      </c>
      <c r="B18" s="22">
        <v>8</v>
      </c>
      <c r="C18" s="22"/>
      <c r="D18" s="22">
        <v>7</v>
      </c>
      <c r="E18" s="22"/>
      <c r="F18" s="3">
        <v>15</v>
      </c>
    </row>
    <row r="19" spans="1:6" x14ac:dyDescent="0.25">
      <c r="A19" s="2">
        <v>8</v>
      </c>
      <c r="B19" s="22">
        <v>12</v>
      </c>
      <c r="C19" s="22"/>
      <c r="D19" s="22">
        <v>9</v>
      </c>
      <c r="E19" s="22"/>
      <c r="F19" s="3">
        <v>21</v>
      </c>
    </row>
    <row r="20" spans="1:6" x14ac:dyDescent="0.25">
      <c r="A20" s="2">
        <v>10</v>
      </c>
      <c r="B20" s="22">
        <v>5</v>
      </c>
      <c r="C20" s="22"/>
      <c r="D20" s="22">
        <v>4</v>
      </c>
      <c r="E20" s="22"/>
      <c r="F20" s="3">
        <v>9</v>
      </c>
    </row>
    <row r="21" spans="1:6" x14ac:dyDescent="0.25">
      <c r="A21" s="2">
        <v>12</v>
      </c>
      <c r="B21" s="23">
        <v>5</v>
      </c>
      <c r="C21" s="23"/>
      <c r="D21" s="23">
        <v>5</v>
      </c>
      <c r="E21" s="23"/>
      <c r="F21" s="3">
        <v>10</v>
      </c>
    </row>
    <row r="22" spans="1:6" x14ac:dyDescent="0.25">
      <c r="A22" s="5" t="s">
        <v>28</v>
      </c>
      <c r="B22" s="24">
        <v>49</v>
      </c>
      <c r="C22" s="24"/>
      <c r="D22" s="24">
        <v>50</v>
      </c>
      <c r="E22" s="24"/>
      <c r="F22" s="6">
        <v>99</v>
      </c>
    </row>
    <row r="24" spans="1:6" x14ac:dyDescent="0.25">
      <c r="A24" s="14" t="s">
        <v>29</v>
      </c>
      <c r="B24" s="20" t="s">
        <v>105</v>
      </c>
      <c r="C24" s="20"/>
      <c r="D24" s="20" t="s">
        <v>106</v>
      </c>
      <c r="E24" s="20"/>
      <c r="F24" s="14" t="s">
        <v>28</v>
      </c>
    </row>
    <row r="25" spans="1:6" x14ac:dyDescent="0.25">
      <c r="A25" s="2">
        <v>4</v>
      </c>
      <c r="B25" s="21">
        <f>(F15*B$22)/$F$22</f>
        <v>6.4343434343434343</v>
      </c>
      <c r="C25" s="21"/>
      <c r="D25" s="21">
        <f>(F15*D$22)/$F$22</f>
        <v>6.5656565656565657</v>
      </c>
      <c r="E25" s="21"/>
      <c r="F25" s="3">
        <v>13</v>
      </c>
    </row>
    <row r="26" spans="1:6" x14ac:dyDescent="0.25">
      <c r="A26" s="2">
        <v>5</v>
      </c>
      <c r="B26" s="21">
        <f t="shared" ref="B26:B31" si="0">(F16*B$22)/$F$22</f>
        <v>8.9090909090909083</v>
      </c>
      <c r="C26" s="21"/>
      <c r="D26" s="21">
        <f t="shared" ref="D26:D31" si="1">(F16*D$22)/$F$22</f>
        <v>9.0909090909090917</v>
      </c>
      <c r="E26" s="21"/>
      <c r="F26" s="3">
        <v>18</v>
      </c>
    </row>
    <row r="27" spans="1:6" x14ac:dyDescent="0.25">
      <c r="A27" s="2">
        <v>6</v>
      </c>
      <c r="B27" s="21">
        <f t="shared" si="0"/>
        <v>6.4343434343434343</v>
      </c>
      <c r="C27" s="21"/>
      <c r="D27" s="21">
        <f t="shared" si="1"/>
        <v>6.5656565656565657</v>
      </c>
      <c r="E27" s="21"/>
      <c r="F27" s="3">
        <v>13</v>
      </c>
    </row>
    <row r="28" spans="1:6" x14ac:dyDescent="0.25">
      <c r="A28" s="2">
        <v>7</v>
      </c>
      <c r="B28" s="21">
        <f t="shared" si="0"/>
        <v>7.4242424242424239</v>
      </c>
      <c r="C28" s="21"/>
      <c r="D28" s="21">
        <f t="shared" si="1"/>
        <v>7.5757575757575761</v>
      </c>
      <c r="E28" s="21"/>
      <c r="F28" s="3">
        <v>15</v>
      </c>
    </row>
    <row r="29" spans="1:6" x14ac:dyDescent="0.25">
      <c r="A29" s="2">
        <v>8</v>
      </c>
      <c r="B29" s="21">
        <f t="shared" si="0"/>
        <v>10.393939393939394</v>
      </c>
      <c r="C29" s="21"/>
      <c r="D29" s="21">
        <f t="shared" si="1"/>
        <v>10.606060606060606</v>
      </c>
      <c r="E29" s="21"/>
      <c r="F29" s="3">
        <v>21</v>
      </c>
    </row>
    <row r="30" spans="1:6" x14ac:dyDescent="0.25">
      <c r="A30" s="2">
        <v>10</v>
      </c>
      <c r="B30" s="21">
        <f t="shared" si="0"/>
        <v>4.4545454545454541</v>
      </c>
      <c r="C30" s="21"/>
      <c r="D30" s="21">
        <f t="shared" si="1"/>
        <v>4.5454545454545459</v>
      </c>
      <c r="E30" s="21"/>
      <c r="F30" s="3">
        <v>9</v>
      </c>
    </row>
    <row r="31" spans="1:6" x14ac:dyDescent="0.25">
      <c r="A31" s="2">
        <v>12</v>
      </c>
      <c r="B31" s="21">
        <f t="shared" si="0"/>
        <v>4.9494949494949498</v>
      </c>
      <c r="C31" s="21"/>
      <c r="D31" s="21">
        <f t="shared" si="1"/>
        <v>5.0505050505050502</v>
      </c>
      <c r="E31" s="21"/>
      <c r="F31" s="3">
        <v>10</v>
      </c>
    </row>
    <row r="32" spans="1:6" x14ac:dyDescent="0.25">
      <c r="A32" s="5" t="s">
        <v>28</v>
      </c>
      <c r="B32" s="24">
        <v>49</v>
      </c>
      <c r="C32" s="24"/>
      <c r="D32" s="24">
        <v>50</v>
      </c>
      <c r="E32" s="24"/>
      <c r="F32" s="6">
        <v>99</v>
      </c>
    </row>
    <row r="35" spans="1:10" x14ac:dyDescent="0.25">
      <c r="A35" s="14" t="s">
        <v>39</v>
      </c>
      <c r="B35" s="20" t="s">
        <v>105</v>
      </c>
      <c r="C35" s="20"/>
      <c r="D35" s="20" t="s">
        <v>106</v>
      </c>
      <c r="E35" s="20"/>
      <c r="F35" s="14" t="s">
        <v>28</v>
      </c>
    </row>
    <row r="36" spans="1:10" x14ac:dyDescent="0.25">
      <c r="A36" s="2">
        <v>4</v>
      </c>
      <c r="B36" s="21">
        <f>((B15-B25)^2)/B25</f>
        <v>0.31974374831517688</v>
      </c>
      <c r="C36" s="21"/>
      <c r="D36" s="21">
        <f>((D15-D25)^2)/D25</f>
        <v>0.31334887334887335</v>
      </c>
      <c r="E36" s="21"/>
      <c r="F36" s="3">
        <v>13</v>
      </c>
    </row>
    <row r="37" spans="1:10" x14ac:dyDescent="0.25">
      <c r="A37" s="2">
        <v>5</v>
      </c>
      <c r="B37" s="21">
        <f t="shared" ref="B37:D42" si="2">((B16-B26)^2)/B26</f>
        <v>9.2764378478665842E-4</v>
      </c>
      <c r="C37" s="21"/>
      <c r="D37" s="21">
        <f t="shared" si="2"/>
        <v>9.0909090909092503E-4</v>
      </c>
      <c r="E37" s="21"/>
      <c r="F37" s="3">
        <v>18</v>
      </c>
    </row>
    <row r="38" spans="1:10" x14ac:dyDescent="0.25">
      <c r="A38" s="2">
        <v>6</v>
      </c>
      <c r="B38" s="21">
        <f t="shared" si="2"/>
        <v>0.31974374831517688</v>
      </c>
      <c r="C38" s="21"/>
      <c r="D38" s="21">
        <f t="shared" si="2"/>
        <v>0.31334887334887335</v>
      </c>
      <c r="E38" s="21"/>
      <c r="F38" s="3">
        <v>13</v>
      </c>
      <c r="H38" t="s">
        <v>109</v>
      </c>
      <c r="J38" t="s">
        <v>110</v>
      </c>
    </row>
    <row r="39" spans="1:10" x14ac:dyDescent="0.25">
      <c r="A39" s="2">
        <v>7</v>
      </c>
      <c r="B39" s="21">
        <f t="shared" si="2"/>
        <v>4.4650587507730426E-2</v>
      </c>
      <c r="C39" s="21"/>
      <c r="D39" s="21">
        <f t="shared" si="2"/>
        <v>4.3757575757575815E-2</v>
      </c>
      <c r="E39" s="21"/>
      <c r="F39" s="3">
        <v>15</v>
      </c>
    </row>
    <row r="40" spans="1:10" x14ac:dyDescent="0.25">
      <c r="A40" s="2">
        <v>8</v>
      </c>
      <c r="B40" s="21">
        <f t="shared" si="2"/>
        <v>0.24816679918720719</v>
      </c>
      <c r="C40" s="21"/>
      <c r="D40" s="21">
        <f t="shared" si="2"/>
        <v>0.24320346320346306</v>
      </c>
      <c r="E40" s="21"/>
      <c r="F40" s="3">
        <v>21</v>
      </c>
      <c r="H40">
        <f>SUM(B36:E42)</f>
        <v>1.9810657098004039</v>
      </c>
      <c r="I40" t="s">
        <v>91</v>
      </c>
    </row>
    <row r="41" spans="1:10" x14ac:dyDescent="0.25">
      <c r="A41" s="2">
        <v>10</v>
      </c>
      <c r="B41" s="21">
        <f t="shared" si="2"/>
        <v>6.6790352504638328E-2</v>
      </c>
      <c r="C41" s="21"/>
      <c r="D41" s="21">
        <f t="shared" si="2"/>
        <v>6.5454545454545543E-2</v>
      </c>
      <c r="E41" s="21"/>
      <c r="F41" s="3">
        <v>9</v>
      </c>
      <c r="H41">
        <v>1.64</v>
      </c>
      <c r="I41" t="s">
        <v>122</v>
      </c>
    </row>
    <row r="42" spans="1:10" x14ac:dyDescent="0.25">
      <c r="A42" s="2">
        <v>12</v>
      </c>
      <c r="B42" s="21">
        <f t="shared" si="2"/>
        <v>5.1535765821479412E-4</v>
      </c>
      <c r="C42" s="21"/>
      <c r="D42" s="21">
        <f t="shared" si="2"/>
        <v>5.0505050505049822E-4</v>
      </c>
      <c r="E42" s="21"/>
      <c r="F42" s="3">
        <v>10</v>
      </c>
    </row>
    <row r="43" spans="1:10" x14ac:dyDescent="0.25">
      <c r="A43" s="5" t="s">
        <v>28</v>
      </c>
      <c r="B43" s="24">
        <v>49</v>
      </c>
      <c r="C43" s="24"/>
      <c r="D43" s="24">
        <v>50</v>
      </c>
      <c r="E43" s="24"/>
      <c r="F43" s="6">
        <v>99</v>
      </c>
    </row>
  </sheetData>
  <mergeCells count="54">
    <mergeCell ref="B42:C42"/>
    <mergeCell ref="D42:E42"/>
    <mergeCell ref="B43:C43"/>
    <mergeCell ref="D43:E43"/>
    <mergeCell ref="B39:C39"/>
    <mergeCell ref="D39:E39"/>
    <mergeCell ref="B40:C40"/>
    <mergeCell ref="D40:E40"/>
    <mergeCell ref="B41:C41"/>
    <mergeCell ref="D41:E41"/>
    <mergeCell ref="B36:C36"/>
    <mergeCell ref="D36:E36"/>
    <mergeCell ref="B37:C37"/>
    <mergeCell ref="D37:E37"/>
    <mergeCell ref="B38:C38"/>
    <mergeCell ref="D38:E38"/>
    <mergeCell ref="B31:C31"/>
    <mergeCell ref="D31:E31"/>
    <mergeCell ref="B32:C32"/>
    <mergeCell ref="D32:E32"/>
    <mergeCell ref="B35:C35"/>
    <mergeCell ref="D35:E35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21:C21"/>
    <mergeCell ref="D21:E21"/>
    <mergeCell ref="B22:C22"/>
    <mergeCell ref="D22:E22"/>
    <mergeCell ref="B24:C24"/>
    <mergeCell ref="D24:E24"/>
    <mergeCell ref="D19:E19"/>
    <mergeCell ref="D20:E20"/>
    <mergeCell ref="B15:C15"/>
    <mergeCell ref="B16:C16"/>
    <mergeCell ref="B17:C17"/>
    <mergeCell ref="B18:C18"/>
    <mergeCell ref="B19:C19"/>
    <mergeCell ref="B20:C20"/>
    <mergeCell ref="D18:E18"/>
    <mergeCell ref="B14:C14"/>
    <mergeCell ref="D14:E14"/>
    <mergeCell ref="D15:E15"/>
    <mergeCell ref="D16:E16"/>
    <mergeCell ref="D17:E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5:J28"/>
  <sheetViews>
    <sheetView topLeftCell="A7" workbookViewId="0">
      <selection activeCell="F35" sqref="F35"/>
    </sheetView>
  </sheetViews>
  <sheetFormatPr defaultRowHeight="15" x14ac:dyDescent="0.25"/>
  <cols>
    <col min="1" max="1" width="37.28515625" customWidth="1"/>
    <col min="2" max="2" width="20.85546875" bestFit="1" customWidth="1"/>
    <col min="3" max="3" width="11.28515625" customWidth="1"/>
    <col min="4" max="4" width="10.28515625" customWidth="1"/>
    <col min="5" max="5" width="5.85546875" customWidth="1"/>
    <col min="6" max="6" width="11.85546875" bestFit="1" customWidth="1"/>
  </cols>
  <sheetData>
    <row r="5" spans="1:9" x14ac:dyDescent="0.25">
      <c r="A5" s="2"/>
      <c r="B5" s="3"/>
      <c r="C5" s="3"/>
      <c r="D5" s="3"/>
      <c r="E5" s="3"/>
      <c r="F5" s="3"/>
    </row>
    <row r="6" spans="1:9" x14ac:dyDescent="0.25">
      <c r="A6" s="2"/>
      <c r="B6" s="3"/>
      <c r="C6" s="3"/>
      <c r="D6" s="3"/>
      <c r="E6" s="3"/>
      <c r="F6" s="3"/>
    </row>
    <row r="7" spans="1:9" x14ac:dyDescent="0.25">
      <c r="A7" s="2"/>
      <c r="B7" s="3"/>
      <c r="C7" s="3"/>
      <c r="D7" s="3"/>
      <c r="E7" s="3"/>
      <c r="F7" s="3"/>
    </row>
    <row r="8" spans="1:9" x14ac:dyDescent="0.25">
      <c r="A8" s="2"/>
      <c r="B8" s="3"/>
      <c r="C8" s="3"/>
      <c r="D8" s="3"/>
      <c r="E8" s="3"/>
      <c r="F8" s="3"/>
    </row>
    <row r="11" spans="1:9" x14ac:dyDescent="0.25">
      <c r="A11" s="14" t="s">
        <v>29</v>
      </c>
      <c r="B11" s="20" t="s">
        <v>111</v>
      </c>
      <c r="C11" s="20"/>
      <c r="D11" s="20" t="s">
        <v>112</v>
      </c>
      <c r="E11" s="20"/>
      <c r="F11" s="14" t="s">
        <v>28</v>
      </c>
      <c r="H11" t="s">
        <v>55</v>
      </c>
      <c r="I11" t="s">
        <v>113</v>
      </c>
    </row>
    <row r="12" spans="1:9" x14ac:dyDescent="0.25">
      <c r="A12" s="2" t="s">
        <v>14</v>
      </c>
      <c r="B12" s="21">
        <v>5</v>
      </c>
      <c r="C12" s="21"/>
      <c r="D12" s="21">
        <v>7</v>
      </c>
      <c r="E12" s="21"/>
      <c r="F12" s="3">
        <v>12</v>
      </c>
      <c r="H12" t="s">
        <v>57</v>
      </c>
      <c r="I12" t="s">
        <v>125</v>
      </c>
    </row>
    <row r="13" spans="1:9" x14ac:dyDescent="0.25">
      <c r="A13" s="2" t="s">
        <v>13</v>
      </c>
      <c r="B13" s="22">
        <v>15</v>
      </c>
      <c r="C13" s="22"/>
      <c r="D13" s="22">
        <v>11</v>
      </c>
      <c r="E13" s="22"/>
      <c r="F13" s="3">
        <v>26</v>
      </c>
    </row>
    <row r="14" spans="1:9" x14ac:dyDescent="0.25">
      <c r="A14" s="2" t="s">
        <v>12</v>
      </c>
      <c r="B14" s="23">
        <v>29</v>
      </c>
      <c r="C14" s="23"/>
      <c r="D14" s="15">
        <v>32</v>
      </c>
      <c r="E14" s="15"/>
      <c r="F14" s="3">
        <v>61</v>
      </c>
    </row>
    <row r="15" spans="1:9" x14ac:dyDescent="0.25">
      <c r="A15" s="5" t="s">
        <v>28</v>
      </c>
      <c r="B15" s="24">
        <v>49</v>
      </c>
      <c r="C15" s="24"/>
      <c r="D15" s="24">
        <v>50</v>
      </c>
      <c r="E15" s="24"/>
      <c r="F15" s="6">
        <v>99</v>
      </c>
    </row>
    <row r="17" spans="1:10" x14ac:dyDescent="0.25">
      <c r="A17" s="14" t="s">
        <v>29</v>
      </c>
      <c r="B17" s="20" t="s">
        <v>111</v>
      </c>
      <c r="C17" s="20"/>
      <c r="D17" s="20" t="s">
        <v>112</v>
      </c>
      <c r="E17" s="20"/>
      <c r="F17" s="14" t="s">
        <v>28</v>
      </c>
    </row>
    <row r="18" spans="1:10" x14ac:dyDescent="0.25">
      <c r="A18" s="2" t="s">
        <v>14</v>
      </c>
      <c r="B18" s="21">
        <f>(F12*B$15)/$F$15</f>
        <v>5.9393939393939394</v>
      </c>
      <c r="C18" s="21"/>
      <c r="D18" s="21">
        <f>(F12*D$15)/$F$15</f>
        <v>6.0606060606060606</v>
      </c>
      <c r="E18" s="21"/>
      <c r="F18" s="3">
        <v>12</v>
      </c>
    </row>
    <row r="19" spans="1:10" x14ac:dyDescent="0.25">
      <c r="A19" s="2" t="s">
        <v>13</v>
      </c>
      <c r="B19" s="21">
        <f>(F13*B$15)/$F$15</f>
        <v>12.868686868686869</v>
      </c>
      <c r="C19" s="21"/>
      <c r="D19" s="21">
        <f>(F13*D$15)/$F$15</f>
        <v>13.131313131313131</v>
      </c>
      <c r="E19" s="21"/>
      <c r="F19" s="3">
        <v>26</v>
      </c>
    </row>
    <row r="20" spans="1:10" x14ac:dyDescent="0.25">
      <c r="A20" s="2" t="s">
        <v>12</v>
      </c>
      <c r="B20" s="21">
        <f>(F14*B$15)/$F$15</f>
        <v>30.19191919191919</v>
      </c>
      <c r="C20" s="21"/>
      <c r="D20" s="21">
        <f>(F14*D$15)/$F$15</f>
        <v>30.80808080808081</v>
      </c>
      <c r="E20" s="21"/>
      <c r="F20" s="3">
        <v>61</v>
      </c>
    </row>
    <row r="21" spans="1:10" x14ac:dyDescent="0.25">
      <c r="A21" s="5" t="s">
        <v>28</v>
      </c>
      <c r="B21" s="24">
        <v>49</v>
      </c>
      <c r="C21" s="24"/>
      <c r="D21" s="24">
        <v>50</v>
      </c>
      <c r="E21" s="24"/>
      <c r="F21" s="6">
        <v>99</v>
      </c>
    </row>
    <row r="24" spans="1:10" x14ac:dyDescent="0.25">
      <c r="A24" s="14" t="s">
        <v>136</v>
      </c>
      <c r="B24" s="20" t="s">
        <v>111</v>
      </c>
      <c r="C24" s="20"/>
      <c r="D24" s="20" t="s">
        <v>112</v>
      </c>
      <c r="E24" s="20"/>
      <c r="F24" s="14" t="s">
        <v>28</v>
      </c>
      <c r="H24">
        <f>SUM(B25:E27)</f>
        <v>1.0862687546645391</v>
      </c>
      <c r="I24" t="s">
        <v>114</v>
      </c>
    </row>
    <row r="25" spans="1:10" x14ac:dyDescent="0.25">
      <c r="A25" s="2" t="s">
        <v>14</v>
      </c>
      <c r="B25" s="21">
        <f>((B12-B18)^2)/B18</f>
        <v>0.14857761286332716</v>
      </c>
      <c r="C25" s="21"/>
      <c r="D25" s="21">
        <f>((D12-D18)^2)/D18</f>
        <v>0.14560606060606063</v>
      </c>
      <c r="E25" s="21"/>
      <c r="F25" s="3">
        <v>12</v>
      </c>
      <c r="H25">
        <v>0.10299999999999999</v>
      </c>
      <c r="I25" t="s">
        <v>122</v>
      </c>
    </row>
    <row r="26" spans="1:10" x14ac:dyDescent="0.25">
      <c r="A26" s="2" t="s">
        <v>13</v>
      </c>
      <c r="B26" s="21">
        <f t="shared" ref="B26:D27" si="0">((B13-B19)^2)/B19</f>
        <v>0.35298828155971018</v>
      </c>
      <c r="C26" s="21"/>
      <c r="D26" s="21">
        <f t="shared" si="0"/>
        <v>0.34592851592851598</v>
      </c>
      <c r="E26" s="21"/>
      <c r="F26" s="3">
        <v>26</v>
      </c>
    </row>
    <row r="27" spans="1:10" x14ac:dyDescent="0.25">
      <c r="A27" s="2" t="s">
        <v>12</v>
      </c>
      <c r="B27" s="21">
        <f t="shared" si="0"/>
        <v>4.7054688740871285E-2</v>
      </c>
      <c r="C27" s="21"/>
      <c r="D27" s="21">
        <f t="shared" si="0"/>
        <v>4.6113594966053856E-2</v>
      </c>
      <c r="E27" s="21"/>
      <c r="F27" s="3">
        <v>61</v>
      </c>
      <c r="H27" t="s">
        <v>115</v>
      </c>
      <c r="J27" t="s">
        <v>116</v>
      </c>
    </row>
    <row r="28" spans="1:10" x14ac:dyDescent="0.25">
      <c r="A28" s="5" t="s">
        <v>28</v>
      </c>
      <c r="B28" s="24">
        <v>49</v>
      </c>
      <c r="C28" s="24"/>
      <c r="D28" s="24">
        <v>50</v>
      </c>
      <c r="E28" s="24"/>
      <c r="F28" s="6">
        <v>99</v>
      </c>
    </row>
  </sheetData>
  <mergeCells count="29">
    <mergeCell ref="B27:C27"/>
    <mergeCell ref="D27:E27"/>
    <mergeCell ref="B28:C28"/>
    <mergeCell ref="D28:E28"/>
    <mergeCell ref="B24:C24"/>
    <mergeCell ref="D24:E24"/>
    <mergeCell ref="B25:C25"/>
    <mergeCell ref="D25:E25"/>
    <mergeCell ref="B26:C26"/>
    <mergeCell ref="D26:E26"/>
    <mergeCell ref="B19:C19"/>
    <mergeCell ref="D19:E19"/>
    <mergeCell ref="B20:C20"/>
    <mergeCell ref="B21:C21"/>
    <mergeCell ref="D21:E21"/>
    <mergeCell ref="D20:E20"/>
    <mergeCell ref="B15:C15"/>
    <mergeCell ref="D15:E15"/>
    <mergeCell ref="B17:C17"/>
    <mergeCell ref="D17:E17"/>
    <mergeCell ref="B18:C18"/>
    <mergeCell ref="D18:E18"/>
    <mergeCell ref="B11:C11"/>
    <mergeCell ref="D11:E11"/>
    <mergeCell ref="B12:C12"/>
    <mergeCell ref="B13:C13"/>
    <mergeCell ref="B14:C14"/>
    <mergeCell ref="D12:E12"/>
    <mergeCell ref="D13:E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:J32"/>
  <sheetViews>
    <sheetView topLeftCell="A7" workbookViewId="0">
      <selection activeCell="C37" sqref="C37"/>
    </sheetView>
  </sheetViews>
  <sheetFormatPr defaultRowHeight="15" x14ac:dyDescent="0.25"/>
  <cols>
    <col min="1" max="1" width="41.140625" customWidth="1"/>
    <col min="2" max="2" width="20.85546875" bestFit="1" customWidth="1"/>
    <col min="3" max="3" width="8.28515625" customWidth="1"/>
    <col min="4" max="4" width="10.28515625" customWidth="1"/>
    <col min="5" max="5" width="11.85546875" bestFit="1" customWidth="1"/>
  </cols>
  <sheetData>
    <row r="5" spans="1:9" x14ac:dyDescent="0.25">
      <c r="A5" s="2"/>
      <c r="B5" s="3"/>
      <c r="C5" s="3"/>
      <c r="D5" s="3"/>
      <c r="E5" s="3"/>
    </row>
    <row r="6" spans="1:9" x14ac:dyDescent="0.25">
      <c r="A6" s="2"/>
      <c r="B6" s="3"/>
      <c r="C6" s="3"/>
      <c r="D6" s="3"/>
      <c r="E6" s="3"/>
    </row>
    <row r="7" spans="1:9" x14ac:dyDescent="0.25">
      <c r="A7" s="2"/>
      <c r="B7" s="3"/>
      <c r="C7" s="3"/>
      <c r="D7" s="3"/>
      <c r="E7" s="3"/>
    </row>
    <row r="8" spans="1:9" x14ac:dyDescent="0.25">
      <c r="A8" s="2"/>
      <c r="B8" s="3"/>
      <c r="C8" s="3"/>
      <c r="D8" s="3"/>
      <c r="E8" s="3"/>
    </row>
    <row r="9" spans="1:9" x14ac:dyDescent="0.25">
      <c r="A9" s="2"/>
      <c r="B9" s="3"/>
      <c r="C9" s="3"/>
      <c r="D9" s="3"/>
      <c r="E9" s="3"/>
    </row>
    <row r="11" spans="1:9" x14ac:dyDescent="0.25">
      <c r="A11" s="14" t="s">
        <v>29</v>
      </c>
      <c r="B11" s="20" t="s">
        <v>14</v>
      </c>
      <c r="C11" s="20"/>
      <c r="D11" s="14" t="s">
        <v>12</v>
      </c>
      <c r="E11" s="14" t="s">
        <v>28</v>
      </c>
      <c r="H11" t="s">
        <v>55</v>
      </c>
      <c r="I11" t="s">
        <v>117</v>
      </c>
    </row>
    <row r="12" spans="1:9" x14ac:dyDescent="0.25">
      <c r="A12" s="26" t="s">
        <v>15</v>
      </c>
      <c r="B12" s="21">
        <v>30</v>
      </c>
      <c r="C12" s="16"/>
      <c r="D12" s="21">
        <v>19</v>
      </c>
      <c r="E12" s="21">
        <v>49</v>
      </c>
      <c r="H12" t="s">
        <v>57</v>
      </c>
      <c r="I12" t="s">
        <v>108</v>
      </c>
    </row>
    <row r="13" spans="1:9" x14ac:dyDescent="0.25">
      <c r="A13" s="27"/>
      <c r="B13" s="25"/>
      <c r="C13" s="17"/>
      <c r="D13" s="22"/>
      <c r="E13" s="22"/>
    </row>
    <row r="14" spans="1:9" x14ac:dyDescent="0.25">
      <c r="A14" s="27" t="s">
        <v>18</v>
      </c>
      <c r="B14" s="22">
        <v>35</v>
      </c>
      <c r="C14" s="22"/>
      <c r="D14" s="22">
        <v>15</v>
      </c>
      <c r="E14" s="22">
        <v>50</v>
      </c>
    </row>
    <row r="15" spans="1:9" x14ac:dyDescent="0.25">
      <c r="A15" s="28"/>
      <c r="B15" s="23"/>
      <c r="C15" s="23"/>
      <c r="D15" s="23"/>
      <c r="E15" s="23"/>
    </row>
    <row r="16" spans="1:9" x14ac:dyDescent="0.25">
      <c r="A16" s="5" t="s">
        <v>28</v>
      </c>
      <c r="B16" s="24">
        <v>65</v>
      </c>
      <c r="C16" s="24"/>
      <c r="D16" s="6">
        <v>34</v>
      </c>
      <c r="E16" s="6">
        <v>99</v>
      </c>
    </row>
    <row r="19" spans="1:10" x14ac:dyDescent="0.25">
      <c r="A19" s="14" t="s">
        <v>29</v>
      </c>
      <c r="B19" s="20" t="s">
        <v>14</v>
      </c>
      <c r="C19" s="20"/>
      <c r="D19" s="14" t="s">
        <v>12</v>
      </c>
      <c r="E19" s="14" t="s">
        <v>28</v>
      </c>
    </row>
    <row r="20" spans="1:10" x14ac:dyDescent="0.25">
      <c r="A20" s="26" t="s">
        <v>15</v>
      </c>
      <c r="B20" s="21">
        <f>($E12*B$16)/$E$16</f>
        <v>32.171717171717169</v>
      </c>
      <c r="C20" s="21"/>
      <c r="D20" s="21">
        <f>(E12*D$16)/$E$16</f>
        <v>16.828282828282827</v>
      </c>
      <c r="E20" s="3">
        <v>39</v>
      </c>
    </row>
    <row r="21" spans="1:10" x14ac:dyDescent="0.25">
      <c r="A21" s="27"/>
      <c r="B21" s="23"/>
      <c r="C21" s="23"/>
      <c r="D21" s="22"/>
      <c r="E21" s="3">
        <v>10</v>
      </c>
    </row>
    <row r="22" spans="1:10" x14ac:dyDescent="0.25">
      <c r="A22" s="27" t="s">
        <v>18</v>
      </c>
      <c r="B22" s="21">
        <f>($E14*B$16)/$E$16</f>
        <v>32.828282828282831</v>
      </c>
      <c r="C22" s="21"/>
      <c r="D22" s="22">
        <f>(E14*D$16)/$E$16</f>
        <v>17.171717171717173</v>
      </c>
      <c r="E22" s="3">
        <v>11</v>
      </c>
    </row>
    <row r="23" spans="1:10" x14ac:dyDescent="0.25">
      <c r="A23" s="28"/>
      <c r="B23" s="23"/>
      <c r="C23" s="23"/>
      <c r="D23" s="23"/>
      <c r="E23" s="3">
        <v>39</v>
      </c>
    </row>
    <row r="24" spans="1:10" x14ac:dyDescent="0.25">
      <c r="A24" s="5" t="s">
        <v>28</v>
      </c>
      <c r="B24" s="24">
        <v>65</v>
      </c>
      <c r="C24" s="24"/>
      <c r="D24" s="6">
        <v>34</v>
      </c>
      <c r="E24" s="6">
        <v>99</v>
      </c>
    </row>
    <row r="27" spans="1:10" x14ac:dyDescent="0.25">
      <c r="A27" s="14" t="s">
        <v>29</v>
      </c>
      <c r="B27" s="20" t="s">
        <v>14</v>
      </c>
      <c r="C27" s="20"/>
      <c r="D27" s="14" t="s">
        <v>12</v>
      </c>
      <c r="E27" s="14" t="s">
        <v>28</v>
      </c>
    </row>
    <row r="28" spans="1:10" x14ac:dyDescent="0.25">
      <c r="A28" s="26" t="s">
        <v>137</v>
      </c>
      <c r="B28" s="21">
        <f>((B12-B20)^2)/B20</f>
        <v>0.14659943231371772</v>
      </c>
      <c r="C28" s="21"/>
      <c r="D28" s="21">
        <f>((D12-D20)^2)/D20</f>
        <v>0.2802636205997554</v>
      </c>
      <c r="E28" s="21">
        <v>49</v>
      </c>
      <c r="H28">
        <f>SUM(B28:D31)</f>
        <v>0.84518884476867684</v>
      </c>
      <c r="I28" t="s">
        <v>91</v>
      </c>
    </row>
    <row r="29" spans="1:10" x14ac:dyDescent="0.25">
      <c r="A29" s="27"/>
      <c r="B29" s="23"/>
      <c r="C29" s="23"/>
      <c r="D29" s="25"/>
      <c r="E29" s="22"/>
      <c r="H29">
        <v>3.8999999999999998E-3</v>
      </c>
      <c r="I29" t="s">
        <v>122</v>
      </c>
    </row>
    <row r="30" spans="1:10" x14ac:dyDescent="0.25">
      <c r="A30" s="27" t="s">
        <v>138</v>
      </c>
      <c r="B30" s="21">
        <f>((B14-B22)^2)/B22</f>
        <v>0.14366744366744336</v>
      </c>
      <c r="C30" s="21"/>
      <c r="D30" s="22">
        <f>((D14-D22)^2)/D22</f>
        <v>0.2746583481877603</v>
      </c>
      <c r="E30" s="22">
        <v>50</v>
      </c>
    </row>
    <row r="31" spans="1:10" x14ac:dyDescent="0.25">
      <c r="A31" s="28"/>
      <c r="B31" s="23"/>
      <c r="C31" s="23"/>
      <c r="D31" s="23"/>
      <c r="E31" s="23"/>
      <c r="H31" t="s">
        <v>118</v>
      </c>
      <c r="J31" t="s">
        <v>62</v>
      </c>
    </row>
    <row r="32" spans="1:10" x14ac:dyDescent="0.25">
      <c r="A32" s="5" t="s">
        <v>28</v>
      </c>
      <c r="B32" s="24">
        <v>65</v>
      </c>
      <c r="C32" s="24"/>
      <c r="D32" s="6">
        <v>34</v>
      </c>
      <c r="E32" s="6">
        <v>99</v>
      </c>
    </row>
  </sheetData>
  <mergeCells count="28">
    <mergeCell ref="A28:A29"/>
    <mergeCell ref="A30:A31"/>
    <mergeCell ref="A22:A23"/>
    <mergeCell ref="B22:C23"/>
    <mergeCell ref="D22:D23"/>
    <mergeCell ref="B28:C29"/>
    <mergeCell ref="B27:C27"/>
    <mergeCell ref="B24:C24"/>
    <mergeCell ref="A12:A13"/>
    <mergeCell ref="A14:A15"/>
    <mergeCell ref="B20:C21"/>
    <mergeCell ref="A20:A21"/>
    <mergeCell ref="D20:D21"/>
    <mergeCell ref="D12:D13"/>
    <mergeCell ref="D14:D15"/>
    <mergeCell ref="B19:C19"/>
    <mergeCell ref="E28:E29"/>
    <mergeCell ref="E30:E31"/>
    <mergeCell ref="B11:C11"/>
    <mergeCell ref="B16:C16"/>
    <mergeCell ref="B32:C32"/>
    <mergeCell ref="B12:B13"/>
    <mergeCell ref="B14:C15"/>
    <mergeCell ref="B30:C31"/>
    <mergeCell ref="E12:E13"/>
    <mergeCell ref="E14:E15"/>
    <mergeCell ref="D28:D29"/>
    <mergeCell ref="D30:D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J30"/>
  <sheetViews>
    <sheetView topLeftCell="A4" workbookViewId="0">
      <selection activeCell="B27" sqref="B27:C27"/>
    </sheetView>
  </sheetViews>
  <sheetFormatPr defaultRowHeight="15" x14ac:dyDescent="0.25"/>
  <cols>
    <col min="1" max="1" width="58.7109375" bestFit="1" customWidth="1"/>
    <col min="2" max="2" width="20.85546875" bestFit="1" customWidth="1"/>
    <col min="3" max="3" width="14.140625" bestFit="1" customWidth="1"/>
    <col min="5" max="5" width="5.85546875" customWidth="1"/>
    <col min="6" max="6" width="11.85546875" bestFit="1" customWidth="1"/>
  </cols>
  <sheetData>
    <row r="5" spans="1:9" x14ac:dyDescent="0.25">
      <c r="A5" s="2"/>
      <c r="B5" s="3"/>
      <c r="C5" s="3"/>
      <c r="D5" s="3"/>
      <c r="E5" s="3"/>
      <c r="F5" s="3"/>
    </row>
    <row r="6" spans="1:9" x14ac:dyDescent="0.25">
      <c r="A6" s="2"/>
      <c r="B6" s="3"/>
      <c r="C6" s="3"/>
      <c r="D6" s="3"/>
      <c r="E6" s="3"/>
      <c r="F6" s="3"/>
    </row>
    <row r="7" spans="1:9" x14ac:dyDescent="0.25">
      <c r="A7" s="2"/>
      <c r="B7" s="3"/>
      <c r="C7" s="3"/>
      <c r="D7" s="3"/>
      <c r="E7" s="3"/>
      <c r="F7" s="3"/>
    </row>
    <row r="8" spans="1:9" x14ac:dyDescent="0.25">
      <c r="A8" s="2"/>
      <c r="B8" s="3"/>
      <c r="C8" s="3"/>
      <c r="D8" s="3"/>
      <c r="E8" s="3"/>
      <c r="F8" s="3"/>
    </row>
    <row r="13" spans="1:9" x14ac:dyDescent="0.25">
      <c r="A13" s="14" t="s">
        <v>29</v>
      </c>
      <c r="B13" s="20" t="s">
        <v>15</v>
      </c>
      <c r="C13" s="20"/>
      <c r="D13" s="20" t="s">
        <v>18</v>
      </c>
      <c r="E13" s="20"/>
      <c r="F13" s="14" t="s">
        <v>28</v>
      </c>
    </row>
    <row r="14" spans="1:9" x14ac:dyDescent="0.25">
      <c r="A14" s="2" t="s">
        <v>14</v>
      </c>
      <c r="B14" s="21">
        <v>5</v>
      </c>
      <c r="C14" s="21"/>
      <c r="D14" s="21">
        <v>26</v>
      </c>
      <c r="E14" s="21"/>
      <c r="F14" s="3">
        <v>31</v>
      </c>
      <c r="H14" t="s">
        <v>55</v>
      </c>
      <c r="I14" t="s">
        <v>119</v>
      </c>
    </row>
    <row r="15" spans="1:9" x14ac:dyDescent="0.25">
      <c r="A15" s="2" t="s">
        <v>13</v>
      </c>
      <c r="B15" s="22">
        <v>21</v>
      </c>
      <c r="C15" s="22"/>
      <c r="D15" s="22">
        <v>10</v>
      </c>
      <c r="E15" s="22"/>
      <c r="F15" s="3">
        <v>31</v>
      </c>
      <c r="H15" t="s">
        <v>57</v>
      </c>
      <c r="I15" t="s">
        <v>120</v>
      </c>
    </row>
    <row r="16" spans="1:9" x14ac:dyDescent="0.25">
      <c r="A16" s="2" t="s">
        <v>12</v>
      </c>
      <c r="B16" s="23">
        <v>23</v>
      </c>
      <c r="C16" s="23"/>
      <c r="D16" s="23">
        <v>14</v>
      </c>
      <c r="E16" s="23"/>
      <c r="F16" s="3">
        <v>37</v>
      </c>
    </row>
    <row r="17" spans="1:10" x14ac:dyDescent="0.25">
      <c r="A17" s="5" t="s">
        <v>28</v>
      </c>
      <c r="B17" s="24">
        <v>49</v>
      </c>
      <c r="C17" s="24"/>
      <c r="D17" s="24">
        <v>50</v>
      </c>
      <c r="E17" s="24"/>
      <c r="F17" s="6">
        <v>99</v>
      </c>
    </row>
    <row r="20" spans="1:10" x14ac:dyDescent="0.25">
      <c r="A20" s="14" t="s">
        <v>29</v>
      </c>
      <c r="B20" s="20" t="s">
        <v>15</v>
      </c>
      <c r="C20" s="20"/>
      <c r="D20" s="20" t="s">
        <v>18</v>
      </c>
      <c r="E20" s="20"/>
      <c r="F20" s="14" t="s">
        <v>28</v>
      </c>
    </row>
    <row r="21" spans="1:10" x14ac:dyDescent="0.25">
      <c r="A21" s="2" t="s">
        <v>14</v>
      </c>
      <c r="B21" s="21">
        <f>($F14*B$17)/$F$17</f>
        <v>15.343434343434344</v>
      </c>
      <c r="C21" s="21"/>
      <c r="D21" s="21">
        <f>($F14*D$17)/$F$17</f>
        <v>15.656565656565656</v>
      </c>
      <c r="E21" s="21"/>
      <c r="F21" s="3">
        <v>31</v>
      </c>
    </row>
    <row r="22" spans="1:10" x14ac:dyDescent="0.25">
      <c r="A22" s="2" t="s">
        <v>13</v>
      </c>
      <c r="B22" s="21">
        <f t="shared" ref="B22:D23" si="0">($F15*B$17)/$F$17</f>
        <v>15.343434343434344</v>
      </c>
      <c r="C22" s="21"/>
      <c r="D22" s="21">
        <f t="shared" si="0"/>
        <v>15.656565656565656</v>
      </c>
      <c r="E22" s="21"/>
      <c r="F22" s="3">
        <v>31</v>
      </c>
    </row>
    <row r="23" spans="1:10" x14ac:dyDescent="0.25">
      <c r="A23" s="2" t="s">
        <v>12</v>
      </c>
      <c r="B23" s="21">
        <f t="shared" si="0"/>
        <v>18.313131313131311</v>
      </c>
      <c r="C23" s="21"/>
      <c r="D23" s="21">
        <f t="shared" si="0"/>
        <v>18.686868686868689</v>
      </c>
      <c r="E23" s="21"/>
      <c r="F23" s="3">
        <v>37</v>
      </c>
    </row>
    <row r="24" spans="1:10" x14ac:dyDescent="0.25">
      <c r="A24" s="5" t="s">
        <v>28</v>
      </c>
      <c r="B24" s="24">
        <v>49</v>
      </c>
      <c r="C24" s="24"/>
      <c r="D24" s="24">
        <v>50</v>
      </c>
      <c r="E24" s="24"/>
      <c r="F24" s="6">
        <v>99</v>
      </c>
    </row>
    <row r="26" spans="1:10" x14ac:dyDescent="0.25">
      <c r="A26" s="14" t="s">
        <v>29</v>
      </c>
      <c r="B26" s="20" t="s">
        <v>15</v>
      </c>
      <c r="C26" s="20"/>
      <c r="D26" s="20" t="s">
        <v>18</v>
      </c>
      <c r="E26" s="20"/>
      <c r="F26" s="14" t="s">
        <v>28</v>
      </c>
      <c r="H26">
        <f>SUM(B27:E29)</f>
        <v>20.310192694340163</v>
      </c>
      <c r="I26" t="s">
        <v>91</v>
      </c>
    </row>
    <row r="27" spans="1:10" x14ac:dyDescent="0.25">
      <c r="A27" s="2" t="s">
        <v>14</v>
      </c>
      <c r="B27" s="21">
        <f>((B14-B21)^2)/B21</f>
        <v>6.9727957654224939</v>
      </c>
      <c r="C27" s="21"/>
      <c r="D27" s="21">
        <f>((D14-D21)^2)/D21</f>
        <v>6.8333398501140445</v>
      </c>
      <c r="E27" s="21"/>
      <c r="F27" s="3">
        <v>31</v>
      </c>
      <c r="H27">
        <v>0.10299999999999999</v>
      </c>
      <c r="I27" t="s">
        <v>122</v>
      </c>
    </row>
    <row r="28" spans="1:10" x14ac:dyDescent="0.25">
      <c r="A28" s="2" t="s">
        <v>13</v>
      </c>
      <c r="B28" s="21">
        <f t="shared" ref="B28:D29" si="1">((B15-B22)^2)/B22</f>
        <v>2.0853698273053105</v>
      </c>
      <c r="C28" s="21"/>
      <c r="D28" s="21">
        <f t="shared" si="1"/>
        <v>2.0436624307592042</v>
      </c>
      <c r="E28" s="21"/>
      <c r="F28" s="3">
        <v>31</v>
      </c>
    </row>
    <row r="29" spans="1:10" x14ac:dyDescent="0.25">
      <c r="A29" s="2" t="s">
        <v>12</v>
      </c>
      <c r="B29" s="21">
        <f t="shared" si="1"/>
        <v>1.199507485221772</v>
      </c>
      <c r="C29" s="21"/>
      <c r="D29" s="21">
        <f t="shared" si="1"/>
        <v>1.1755173355173363</v>
      </c>
      <c r="E29" s="21"/>
      <c r="F29" s="3">
        <v>37</v>
      </c>
      <c r="H29" t="s">
        <v>121</v>
      </c>
      <c r="J29" t="s">
        <v>110</v>
      </c>
    </row>
    <row r="30" spans="1:10" x14ac:dyDescent="0.25">
      <c r="A30" s="5" t="s">
        <v>28</v>
      </c>
      <c r="B30" s="24">
        <v>49</v>
      </c>
      <c r="C30" s="24"/>
      <c r="D30" s="24">
        <v>50</v>
      </c>
      <c r="E30" s="24"/>
      <c r="F30" s="6">
        <v>99</v>
      </c>
    </row>
  </sheetData>
  <mergeCells count="30">
    <mergeCell ref="B29:C29"/>
    <mergeCell ref="D29:E29"/>
    <mergeCell ref="B30:C30"/>
    <mergeCell ref="D30:E30"/>
    <mergeCell ref="B26:C26"/>
    <mergeCell ref="D26:E26"/>
    <mergeCell ref="B27:C27"/>
    <mergeCell ref="D27:E27"/>
    <mergeCell ref="B28:C28"/>
    <mergeCell ref="D28:E28"/>
    <mergeCell ref="B22:C22"/>
    <mergeCell ref="D22:E22"/>
    <mergeCell ref="B23:C23"/>
    <mergeCell ref="D23:E23"/>
    <mergeCell ref="B24:C24"/>
    <mergeCell ref="D24:E24"/>
    <mergeCell ref="B17:C17"/>
    <mergeCell ref="D17:E17"/>
    <mergeCell ref="B20:C20"/>
    <mergeCell ref="D20:E20"/>
    <mergeCell ref="B21:C21"/>
    <mergeCell ref="D21:E21"/>
    <mergeCell ref="B13:C13"/>
    <mergeCell ref="B14:C14"/>
    <mergeCell ref="B15:C15"/>
    <mergeCell ref="B16:C16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101"/>
  <sheetViews>
    <sheetView workbookViewId="0">
      <selection activeCell="Q12" sqref="Q12"/>
    </sheetView>
  </sheetViews>
  <sheetFormatPr defaultRowHeight="15" x14ac:dyDescent="0.25"/>
  <cols>
    <col min="2" max="2" width="16.28515625" bestFit="1" customWidth="1"/>
  </cols>
  <sheetData>
    <row r="2" spans="1:10" x14ac:dyDescent="0.25">
      <c r="A2" t="s">
        <v>0</v>
      </c>
      <c r="B2" t="s">
        <v>8</v>
      </c>
      <c r="D2">
        <f>PEARSON(A3:A101,B3:B101)</f>
        <v>0.11384019703981353</v>
      </c>
      <c r="E2" t="s">
        <v>123</v>
      </c>
    </row>
    <row r="3" spans="1:10" x14ac:dyDescent="0.25">
      <c r="A3">
        <v>21</v>
      </c>
      <c r="B3">
        <v>7</v>
      </c>
    </row>
    <row r="4" spans="1:10" x14ac:dyDescent="0.25">
      <c r="A4">
        <v>22</v>
      </c>
      <c r="B4">
        <v>3</v>
      </c>
      <c r="D4">
        <f>_xlfn.T.INV.2T(0.05,198)</f>
        <v>1.9720174778363073</v>
      </c>
      <c r="E4" t="s">
        <v>122</v>
      </c>
    </row>
    <row r="5" spans="1:10" x14ac:dyDescent="0.25">
      <c r="A5">
        <v>21</v>
      </c>
      <c r="B5">
        <v>7</v>
      </c>
      <c r="J5" t="s">
        <v>128</v>
      </c>
    </row>
    <row r="6" spans="1:10" x14ac:dyDescent="0.25">
      <c r="A6">
        <v>23</v>
      </c>
      <c r="B6">
        <v>4</v>
      </c>
    </row>
    <row r="7" spans="1:10" x14ac:dyDescent="0.25">
      <c r="A7">
        <v>22</v>
      </c>
      <c r="B7">
        <v>3</v>
      </c>
      <c r="D7">
        <f>(D2 * SQRT(200-2))/SQRT(1-((D2)^2))</f>
        <v>1.612355366218803</v>
      </c>
      <c r="E7" t="s">
        <v>124</v>
      </c>
    </row>
    <row r="8" spans="1:10" x14ac:dyDescent="0.25">
      <c r="A8">
        <v>21</v>
      </c>
      <c r="B8">
        <v>7</v>
      </c>
    </row>
    <row r="9" spans="1:10" x14ac:dyDescent="0.25">
      <c r="A9">
        <v>22</v>
      </c>
      <c r="B9">
        <v>3</v>
      </c>
    </row>
    <row r="10" spans="1:10" x14ac:dyDescent="0.25">
      <c r="A10">
        <v>22</v>
      </c>
      <c r="B10">
        <v>3</v>
      </c>
    </row>
    <row r="11" spans="1:10" x14ac:dyDescent="0.25">
      <c r="A11">
        <v>22</v>
      </c>
      <c r="B11">
        <v>3</v>
      </c>
      <c r="D11" t="s">
        <v>126</v>
      </c>
      <c r="F11" t="s">
        <v>127</v>
      </c>
    </row>
    <row r="12" spans="1:10" x14ac:dyDescent="0.25">
      <c r="A12">
        <v>24</v>
      </c>
      <c r="B12">
        <v>3</v>
      </c>
    </row>
    <row r="13" spans="1:10" x14ac:dyDescent="0.25">
      <c r="A13">
        <v>21</v>
      </c>
      <c r="B13">
        <v>0</v>
      </c>
    </row>
    <row r="14" spans="1:10" x14ac:dyDescent="0.25">
      <c r="A14">
        <v>23</v>
      </c>
      <c r="B14">
        <v>3</v>
      </c>
    </row>
    <row r="15" spans="1:10" x14ac:dyDescent="0.25">
      <c r="A15">
        <v>24</v>
      </c>
      <c r="B15">
        <v>3</v>
      </c>
    </row>
    <row r="16" spans="1:10" x14ac:dyDescent="0.25">
      <c r="A16">
        <v>23</v>
      </c>
      <c r="B16">
        <v>3</v>
      </c>
    </row>
    <row r="17" spans="1:2" x14ac:dyDescent="0.25">
      <c r="A17">
        <v>24</v>
      </c>
      <c r="B17">
        <v>3</v>
      </c>
    </row>
    <row r="18" spans="1:2" x14ac:dyDescent="0.25">
      <c r="A18">
        <v>21</v>
      </c>
      <c r="B18">
        <v>23</v>
      </c>
    </row>
    <row r="19" spans="1:2" x14ac:dyDescent="0.25">
      <c r="A19">
        <v>23</v>
      </c>
      <c r="B19">
        <v>4</v>
      </c>
    </row>
    <row r="20" spans="1:2" x14ac:dyDescent="0.25">
      <c r="A20">
        <v>21</v>
      </c>
      <c r="B20">
        <v>6</v>
      </c>
    </row>
    <row r="21" spans="1:2" x14ac:dyDescent="0.25">
      <c r="A21">
        <v>21</v>
      </c>
      <c r="B21">
        <v>6</v>
      </c>
    </row>
    <row r="22" spans="1:2" x14ac:dyDescent="0.25">
      <c r="A22">
        <v>23</v>
      </c>
      <c r="B22">
        <v>12</v>
      </c>
    </row>
    <row r="23" spans="1:2" x14ac:dyDescent="0.25">
      <c r="A23">
        <v>21</v>
      </c>
      <c r="B23">
        <v>23</v>
      </c>
    </row>
    <row r="24" spans="1:2" x14ac:dyDescent="0.25">
      <c r="A24">
        <v>20</v>
      </c>
      <c r="B24">
        <v>7</v>
      </c>
    </row>
    <row r="25" spans="1:2" x14ac:dyDescent="0.25">
      <c r="A25">
        <v>25</v>
      </c>
      <c r="B25">
        <v>9</v>
      </c>
    </row>
    <row r="26" spans="1:2" x14ac:dyDescent="0.25">
      <c r="A26">
        <v>21</v>
      </c>
      <c r="B26">
        <v>0</v>
      </c>
    </row>
    <row r="27" spans="1:2" x14ac:dyDescent="0.25">
      <c r="A27">
        <v>21</v>
      </c>
      <c r="B27">
        <v>6</v>
      </c>
    </row>
    <row r="28" spans="1:2" x14ac:dyDescent="0.25">
      <c r="A28">
        <v>23</v>
      </c>
      <c r="B28">
        <v>12</v>
      </c>
    </row>
    <row r="29" spans="1:2" x14ac:dyDescent="0.25">
      <c r="A29">
        <v>20</v>
      </c>
      <c r="B29">
        <v>7</v>
      </c>
    </row>
    <row r="30" spans="1:2" x14ac:dyDescent="0.25">
      <c r="A30">
        <v>21</v>
      </c>
      <c r="B30">
        <v>23</v>
      </c>
    </row>
    <row r="31" spans="1:2" x14ac:dyDescent="0.25">
      <c r="A31">
        <v>25</v>
      </c>
      <c r="B31">
        <v>9</v>
      </c>
    </row>
    <row r="32" spans="1:2" x14ac:dyDescent="0.25">
      <c r="A32">
        <v>23</v>
      </c>
      <c r="B32">
        <v>4</v>
      </c>
    </row>
    <row r="33" spans="1:2" x14ac:dyDescent="0.25">
      <c r="A33">
        <v>21</v>
      </c>
      <c r="B33">
        <v>23</v>
      </c>
    </row>
    <row r="34" spans="1:2" x14ac:dyDescent="0.25">
      <c r="A34">
        <v>21</v>
      </c>
      <c r="B34">
        <v>6</v>
      </c>
    </row>
    <row r="35" spans="1:2" x14ac:dyDescent="0.25">
      <c r="A35">
        <v>23</v>
      </c>
      <c r="B35">
        <v>80</v>
      </c>
    </row>
    <row r="36" spans="1:2" x14ac:dyDescent="0.25">
      <c r="A36">
        <v>23</v>
      </c>
      <c r="B36">
        <v>12</v>
      </c>
    </row>
    <row r="37" spans="1:2" x14ac:dyDescent="0.25">
      <c r="A37">
        <v>23</v>
      </c>
      <c r="B37">
        <v>80</v>
      </c>
    </row>
    <row r="38" spans="1:2" x14ac:dyDescent="0.25">
      <c r="A38">
        <v>21</v>
      </c>
      <c r="B38">
        <v>2</v>
      </c>
    </row>
    <row r="39" spans="1:2" x14ac:dyDescent="0.25">
      <c r="A39">
        <v>20</v>
      </c>
      <c r="B39">
        <v>7</v>
      </c>
    </row>
    <row r="40" spans="1:2" x14ac:dyDescent="0.25">
      <c r="A40">
        <v>23</v>
      </c>
      <c r="B40">
        <v>2</v>
      </c>
    </row>
    <row r="41" spans="1:2" x14ac:dyDescent="0.25">
      <c r="A41">
        <v>25</v>
      </c>
      <c r="B41">
        <v>9</v>
      </c>
    </row>
    <row r="42" spans="1:2" x14ac:dyDescent="0.25">
      <c r="A42">
        <v>23</v>
      </c>
      <c r="B42">
        <v>80</v>
      </c>
    </row>
    <row r="43" spans="1:2" x14ac:dyDescent="0.25">
      <c r="A43">
        <v>20</v>
      </c>
      <c r="B43">
        <v>7</v>
      </c>
    </row>
    <row r="44" spans="1:2" x14ac:dyDescent="0.25">
      <c r="A44">
        <v>25</v>
      </c>
      <c r="B44">
        <v>9</v>
      </c>
    </row>
    <row r="45" spans="1:2" x14ac:dyDescent="0.25">
      <c r="A45">
        <v>21</v>
      </c>
      <c r="B45">
        <v>2</v>
      </c>
    </row>
    <row r="46" spans="1:2" x14ac:dyDescent="0.25">
      <c r="A46">
        <v>20</v>
      </c>
      <c r="B46">
        <v>15</v>
      </c>
    </row>
    <row r="47" spans="1:2" x14ac:dyDescent="0.25">
      <c r="A47">
        <v>23</v>
      </c>
      <c r="B47">
        <v>0</v>
      </c>
    </row>
    <row r="48" spans="1:2" x14ac:dyDescent="0.25">
      <c r="A48">
        <v>24</v>
      </c>
      <c r="B48">
        <v>10</v>
      </c>
    </row>
    <row r="49" spans="1:2" x14ac:dyDescent="0.25">
      <c r="A49">
        <v>20</v>
      </c>
      <c r="B49">
        <v>15</v>
      </c>
    </row>
    <row r="50" spans="1:2" x14ac:dyDescent="0.25">
      <c r="A50">
        <v>23</v>
      </c>
      <c r="B50">
        <v>2</v>
      </c>
    </row>
    <row r="51" spans="1:2" x14ac:dyDescent="0.25">
      <c r="A51">
        <v>24</v>
      </c>
      <c r="B51">
        <v>100</v>
      </c>
    </row>
    <row r="52" spans="1:2" x14ac:dyDescent="0.25">
      <c r="A52">
        <v>24</v>
      </c>
      <c r="B52">
        <v>100</v>
      </c>
    </row>
    <row r="53" spans="1:2" x14ac:dyDescent="0.25">
      <c r="A53">
        <v>23</v>
      </c>
      <c r="B53">
        <v>0</v>
      </c>
    </row>
    <row r="54" spans="1:2" x14ac:dyDescent="0.25">
      <c r="A54">
        <v>24</v>
      </c>
      <c r="B54">
        <v>17</v>
      </c>
    </row>
    <row r="55" spans="1:2" x14ac:dyDescent="0.25">
      <c r="A55">
        <v>24</v>
      </c>
      <c r="B55">
        <v>100</v>
      </c>
    </row>
    <row r="56" spans="1:2" x14ac:dyDescent="0.25">
      <c r="A56">
        <v>20</v>
      </c>
      <c r="B56">
        <v>15</v>
      </c>
    </row>
    <row r="57" spans="1:2" x14ac:dyDescent="0.25">
      <c r="A57">
        <v>24</v>
      </c>
      <c r="B57">
        <v>100</v>
      </c>
    </row>
    <row r="58" spans="1:2" x14ac:dyDescent="0.25">
      <c r="A58">
        <v>24</v>
      </c>
      <c r="B58">
        <v>2</v>
      </c>
    </row>
    <row r="59" spans="1:2" x14ac:dyDescent="0.25">
      <c r="A59">
        <v>24</v>
      </c>
      <c r="B59">
        <v>3</v>
      </c>
    </row>
    <row r="60" spans="1:2" x14ac:dyDescent="0.25">
      <c r="A60">
        <v>25</v>
      </c>
      <c r="B60">
        <v>0</v>
      </c>
    </row>
    <row r="61" spans="1:2" x14ac:dyDescent="0.25">
      <c r="A61">
        <v>23</v>
      </c>
      <c r="B61">
        <v>12</v>
      </c>
    </row>
    <row r="62" spans="1:2" x14ac:dyDescent="0.25">
      <c r="A62">
        <v>21</v>
      </c>
      <c r="B62">
        <v>1</v>
      </c>
    </row>
    <row r="63" spans="1:2" x14ac:dyDescent="0.25">
      <c r="A63">
        <v>25</v>
      </c>
      <c r="B63">
        <v>3</v>
      </c>
    </row>
    <row r="64" spans="1:2" x14ac:dyDescent="0.25">
      <c r="A64">
        <v>21</v>
      </c>
      <c r="B64">
        <v>2</v>
      </c>
    </row>
    <row r="65" spans="1:2" x14ac:dyDescent="0.25">
      <c r="A65">
        <v>24</v>
      </c>
      <c r="B65">
        <v>2</v>
      </c>
    </row>
    <row r="66" spans="1:2" x14ac:dyDescent="0.25">
      <c r="A66">
        <v>24</v>
      </c>
      <c r="B66">
        <v>3</v>
      </c>
    </row>
    <row r="67" spans="1:2" x14ac:dyDescent="0.25">
      <c r="A67">
        <v>24</v>
      </c>
      <c r="B67">
        <v>10</v>
      </c>
    </row>
    <row r="68" spans="1:2" x14ac:dyDescent="0.25">
      <c r="A68">
        <v>21</v>
      </c>
      <c r="B68">
        <v>1</v>
      </c>
    </row>
    <row r="69" spans="1:2" x14ac:dyDescent="0.25">
      <c r="A69">
        <v>25</v>
      </c>
      <c r="B69">
        <v>3</v>
      </c>
    </row>
    <row r="70" spans="1:2" x14ac:dyDescent="0.25">
      <c r="A70">
        <v>23</v>
      </c>
      <c r="B70">
        <v>0</v>
      </c>
    </row>
    <row r="71" spans="1:2" x14ac:dyDescent="0.25">
      <c r="A71">
        <v>24</v>
      </c>
      <c r="B71">
        <v>2</v>
      </c>
    </row>
    <row r="72" spans="1:2" x14ac:dyDescent="0.25">
      <c r="A72">
        <v>24</v>
      </c>
      <c r="B72">
        <v>3</v>
      </c>
    </row>
    <row r="73" spans="1:2" x14ac:dyDescent="0.25">
      <c r="A73">
        <v>24</v>
      </c>
      <c r="B73">
        <v>17</v>
      </c>
    </row>
    <row r="74" spans="1:2" x14ac:dyDescent="0.25">
      <c r="A74">
        <v>21</v>
      </c>
      <c r="B74">
        <v>2</v>
      </c>
    </row>
    <row r="75" spans="1:2" x14ac:dyDescent="0.25">
      <c r="A75">
        <v>22</v>
      </c>
      <c r="B75">
        <v>55</v>
      </c>
    </row>
    <row r="76" spans="1:2" x14ac:dyDescent="0.25">
      <c r="A76">
        <v>21</v>
      </c>
      <c r="B76">
        <v>1</v>
      </c>
    </row>
    <row r="77" spans="1:2" x14ac:dyDescent="0.25">
      <c r="A77">
        <v>21</v>
      </c>
      <c r="B77">
        <v>4</v>
      </c>
    </row>
    <row r="78" spans="1:2" x14ac:dyDescent="0.25">
      <c r="A78">
        <v>25</v>
      </c>
      <c r="B78">
        <v>3</v>
      </c>
    </row>
    <row r="79" spans="1:2" x14ac:dyDescent="0.25">
      <c r="A79">
        <v>25</v>
      </c>
      <c r="B79">
        <v>0</v>
      </c>
    </row>
    <row r="80" spans="1:2" x14ac:dyDescent="0.25">
      <c r="A80">
        <v>23</v>
      </c>
      <c r="B80">
        <v>12</v>
      </c>
    </row>
    <row r="81" spans="1:2" x14ac:dyDescent="0.25">
      <c r="A81">
        <v>25</v>
      </c>
      <c r="B81">
        <v>15</v>
      </c>
    </row>
    <row r="82" spans="1:2" x14ac:dyDescent="0.25">
      <c r="A82">
        <v>21</v>
      </c>
      <c r="B82">
        <v>7</v>
      </c>
    </row>
    <row r="83" spans="1:2" x14ac:dyDescent="0.25">
      <c r="A83">
        <v>23</v>
      </c>
      <c r="B83">
        <v>0</v>
      </c>
    </row>
    <row r="84" spans="1:2" x14ac:dyDescent="0.25">
      <c r="A84">
        <v>21</v>
      </c>
      <c r="B84">
        <v>6</v>
      </c>
    </row>
    <row r="85" spans="1:2" x14ac:dyDescent="0.25">
      <c r="A85">
        <v>24</v>
      </c>
      <c r="B85">
        <v>10</v>
      </c>
    </row>
    <row r="86" spans="1:2" x14ac:dyDescent="0.25">
      <c r="A86">
        <v>24</v>
      </c>
      <c r="B86">
        <v>3</v>
      </c>
    </row>
    <row r="87" spans="1:2" x14ac:dyDescent="0.25">
      <c r="A87">
        <v>22</v>
      </c>
      <c r="B87">
        <v>60</v>
      </c>
    </row>
    <row r="88" spans="1:2" x14ac:dyDescent="0.25">
      <c r="A88">
        <v>21</v>
      </c>
      <c r="B88">
        <v>1</v>
      </c>
    </row>
    <row r="89" spans="1:2" x14ac:dyDescent="0.25">
      <c r="A89">
        <v>21</v>
      </c>
      <c r="B89">
        <v>6</v>
      </c>
    </row>
    <row r="90" spans="1:2" x14ac:dyDescent="0.25">
      <c r="A90">
        <v>25</v>
      </c>
      <c r="B90">
        <v>3</v>
      </c>
    </row>
    <row r="91" spans="1:2" x14ac:dyDescent="0.25">
      <c r="A91">
        <v>24</v>
      </c>
      <c r="B91">
        <v>17</v>
      </c>
    </row>
    <row r="92" spans="1:2" x14ac:dyDescent="0.25">
      <c r="A92">
        <v>22</v>
      </c>
      <c r="B92">
        <v>60</v>
      </c>
    </row>
    <row r="93" spans="1:2" x14ac:dyDescent="0.25">
      <c r="A93">
        <v>22</v>
      </c>
      <c r="B93">
        <v>55</v>
      </c>
    </row>
    <row r="94" spans="1:2" x14ac:dyDescent="0.25">
      <c r="A94">
        <v>21</v>
      </c>
      <c r="B94">
        <v>4</v>
      </c>
    </row>
    <row r="95" spans="1:2" x14ac:dyDescent="0.25">
      <c r="A95">
        <v>25</v>
      </c>
      <c r="B95">
        <v>15</v>
      </c>
    </row>
    <row r="96" spans="1:2" x14ac:dyDescent="0.25">
      <c r="A96">
        <v>21</v>
      </c>
      <c r="B96">
        <v>7</v>
      </c>
    </row>
    <row r="97" spans="1:2" x14ac:dyDescent="0.25">
      <c r="A97">
        <v>21</v>
      </c>
      <c r="B97">
        <v>6</v>
      </c>
    </row>
    <row r="98" spans="1:2" x14ac:dyDescent="0.25">
      <c r="A98">
        <v>22</v>
      </c>
      <c r="B98">
        <v>55</v>
      </c>
    </row>
    <row r="99" spans="1:2" x14ac:dyDescent="0.25">
      <c r="A99">
        <v>21</v>
      </c>
      <c r="B99">
        <v>4</v>
      </c>
    </row>
    <row r="100" spans="1:2" x14ac:dyDescent="0.25">
      <c r="A100">
        <v>21</v>
      </c>
      <c r="B100">
        <v>4</v>
      </c>
    </row>
    <row r="101" spans="1:2" x14ac:dyDescent="0.25">
      <c r="A101">
        <v>22</v>
      </c>
      <c r="B101">
        <v>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0"/>
  <sheetViews>
    <sheetView workbookViewId="0">
      <selection activeCell="I20" sqref="I20"/>
    </sheetView>
  </sheetViews>
  <sheetFormatPr defaultRowHeight="15" x14ac:dyDescent="0.25"/>
  <cols>
    <col min="2" max="2" width="17.7109375" bestFit="1" customWidth="1"/>
  </cols>
  <sheetData>
    <row r="1" spans="1:6" x14ac:dyDescent="0.25">
      <c r="A1" t="s">
        <v>0</v>
      </c>
      <c r="B1" t="s">
        <v>7</v>
      </c>
    </row>
    <row r="2" spans="1:6" x14ac:dyDescent="0.25">
      <c r="A2">
        <v>21</v>
      </c>
      <c r="B2">
        <v>8</v>
      </c>
    </row>
    <row r="3" spans="1:6" x14ac:dyDescent="0.25">
      <c r="A3">
        <v>22</v>
      </c>
      <c r="B3">
        <v>7</v>
      </c>
      <c r="E3">
        <f>PEARSON(A2:A100,B2:B100)</f>
        <v>-5.4824539121915046E-2</v>
      </c>
      <c r="F3" t="s">
        <v>123</v>
      </c>
    </row>
    <row r="4" spans="1:6" x14ac:dyDescent="0.25">
      <c r="A4">
        <v>21</v>
      </c>
      <c r="B4">
        <v>8</v>
      </c>
    </row>
    <row r="5" spans="1:6" x14ac:dyDescent="0.25">
      <c r="A5">
        <v>23</v>
      </c>
      <c r="B5">
        <v>8</v>
      </c>
      <c r="E5">
        <f>_xlfn.T.INV.2T(0.05,198)</f>
        <v>1.9720174778363073</v>
      </c>
      <c r="F5" t="s">
        <v>122</v>
      </c>
    </row>
    <row r="6" spans="1:6" x14ac:dyDescent="0.25">
      <c r="A6">
        <v>22</v>
      </c>
      <c r="B6">
        <v>7</v>
      </c>
    </row>
    <row r="7" spans="1:6" x14ac:dyDescent="0.25">
      <c r="A7">
        <v>21</v>
      </c>
      <c r="B7">
        <v>8</v>
      </c>
    </row>
    <row r="8" spans="1:6" x14ac:dyDescent="0.25">
      <c r="A8">
        <v>22</v>
      </c>
      <c r="B8">
        <v>7</v>
      </c>
    </row>
    <row r="9" spans="1:6" x14ac:dyDescent="0.25">
      <c r="A9">
        <v>22</v>
      </c>
      <c r="B9">
        <v>7</v>
      </c>
    </row>
    <row r="10" spans="1:6" x14ac:dyDescent="0.25">
      <c r="A10">
        <v>22</v>
      </c>
      <c r="B10">
        <v>7</v>
      </c>
      <c r="E10">
        <f>(E3 * SQRT(200-2))/SQRT(1-((E3)^2))</f>
        <v>-0.77261165183770486</v>
      </c>
      <c r="F10" t="s">
        <v>124</v>
      </c>
    </row>
    <row r="11" spans="1:6" x14ac:dyDescent="0.25">
      <c r="A11">
        <v>24</v>
      </c>
      <c r="B11">
        <v>8</v>
      </c>
    </row>
    <row r="12" spans="1:6" x14ac:dyDescent="0.25">
      <c r="A12">
        <v>21</v>
      </c>
      <c r="B12">
        <v>7</v>
      </c>
    </row>
    <row r="13" spans="1:6" x14ac:dyDescent="0.25">
      <c r="A13">
        <v>23</v>
      </c>
      <c r="B13">
        <v>8</v>
      </c>
    </row>
    <row r="14" spans="1:6" x14ac:dyDescent="0.25">
      <c r="A14">
        <v>24</v>
      </c>
      <c r="B14">
        <v>8</v>
      </c>
      <c r="E14" t="s">
        <v>129</v>
      </c>
    </row>
    <row r="15" spans="1:6" x14ac:dyDescent="0.25">
      <c r="A15">
        <v>23</v>
      </c>
      <c r="B15">
        <v>8</v>
      </c>
    </row>
    <row r="16" spans="1:6" x14ac:dyDescent="0.25">
      <c r="A16">
        <v>24</v>
      </c>
      <c r="B16">
        <v>8</v>
      </c>
    </row>
    <row r="17" spans="1:2" x14ac:dyDescent="0.25">
      <c r="A17">
        <v>21</v>
      </c>
      <c r="B17">
        <v>10</v>
      </c>
    </row>
    <row r="18" spans="1:2" x14ac:dyDescent="0.25">
      <c r="A18">
        <v>23</v>
      </c>
      <c r="B18">
        <v>8</v>
      </c>
    </row>
    <row r="19" spans="1:2" x14ac:dyDescent="0.25">
      <c r="A19">
        <v>21</v>
      </c>
      <c r="B19">
        <v>6</v>
      </c>
    </row>
    <row r="20" spans="1:2" x14ac:dyDescent="0.25">
      <c r="A20">
        <v>21</v>
      </c>
      <c r="B20">
        <v>6</v>
      </c>
    </row>
    <row r="21" spans="1:2" x14ac:dyDescent="0.25">
      <c r="A21">
        <v>23</v>
      </c>
      <c r="B21">
        <v>8</v>
      </c>
    </row>
    <row r="22" spans="1:2" x14ac:dyDescent="0.25">
      <c r="A22">
        <v>21</v>
      </c>
      <c r="B22">
        <v>10</v>
      </c>
    </row>
    <row r="23" spans="1:2" x14ac:dyDescent="0.25">
      <c r="A23">
        <v>20</v>
      </c>
      <c r="B23">
        <v>7</v>
      </c>
    </row>
    <row r="24" spans="1:2" x14ac:dyDescent="0.25">
      <c r="A24">
        <v>25</v>
      </c>
      <c r="B24">
        <v>4</v>
      </c>
    </row>
    <row r="25" spans="1:2" x14ac:dyDescent="0.25">
      <c r="A25">
        <v>21</v>
      </c>
      <c r="B25">
        <v>7</v>
      </c>
    </row>
    <row r="26" spans="1:2" x14ac:dyDescent="0.25">
      <c r="A26">
        <v>21</v>
      </c>
      <c r="B26">
        <v>6</v>
      </c>
    </row>
    <row r="27" spans="1:2" x14ac:dyDescent="0.25">
      <c r="A27">
        <v>23</v>
      </c>
      <c r="B27">
        <v>8</v>
      </c>
    </row>
    <row r="28" spans="1:2" x14ac:dyDescent="0.25">
      <c r="A28">
        <v>20</v>
      </c>
      <c r="B28">
        <v>7</v>
      </c>
    </row>
    <row r="29" spans="1:2" x14ac:dyDescent="0.25">
      <c r="A29">
        <v>21</v>
      </c>
      <c r="B29">
        <v>10</v>
      </c>
    </row>
    <row r="30" spans="1:2" x14ac:dyDescent="0.25">
      <c r="A30">
        <v>25</v>
      </c>
      <c r="B30">
        <v>4</v>
      </c>
    </row>
    <row r="31" spans="1:2" x14ac:dyDescent="0.25">
      <c r="A31">
        <v>23</v>
      </c>
      <c r="B31">
        <v>8</v>
      </c>
    </row>
    <row r="32" spans="1:2" x14ac:dyDescent="0.25">
      <c r="A32">
        <v>21</v>
      </c>
      <c r="B32">
        <v>10</v>
      </c>
    </row>
    <row r="33" spans="1:2" x14ac:dyDescent="0.25">
      <c r="A33">
        <v>21</v>
      </c>
      <c r="B33">
        <v>6</v>
      </c>
    </row>
    <row r="34" spans="1:2" x14ac:dyDescent="0.25">
      <c r="A34">
        <v>23</v>
      </c>
      <c r="B34">
        <v>8</v>
      </c>
    </row>
    <row r="35" spans="1:2" x14ac:dyDescent="0.25">
      <c r="A35">
        <v>23</v>
      </c>
      <c r="B35">
        <v>8</v>
      </c>
    </row>
    <row r="36" spans="1:2" x14ac:dyDescent="0.25">
      <c r="A36">
        <v>23</v>
      </c>
      <c r="B36">
        <v>8</v>
      </c>
    </row>
    <row r="37" spans="1:2" x14ac:dyDescent="0.25">
      <c r="A37">
        <v>21</v>
      </c>
      <c r="B37">
        <v>4</v>
      </c>
    </row>
    <row r="38" spans="1:2" x14ac:dyDescent="0.25">
      <c r="A38">
        <v>20</v>
      </c>
      <c r="B38">
        <v>7</v>
      </c>
    </row>
    <row r="39" spans="1:2" x14ac:dyDescent="0.25">
      <c r="A39">
        <v>23</v>
      </c>
      <c r="B39">
        <v>8</v>
      </c>
    </row>
    <row r="40" spans="1:2" x14ac:dyDescent="0.25">
      <c r="A40">
        <v>25</v>
      </c>
      <c r="B40">
        <v>4</v>
      </c>
    </row>
    <row r="41" spans="1:2" x14ac:dyDescent="0.25">
      <c r="A41">
        <v>23</v>
      </c>
      <c r="B41">
        <v>8</v>
      </c>
    </row>
    <row r="42" spans="1:2" x14ac:dyDescent="0.25">
      <c r="A42">
        <v>20</v>
      </c>
      <c r="B42">
        <v>7</v>
      </c>
    </row>
    <row r="43" spans="1:2" x14ac:dyDescent="0.25">
      <c r="A43">
        <v>25</v>
      </c>
      <c r="B43">
        <v>4</v>
      </c>
    </row>
    <row r="44" spans="1:2" x14ac:dyDescent="0.25">
      <c r="A44">
        <v>21</v>
      </c>
      <c r="B44">
        <v>4</v>
      </c>
    </row>
    <row r="45" spans="1:2" x14ac:dyDescent="0.25">
      <c r="A45">
        <v>20</v>
      </c>
      <c r="B45">
        <v>5</v>
      </c>
    </row>
    <row r="46" spans="1:2" x14ac:dyDescent="0.25">
      <c r="A46">
        <v>23</v>
      </c>
      <c r="B46">
        <v>8</v>
      </c>
    </row>
    <row r="47" spans="1:2" x14ac:dyDescent="0.25">
      <c r="A47">
        <v>24</v>
      </c>
      <c r="B47">
        <v>8</v>
      </c>
    </row>
    <row r="48" spans="1:2" x14ac:dyDescent="0.25">
      <c r="A48">
        <v>20</v>
      </c>
      <c r="B48">
        <v>5</v>
      </c>
    </row>
    <row r="49" spans="1:2" x14ac:dyDescent="0.25">
      <c r="A49">
        <v>23</v>
      </c>
      <c r="B49">
        <v>8</v>
      </c>
    </row>
    <row r="50" spans="1:2" x14ac:dyDescent="0.25">
      <c r="A50">
        <v>24</v>
      </c>
      <c r="B50">
        <v>7</v>
      </c>
    </row>
    <row r="51" spans="1:2" x14ac:dyDescent="0.25">
      <c r="A51">
        <v>24</v>
      </c>
      <c r="B51">
        <v>7</v>
      </c>
    </row>
    <row r="52" spans="1:2" x14ac:dyDescent="0.25">
      <c r="A52">
        <v>23</v>
      </c>
      <c r="B52">
        <v>8</v>
      </c>
    </row>
    <row r="53" spans="1:2" x14ac:dyDescent="0.25">
      <c r="A53">
        <v>24</v>
      </c>
      <c r="B53">
        <v>7</v>
      </c>
    </row>
    <row r="54" spans="1:2" x14ac:dyDescent="0.25">
      <c r="A54">
        <v>24</v>
      </c>
      <c r="B54">
        <v>7</v>
      </c>
    </row>
    <row r="55" spans="1:2" x14ac:dyDescent="0.25">
      <c r="A55">
        <v>20</v>
      </c>
      <c r="B55">
        <v>5</v>
      </c>
    </row>
    <row r="56" spans="1:2" x14ac:dyDescent="0.25">
      <c r="A56">
        <v>24</v>
      </c>
      <c r="B56">
        <v>7</v>
      </c>
    </row>
    <row r="57" spans="1:2" x14ac:dyDescent="0.25">
      <c r="A57">
        <v>24</v>
      </c>
      <c r="B57">
        <v>5</v>
      </c>
    </row>
    <row r="58" spans="1:2" x14ac:dyDescent="0.25">
      <c r="A58">
        <v>24</v>
      </c>
      <c r="B58">
        <v>5</v>
      </c>
    </row>
    <row r="59" spans="1:2" x14ac:dyDescent="0.25">
      <c r="A59">
        <v>25</v>
      </c>
      <c r="B59">
        <v>7</v>
      </c>
    </row>
    <row r="60" spans="1:2" x14ac:dyDescent="0.25">
      <c r="A60">
        <v>23</v>
      </c>
      <c r="B60">
        <v>5</v>
      </c>
    </row>
    <row r="61" spans="1:2" x14ac:dyDescent="0.25">
      <c r="A61">
        <v>21</v>
      </c>
      <c r="B61">
        <v>5</v>
      </c>
    </row>
    <row r="62" spans="1:2" x14ac:dyDescent="0.25">
      <c r="A62">
        <v>25</v>
      </c>
      <c r="B62">
        <v>5</v>
      </c>
    </row>
    <row r="63" spans="1:2" x14ac:dyDescent="0.25">
      <c r="A63">
        <v>21</v>
      </c>
      <c r="B63">
        <v>4</v>
      </c>
    </row>
    <row r="64" spans="1:2" x14ac:dyDescent="0.25">
      <c r="A64">
        <v>24</v>
      </c>
      <c r="B64">
        <v>5</v>
      </c>
    </row>
    <row r="65" spans="1:2" x14ac:dyDescent="0.25">
      <c r="A65">
        <v>24</v>
      </c>
      <c r="B65">
        <v>5</v>
      </c>
    </row>
    <row r="66" spans="1:2" x14ac:dyDescent="0.25">
      <c r="A66">
        <v>24</v>
      </c>
      <c r="B66">
        <v>8</v>
      </c>
    </row>
    <row r="67" spans="1:2" x14ac:dyDescent="0.25">
      <c r="A67">
        <v>21</v>
      </c>
      <c r="B67">
        <v>5</v>
      </c>
    </row>
    <row r="68" spans="1:2" x14ac:dyDescent="0.25">
      <c r="A68">
        <v>25</v>
      </c>
      <c r="B68">
        <v>5</v>
      </c>
    </row>
    <row r="69" spans="1:2" x14ac:dyDescent="0.25">
      <c r="A69">
        <v>23</v>
      </c>
      <c r="B69">
        <v>12</v>
      </c>
    </row>
    <row r="70" spans="1:2" x14ac:dyDescent="0.25">
      <c r="A70">
        <v>24</v>
      </c>
      <c r="B70">
        <v>5</v>
      </c>
    </row>
    <row r="71" spans="1:2" x14ac:dyDescent="0.25">
      <c r="A71">
        <v>24</v>
      </c>
      <c r="B71">
        <v>5</v>
      </c>
    </row>
    <row r="72" spans="1:2" x14ac:dyDescent="0.25">
      <c r="A72">
        <v>24</v>
      </c>
      <c r="B72">
        <v>7</v>
      </c>
    </row>
    <row r="73" spans="1:2" x14ac:dyDescent="0.25">
      <c r="A73">
        <v>21</v>
      </c>
      <c r="B73">
        <v>4</v>
      </c>
    </row>
    <row r="74" spans="1:2" x14ac:dyDescent="0.25">
      <c r="A74">
        <v>22</v>
      </c>
      <c r="B74">
        <v>7</v>
      </c>
    </row>
    <row r="75" spans="1:2" x14ac:dyDescent="0.25">
      <c r="A75">
        <v>21</v>
      </c>
      <c r="B75">
        <v>5</v>
      </c>
    </row>
    <row r="76" spans="1:2" x14ac:dyDescent="0.25">
      <c r="A76">
        <v>21</v>
      </c>
      <c r="B76">
        <v>6</v>
      </c>
    </row>
    <row r="77" spans="1:2" x14ac:dyDescent="0.25">
      <c r="A77">
        <v>25</v>
      </c>
      <c r="B77">
        <v>5</v>
      </c>
    </row>
    <row r="78" spans="1:2" x14ac:dyDescent="0.25">
      <c r="A78">
        <v>25</v>
      </c>
      <c r="B78">
        <v>7</v>
      </c>
    </row>
    <row r="79" spans="1:2" x14ac:dyDescent="0.25">
      <c r="A79">
        <v>23</v>
      </c>
      <c r="B79">
        <v>5</v>
      </c>
    </row>
    <row r="80" spans="1:2" x14ac:dyDescent="0.25">
      <c r="A80">
        <v>25</v>
      </c>
      <c r="B80">
        <v>8</v>
      </c>
    </row>
    <row r="81" spans="1:2" x14ac:dyDescent="0.25">
      <c r="A81">
        <v>21</v>
      </c>
      <c r="B81">
        <v>8</v>
      </c>
    </row>
    <row r="82" spans="1:2" x14ac:dyDescent="0.25">
      <c r="A82">
        <v>23</v>
      </c>
      <c r="B82">
        <v>12</v>
      </c>
    </row>
    <row r="83" spans="1:2" x14ac:dyDescent="0.25">
      <c r="A83">
        <v>21</v>
      </c>
      <c r="B83">
        <v>8</v>
      </c>
    </row>
    <row r="84" spans="1:2" x14ac:dyDescent="0.25">
      <c r="A84">
        <v>24</v>
      </c>
      <c r="B84">
        <v>8</v>
      </c>
    </row>
    <row r="85" spans="1:2" x14ac:dyDescent="0.25">
      <c r="A85">
        <v>24</v>
      </c>
      <c r="B85">
        <v>5</v>
      </c>
    </row>
    <row r="86" spans="1:2" x14ac:dyDescent="0.25">
      <c r="A86">
        <v>22</v>
      </c>
      <c r="B86">
        <v>4</v>
      </c>
    </row>
    <row r="87" spans="1:2" x14ac:dyDescent="0.25">
      <c r="A87">
        <v>21</v>
      </c>
      <c r="B87">
        <v>5</v>
      </c>
    </row>
    <row r="88" spans="1:2" x14ac:dyDescent="0.25">
      <c r="A88">
        <v>21</v>
      </c>
      <c r="B88">
        <v>8</v>
      </c>
    </row>
    <row r="89" spans="1:2" x14ac:dyDescent="0.25">
      <c r="A89">
        <v>25</v>
      </c>
      <c r="B89">
        <v>5</v>
      </c>
    </row>
    <row r="90" spans="1:2" x14ac:dyDescent="0.25">
      <c r="A90">
        <v>24</v>
      </c>
      <c r="B90">
        <v>7</v>
      </c>
    </row>
    <row r="91" spans="1:2" x14ac:dyDescent="0.25">
      <c r="A91">
        <v>22</v>
      </c>
      <c r="B91">
        <v>4</v>
      </c>
    </row>
    <row r="92" spans="1:2" x14ac:dyDescent="0.25">
      <c r="A92">
        <v>22</v>
      </c>
      <c r="B92">
        <v>7</v>
      </c>
    </row>
    <row r="93" spans="1:2" x14ac:dyDescent="0.25">
      <c r="A93">
        <v>21</v>
      </c>
      <c r="B93">
        <v>6</v>
      </c>
    </row>
    <row r="94" spans="1:2" x14ac:dyDescent="0.25">
      <c r="A94">
        <v>25</v>
      </c>
      <c r="B94">
        <v>8</v>
      </c>
    </row>
    <row r="95" spans="1:2" x14ac:dyDescent="0.25">
      <c r="A95">
        <v>21</v>
      </c>
      <c r="B95">
        <v>8</v>
      </c>
    </row>
    <row r="96" spans="1:2" x14ac:dyDescent="0.25">
      <c r="A96">
        <v>21</v>
      </c>
      <c r="B96">
        <v>8</v>
      </c>
    </row>
    <row r="97" spans="1:2" x14ac:dyDescent="0.25">
      <c r="A97">
        <v>22</v>
      </c>
      <c r="B97">
        <v>7</v>
      </c>
    </row>
    <row r="98" spans="1:2" x14ac:dyDescent="0.25">
      <c r="A98">
        <v>21</v>
      </c>
      <c r="B98">
        <v>6</v>
      </c>
    </row>
    <row r="99" spans="1:2" x14ac:dyDescent="0.25">
      <c r="A99">
        <v>21</v>
      </c>
      <c r="B99">
        <v>6</v>
      </c>
    </row>
    <row r="100" spans="1:2" x14ac:dyDescent="0.25">
      <c r="A100">
        <v>22</v>
      </c>
      <c r="B100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"/>
  <sheetViews>
    <sheetView workbookViewId="0">
      <selection activeCell="S11" sqref="S11"/>
    </sheetView>
  </sheetViews>
  <sheetFormatPr defaultRowHeight="15" x14ac:dyDescent="0.25"/>
  <cols>
    <col min="1" max="1" width="17.7109375" bestFit="1" customWidth="1"/>
    <col min="2" max="2" width="16.28515625" bestFit="1" customWidth="1"/>
    <col min="5" max="6" width="10" bestFit="1" customWidth="1"/>
    <col min="8" max="9" width="10" bestFit="1" customWidth="1"/>
  </cols>
  <sheetData>
    <row r="1" spans="1:12" x14ac:dyDescent="0.25">
      <c r="A1" t="s">
        <v>7</v>
      </c>
      <c r="B1" t="s">
        <v>8</v>
      </c>
      <c r="E1" t="s">
        <v>130</v>
      </c>
      <c r="F1" t="s">
        <v>131</v>
      </c>
      <c r="H1" t="s">
        <v>130</v>
      </c>
      <c r="I1" t="s">
        <v>131</v>
      </c>
    </row>
    <row r="2" spans="1:12" x14ac:dyDescent="0.25">
      <c r="A2">
        <v>8</v>
      </c>
      <c r="B2">
        <v>7</v>
      </c>
      <c r="D2">
        <v>1</v>
      </c>
      <c r="E2">
        <v>12</v>
      </c>
      <c r="F2">
        <v>100</v>
      </c>
      <c r="H2">
        <f>_xlfn.RANK.AVG(A2,$A$2:$A$100,0)</f>
        <v>22</v>
      </c>
      <c r="I2">
        <f>_xlfn.RANK.AVG(B2,$B$2:$B$100,0)</f>
        <v>42</v>
      </c>
      <c r="K2">
        <f>CORREL(H2:H100,I2:I100)</f>
        <v>0.13342912937771287</v>
      </c>
      <c r="L2" t="s">
        <v>132</v>
      </c>
    </row>
    <row r="3" spans="1:12" x14ac:dyDescent="0.25">
      <c r="A3">
        <v>7</v>
      </c>
      <c r="B3">
        <v>3</v>
      </c>
      <c r="D3">
        <f>D2+1</f>
        <v>2</v>
      </c>
      <c r="E3">
        <v>12</v>
      </c>
      <c r="F3">
        <v>100</v>
      </c>
      <c r="H3">
        <f>_xlfn.RANK.AVG(A3,$A$2:$A$100,0)</f>
        <v>49</v>
      </c>
      <c r="I3">
        <f t="shared" ref="I3:I66" si="0">_xlfn.RANK.AVG(B3,$B$2:$B$100,0)</f>
        <v>69.5</v>
      </c>
    </row>
    <row r="4" spans="1:12" x14ac:dyDescent="0.25">
      <c r="A4">
        <v>8</v>
      </c>
      <c r="B4">
        <v>7</v>
      </c>
      <c r="D4">
        <f t="shared" ref="D4:D67" si="1">D3+1</f>
        <v>3</v>
      </c>
      <c r="E4" s="18">
        <v>10</v>
      </c>
      <c r="F4">
        <v>100</v>
      </c>
      <c r="H4">
        <f t="shared" ref="H4:H66" si="2">_xlfn.RANK.AVG(A4,$A$2:$A$100,0)</f>
        <v>22</v>
      </c>
      <c r="I4">
        <f t="shared" si="0"/>
        <v>42</v>
      </c>
      <c r="K4">
        <v>0.19700000000000001</v>
      </c>
      <c r="L4" t="s">
        <v>122</v>
      </c>
    </row>
    <row r="5" spans="1:12" x14ac:dyDescent="0.25">
      <c r="A5">
        <v>8</v>
      </c>
      <c r="B5">
        <v>4</v>
      </c>
      <c r="D5">
        <f t="shared" si="1"/>
        <v>4</v>
      </c>
      <c r="E5" s="18">
        <v>10</v>
      </c>
      <c r="F5">
        <v>100</v>
      </c>
      <c r="H5">
        <f t="shared" si="2"/>
        <v>22</v>
      </c>
      <c r="I5">
        <f t="shared" si="0"/>
        <v>57</v>
      </c>
    </row>
    <row r="6" spans="1:12" x14ac:dyDescent="0.25">
      <c r="A6">
        <v>7</v>
      </c>
      <c r="B6">
        <v>3</v>
      </c>
      <c r="D6">
        <f t="shared" si="1"/>
        <v>5</v>
      </c>
      <c r="E6">
        <v>10</v>
      </c>
      <c r="F6" s="18">
        <v>80</v>
      </c>
      <c r="H6">
        <f t="shared" si="2"/>
        <v>49</v>
      </c>
      <c r="I6">
        <f t="shared" si="0"/>
        <v>69.5</v>
      </c>
    </row>
    <row r="7" spans="1:12" x14ac:dyDescent="0.25">
      <c r="A7">
        <v>8</v>
      </c>
      <c r="B7">
        <v>7</v>
      </c>
      <c r="D7">
        <f t="shared" si="1"/>
        <v>6</v>
      </c>
      <c r="E7">
        <v>10</v>
      </c>
      <c r="F7">
        <v>80</v>
      </c>
      <c r="H7">
        <f t="shared" si="2"/>
        <v>22</v>
      </c>
      <c r="I7">
        <f t="shared" si="0"/>
        <v>42</v>
      </c>
      <c r="K7" t="s">
        <v>133</v>
      </c>
    </row>
    <row r="8" spans="1:12" x14ac:dyDescent="0.25">
      <c r="A8">
        <v>7</v>
      </c>
      <c r="B8">
        <v>3</v>
      </c>
      <c r="D8">
        <f t="shared" si="1"/>
        <v>7</v>
      </c>
      <c r="E8" s="18">
        <v>8</v>
      </c>
      <c r="F8">
        <v>80</v>
      </c>
      <c r="H8">
        <f t="shared" si="2"/>
        <v>49</v>
      </c>
      <c r="I8">
        <f t="shared" si="0"/>
        <v>69.5</v>
      </c>
    </row>
    <row r="9" spans="1:12" x14ac:dyDescent="0.25">
      <c r="A9">
        <v>7</v>
      </c>
      <c r="B9">
        <v>3</v>
      </c>
      <c r="D9">
        <f t="shared" si="1"/>
        <v>8</v>
      </c>
      <c r="E9" s="18">
        <v>8</v>
      </c>
      <c r="F9">
        <v>60</v>
      </c>
      <c r="H9">
        <f t="shared" si="2"/>
        <v>49</v>
      </c>
      <c r="I9">
        <f t="shared" si="0"/>
        <v>69.5</v>
      </c>
    </row>
    <row r="10" spans="1:12" x14ac:dyDescent="0.25">
      <c r="A10">
        <v>7</v>
      </c>
      <c r="B10">
        <v>3</v>
      </c>
      <c r="D10">
        <f t="shared" si="1"/>
        <v>9</v>
      </c>
      <c r="E10" s="18">
        <v>8</v>
      </c>
      <c r="F10">
        <v>60</v>
      </c>
      <c r="H10">
        <f t="shared" si="2"/>
        <v>49</v>
      </c>
      <c r="I10">
        <f t="shared" si="0"/>
        <v>69.5</v>
      </c>
    </row>
    <row r="11" spans="1:12" x14ac:dyDescent="0.25">
      <c r="A11">
        <v>8</v>
      </c>
      <c r="B11">
        <v>3</v>
      </c>
      <c r="D11">
        <f t="shared" si="1"/>
        <v>10</v>
      </c>
      <c r="E11" s="18">
        <v>8</v>
      </c>
      <c r="F11">
        <v>60</v>
      </c>
      <c r="H11">
        <f t="shared" si="2"/>
        <v>22</v>
      </c>
      <c r="I11">
        <f t="shared" si="0"/>
        <v>69.5</v>
      </c>
    </row>
    <row r="12" spans="1:12" x14ac:dyDescent="0.25">
      <c r="A12">
        <v>7</v>
      </c>
      <c r="B12">
        <v>0</v>
      </c>
      <c r="D12">
        <f t="shared" si="1"/>
        <v>11</v>
      </c>
      <c r="E12" s="18">
        <v>8</v>
      </c>
      <c r="F12">
        <v>55</v>
      </c>
      <c r="H12">
        <f t="shared" si="2"/>
        <v>49</v>
      </c>
      <c r="I12">
        <f t="shared" si="0"/>
        <v>95.5</v>
      </c>
    </row>
    <row r="13" spans="1:12" x14ac:dyDescent="0.25">
      <c r="A13">
        <v>8</v>
      </c>
      <c r="B13">
        <v>3</v>
      </c>
      <c r="D13">
        <f t="shared" si="1"/>
        <v>12</v>
      </c>
      <c r="E13" s="18">
        <v>8</v>
      </c>
      <c r="F13">
        <v>55</v>
      </c>
      <c r="H13">
        <f t="shared" si="2"/>
        <v>22</v>
      </c>
      <c r="I13">
        <f t="shared" si="0"/>
        <v>69.5</v>
      </c>
    </row>
    <row r="14" spans="1:12" x14ac:dyDescent="0.25">
      <c r="A14">
        <v>8</v>
      </c>
      <c r="B14">
        <v>3</v>
      </c>
      <c r="D14">
        <f t="shared" si="1"/>
        <v>13</v>
      </c>
      <c r="E14" s="18">
        <v>8</v>
      </c>
      <c r="F14">
        <v>55</v>
      </c>
      <c r="H14">
        <f t="shared" si="2"/>
        <v>22</v>
      </c>
      <c r="I14">
        <f t="shared" si="0"/>
        <v>69.5</v>
      </c>
    </row>
    <row r="15" spans="1:12" x14ac:dyDescent="0.25">
      <c r="A15">
        <v>8</v>
      </c>
      <c r="B15">
        <v>3</v>
      </c>
      <c r="D15">
        <f t="shared" si="1"/>
        <v>14</v>
      </c>
      <c r="E15" s="18">
        <v>8</v>
      </c>
      <c r="F15" s="18">
        <v>23</v>
      </c>
      <c r="H15">
        <f t="shared" si="2"/>
        <v>22</v>
      </c>
      <c r="I15">
        <f t="shared" si="0"/>
        <v>69.5</v>
      </c>
    </row>
    <row r="16" spans="1:12" x14ac:dyDescent="0.25">
      <c r="A16">
        <v>8</v>
      </c>
      <c r="B16">
        <v>3</v>
      </c>
      <c r="D16">
        <f t="shared" si="1"/>
        <v>15</v>
      </c>
      <c r="E16" s="18">
        <v>8</v>
      </c>
      <c r="F16" s="18">
        <v>23</v>
      </c>
      <c r="H16">
        <f t="shared" si="2"/>
        <v>22</v>
      </c>
      <c r="I16">
        <f t="shared" si="0"/>
        <v>69.5</v>
      </c>
    </row>
    <row r="17" spans="1:9" x14ac:dyDescent="0.25">
      <c r="A17">
        <v>10</v>
      </c>
      <c r="B17">
        <v>23</v>
      </c>
      <c r="D17">
        <f t="shared" si="1"/>
        <v>16</v>
      </c>
      <c r="E17" s="18">
        <v>8</v>
      </c>
      <c r="F17">
        <v>23</v>
      </c>
      <c r="H17">
        <f t="shared" si="2"/>
        <v>4.5</v>
      </c>
      <c r="I17">
        <f t="shared" si="0"/>
        <v>15.5</v>
      </c>
    </row>
    <row r="18" spans="1:9" x14ac:dyDescent="0.25">
      <c r="A18">
        <v>8</v>
      </c>
      <c r="B18">
        <v>4</v>
      </c>
      <c r="D18">
        <f t="shared" si="1"/>
        <v>17</v>
      </c>
      <c r="E18">
        <v>8</v>
      </c>
      <c r="F18">
        <v>23</v>
      </c>
      <c r="H18">
        <f t="shared" si="2"/>
        <v>22</v>
      </c>
      <c r="I18">
        <f t="shared" si="0"/>
        <v>57</v>
      </c>
    </row>
    <row r="19" spans="1:9" x14ac:dyDescent="0.25">
      <c r="A19">
        <v>6</v>
      </c>
      <c r="B19">
        <v>6</v>
      </c>
      <c r="D19">
        <f t="shared" si="1"/>
        <v>18</v>
      </c>
      <c r="E19">
        <v>8</v>
      </c>
      <c r="F19">
        <v>17</v>
      </c>
      <c r="H19">
        <f t="shared" si="2"/>
        <v>64.5</v>
      </c>
      <c r="I19">
        <f t="shared" si="0"/>
        <v>50</v>
      </c>
    </row>
    <row r="20" spans="1:9" x14ac:dyDescent="0.25">
      <c r="A20">
        <v>6</v>
      </c>
      <c r="B20">
        <v>6</v>
      </c>
      <c r="D20">
        <f t="shared" si="1"/>
        <v>19</v>
      </c>
      <c r="E20">
        <v>8</v>
      </c>
      <c r="F20">
        <v>17</v>
      </c>
      <c r="H20">
        <f t="shared" si="2"/>
        <v>64.5</v>
      </c>
      <c r="I20">
        <f t="shared" si="0"/>
        <v>50</v>
      </c>
    </row>
    <row r="21" spans="1:9" x14ac:dyDescent="0.25">
      <c r="A21">
        <v>8</v>
      </c>
      <c r="B21">
        <v>12</v>
      </c>
      <c r="D21">
        <f t="shared" si="1"/>
        <v>20</v>
      </c>
      <c r="E21">
        <v>8</v>
      </c>
      <c r="F21">
        <v>17</v>
      </c>
      <c r="H21">
        <f t="shared" si="2"/>
        <v>22</v>
      </c>
      <c r="I21">
        <f t="shared" si="0"/>
        <v>28</v>
      </c>
    </row>
    <row r="22" spans="1:9" x14ac:dyDescent="0.25">
      <c r="A22">
        <v>10</v>
      </c>
      <c r="B22">
        <v>23</v>
      </c>
      <c r="D22">
        <f t="shared" si="1"/>
        <v>21</v>
      </c>
      <c r="E22">
        <v>8</v>
      </c>
      <c r="F22">
        <v>15</v>
      </c>
      <c r="H22">
        <f t="shared" si="2"/>
        <v>4.5</v>
      </c>
      <c r="I22">
        <f t="shared" si="0"/>
        <v>15.5</v>
      </c>
    </row>
    <row r="23" spans="1:9" x14ac:dyDescent="0.25">
      <c r="A23">
        <v>7</v>
      </c>
      <c r="B23">
        <v>7</v>
      </c>
      <c r="D23">
        <f t="shared" si="1"/>
        <v>22</v>
      </c>
      <c r="E23">
        <v>8</v>
      </c>
      <c r="F23">
        <v>15</v>
      </c>
      <c r="H23">
        <f t="shared" si="2"/>
        <v>49</v>
      </c>
      <c r="I23">
        <f t="shared" si="0"/>
        <v>42</v>
      </c>
    </row>
    <row r="24" spans="1:9" x14ac:dyDescent="0.25">
      <c r="A24">
        <v>4</v>
      </c>
      <c r="B24">
        <v>9</v>
      </c>
      <c r="D24">
        <f t="shared" si="1"/>
        <v>23</v>
      </c>
      <c r="E24">
        <v>8</v>
      </c>
      <c r="F24">
        <v>15</v>
      </c>
      <c r="H24">
        <f t="shared" si="2"/>
        <v>94</v>
      </c>
      <c r="I24">
        <f t="shared" si="0"/>
        <v>35.5</v>
      </c>
    </row>
    <row r="25" spans="1:9" x14ac:dyDescent="0.25">
      <c r="A25">
        <v>7</v>
      </c>
      <c r="B25">
        <v>0</v>
      </c>
      <c r="D25">
        <f t="shared" si="1"/>
        <v>24</v>
      </c>
      <c r="E25">
        <v>8</v>
      </c>
      <c r="F25">
        <v>15</v>
      </c>
      <c r="H25">
        <f t="shared" si="2"/>
        <v>49</v>
      </c>
      <c r="I25">
        <f t="shared" si="0"/>
        <v>95.5</v>
      </c>
    </row>
    <row r="26" spans="1:9" x14ac:dyDescent="0.25">
      <c r="A26">
        <v>6</v>
      </c>
      <c r="B26">
        <v>6</v>
      </c>
      <c r="D26">
        <f t="shared" si="1"/>
        <v>25</v>
      </c>
      <c r="E26">
        <v>8</v>
      </c>
      <c r="F26">
        <v>15</v>
      </c>
      <c r="H26">
        <f t="shared" si="2"/>
        <v>64.5</v>
      </c>
      <c r="I26">
        <f t="shared" si="0"/>
        <v>50</v>
      </c>
    </row>
    <row r="27" spans="1:9" x14ac:dyDescent="0.25">
      <c r="A27">
        <v>8</v>
      </c>
      <c r="B27">
        <v>12</v>
      </c>
      <c r="D27">
        <f t="shared" si="1"/>
        <v>26</v>
      </c>
      <c r="E27">
        <v>8</v>
      </c>
      <c r="F27" s="18">
        <v>12</v>
      </c>
      <c r="H27">
        <f t="shared" si="2"/>
        <v>22</v>
      </c>
      <c r="I27">
        <f t="shared" si="0"/>
        <v>28</v>
      </c>
    </row>
    <row r="28" spans="1:9" x14ac:dyDescent="0.25">
      <c r="A28">
        <v>7</v>
      </c>
      <c r="B28">
        <v>7</v>
      </c>
      <c r="D28">
        <f t="shared" si="1"/>
        <v>27</v>
      </c>
      <c r="E28">
        <v>8</v>
      </c>
      <c r="F28">
        <v>12</v>
      </c>
      <c r="H28">
        <f t="shared" si="2"/>
        <v>49</v>
      </c>
      <c r="I28">
        <f t="shared" si="0"/>
        <v>42</v>
      </c>
    </row>
    <row r="29" spans="1:9" x14ac:dyDescent="0.25">
      <c r="A29">
        <v>10</v>
      </c>
      <c r="B29">
        <v>23</v>
      </c>
      <c r="D29">
        <f t="shared" si="1"/>
        <v>28</v>
      </c>
      <c r="E29">
        <v>8</v>
      </c>
      <c r="F29">
        <v>12</v>
      </c>
      <c r="H29">
        <f t="shared" si="2"/>
        <v>4.5</v>
      </c>
      <c r="I29">
        <f t="shared" si="0"/>
        <v>15.5</v>
      </c>
    </row>
    <row r="30" spans="1:9" x14ac:dyDescent="0.25">
      <c r="A30">
        <v>4</v>
      </c>
      <c r="B30">
        <v>9</v>
      </c>
      <c r="D30">
        <f t="shared" si="1"/>
        <v>29</v>
      </c>
      <c r="E30">
        <v>8</v>
      </c>
      <c r="F30">
        <v>12</v>
      </c>
      <c r="H30">
        <f t="shared" si="2"/>
        <v>94</v>
      </c>
      <c r="I30">
        <f t="shared" si="0"/>
        <v>35.5</v>
      </c>
    </row>
    <row r="31" spans="1:9" x14ac:dyDescent="0.25">
      <c r="A31">
        <v>8</v>
      </c>
      <c r="B31">
        <v>4</v>
      </c>
      <c r="D31">
        <f t="shared" si="1"/>
        <v>30</v>
      </c>
      <c r="E31">
        <v>8</v>
      </c>
      <c r="F31">
        <v>12</v>
      </c>
      <c r="H31">
        <f t="shared" si="2"/>
        <v>22</v>
      </c>
      <c r="I31">
        <f t="shared" si="0"/>
        <v>57</v>
      </c>
    </row>
    <row r="32" spans="1:9" x14ac:dyDescent="0.25">
      <c r="A32">
        <v>10</v>
      </c>
      <c r="B32">
        <v>23</v>
      </c>
      <c r="D32">
        <f t="shared" si="1"/>
        <v>31</v>
      </c>
      <c r="E32">
        <v>8</v>
      </c>
      <c r="F32">
        <v>10</v>
      </c>
      <c r="H32">
        <f t="shared" si="2"/>
        <v>4.5</v>
      </c>
      <c r="I32">
        <f t="shared" si="0"/>
        <v>15.5</v>
      </c>
    </row>
    <row r="33" spans="1:9" x14ac:dyDescent="0.25">
      <c r="A33">
        <v>6</v>
      </c>
      <c r="B33">
        <v>6</v>
      </c>
      <c r="D33">
        <f t="shared" si="1"/>
        <v>32</v>
      </c>
      <c r="E33">
        <v>8</v>
      </c>
      <c r="F33">
        <v>10</v>
      </c>
      <c r="H33">
        <f t="shared" si="2"/>
        <v>64.5</v>
      </c>
      <c r="I33">
        <f t="shared" si="0"/>
        <v>50</v>
      </c>
    </row>
    <row r="34" spans="1:9" x14ac:dyDescent="0.25">
      <c r="A34">
        <v>8</v>
      </c>
      <c r="B34">
        <v>80</v>
      </c>
      <c r="D34">
        <f t="shared" si="1"/>
        <v>33</v>
      </c>
      <c r="E34">
        <v>8</v>
      </c>
      <c r="F34">
        <v>10</v>
      </c>
      <c r="H34">
        <f t="shared" si="2"/>
        <v>22</v>
      </c>
      <c r="I34">
        <f t="shared" si="0"/>
        <v>6</v>
      </c>
    </row>
    <row r="35" spans="1:9" x14ac:dyDescent="0.25">
      <c r="A35">
        <v>8</v>
      </c>
      <c r="B35">
        <v>12</v>
      </c>
      <c r="D35">
        <f t="shared" si="1"/>
        <v>34</v>
      </c>
      <c r="E35">
        <v>8</v>
      </c>
      <c r="F35" s="18">
        <v>9</v>
      </c>
      <c r="H35">
        <f t="shared" si="2"/>
        <v>22</v>
      </c>
      <c r="I35">
        <f t="shared" si="0"/>
        <v>28</v>
      </c>
    </row>
    <row r="36" spans="1:9" x14ac:dyDescent="0.25">
      <c r="A36">
        <v>8</v>
      </c>
      <c r="B36">
        <v>80</v>
      </c>
      <c r="D36">
        <f t="shared" si="1"/>
        <v>35</v>
      </c>
      <c r="E36">
        <v>8</v>
      </c>
      <c r="F36">
        <v>9</v>
      </c>
      <c r="H36">
        <f t="shared" si="2"/>
        <v>22</v>
      </c>
      <c r="I36">
        <f t="shared" si="0"/>
        <v>6</v>
      </c>
    </row>
    <row r="37" spans="1:9" x14ac:dyDescent="0.25">
      <c r="A37">
        <v>4</v>
      </c>
      <c r="B37">
        <v>2</v>
      </c>
      <c r="D37">
        <f t="shared" si="1"/>
        <v>36</v>
      </c>
      <c r="E37">
        <v>8</v>
      </c>
      <c r="F37">
        <v>9</v>
      </c>
      <c r="H37">
        <f t="shared" si="2"/>
        <v>94</v>
      </c>
      <c r="I37">
        <f t="shared" si="0"/>
        <v>83</v>
      </c>
    </row>
    <row r="38" spans="1:9" x14ac:dyDescent="0.25">
      <c r="A38">
        <v>7</v>
      </c>
      <c r="B38">
        <v>7</v>
      </c>
      <c r="D38">
        <f t="shared" si="1"/>
        <v>37</v>
      </c>
      <c r="E38">
        <v>8</v>
      </c>
      <c r="F38">
        <v>9</v>
      </c>
      <c r="H38">
        <f t="shared" si="2"/>
        <v>49</v>
      </c>
      <c r="I38">
        <f t="shared" si="0"/>
        <v>42</v>
      </c>
    </row>
    <row r="39" spans="1:9" x14ac:dyDescent="0.25">
      <c r="A39">
        <v>8</v>
      </c>
      <c r="B39">
        <v>2</v>
      </c>
      <c r="D39">
        <f t="shared" si="1"/>
        <v>38</v>
      </c>
      <c r="E39" s="18">
        <v>7</v>
      </c>
      <c r="F39" s="18">
        <v>7</v>
      </c>
      <c r="H39">
        <f t="shared" si="2"/>
        <v>22</v>
      </c>
      <c r="I39">
        <f t="shared" si="0"/>
        <v>83</v>
      </c>
    </row>
    <row r="40" spans="1:9" x14ac:dyDescent="0.25">
      <c r="A40">
        <v>4</v>
      </c>
      <c r="B40">
        <v>9</v>
      </c>
      <c r="D40">
        <f t="shared" si="1"/>
        <v>39</v>
      </c>
      <c r="E40" s="18">
        <v>7</v>
      </c>
      <c r="F40" s="18">
        <v>7</v>
      </c>
      <c r="H40">
        <f t="shared" si="2"/>
        <v>94</v>
      </c>
      <c r="I40">
        <f t="shared" si="0"/>
        <v>35.5</v>
      </c>
    </row>
    <row r="41" spans="1:9" x14ac:dyDescent="0.25">
      <c r="A41">
        <v>8</v>
      </c>
      <c r="B41">
        <v>80</v>
      </c>
      <c r="D41">
        <f t="shared" si="1"/>
        <v>40</v>
      </c>
      <c r="E41" s="18">
        <v>7</v>
      </c>
      <c r="F41" s="18">
        <v>7</v>
      </c>
      <c r="H41">
        <f t="shared" si="2"/>
        <v>22</v>
      </c>
      <c r="I41">
        <f t="shared" si="0"/>
        <v>6</v>
      </c>
    </row>
    <row r="42" spans="1:9" x14ac:dyDescent="0.25">
      <c r="A42">
        <v>7</v>
      </c>
      <c r="B42">
        <v>7</v>
      </c>
      <c r="D42">
        <f t="shared" si="1"/>
        <v>41</v>
      </c>
      <c r="E42" s="18">
        <v>7</v>
      </c>
      <c r="F42" s="18">
        <v>7</v>
      </c>
      <c r="H42">
        <f t="shared" si="2"/>
        <v>49</v>
      </c>
      <c r="I42">
        <f t="shared" si="0"/>
        <v>42</v>
      </c>
    </row>
    <row r="43" spans="1:9" x14ac:dyDescent="0.25">
      <c r="A43">
        <v>4</v>
      </c>
      <c r="B43">
        <v>9</v>
      </c>
      <c r="D43">
        <f t="shared" si="1"/>
        <v>42</v>
      </c>
      <c r="E43" s="18">
        <v>7</v>
      </c>
      <c r="F43">
        <v>7</v>
      </c>
      <c r="H43">
        <f t="shared" si="2"/>
        <v>94</v>
      </c>
      <c r="I43">
        <f t="shared" si="0"/>
        <v>35.5</v>
      </c>
    </row>
    <row r="44" spans="1:9" x14ac:dyDescent="0.25">
      <c r="A44">
        <v>4</v>
      </c>
      <c r="B44">
        <v>2</v>
      </c>
      <c r="D44">
        <f t="shared" si="1"/>
        <v>43</v>
      </c>
      <c r="E44" s="18">
        <v>7</v>
      </c>
      <c r="F44">
        <v>7</v>
      </c>
      <c r="H44">
        <f t="shared" si="2"/>
        <v>94</v>
      </c>
      <c r="I44">
        <f t="shared" si="0"/>
        <v>83</v>
      </c>
    </row>
    <row r="45" spans="1:9" x14ac:dyDescent="0.25">
      <c r="A45">
        <v>5</v>
      </c>
      <c r="B45">
        <v>15</v>
      </c>
      <c r="D45">
        <f t="shared" si="1"/>
        <v>44</v>
      </c>
      <c r="E45" s="18">
        <v>7</v>
      </c>
      <c r="F45">
        <v>7</v>
      </c>
      <c r="H45">
        <f t="shared" si="2"/>
        <v>78.5</v>
      </c>
      <c r="I45">
        <f t="shared" si="0"/>
        <v>23</v>
      </c>
    </row>
    <row r="46" spans="1:9" x14ac:dyDescent="0.25">
      <c r="A46">
        <v>8</v>
      </c>
      <c r="B46">
        <v>0</v>
      </c>
      <c r="D46">
        <f t="shared" si="1"/>
        <v>45</v>
      </c>
      <c r="E46">
        <v>7</v>
      </c>
      <c r="F46">
        <v>7</v>
      </c>
      <c r="H46">
        <f t="shared" si="2"/>
        <v>22</v>
      </c>
      <c r="I46">
        <f t="shared" si="0"/>
        <v>95.5</v>
      </c>
    </row>
    <row r="47" spans="1:9" x14ac:dyDescent="0.25">
      <c r="A47">
        <v>8</v>
      </c>
      <c r="B47">
        <v>10</v>
      </c>
      <c r="D47">
        <f t="shared" si="1"/>
        <v>46</v>
      </c>
      <c r="E47">
        <v>7</v>
      </c>
      <c r="F47">
        <v>7</v>
      </c>
      <c r="H47">
        <f t="shared" si="2"/>
        <v>22</v>
      </c>
      <c r="I47">
        <f t="shared" si="0"/>
        <v>32</v>
      </c>
    </row>
    <row r="48" spans="1:9" x14ac:dyDescent="0.25">
      <c r="A48">
        <v>5</v>
      </c>
      <c r="B48">
        <v>15</v>
      </c>
      <c r="D48">
        <f t="shared" si="1"/>
        <v>47</v>
      </c>
      <c r="E48">
        <v>7</v>
      </c>
      <c r="F48" s="18">
        <v>6</v>
      </c>
      <c r="H48">
        <f t="shared" si="2"/>
        <v>78.5</v>
      </c>
      <c r="I48">
        <f t="shared" si="0"/>
        <v>23</v>
      </c>
    </row>
    <row r="49" spans="1:9" x14ac:dyDescent="0.25">
      <c r="A49">
        <v>8</v>
      </c>
      <c r="B49">
        <v>2</v>
      </c>
      <c r="D49">
        <f t="shared" si="1"/>
        <v>48</v>
      </c>
      <c r="E49">
        <v>7</v>
      </c>
      <c r="F49">
        <v>6</v>
      </c>
      <c r="H49">
        <f t="shared" si="2"/>
        <v>22</v>
      </c>
      <c r="I49">
        <f t="shared" si="0"/>
        <v>83</v>
      </c>
    </row>
    <row r="50" spans="1:9" x14ac:dyDescent="0.25">
      <c r="A50">
        <v>7</v>
      </c>
      <c r="B50">
        <v>100</v>
      </c>
      <c r="D50">
        <f t="shared" si="1"/>
        <v>49</v>
      </c>
      <c r="E50">
        <v>7</v>
      </c>
      <c r="F50">
        <v>6</v>
      </c>
      <c r="H50">
        <f t="shared" si="2"/>
        <v>49</v>
      </c>
      <c r="I50">
        <f t="shared" si="0"/>
        <v>2.5</v>
      </c>
    </row>
    <row r="51" spans="1:9" x14ac:dyDescent="0.25">
      <c r="A51">
        <v>7</v>
      </c>
      <c r="B51">
        <v>100</v>
      </c>
      <c r="D51">
        <f t="shared" si="1"/>
        <v>50</v>
      </c>
      <c r="E51">
        <v>7</v>
      </c>
      <c r="F51">
        <v>6</v>
      </c>
      <c r="H51">
        <f t="shared" si="2"/>
        <v>49</v>
      </c>
      <c r="I51">
        <f t="shared" si="0"/>
        <v>2.5</v>
      </c>
    </row>
    <row r="52" spans="1:9" x14ac:dyDescent="0.25">
      <c r="A52">
        <v>8</v>
      </c>
      <c r="B52">
        <v>0</v>
      </c>
      <c r="D52">
        <f t="shared" si="1"/>
        <v>51</v>
      </c>
      <c r="E52">
        <v>7</v>
      </c>
      <c r="F52">
        <v>6</v>
      </c>
      <c r="H52">
        <f t="shared" si="2"/>
        <v>22</v>
      </c>
      <c r="I52">
        <f t="shared" si="0"/>
        <v>95.5</v>
      </c>
    </row>
    <row r="53" spans="1:9" x14ac:dyDescent="0.25">
      <c r="A53">
        <v>7</v>
      </c>
      <c r="B53">
        <v>17</v>
      </c>
      <c r="D53">
        <f t="shared" si="1"/>
        <v>52</v>
      </c>
      <c r="E53">
        <v>7</v>
      </c>
      <c r="F53">
        <v>6</v>
      </c>
      <c r="H53">
        <f t="shared" si="2"/>
        <v>49</v>
      </c>
      <c r="I53">
        <f t="shared" si="0"/>
        <v>19</v>
      </c>
    </row>
    <row r="54" spans="1:9" x14ac:dyDescent="0.25">
      <c r="A54">
        <v>7</v>
      </c>
      <c r="B54">
        <v>100</v>
      </c>
      <c r="D54">
        <f t="shared" si="1"/>
        <v>53</v>
      </c>
      <c r="E54">
        <v>7</v>
      </c>
      <c r="F54">
        <v>6</v>
      </c>
      <c r="H54">
        <f t="shared" si="2"/>
        <v>49</v>
      </c>
      <c r="I54">
        <f t="shared" si="0"/>
        <v>2.5</v>
      </c>
    </row>
    <row r="55" spans="1:9" x14ac:dyDescent="0.25">
      <c r="A55">
        <v>5</v>
      </c>
      <c r="B55">
        <v>15</v>
      </c>
      <c r="D55">
        <f t="shared" si="1"/>
        <v>54</v>
      </c>
      <c r="E55">
        <v>7</v>
      </c>
      <c r="F55" s="18">
        <v>4</v>
      </c>
      <c r="H55">
        <f t="shared" si="2"/>
        <v>78.5</v>
      </c>
      <c r="I55">
        <f t="shared" si="0"/>
        <v>23</v>
      </c>
    </row>
    <row r="56" spans="1:9" x14ac:dyDescent="0.25">
      <c r="A56">
        <v>7</v>
      </c>
      <c r="B56">
        <v>100</v>
      </c>
      <c r="D56">
        <f t="shared" si="1"/>
        <v>55</v>
      </c>
      <c r="E56">
        <v>7</v>
      </c>
      <c r="F56" s="18">
        <v>4</v>
      </c>
      <c r="H56">
        <f t="shared" si="2"/>
        <v>49</v>
      </c>
      <c r="I56">
        <f t="shared" si="0"/>
        <v>2.5</v>
      </c>
    </row>
    <row r="57" spans="1:9" x14ac:dyDescent="0.25">
      <c r="A57">
        <v>5</v>
      </c>
      <c r="B57">
        <v>2</v>
      </c>
      <c r="D57">
        <f t="shared" si="1"/>
        <v>56</v>
      </c>
      <c r="E57">
        <v>7</v>
      </c>
      <c r="F57">
        <v>4</v>
      </c>
      <c r="H57">
        <f t="shared" si="2"/>
        <v>78.5</v>
      </c>
      <c r="I57">
        <f t="shared" si="0"/>
        <v>83</v>
      </c>
    </row>
    <row r="58" spans="1:9" x14ac:dyDescent="0.25">
      <c r="A58">
        <v>5</v>
      </c>
      <c r="B58">
        <v>3</v>
      </c>
      <c r="D58">
        <f t="shared" si="1"/>
        <v>57</v>
      </c>
      <c r="E58">
        <v>7</v>
      </c>
      <c r="F58">
        <v>4</v>
      </c>
      <c r="H58">
        <f t="shared" si="2"/>
        <v>78.5</v>
      </c>
      <c r="I58">
        <f t="shared" si="0"/>
        <v>69.5</v>
      </c>
    </row>
    <row r="59" spans="1:9" x14ac:dyDescent="0.25">
      <c r="A59">
        <v>7</v>
      </c>
      <c r="B59">
        <v>0</v>
      </c>
      <c r="D59">
        <f t="shared" si="1"/>
        <v>58</v>
      </c>
      <c r="E59">
        <v>7</v>
      </c>
      <c r="F59">
        <v>4</v>
      </c>
      <c r="H59">
        <f t="shared" si="2"/>
        <v>49</v>
      </c>
      <c r="I59">
        <f t="shared" si="0"/>
        <v>95.5</v>
      </c>
    </row>
    <row r="60" spans="1:9" x14ac:dyDescent="0.25">
      <c r="A60">
        <v>5</v>
      </c>
      <c r="B60">
        <v>12</v>
      </c>
      <c r="D60">
        <f t="shared" si="1"/>
        <v>59</v>
      </c>
      <c r="E60">
        <v>7</v>
      </c>
      <c r="F60">
        <v>4</v>
      </c>
      <c r="H60">
        <f t="shared" si="2"/>
        <v>78.5</v>
      </c>
      <c r="I60">
        <f t="shared" si="0"/>
        <v>28</v>
      </c>
    </row>
    <row r="61" spans="1:9" x14ac:dyDescent="0.25">
      <c r="A61">
        <v>5</v>
      </c>
      <c r="B61">
        <v>1</v>
      </c>
      <c r="D61">
        <f t="shared" si="1"/>
        <v>60</v>
      </c>
      <c r="E61">
        <v>7</v>
      </c>
      <c r="F61">
        <v>4</v>
      </c>
      <c r="H61">
        <f t="shared" si="2"/>
        <v>78.5</v>
      </c>
      <c r="I61">
        <f t="shared" si="0"/>
        <v>89.5</v>
      </c>
    </row>
    <row r="62" spans="1:9" x14ac:dyDescent="0.25">
      <c r="A62">
        <v>5</v>
      </c>
      <c r="B62">
        <v>3</v>
      </c>
      <c r="D62">
        <f t="shared" si="1"/>
        <v>61</v>
      </c>
      <c r="E62" s="18">
        <v>6</v>
      </c>
      <c r="F62" s="18">
        <v>3</v>
      </c>
      <c r="H62">
        <f t="shared" si="2"/>
        <v>78.5</v>
      </c>
      <c r="I62">
        <f t="shared" si="0"/>
        <v>69.5</v>
      </c>
    </row>
    <row r="63" spans="1:9" x14ac:dyDescent="0.25">
      <c r="A63">
        <v>4</v>
      </c>
      <c r="B63">
        <v>2</v>
      </c>
      <c r="D63">
        <f t="shared" si="1"/>
        <v>62</v>
      </c>
      <c r="E63">
        <v>6</v>
      </c>
      <c r="F63" s="18">
        <v>3</v>
      </c>
      <c r="H63">
        <f t="shared" si="2"/>
        <v>94</v>
      </c>
      <c r="I63">
        <f t="shared" si="0"/>
        <v>83</v>
      </c>
    </row>
    <row r="64" spans="1:9" x14ac:dyDescent="0.25">
      <c r="A64">
        <v>5</v>
      </c>
      <c r="B64">
        <v>2</v>
      </c>
      <c r="D64">
        <f t="shared" si="1"/>
        <v>63</v>
      </c>
      <c r="E64">
        <v>6</v>
      </c>
      <c r="F64" s="18">
        <v>3</v>
      </c>
      <c r="H64">
        <f t="shared" si="2"/>
        <v>78.5</v>
      </c>
      <c r="I64">
        <f t="shared" si="0"/>
        <v>83</v>
      </c>
    </row>
    <row r="65" spans="1:9" x14ac:dyDescent="0.25">
      <c r="A65">
        <v>5</v>
      </c>
      <c r="B65">
        <v>3</v>
      </c>
      <c r="D65">
        <f t="shared" si="1"/>
        <v>64</v>
      </c>
      <c r="E65">
        <v>6</v>
      </c>
      <c r="F65" s="18">
        <v>3</v>
      </c>
      <c r="H65">
        <f t="shared" si="2"/>
        <v>78.5</v>
      </c>
      <c r="I65">
        <f t="shared" si="0"/>
        <v>69.5</v>
      </c>
    </row>
    <row r="66" spans="1:9" x14ac:dyDescent="0.25">
      <c r="A66">
        <v>8</v>
      </c>
      <c r="B66">
        <v>10</v>
      </c>
      <c r="D66">
        <f t="shared" si="1"/>
        <v>65</v>
      </c>
      <c r="E66">
        <v>6</v>
      </c>
      <c r="F66" s="18">
        <v>3</v>
      </c>
      <c r="H66">
        <f t="shared" si="2"/>
        <v>22</v>
      </c>
      <c r="I66">
        <f t="shared" si="0"/>
        <v>32</v>
      </c>
    </row>
    <row r="67" spans="1:9" x14ac:dyDescent="0.25">
      <c r="A67">
        <v>5</v>
      </c>
      <c r="B67">
        <v>1</v>
      </c>
      <c r="D67">
        <f t="shared" si="1"/>
        <v>66</v>
      </c>
      <c r="E67">
        <v>6</v>
      </c>
      <c r="F67" s="18">
        <v>3</v>
      </c>
      <c r="H67">
        <f t="shared" ref="H67:H100" si="3">_xlfn.RANK.AVG(A67,$A$2:$A$100,0)</f>
        <v>78.5</v>
      </c>
      <c r="I67">
        <f t="shared" ref="I67:I100" si="4">_xlfn.RANK.AVG(B67,$B$2:$B$100,0)</f>
        <v>89.5</v>
      </c>
    </row>
    <row r="68" spans="1:9" x14ac:dyDescent="0.25">
      <c r="A68">
        <v>5</v>
      </c>
      <c r="B68">
        <v>3</v>
      </c>
      <c r="D68">
        <f t="shared" ref="D68:D100" si="5">D67+1</f>
        <v>67</v>
      </c>
      <c r="E68">
        <v>6</v>
      </c>
      <c r="F68" s="18">
        <v>3</v>
      </c>
      <c r="H68">
        <f t="shared" si="3"/>
        <v>78.5</v>
      </c>
      <c r="I68">
        <f t="shared" si="4"/>
        <v>69.5</v>
      </c>
    </row>
    <row r="69" spans="1:9" x14ac:dyDescent="0.25">
      <c r="A69">
        <v>12</v>
      </c>
      <c r="B69">
        <v>0</v>
      </c>
      <c r="D69">
        <f t="shared" si="5"/>
        <v>68</v>
      </c>
      <c r="E69">
        <v>6</v>
      </c>
      <c r="F69" s="18">
        <v>3</v>
      </c>
      <c r="H69">
        <f t="shared" si="3"/>
        <v>1.5</v>
      </c>
      <c r="I69">
        <f t="shared" si="4"/>
        <v>95.5</v>
      </c>
    </row>
    <row r="70" spans="1:9" x14ac:dyDescent="0.25">
      <c r="A70">
        <v>5</v>
      </c>
      <c r="B70">
        <v>2</v>
      </c>
      <c r="D70">
        <f t="shared" si="5"/>
        <v>69</v>
      </c>
      <c r="E70">
        <v>5</v>
      </c>
      <c r="F70" s="18">
        <v>3</v>
      </c>
      <c r="H70">
        <f t="shared" si="3"/>
        <v>78.5</v>
      </c>
      <c r="I70">
        <f t="shared" si="4"/>
        <v>83</v>
      </c>
    </row>
    <row r="71" spans="1:9" x14ac:dyDescent="0.25">
      <c r="A71">
        <v>5</v>
      </c>
      <c r="B71">
        <v>3</v>
      </c>
      <c r="D71">
        <f t="shared" si="5"/>
        <v>70</v>
      </c>
      <c r="E71">
        <v>5</v>
      </c>
      <c r="F71" s="18">
        <v>3</v>
      </c>
      <c r="H71">
        <f t="shared" si="3"/>
        <v>78.5</v>
      </c>
      <c r="I71">
        <f t="shared" si="4"/>
        <v>69.5</v>
      </c>
    </row>
    <row r="72" spans="1:9" x14ac:dyDescent="0.25">
      <c r="A72">
        <v>7</v>
      </c>
      <c r="B72">
        <v>17</v>
      </c>
      <c r="D72">
        <f t="shared" si="5"/>
        <v>71</v>
      </c>
      <c r="E72">
        <v>5</v>
      </c>
      <c r="F72">
        <v>3</v>
      </c>
      <c r="H72">
        <f t="shared" si="3"/>
        <v>49</v>
      </c>
      <c r="I72">
        <f t="shared" si="4"/>
        <v>19</v>
      </c>
    </row>
    <row r="73" spans="1:9" x14ac:dyDescent="0.25">
      <c r="A73">
        <v>4</v>
      </c>
      <c r="B73">
        <v>2</v>
      </c>
      <c r="D73">
        <f t="shared" si="5"/>
        <v>72</v>
      </c>
      <c r="E73">
        <v>5</v>
      </c>
      <c r="F73">
        <v>3</v>
      </c>
      <c r="H73">
        <f t="shared" si="3"/>
        <v>94</v>
      </c>
      <c r="I73">
        <f t="shared" si="4"/>
        <v>83</v>
      </c>
    </row>
    <row r="74" spans="1:9" x14ac:dyDescent="0.25">
      <c r="A74">
        <v>7</v>
      </c>
      <c r="B74">
        <v>55</v>
      </c>
      <c r="D74">
        <f t="shared" si="5"/>
        <v>73</v>
      </c>
      <c r="E74">
        <v>5</v>
      </c>
      <c r="F74">
        <v>3</v>
      </c>
      <c r="H74">
        <f t="shared" si="3"/>
        <v>49</v>
      </c>
      <c r="I74">
        <f t="shared" si="4"/>
        <v>12</v>
      </c>
    </row>
    <row r="75" spans="1:9" x14ac:dyDescent="0.25">
      <c r="A75">
        <v>5</v>
      </c>
      <c r="B75">
        <v>1</v>
      </c>
      <c r="D75">
        <f t="shared" si="5"/>
        <v>74</v>
      </c>
      <c r="E75">
        <v>5</v>
      </c>
      <c r="F75">
        <v>3</v>
      </c>
      <c r="H75">
        <f t="shared" si="3"/>
        <v>78.5</v>
      </c>
      <c r="I75">
        <f t="shared" si="4"/>
        <v>89.5</v>
      </c>
    </row>
    <row r="76" spans="1:9" x14ac:dyDescent="0.25">
      <c r="A76">
        <v>6</v>
      </c>
      <c r="B76">
        <v>4</v>
      </c>
      <c r="D76">
        <f t="shared" si="5"/>
        <v>75</v>
      </c>
      <c r="E76">
        <v>5</v>
      </c>
      <c r="F76">
        <v>3</v>
      </c>
      <c r="H76">
        <f t="shared" si="3"/>
        <v>64.5</v>
      </c>
      <c r="I76">
        <f t="shared" si="4"/>
        <v>57</v>
      </c>
    </row>
    <row r="77" spans="1:9" x14ac:dyDescent="0.25">
      <c r="A77">
        <v>5</v>
      </c>
      <c r="B77">
        <v>3</v>
      </c>
      <c r="D77">
        <f t="shared" si="5"/>
        <v>76</v>
      </c>
      <c r="E77">
        <v>5</v>
      </c>
      <c r="F77">
        <v>3</v>
      </c>
      <c r="H77">
        <f t="shared" si="3"/>
        <v>78.5</v>
      </c>
      <c r="I77">
        <f t="shared" si="4"/>
        <v>69.5</v>
      </c>
    </row>
    <row r="78" spans="1:9" x14ac:dyDescent="0.25">
      <c r="A78">
        <v>7</v>
      </c>
      <c r="B78">
        <v>0</v>
      </c>
      <c r="D78">
        <f t="shared" si="5"/>
        <v>77</v>
      </c>
      <c r="E78">
        <v>5</v>
      </c>
      <c r="F78">
        <v>3</v>
      </c>
      <c r="H78">
        <f t="shared" si="3"/>
        <v>49</v>
      </c>
      <c r="I78">
        <f t="shared" si="4"/>
        <v>95.5</v>
      </c>
    </row>
    <row r="79" spans="1:9" x14ac:dyDescent="0.25">
      <c r="A79">
        <v>5</v>
      </c>
      <c r="B79">
        <v>12</v>
      </c>
      <c r="D79">
        <f t="shared" si="5"/>
        <v>78</v>
      </c>
      <c r="E79">
        <v>5</v>
      </c>
      <c r="F79">
        <v>3</v>
      </c>
      <c r="H79">
        <f t="shared" si="3"/>
        <v>78.5</v>
      </c>
      <c r="I79">
        <f t="shared" si="4"/>
        <v>28</v>
      </c>
    </row>
    <row r="80" spans="1:9" x14ac:dyDescent="0.25">
      <c r="A80">
        <v>8</v>
      </c>
      <c r="B80">
        <v>15</v>
      </c>
      <c r="D80">
        <f t="shared" si="5"/>
        <v>79</v>
      </c>
      <c r="E80">
        <v>5</v>
      </c>
      <c r="F80" s="18">
        <v>2</v>
      </c>
      <c r="H80">
        <f t="shared" si="3"/>
        <v>22</v>
      </c>
      <c r="I80">
        <f t="shared" si="4"/>
        <v>23</v>
      </c>
    </row>
    <row r="81" spans="1:9" x14ac:dyDescent="0.25">
      <c r="A81">
        <v>8</v>
      </c>
      <c r="B81">
        <v>7</v>
      </c>
      <c r="D81">
        <f t="shared" si="5"/>
        <v>80</v>
      </c>
      <c r="E81">
        <v>5</v>
      </c>
      <c r="F81">
        <v>2</v>
      </c>
      <c r="H81">
        <f t="shared" si="3"/>
        <v>22</v>
      </c>
      <c r="I81">
        <f t="shared" si="4"/>
        <v>42</v>
      </c>
    </row>
    <row r="82" spans="1:9" x14ac:dyDescent="0.25">
      <c r="A82">
        <v>12</v>
      </c>
      <c r="B82">
        <v>0</v>
      </c>
      <c r="D82">
        <f t="shared" si="5"/>
        <v>81</v>
      </c>
      <c r="E82">
        <v>5</v>
      </c>
      <c r="F82">
        <v>2</v>
      </c>
      <c r="H82">
        <f t="shared" si="3"/>
        <v>1.5</v>
      </c>
      <c r="I82">
        <f t="shared" si="4"/>
        <v>95.5</v>
      </c>
    </row>
    <row r="83" spans="1:9" x14ac:dyDescent="0.25">
      <c r="A83">
        <v>8</v>
      </c>
      <c r="B83">
        <v>6</v>
      </c>
      <c r="D83">
        <f t="shared" si="5"/>
        <v>82</v>
      </c>
      <c r="E83">
        <v>5</v>
      </c>
      <c r="F83">
        <v>2</v>
      </c>
      <c r="H83">
        <f t="shared" si="3"/>
        <v>22</v>
      </c>
      <c r="I83">
        <f t="shared" si="4"/>
        <v>50</v>
      </c>
    </row>
    <row r="84" spans="1:9" x14ac:dyDescent="0.25">
      <c r="A84">
        <v>8</v>
      </c>
      <c r="B84">
        <v>10</v>
      </c>
      <c r="D84">
        <f t="shared" si="5"/>
        <v>83</v>
      </c>
      <c r="E84">
        <v>5</v>
      </c>
      <c r="F84">
        <v>2</v>
      </c>
      <c r="H84">
        <f t="shared" si="3"/>
        <v>22</v>
      </c>
      <c r="I84">
        <f t="shared" si="4"/>
        <v>32</v>
      </c>
    </row>
    <row r="85" spans="1:9" x14ac:dyDescent="0.25">
      <c r="A85">
        <v>5</v>
      </c>
      <c r="B85">
        <v>3</v>
      </c>
      <c r="D85">
        <f t="shared" si="5"/>
        <v>84</v>
      </c>
      <c r="E85">
        <v>5</v>
      </c>
      <c r="F85">
        <v>2</v>
      </c>
      <c r="H85">
        <f t="shared" si="3"/>
        <v>78.5</v>
      </c>
      <c r="I85">
        <f t="shared" si="4"/>
        <v>69.5</v>
      </c>
    </row>
    <row r="86" spans="1:9" x14ac:dyDescent="0.25">
      <c r="A86">
        <v>4</v>
      </c>
      <c r="B86">
        <v>60</v>
      </c>
      <c r="D86">
        <f t="shared" si="5"/>
        <v>85</v>
      </c>
      <c r="E86">
        <v>5</v>
      </c>
      <c r="F86">
        <v>2</v>
      </c>
      <c r="H86">
        <f t="shared" si="3"/>
        <v>94</v>
      </c>
      <c r="I86">
        <f t="shared" si="4"/>
        <v>9</v>
      </c>
    </row>
    <row r="87" spans="1:9" x14ac:dyDescent="0.25">
      <c r="A87">
        <v>5</v>
      </c>
      <c r="B87">
        <v>1</v>
      </c>
      <c r="D87">
        <f t="shared" si="5"/>
        <v>86</v>
      </c>
      <c r="E87">
        <v>5</v>
      </c>
      <c r="F87">
        <v>2</v>
      </c>
      <c r="H87">
        <f t="shared" si="3"/>
        <v>78.5</v>
      </c>
      <c r="I87">
        <f t="shared" si="4"/>
        <v>89.5</v>
      </c>
    </row>
    <row r="88" spans="1:9" x14ac:dyDescent="0.25">
      <c r="A88">
        <v>8</v>
      </c>
      <c r="B88">
        <v>6</v>
      </c>
      <c r="D88">
        <f t="shared" si="5"/>
        <v>87</v>
      </c>
      <c r="E88">
        <v>5</v>
      </c>
      <c r="F88">
        <v>2</v>
      </c>
      <c r="H88">
        <f t="shared" si="3"/>
        <v>22</v>
      </c>
      <c r="I88">
        <f t="shared" si="4"/>
        <v>50</v>
      </c>
    </row>
    <row r="89" spans="1:9" x14ac:dyDescent="0.25">
      <c r="A89">
        <v>5</v>
      </c>
      <c r="B89">
        <v>3</v>
      </c>
      <c r="D89">
        <f t="shared" si="5"/>
        <v>88</v>
      </c>
      <c r="E89">
        <v>5</v>
      </c>
      <c r="F89">
        <v>1</v>
      </c>
      <c r="H89">
        <f t="shared" si="3"/>
        <v>78.5</v>
      </c>
      <c r="I89">
        <f t="shared" si="4"/>
        <v>69.5</v>
      </c>
    </row>
    <row r="90" spans="1:9" x14ac:dyDescent="0.25">
      <c r="A90">
        <v>7</v>
      </c>
      <c r="B90">
        <v>17</v>
      </c>
      <c r="D90">
        <f t="shared" si="5"/>
        <v>89</v>
      </c>
      <c r="E90" s="18">
        <v>4</v>
      </c>
      <c r="F90">
        <v>1</v>
      </c>
      <c r="H90">
        <f t="shared" si="3"/>
        <v>49</v>
      </c>
      <c r="I90">
        <f t="shared" si="4"/>
        <v>19</v>
      </c>
    </row>
    <row r="91" spans="1:9" x14ac:dyDescent="0.25">
      <c r="A91">
        <v>4</v>
      </c>
      <c r="B91">
        <v>60</v>
      </c>
      <c r="D91">
        <f t="shared" si="5"/>
        <v>90</v>
      </c>
      <c r="E91">
        <v>4</v>
      </c>
      <c r="F91">
        <v>1</v>
      </c>
      <c r="H91">
        <f t="shared" si="3"/>
        <v>94</v>
      </c>
      <c r="I91">
        <f t="shared" si="4"/>
        <v>9</v>
      </c>
    </row>
    <row r="92" spans="1:9" x14ac:dyDescent="0.25">
      <c r="A92">
        <v>7</v>
      </c>
      <c r="B92">
        <v>55</v>
      </c>
      <c r="D92">
        <f t="shared" si="5"/>
        <v>91</v>
      </c>
      <c r="E92">
        <v>4</v>
      </c>
      <c r="F92">
        <v>1</v>
      </c>
      <c r="H92">
        <f t="shared" si="3"/>
        <v>49</v>
      </c>
      <c r="I92">
        <f t="shared" si="4"/>
        <v>12</v>
      </c>
    </row>
    <row r="93" spans="1:9" x14ac:dyDescent="0.25">
      <c r="A93">
        <v>6</v>
      </c>
      <c r="B93">
        <v>4</v>
      </c>
      <c r="D93">
        <f t="shared" si="5"/>
        <v>92</v>
      </c>
      <c r="E93">
        <v>4</v>
      </c>
      <c r="F93" s="18">
        <v>0</v>
      </c>
      <c r="H93">
        <f t="shared" si="3"/>
        <v>64.5</v>
      </c>
      <c r="I93">
        <f t="shared" si="4"/>
        <v>57</v>
      </c>
    </row>
    <row r="94" spans="1:9" x14ac:dyDescent="0.25">
      <c r="A94">
        <v>8</v>
      </c>
      <c r="B94">
        <v>15</v>
      </c>
      <c r="D94">
        <f t="shared" si="5"/>
        <v>93</v>
      </c>
      <c r="E94">
        <v>4</v>
      </c>
      <c r="F94" s="18">
        <v>0</v>
      </c>
      <c r="H94">
        <f t="shared" si="3"/>
        <v>22</v>
      </c>
      <c r="I94">
        <f t="shared" si="4"/>
        <v>23</v>
      </c>
    </row>
    <row r="95" spans="1:9" x14ac:dyDescent="0.25">
      <c r="A95">
        <v>8</v>
      </c>
      <c r="B95">
        <v>7</v>
      </c>
      <c r="D95">
        <f t="shared" si="5"/>
        <v>94</v>
      </c>
      <c r="E95">
        <v>4</v>
      </c>
      <c r="F95">
        <v>0</v>
      </c>
      <c r="H95">
        <f t="shared" si="3"/>
        <v>22</v>
      </c>
      <c r="I95">
        <f t="shared" si="4"/>
        <v>42</v>
      </c>
    </row>
    <row r="96" spans="1:9" x14ac:dyDescent="0.25">
      <c r="A96">
        <v>8</v>
      </c>
      <c r="B96">
        <v>6</v>
      </c>
      <c r="D96">
        <f t="shared" si="5"/>
        <v>95</v>
      </c>
      <c r="E96">
        <v>4</v>
      </c>
      <c r="F96">
        <v>0</v>
      </c>
      <c r="H96">
        <f t="shared" si="3"/>
        <v>22</v>
      </c>
      <c r="I96">
        <f t="shared" si="4"/>
        <v>50</v>
      </c>
    </row>
    <row r="97" spans="1:9" x14ac:dyDescent="0.25">
      <c r="A97">
        <v>7</v>
      </c>
      <c r="B97">
        <v>55</v>
      </c>
      <c r="D97">
        <f t="shared" si="5"/>
        <v>96</v>
      </c>
      <c r="E97">
        <v>4</v>
      </c>
      <c r="F97">
        <v>0</v>
      </c>
      <c r="H97">
        <f t="shared" si="3"/>
        <v>49</v>
      </c>
      <c r="I97">
        <f t="shared" si="4"/>
        <v>12</v>
      </c>
    </row>
    <row r="98" spans="1:9" x14ac:dyDescent="0.25">
      <c r="A98">
        <v>6</v>
      </c>
      <c r="B98">
        <v>4</v>
      </c>
      <c r="D98">
        <f t="shared" si="5"/>
        <v>97</v>
      </c>
      <c r="E98">
        <v>4</v>
      </c>
      <c r="F98">
        <v>0</v>
      </c>
      <c r="H98">
        <f t="shared" si="3"/>
        <v>64.5</v>
      </c>
      <c r="I98">
        <f t="shared" si="4"/>
        <v>57</v>
      </c>
    </row>
    <row r="99" spans="1:9" x14ac:dyDescent="0.25">
      <c r="A99">
        <v>6</v>
      </c>
      <c r="B99">
        <v>4</v>
      </c>
      <c r="D99">
        <f t="shared" si="5"/>
        <v>98</v>
      </c>
      <c r="E99">
        <v>4</v>
      </c>
      <c r="F99">
        <v>0</v>
      </c>
      <c r="H99">
        <f t="shared" si="3"/>
        <v>64.5</v>
      </c>
      <c r="I99">
        <f t="shared" si="4"/>
        <v>57</v>
      </c>
    </row>
    <row r="100" spans="1:9" x14ac:dyDescent="0.25">
      <c r="A100">
        <v>4</v>
      </c>
      <c r="B100">
        <v>60</v>
      </c>
      <c r="D100">
        <f t="shared" si="5"/>
        <v>99</v>
      </c>
      <c r="E100">
        <v>4</v>
      </c>
      <c r="F100">
        <v>0</v>
      </c>
      <c r="H100">
        <f t="shared" si="3"/>
        <v>94</v>
      </c>
      <c r="I100">
        <f t="shared" si="4"/>
        <v>9</v>
      </c>
    </row>
  </sheetData>
  <sortState xmlns:xlrd2="http://schemas.microsoft.com/office/spreadsheetml/2017/richdata2" ref="F2:F100">
    <sortCondition descending="1" ref="F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00"/>
  <sheetViews>
    <sheetView workbookViewId="0">
      <selection activeCell="Q17" sqref="Q17"/>
    </sheetView>
  </sheetViews>
  <sheetFormatPr defaultRowHeight="15" x14ac:dyDescent="0.25"/>
  <cols>
    <col min="2" max="2" width="17.7109375" bestFit="1" customWidth="1"/>
    <col min="4" max="5" width="10" bestFit="1" customWidth="1"/>
  </cols>
  <sheetData>
    <row r="1" spans="1:8" x14ac:dyDescent="0.25">
      <c r="A1" t="s">
        <v>0</v>
      </c>
      <c r="B1" t="s">
        <v>7</v>
      </c>
      <c r="D1" t="s">
        <v>130</v>
      </c>
      <c r="E1" t="s">
        <v>131</v>
      </c>
    </row>
    <row r="2" spans="1:8" x14ac:dyDescent="0.25">
      <c r="A2">
        <v>21</v>
      </c>
      <c r="B2">
        <v>8</v>
      </c>
      <c r="D2">
        <f>_xlfn.RANK.AVG(A2,$A$2:$A$100,0)</f>
        <v>77.5</v>
      </c>
      <c r="E2">
        <f>_xlfn.RANK.AVG(B2,$B$2:$B$100,0)</f>
        <v>22</v>
      </c>
      <c r="G2">
        <f>CORREL(D2:D100,E2:E100)</f>
        <v>-3.2856833444126148E-2</v>
      </c>
      <c r="H2" t="s">
        <v>134</v>
      </c>
    </row>
    <row r="3" spans="1:8" x14ac:dyDescent="0.25">
      <c r="A3">
        <v>22</v>
      </c>
      <c r="B3">
        <v>7</v>
      </c>
      <c r="D3">
        <f t="shared" ref="D3:D66" si="0">_xlfn.RANK.AVG(A3,$A$2:$A$100,0)</f>
        <v>57</v>
      </c>
      <c r="E3">
        <f t="shared" ref="E3:E66" si="1">_xlfn.RANK.AVG(B3,$B$2:$B$100,0)</f>
        <v>49</v>
      </c>
    </row>
    <row r="4" spans="1:8" x14ac:dyDescent="0.25">
      <c r="A4">
        <v>21</v>
      </c>
      <c r="B4">
        <v>8</v>
      </c>
      <c r="D4">
        <f t="shared" si="0"/>
        <v>77.5</v>
      </c>
      <c r="E4">
        <f t="shared" si="1"/>
        <v>22</v>
      </c>
      <c r="G4">
        <v>0.19700000000000001</v>
      </c>
      <c r="H4" t="s">
        <v>122</v>
      </c>
    </row>
    <row r="5" spans="1:8" x14ac:dyDescent="0.25">
      <c r="A5">
        <v>23</v>
      </c>
      <c r="B5">
        <v>8</v>
      </c>
      <c r="D5">
        <f t="shared" si="0"/>
        <v>42</v>
      </c>
      <c r="E5">
        <f t="shared" si="1"/>
        <v>22</v>
      </c>
    </row>
    <row r="6" spans="1:8" x14ac:dyDescent="0.25">
      <c r="A6">
        <v>22</v>
      </c>
      <c r="B6">
        <v>7</v>
      </c>
      <c r="D6">
        <f t="shared" si="0"/>
        <v>57</v>
      </c>
      <c r="E6">
        <f t="shared" si="1"/>
        <v>49</v>
      </c>
    </row>
    <row r="7" spans="1:8" x14ac:dyDescent="0.25">
      <c r="A7">
        <v>21</v>
      </c>
      <c r="B7">
        <v>8</v>
      </c>
      <c r="D7">
        <f t="shared" si="0"/>
        <v>77.5</v>
      </c>
      <c r="E7">
        <f t="shared" si="1"/>
        <v>22</v>
      </c>
    </row>
    <row r="8" spans="1:8" x14ac:dyDescent="0.25">
      <c r="A8">
        <v>22</v>
      </c>
      <c r="B8">
        <v>7</v>
      </c>
      <c r="D8">
        <f t="shared" si="0"/>
        <v>57</v>
      </c>
      <c r="E8">
        <f t="shared" si="1"/>
        <v>49</v>
      </c>
      <c r="G8" t="s">
        <v>135</v>
      </c>
    </row>
    <row r="9" spans="1:8" x14ac:dyDescent="0.25">
      <c r="A9">
        <v>22</v>
      </c>
      <c r="B9">
        <v>7</v>
      </c>
      <c r="D9">
        <f t="shared" si="0"/>
        <v>57</v>
      </c>
      <c r="E9">
        <f t="shared" si="1"/>
        <v>49</v>
      </c>
    </row>
    <row r="10" spans="1:8" x14ac:dyDescent="0.25">
      <c r="A10">
        <v>22</v>
      </c>
      <c r="B10">
        <v>7</v>
      </c>
      <c r="D10">
        <f t="shared" si="0"/>
        <v>57</v>
      </c>
      <c r="E10">
        <f t="shared" si="1"/>
        <v>49</v>
      </c>
    </row>
    <row r="11" spans="1:8" x14ac:dyDescent="0.25">
      <c r="A11">
        <v>24</v>
      </c>
      <c r="B11">
        <v>8</v>
      </c>
      <c r="D11">
        <f t="shared" si="0"/>
        <v>22.5</v>
      </c>
      <c r="E11">
        <f t="shared" si="1"/>
        <v>22</v>
      </c>
    </row>
    <row r="12" spans="1:8" x14ac:dyDescent="0.25">
      <c r="A12">
        <v>21</v>
      </c>
      <c r="B12">
        <v>7</v>
      </c>
      <c r="D12">
        <f t="shared" si="0"/>
        <v>77.5</v>
      </c>
      <c r="E12">
        <f t="shared" si="1"/>
        <v>49</v>
      </c>
    </row>
    <row r="13" spans="1:8" x14ac:dyDescent="0.25">
      <c r="A13">
        <v>23</v>
      </c>
      <c r="B13">
        <v>8</v>
      </c>
      <c r="D13">
        <f t="shared" si="0"/>
        <v>42</v>
      </c>
      <c r="E13">
        <f t="shared" si="1"/>
        <v>22</v>
      </c>
    </row>
    <row r="14" spans="1:8" x14ac:dyDescent="0.25">
      <c r="A14">
        <v>24</v>
      </c>
      <c r="B14">
        <v>8</v>
      </c>
      <c r="D14">
        <f t="shared" si="0"/>
        <v>22.5</v>
      </c>
      <c r="E14">
        <f t="shared" si="1"/>
        <v>22</v>
      </c>
    </row>
    <row r="15" spans="1:8" x14ac:dyDescent="0.25">
      <c r="A15">
        <v>23</v>
      </c>
      <c r="B15">
        <v>8</v>
      </c>
      <c r="D15">
        <f t="shared" si="0"/>
        <v>42</v>
      </c>
      <c r="E15">
        <f t="shared" si="1"/>
        <v>22</v>
      </c>
    </row>
    <row r="16" spans="1:8" x14ac:dyDescent="0.25">
      <c r="A16">
        <v>24</v>
      </c>
      <c r="B16">
        <v>8</v>
      </c>
      <c r="D16">
        <f t="shared" si="0"/>
        <v>22.5</v>
      </c>
      <c r="E16">
        <f t="shared" si="1"/>
        <v>22</v>
      </c>
    </row>
    <row r="17" spans="1:5" x14ac:dyDescent="0.25">
      <c r="A17">
        <v>21</v>
      </c>
      <c r="B17">
        <v>10</v>
      </c>
      <c r="D17">
        <f t="shared" si="0"/>
        <v>77.5</v>
      </c>
      <c r="E17">
        <f t="shared" si="1"/>
        <v>4.5</v>
      </c>
    </row>
    <row r="18" spans="1:5" x14ac:dyDescent="0.25">
      <c r="A18">
        <v>23</v>
      </c>
      <c r="B18">
        <v>8</v>
      </c>
      <c r="D18">
        <f t="shared" si="0"/>
        <v>42</v>
      </c>
      <c r="E18">
        <f t="shared" si="1"/>
        <v>22</v>
      </c>
    </row>
    <row r="19" spans="1:5" x14ac:dyDescent="0.25">
      <c r="A19">
        <v>21</v>
      </c>
      <c r="B19">
        <v>6</v>
      </c>
      <c r="D19">
        <f t="shared" si="0"/>
        <v>77.5</v>
      </c>
      <c r="E19">
        <f t="shared" si="1"/>
        <v>64.5</v>
      </c>
    </row>
    <row r="20" spans="1:5" x14ac:dyDescent="0.25">
      <c r="A20">
        <v>21</v>
      </c>
      <c r="B20">
        <v>6</v>
      </c>
      <c r="D20">
        <f t="shared" si="0"/>
        <v>77.5</v>
      </c>
      <c r="E20">
        <f t="shared" si="1"/>
        <v>64.5</v>
      </c>
    </row>
    <row r="21" spans="1:5" x14ac:dyDescent="0.25">
      <c r="A21">
        <v>23</v>
      </c>
      <c r="B21">
        <v>8</v>
      </c>
      <c r="D21">
        <f t="shared" si="0"/>
        <v>42</v>
      </c>
      <c r="E21">
        <f t="shared" si="1"/>
        <v>22</v>
      </c>
    </row>
    <row r="22" spans="1:5" x14ac:dyDescent="0.25">
      <c r="A22">
        <v>21</v>
      </c>
      <c r="B22">
        <v>10</v>
      </c>
      <c r="D22">
        <f t="shared" si="0"/>
        <v>77.5</v>
      </c>
      <c r="E22">
        <f t="shared" si="1"/>
        <v>4.5</v>
      </c>
    </row>
    <row r="23" spans="1:5" x14ac:dyDescent="0.25">
      <c r="A23">
        <v>20</v>
      </c>
      <c r="B23">
        <v>7</v>
      </c>
      <c r="D23">
        <f t="shared" si="0"/>
        <v>96</v>
      </c>
      <c r="E23">
        <f t="shared" si="1"/>
        <v>49</v>
      </c>
    </row>
    <row r="24" spans="1:5" x14ac:dyDescent="0.25">
      <c r="A24">
        <v>25</v>
      </c>
      <c r="B24">
        <v>4</v>
      </c>
      <c r="D24">
        <f t="shared" si="0"/>
        <v>6.5</v>
      </c>
      <c r="E24">
        <f t="shared" si="1"/>
        <v>94</v>
      </c>
    </row>
    <row r="25" spans="1:5" x14ac:dyDescent="0.25">
      <c r="A25">
        <v>21</v>
      </c>
      <c r="B25">
        <v>7</v>
      </c>
      <c r="D25">
        <f t="shared" si="0"/>
        <v>77.5</v>
      </c>
      <c r="E25">
        <f t="shared" si="1"/>
        <v>49</v>
      </c>
    </row>
    <row r="26" spans="1:5" x14ac:dyDescent="0.25">
      <c r="A26">
        <v>21</v>
      </c>
      <c r="B26">
        <v>6</v>
      </c>
      <c r="D26">
        <f t="shared" si="0"/>
        <v>77.5</v>
      </c>
      <c r="E26">
        <f t="shared" si="1"/>
        <v>64.5</v>
      </c>
    </row>
    <row r="27" spans="1:5" x14ac:dyDescent="0.25">
      <c r="A27">
        <v>23</v>
      </c>
      <c r="B27">
        <v>8</v>
      </c>
      <c r="D27">
        <f t="shared" si="0"/>
        <v>42</v>
      </c>
      <c r="E27">
        <f t="shared" si="1"/>
        <v>22</v>
      </c>
    </row>
    <row r="28" spans="1:5" x14ac:dyDescent="0.25">
      <c r="A28">
        <v>20</v>
      </c>
      <c r="B28">
        <v>7</v>
      </c>
      <c r="D28">
        <f t="shared" si="0"/>
        <v>96</v>
      </c>
      <c r="E28">
        <f t="shared" si="1"/>
        <v>49</v>
      </c>
    </row>
    <row r="29" spans="1:5" x14ac:dyDescent="0.25">
      <c r="A29">
        <v>21</v>
      </c>
      <c r="B29">
        <v>10</v>
      </c>
      <c r="D29">
        <f t="shared" si="0"/>
        <v>77.5</v>
      </c>
      <c r="E29">
        <f t="shared" si="1"/>
        <v>4.5</v>
      </c>
    </row>
    <row r="30" spans="1:5" x14ac:dyDescent="0.25">
      <c r="A30">
        <v>25</v>
      </c>
      <c r="B30">
        <v>4</v>
      </c>
      <c r="D30">
        <f t="shared" si="0"/>
        <v>6.5</v>
      </c>
      <c r="E30">
        <f t="shared" si="1"/>
        <v>94</v>
      </c>
    </row>
    <row r="31" spans="1:5" x14ac:dyDescent="0.25">
      <c r="A31">
        <v>23</v>
      </c>
      <c r="B31">
        <v>8</v>
      </c>
      <c r="D31">
        <f t="shared" si="0"/>
        <v>42</v>
      </c>
      <c r="E31">
        <f t="shared" si="1"/>
        <v>22</v>
      </c>
    </row>
    <row r="32" spans="1:5" x14ac:dyDescent="0.25">
      <c r="A32">
        <v>21</v>
      </c>
      <c r="B32">
        <v>10</v>
      </c>
      <c r="D32">
        <f t="shared" si="0"/>
        <v>77.5</v>
      </c>
      <c r="E32">
        <f t="shared" si="1"/>
        <v>4.5</v>
      </c>
    </row>
    <row r="33" spans="1:5" x14ac:dyDescent="0.25">
      <c r="A33">
        <v>21</v>
      </c>
      <c r="B33">
        <v>6</v>
      </c>
      <c r="D33">
        <f t="shared" si="0"/>
        <v>77.5</v>
      </c>
      <c r="E33">
        <f t="shared" si="1"/>
        <v>64.5</v>
      </c>
    </row>
    <row r="34" spans="1:5" x14ac:dyDescent="0.25">
      <c r="A34">
        <v>23</v>
      </c>
      <c r="B34">
        <v>8</v>
      </c>
      <c r="D34">
        <f t="shared" si="0"/>
        <v>42</v>
      </c>
      <c r="E34">
        <f t="shared" si="1"/>
        <v>22</v>
      </c>
    </row>
    <row r="35" spans="1:5" x14ac:dyDescent="0.25">
      <c r="A35">
        <v>23</v>
      </c>
      <c r="B35">
        <v>8</v>
      </c>
      <c r="D35">
        <f t="shared" si="0"/>
        <v>42</v>
      </c>
      <c r="E35">
        <f t="shared" si="1"/>
        <v>22</v>
      </c>
    </row>
    <row r="36" spans="1:5" x14ac:dyDescent="0.25">
      <c r="A36">
        <v>23</v>
      </c>
      <c r="B36">
        <v>8</v>
      </c>
      <c r="D36">
        <f t="shared" si="0"/>
        <v>42</v>
      </c>
      <c r="E36">
        <f t="shared" si="1"/>
        <v>22</v>
      </c>
    </row>
    <row r="37" spans="1:5" x14ac:dyDescent="0.25">
      <c r="A37">
        <v>21</v>
      </c>
      <c r="B37">
        <v>4</v>
      </c>
      <c r="D37">
        <f t="shared" si="0"/>
        <v>77.5</v>
      </c>
      <c r="E37">
        <f t="shared" si="1"/>
        <v>94</v>
      </c>
    </row>
    <row r="38" spans="1:5" x14ac:dyDescent="0.25">
      <c r="A38">
        <v>20</v>
      </c>
      <c r="B38">
        <v>7</v>
      </c>
      <c r="D38">
        <f t="shared" si="0"/>
        <v>96</v>
      </c>
      <c r="E38">
        <f t="shared" si="1"/>
        <v>49</v>
      </c>
    </row>
    <row r="39" spans="1:5" x14ac:dyDescent="0.25">
      <c r="A39">
        <v>23</v>
      </c>
      <c r="B39">
        <v>8</v>
      </c>
      <c r="D39">
        <f t="shared" si="0"/>
        <v>42</v>
      </c>
      <c r="E39">
        <f t="shared" si="1"/>
        <v>22</v>
      </c>
    </row>
    <row r="40" spans="1:5" x14ac:dyDescent="0.25">
      <c r="A40">
        <v>25</v>
      </c>
      <c r="B40">
        <v>4</v>
      </c>
      <c r="D40">
        <f t="shared" si="0"/>
        <v>6.5</v>
      </c>
      <c r="E40">
        <f t="shared" si="1"/>
        <v>94</v>
      </c>
    </row>
    <row r="41" spans="1:5" x14ac:dyDescent="0.25">
      <c r="A41">
        <v>23</v>
      </c>
      <c r="B41">
        <v>8</v>
      </c>
      <c r="D41">
        <f t="shared" si="0"/>
        <v>42</v>
      </c>
      <c r="E41">
        <f t="shared" si="1"/>
        <v>22</v>
      </c>
    </row>
    <row r="42" spans="1:5" x14ac:dyDescent="0.25">
      <c r="A42">
        <v>20</v>
      </c>
      <c r="B42">
        <v>7</v>
      </c>
      <c r="D42">
        <f t="shared" si="0"/>
        <v>96</v>
      </c>
      <c r="E42">
        <f t="shared" si="1"/>
        <v>49</v>
      </c>
    </row>
    <row r="43" spans="1:5" x14ac:dyDescent="0.25">
      <c r="A43">
        <v>25</v>
      </c>
      <c r="B43">
        <v>4</v>
      </c>
      <c r="D43">
        <f t="shared" si="0"/>
        <v>6.5</v>
      </c>
      <c r="E43">
        <f t="shared" si="1"/>
        <v>94</v>
      </c>
    </row>
    <row r="44" spans="1:5" x14ac:dyDescent="0.25">
      <c r="A44">
        <v>21</v>
      </c>
      <c r="B44">
        <v>4</v>
      </c>
      <c r="D44">
        <f t="shared" si="0"/>
        <v>77.5</v>
      </c>
      <c r="E44">
        <f t="shared" si="1"/>
        <v>94</v>
      </c>
    </row>
    <row r="45" spans="1:5" x14ac:dyDescent="0.25">
      <c r="A45">
        <v>20</v>
      </c>
      <c r="B45">
        <v>5</v>
      </c>
      <c r="D45">
        <f t="shared" si="0"/>
        <v>96</v>
      </c>
      <c r="E45">
        <f t="shared" si="1"/>
        <v>78.5</v>
      </c>
    </row>
    <row r="46" spans="1:5" x14ac:dyDescent="0.25">
      <c r="A46">
        <v>23</v>
      </c>
      <c r="B46">
        <v>8</v>
      </c>
      <c r="D46">
        <f t="shared" si="0"/>
        <v>42</v>
      </c>
      <c r="E46">
        <f t="shared" si="1"/>
        <v>22</v>
      </c>
    </row>
    <row r="47" spans="1:5" x14ac:dyDescent="0.25">
      <c r="A47">
        <v>24</v>
      </c>
      <c r="B47">
        <v>8</v>
      </c>
      <c r="D47">
        <f t="shared" si="0"/>
        <v>22.5</v>
      </c>
      <c r="E47">
        <f t="shared" si="1"/>
        <v>22</v>
      </c>
    </row>
    <row r="48" spans="1:5" x14ac:dyDescent="0.25">
      <c r="A48">
        <v>20</v>
      </c>
      <c r="B48">
        <v>5</v>
      </c>
      <c r="D48">
        <f t="shared" si="0"/>
        <v>96</v>
      </c>
      <c r="E48">
        <f t="shared" si="1"/>
        <v>78.5</v>
      </c>
    </row>
    <row r="49" spans="1:5" x14ac:dyDescent="0.25">
      <c r="A49">
        <v>23</v>
      </c>
      <c r="B49">
        <v>8</v>
      </c>
      <c r="D49">
        <f t="shared" si="0"/>
        <v>42</v>
      </c>
      <c r="E49">
        <f t="shared" si="1"/>
        <v>22</v>
      </c>
    </row>
    <row r="50" spans="1:5" x14ac:dyDescent="0.25">
      <c r="A50">
        <v>24</v>
      </c>
      <c r="B50">
        <v>7</v>
      </c>
      <c r="D50">
        <f t="shared" si="0"/>
        <v>22.5</v>
      </c>
      <c r="E50">
        <f t="shared" si="1"/>
        <v>49</v>
      </c>
    </row>
    <row r="51" spans="1:5" x14ac:dyDescent="0.25">
      <c r="A51">
        <v>24</v>
      </c>
      <c r="B51">
        <v>7</v>
      </c>
      <c r="D51">
        <f t="shared" si="0"/>
        <v>22.5</v>
      </c>
      <c r="E51">
        <f t="shared" si="1"/>
        <v>49</v>
      </c>
    </row>
    <row r="52" spans="1:5" x14ac:dyDescent="0.25">
      <c r="A52">
        <v>23</v>
      </c>
      <c r="B52">
        <v>8</v>
      </c>
      <c r="D52">
        <f t="shared" si="0"/>
        <v>42</v>
      </c>
      <c r="E52">
        <f t="shared" si="1"/>
        <v>22</v>
      </c>
    </row>
    <row r="53" spans="1:5" x14ac:dyDescent="0.25">
      <c r="A53">
        <v>24</v>
      </c>
      <c r="B53">
        <v>7</v>
      </c>
      <c r="D53">
        <f t="shared" si="0"/>
        <v>22.5</v>
      </c>
      <c r="E53">
        <f t="shared" si="1"/>
        <v>49</v>
      </c>
    </row>
    <row r="54" spans="1:5" x14ac:dyDescent="0.25">
      <c r="A54">
        <v>24</v>
      </c>
      <c r="B54">
        <v>7</v>
      </c>
      <c r="D54">
        <f t="shared" si="0"/>
        <v>22.5</v>
      </c>
      <c r="E54">
        <f t="shared" si="1"/>
        <v>49</v>
      </c>
    </row>
    <row r="55" spans="1:5" x14ac:dyDescent="0.25">
      <c r="A55">
        <v>20</v>
      </c>
      <c r="B55">
        <v>5</v>
      </c>
      <c r="D55">
        <f t="shared" si="0"/>
        <v>96</v>
      </c>
      <c r="E55">
        <f t="shared" si="1"/>
        <v>78.5</v>
      </c>
    </row>
    <row r="56" spans="1:5" x14ac:dyDescent="0.25">
      <c r="A56">
        <v>24</v>
      </c>
      <c r="B56">
        <v>7</v>
      </c>
      <c r="D56">
        <f t="shared" si="0"/>
        <v>22.5</v>
      </c>
      <c r="E56">
        <f t="shared" si="1"/>
        <v>49</v>
      </c>
    </row>
    <row r="57" spans="1:5" x14ac:dyDescent="0.25">
      <c r="A57">
        <v>24</v>
      </c>
      <c r="B57">
        <v>5</v>
      </c>
      <c r="D57">
        <f t="shared" si="0"/>
        <v>22.5</v>
      </c>
      <c r="E57">
        <f t="shared" si="1"/>
        <v>78.5</v>
      </c>
    </row>
    <row r="58" spans="1:5" x14ac:dyDescent="0.25">
      <c r="A58">
        <v>24</v>
      </c>
      <c r="B58">
        <v>5</v>
      </c>
      <c r="D58">
        <f t="shared" si="0"/>
        <v>22.5</v>
      </c>
      <c r="E58">
        <f t="shared" si="1"/>
        <v>78.5</v>
      </c>
    </row>
    <row r="59" spans="1:5" x14ac:dyDescent="0.25">
      <c r="A59">
        <v>25</v>
      </c>
      <c r="B59">
        <v>7</v>
      </c>
      <c r="D59">
        <f t="shared" si="0"/>
        <v>6.5</v>
      </c>
      <c r="E59">
        <f t="shared" si="1"/>
        <v>49</v>
      </c>
    </row>
    <row r="60" spans="1:5" x14ac:dyDescent="0.25">
      <c r="A60">
        <v>23</v>
      </c>
      <c r="B60">
        <v>5</v>
      </c>
      <c r="D60">
        <f t="shared" si="0"/>
        <v>42</v>
      </c>
      <c r="E60">
        <f t="shared" si="1"/>
        <v>78.5</v>
      </c>
    </row>
    <row r="61" spans="1:5" x14ac:dyDescent="0.25">
      <c r="A61">
        <v>21</v>
      </c>
      <c r="B61">
        <v>5</v>
      </c>
      <c r="D61">
        <f t="shared" si="0"/>
        <v>77.5</v>
      </c>
      <c r="E61">
        <f t="shared" si="1"/>
        <v>78.5</v>
      </c>
    </row>
    <row r="62" spans="1:5" x14ac:dyDescent="0.25">
      <c r="A62">
        <v>25</v>
      </c>
      <c r="B62">
        <v>5</v>
      </c>
      <c r="D62">
        <f t="shared" si="0"/>
        <v>6.5</v>
      </c>
      <c r="E62">
        <f t="shared" si="1"/>
        <v>78.5</v>
      </c>
    </row>
    <row r="63" spans="1:5" x14ac:dyDescent="0.25">
      <c r="A63">
        <v>21</v>
      </c>
      <c r="B63">
        <v>4</v>
      </c>
      <c r="D63">
        <f t="shared" si="0"/>
        <v>77.5</v>
      </c>
      <c r="E63">
        <f t="shared" si="1"/>
        <v>94</v>
      </c>
    </row>
    <row r="64" spans="1:5" x14ac:dyDescent="0.25">
      <c r="A64">
        <v>24</v>
      </c>
      <c r="B64">
        <v>5</v>
      </c>
      <c r="D64">
        <f t="shared" si="0"/>
        <v>22.5</v>
      </c>
      <c r="E64">
        <f t="shared" si="1"/>
        <v>78.5</v>
      </c>
    </row>
    <row r="65" spans="1:5" x14ac:dyDescent="0.25">
      <c r="A65">
        <v>24</v>
      </c>
      <c r="B65">
        <v>5</v>
      </c>
      <c r="D65">
        <f t="shared" si="0"/>
        <v>22.5</v>
      </c>
      <c r="E65">
        <f t="shared" si="1"/>
        <v>78.5</v>
      </c>
    </row>
    <row r="66" spans="1:5" x14ac:dyDescent="0.25">
      <c r="A66">
        <v>24</v>
      </c>
      <c r="B66">
        <v>8</v>
      </c>
      <c r="D66">
        <f t="shared" si="0"/>
        <v>22.5</v>
      </c>
      <c r="E66">
        <f t="shared" si="1"/>
        <v>22</v>
      </c>
    </row>
    <row r="67" spans="1:5" x14ac:dyDescent="0.25">
      <c r="A67">
        <v>21</v>
      </c>
      <c r="B67">
        <v>5</v>
      </c>
      <c r="D67">
        <f t="shared" ref="D67:D100" si="2">_xlfn.RANK.AVG(A67,$A$2:$A$100,0)</f>
        <v>77.5</v>
      </c>
      <c r="E67">
        <f t="shared" ref="E67:E100" si="3">_xlfn.RANK.AVG(B67,$B$2:$B$100,0)</f>
        <v>78.5</v>
      </c>
    </row>
    <row r="68" spans="1:5" x14ac:dyDescent="0.25">
      <c r="A68">
        <v>25</v>
      </c>
      <c r="B68">
        <v>5</v>
      </c>
      <c r="D68">
        <f t="shared" si="2"/>
        <v>6.5</v>
      </c>
      <c r="E68">
        <f t="shared" si="3"/>
        <v>78.5</v>
      </c>
    </row>
    <row r="69" spans="1:5" x14ac:dyDescent="0.25">
      <c r="A69">
        <v>23</v>
      </c>
      <c r="B69">
        <v>12</v>
      </c>
      <c r="D69">
        <f t="shared" si="2"/>
        <v>42</v>
      </c>
      <c r="E69">
        <f t="shared" si="3"/>
        <v>1.5</v>
      </c>
    </row>
    <row r="70" spans="1:5" x14ac:dyDescent="0.25">
      <c r="A70">
        <v>24</v>
      </c>
      <c r="B70">
        <v>5</v>
      </c>
      <c r="D70">
        <f t="shared" si="2"/>
        <v>22.5</v>
      </c>
      <c r="E70">
        <f t="shared" si="3"/>
        <v>78.5</v>
      </c>
    </row>
    <row r="71" spans="1:5" x14ac:dyDescent="0.25">
      <c r="A71">
        <v>24</v>
      </c>
      <c r="B71">
        <v>5</v>
      </c>
      <c r="D71">
        <f t="shared" si="2"/>
        <v>22.5</v>
      </c>
      <c r="E71">
        <f t="shared" si="3"/>
        <v>78.5</v>
      </c>
    </row>
    <row r="72" spans="1:5" x14ac:dyDescent="0.25">
      <c r="A72">
        <v>24</v>
      </c>
      <c r="B72">
        <v>7</v>
      </c>
      <c r="D72">
        <f t="shared" si="2"/>
        <v>22.5</v>
      </c>
      <c r="E72">
        <f t="shared" si="3"/>
        <v>49</v>
      </c>
    </row>
    <row r="73" spans="1:5" x14ac:dyDescent="0.25">
      <c r="A73">
        <v>21</v>
      </c>
      <c r="B73">
        <v>4</v>
      </c>
      <c r="D73">
        <f t="shared" si="2"/>
        <v>77.5</v>
      </c>
      <c r="E73">
        <f t="shared" si="3"/>
        <v>94</v>
      </c>
    </row>
    <row r="74" spans="1:5" x14ac:dyDescent="0.25">
      <c r="A74">
        <v>22</v>
      </c>
      <c r="B74">
        <v>7</v>
      </c>
      <c r="D74">
        <f t="shared" si="2"/>
        <v>57</v>
      </c>
      <c r="E74">
        <f t="shared" si="3"/>
        <v>49</v>
      </c>
    </row>
    <row r="75" spans="1:5" x14ac:dyDescent="0.25">
      <c r="A75">
        <v>21</v>
      </c>
      <c r="B75">
        <v>5</v>
      </c>
      <c r="D75">
        <f t="shared" si="2"/>
        <v>77.5</v>
      </c>
      <c r="E75">
        <f t="shared" si="3"/>
        <v>78.5</v>
      </c>
    </row>
    <row r="76" spans="1:5" x14ac:dyDescent="0.25">
      <c r="A76">
        <v>21</v>
      </c>
      <c r="B76">
        <v>6</v>
      </c>
      <c r="D76">
        <f t="shared" si="2"/>
        <v>77.5</v>
      </c>
      <c r="E76">
        <f t="shared" si="3"/>
        <v>64.5</v>
      </c>
    </row>
    <row r="77" spans="1:5" x14ac:dyDescent="0.25">
      <c r="A77">
        <v>25</v>
      </c>
      <c r="B77">
        <v>5</v>
      </c>
      <c r="D77">
        <f t="shared" si="2"/>
        <v>6.5</v>
      </c>
      <c r="E77">
        <f t="shared" si="3"/>
        <v>78.5</v>
      </c>
    </row>
    <row r="78" spans="1:5" x14ac:dyDescent="0.25">
      <c r="A78">
        <v>25</v>
      </c>
      <c r="B78">
        <v>7</v>
      </c>
      <c r="D78">
        <f t="shared" si="2"/>
        <v>6.5</v>
      </c>
      <c r="E78">
        <f t="shared" si="3"/>
        <v>49</v>
      </c>
    </row>
    <row r="79" spans="1:5" x14ac:dyDescent="0.25">
      <c r="A79">
        <v>23</v>
      </c>
      <c r="B79">
        <v>5</v>
      </c>
      <c r="D79">
        <f t="shared" si="2"/>
        <v>42</v>
      </c>
      <c r="E79">
        <f t="shared" si="3"/>
        <v>78.5</v>
      </c>
    </row>
    <row r="80" spans="1:5" x14ac:dyDescent="0.25">
      <c r="A80">
        <v>25</v>
      </c>
      <c r="B80">
        <v>8</v>
      </c>
      <c r="D80">
        <f t="shared" si="2"/>
        <v>6.5</v>
      </c>
      <c r="E80">
        <f t="shared" si="3"/>
        <v>22</v>
      </c>
    </row>
    <row r="81" spans="1:5" x14ac:dyDescent="0.25">
      <c r="A81">
        <v>21</v>
      </c>
      <c r="B81">
        <v>8</v>
      </c>
      <c r="D81">
        <f t="shared" si="2"/>
        <v>77.5</v>
      </c>
      <c r="E81">
        <f t="shared" si="3"/>
        <v>22</v>
      </c>
    </row>
    <row r="82" spans="1:5" x14ac:dyDescent="0.25">
      <c r="A82">
        <v>23</v>
      </c>
      <c r="B82">
        <v>12</v>
      </c>
      <c r="D82">
        <f t="shared" si="2"/>
        <v>42</v>
      </c>
      <c r="E82">
        <f t="shared" si="3"/>
        <v>1.5</v>
      </c>
    </row>
    <row r="83" spans="1:5" x14ac:dyDescent="0.25">
      <c r="A83">
        <v>21</v>
      </c>
      <c r="B83">
        <v>8</v>
      </c>
      <c r="D83">
        <f t="shared" si="2"/>
        <v>77.5</v>
      </c>
      <c r="E83">
        <f t="shared" si="3"/>
        <v>22</v>
      </c>
    </row>
    <row r="84" spans="1:5" x14ac:dyDescent="0.25">
      <c r="A84">
        <v>24</v>
      </c>
      <c r="B84">
        <v>8</v>
      </c>
      <c r="D84">
        <f t="shared" si="2"/>
        <v>22.5</v>
      </c>
      <c r="E84">
        <f t="shared" si="3"/>
        <v>22</v>
      </c>
    </row>
    <row r="85" spans="1:5" x14ac:dyDescent="0.25">
      <c r="A85">
        <v>24</v>
      </c>
      <c r="B85">
        <v>5</v>
      </c>
      <c r="D85">
        <f t="shared" si="2"/>
        <v>22.5</v>
      </c>
      <c r="E85">
        <f t="shared" si="3"/>
        <v>78.5</v>
      </c>
    </row>
    <row r="86" spans="1:5" x14ac:dyDescent="0.25">
      <c r="A86">
        <v>22</v>
      </c>
      <c r="B86">
        <v>4</v>
      </c>
      <c r="D86">
        <f t="shared" si="2"/>
        <v>57</v>
      </c>
      <c r="E86">
        <f t="shared" si="3"/>
        <v>94</v>
      </c>
    </row>
    <row r="87" spans="1:5" x14ac:dyDescent="0.25">
      <c r="A87">
        <v>21</v>
      </c>
      <c r="B87">
        <v>5</v>
      </c>
      <c r="D87">
        <f t="shared" si="2"/>
        <v>77.5</v>
      </c>
      <c r="E87">
        <f t="shared" si="3"/>
        <v>78.5</v>
      </c>
    </row>
    <row r="88" spans="1:5" x14ac:dyDescent="0.25">
      <c r="A88">
        <v>21</v>
      </c>
      <c r="B88">
        <v>8</v>
      </c>
      <c r="D88">
        <f t="shared" si="2"/>
        <v>77.5</v>
      </c>
      <c r="E88">
        <f t="shared" si="3"/>
        <v>22</v>
      </c>
    </row>
    <row r="89" spans="1:5" x14ac:dyDescent="0.25">
      <c r="A89">
        <v>25</v>
      </c>
      <c r="B89">
        <v>5</v>
      </c>
      <c r="D89">
        <f t="shared" si="2"/>
        <v>6.5</v>
      </c>
      <c r="E89">
        <f t="shared" si="3"/>
        <v>78.5</v>
      </c>
    </row>
    <row r="90" spans="1:5" x14ac:dyDescent="0.25">
      <c r="A90">
        <v>24</v>
      </c>
      <c r="B90">
        <v>7</v>
      </c>
      <c r="D90">
        <f t="shared" si="2"/>
        <v>22.5</v>
      </c>
      <c r="E90">
        <f t="shared" si="3"/>
        <v>49</v>
      </c>
    </row>
    <row r="91" spans="1:5" x14ac:dyDescent="0.25">
      <c r="A91">
        <v>22</v>
      </c>
      <c r="B91">
        <v>4</v>
      </c>
      <c r="D91">
        <f t="shared" si="2"/>
        <v>57</v>
      </c>
      <c r="E91">
        <f t="shared" si="3"/>
        <v>94</v>
      </c>
    </row>
    <row r="92" spans="1:5" x14ac:dyDescent="0.25">
      <c r="A92">
        <v>22</v>
      </c>
      <c r="B92">
        <v>7</v>
      </c>
      <c r="D92">
        <f t="shared" si="2"/>
        <v>57</v>
      </c>
      <c r="E92">
        <f t="shared" si="3"/>
        <v>49</v>
      </c>
    </row>
    <row r="93" spans="1:5" x14ac:dyDescent="0.25">
      <c r="A93">
        <v>21</v>
      </c>
      <c r="B93">
        <v>6</v>
      </c>
      <c r="D93">
        <f t="shared" si="2"/>
        <v>77.5</v>
      </c>
      <c r="E93">
        <f t="shared" si="3"/>
        <v>64.5</v>
      </c>
    </row>
    <row r="94" spans="1:5" x14ac:dyDescent="0.25">
      <c r="A94">
        <v>25</v>
      </c>
      <c r="B94">
        <v>8</v>
      </c>
      <c r="D94">
        <f t="shared" si="2"/>
        <v>6.5</v>
      </c>
      <c r="E94">
        <f t="shared" si="3"/>
        <v>22</v>
      </c>
    </row>
    <row r="95" spans="1:5" x14ac:dyDescent="0.25">
      <c r="A95">
        <v>21</v>
      </c>
      <c r="B95">
        <v>8</v>
      </c>
      <c r="D95">
        <f t="shared" si="2"/>
        <v>77.5</v>
      </c>
      <c r="E95">
        <f t="shared" si="3"/>
        <v>22</v>
      </c>
    </row>
    <row r="96" spans="1:5" x14ac:dyDescent="0.25">
      <c r="A96">
        <v>21</v>
      </c>
      <c r="B96">
        <v>8</v>
      </c>
      <c r="D96">
        <f t="shared" si="2"/>
        <v>77.5</v>
      </c>
      <c r="E96">
        <f t="shared" si="3"/>
        <v>22</v>
      </c>
    </row>
    <row r="97" spans="1:5" x14ac:dyDescent="0.25">
      <c r="A97">
        <v>22</v>
      </c>
      <c r="B97">
        <v>7</v>
      </c>
      <c r="D97">
        <f t="shared" si="2"/>
        <v>57</v>
      </c>
      <c r="E97">
        <f t="shared" si="3"/>
        <v>49</v>
      </c>
    </row>
    <row r="98" spans="1:5" x14ac:dyDescent="0.25">
      <c r="A98">
        <v>21</v>
      </c>
      <c r="B98">
        <v>6</v>
      </c>
      <c r="D98">
        <f t="shared" si="2"/>
        <v>77.5</v>
      </c>
      <c r="E98">
        <f t="shared" si="3"/>
        <v>64.5</v>
      </c>
    </row>
    <row r="99" spans="1:5" x14ac:dyDescent="0.25">
      <c r="A99">
        <v>21</v>
      </c>
      <c r="B99">
        <v>6</v>
      </c>
      <c r="D99">
        <f t="shared" si="2"/>
        <v>77.5</v>
      </c>
      <c r="E99">
        <f t="shared" si="3"/>
        <v>64.5</v>
      </c>
    </row>
    <row r="100" spans="1:5" x14ac:dyDescent="0.25">
      <c r="A100">
        <v>22</v>
      </c>
      <c r="B100">
        <v>4</v>
      </c>
      <c r="D100">
        <f t="shared" si="2"/>
        <v>57</v>
      </c>
      <c r="E100">
        <f t="shared" si="3"/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104"/>
  <sheetViews>
    <sheetView topLeftCell="A19" workbookViewId="0">
      <selection activeCell="K35" sqref="K35"/>
    </sheetView>
  </sheetViews>
  <sheetFormatPr defaultRowHeight="15" x14ac:dyDescent="0.25"/>
  <cols>
    <col min="7" max="7" width="36.7109375" customWidth="1"/>
    <col min="8" max="9" width="14.42578125" bestFit="1" customWidth="1"/>
    <col min="18" max="18" width="11" bestFit="1" customWidth="1"/>
  </cols>
  <sheetData>
    <row r="2" spans="2:19" x14ac:dyDescent="0.25">
      <c r="B2" t="s">
        <v>63</v>
      </c>
    </row>
    <row r="3" spans="2:19" x14ac:dyDescent="0.25">
      <c r="B3" t="s">
        <v>55</v>
      </c>
      <c r="C3" t="s">
        <v>75</v>
      </c>
    </row>
    <row r="4" spans="2:19" x14ac:dyDescent="0.25">
      <c r="B4" t="s">
        <v>57</v>
      </c>
      <c r="C4" t="s">
        <v>76</v>
      </c>
    </row>
    <row r="5" spans="2:19" x14ac:dyDescent="0.25">
      <c r="R5" t="s">
        <v>143</v>
      </c>
    </row>
    <row r="6" spans="2:19" x14ac:dyDescent="0.25">
      <c r="R6" t="s">
        <v>14</v>
      </c>
      <c r="S6">
        <v>8</v>
      </c>
    </row>
    <row r="7" spans="2:19" x14ac:dyDescent="0.25">
      <c r="G7" t="s">
        <v>52</v>
      </c>
      <c r="R7" t="s">
        <v>14</v>
      </c>
      <c r="S7">
        <v>7</v>
      </c>
    </row>
    <row r="8" spans="2:19" ht="15.75" thickBot="1" x14ac:dyDescent="0.3">
      <c r="R8" t="s">
        <v>14</v>
      </c>
      <c r="S8">
        <v>8</v>
      </c>
    </row>
    <row r="9" spans="2:19" x14ac:dyDescent="0.25">
      <c r="D9" t="s">
        <v>142</v>
      </c>
      <c r="G9" s="9"/>
      <c r="H9" s="9" t="s">
        <v>40</v>
      </c>
      <c r="I9" s="9" t="s">
        <v>41</v>
      </c>
      <c r="R9" t="s">
        <v>13</v>
      </c>
      <c r="S9">
        <v>8</v>
      </c>
    </row>
    <row r="10" spans="2:19" x14ac:dyDescent="0.25">
      <c r="B10">
        <v>5</v>
      </c>
      <c r="D10">
        <v>8</v>
      </c>
      <c r="G10" s="7" t="s">
        <v>42</v>
      </c>
      <c r="H10" s="7">
        <v>6.3513513513513518</v>
      </c>
      <c r="I10" s="7">
        <v>6.935483870967742</v>
      </c>
      <c r="R10" t="s">
        <v>14</v>
      </c>
      <c r="S10">
        <v>7</v>
      </c>
    </row>
    <row r="11" spans="2:19" x14ac:dyDescent="0.25">
      <c r="B11">
        <v>8</v>
      </c>
      <c r="D11">
        <v>7</v>
      </c>
      <c r="G11" s="7" t="s">
        <v>43</v>
      </c>
      <c r="H11" s="7">
        <v>3.2342342342342363</v>
      </c>
      <c r="I11" s="7">
        <v>1.7956989247311792</v>
      </c>
      <c r="R11" t="s">
        <v>14</v>
      </c>
      <c r="S11">
        <v>8</v>
      </c>
    </row>
    <row r="12" spans="2:19" x14ac:dyDescent="0.25">
      <c r="B12">
        <v>5</v>
      </c>
      <c r="D12">
        <v>8</v>
      </c>
      <c r="G12" s="7" t="s">
        <v>44</v>
      </c>
      <c r="H12" s="7">
        <v>37</v>
      </c>
      <c r="I12" s="7">
        <v>31</v>
      </c>
      <c r="R12" t="s">
        <v>14</v>
      </c>
      <c r="S12">
        <v>7</v>
      </c>
    </row>
    <row r="13" spans="2:19" x14ac:dyDescent="0.25">
      <c r="B13">
        <v>7</v>
      </c>
      <c r="D13">
        <v>7</v>
      </c>
      <c r="G13" s="7" t="s">
        <v>53</v>
      </c>
      <c r="H13" s="7">
        <v>2.5803545480964831</v>
      </c>
      <c r="I13" s="7"/>
      <c r="R13" t="s">
        <v>14</v>
      </c>
      <c r="S13">
        <v>7</v>
      </c>
    </row>
    <row r="14" spans="2:19" x14ac:dyDescent="0.25">
      <c r="B14">
        <v>7</v>
      </c>
      <c r="D14">
        <v>8</v>
      </c>
      <c r="G14" s="7" t="s">
        <v>45</v>
      </c>
      <c r="H14" s="7">
        <v>0</v>
      </c>
      <c r="I14" s="7"/>
      <c r="R14" t="s">
        <v>14</v>
      </c>
      <c r="S14">
        <v>7</v>
      </c>
    </row>
    <row r="15" spans="2:19" x14ac:dyDescent="0.25">
      <c r="B15">
        <v>8</v>
      </c>
      <c r="D15">
        <v>7</v>
      </c>
      <c r="G15" s="7" t="s">
        <v>46</v>
      </c>
      <c r="H15" s="7">
        <v>66</v>
      </c>
      <c r="I15" s="7"/>
      <c r="R15" t="s">
        <v>14</v>
      </c>
      <c r="S15">
        <v>8</v>
      </c>
    </row>
    <row r="16" spans="2:19" x14ac:dyDescent="0.25">
      <c r="B16">
        <v>7</v>
      </c>
      <c r="D16">
        <v>7</v>
      </c>
      <c r="G16" s="7" t="s">
        <v>47</v>
      </c>
      <c r="H16" s="7">
        <v>-1.493478399577322</v>
      </c>
      <c r="I16" s="7"/>
      <c r="R16" t="s">
        <v>13</v>
      </c>
      <c r="S16">
        <v>7</v>
      </c>
    </row>
    <row r="17" spans="2:19" x14ac:dyDescent="0.25">
      <c r="B17">
        <v>5</v>
      </c>
      <c r="D17">
        <v>7</v>
      </c>
      <c r="G17" s="7" t="s">
        <v>48</v>
      </c>
      <c r="H17" s="7">
        <v>7.0038757227959061E-2</v>
      </c>
      <c r="I17" s="7"/>
      <c r="R17" t="s">
        <v>14</v>
      </c>
      <c r="S17">
        <v>8</v>
      </c>
    </row>
    <row r="18" spans="2:19" x14ac:dyDescent="0.25">
      <c r="B18">
        <v>7</v>
      </c>
      <c r="D18">
        <v>8</v>
      </c>
      <c r="G18" s="7" t="s">
        <v>49</v>
      </c>
      <c r="H18" s="7">
        <v>1.6682705142276302</v>
      </c>
      <c r="I18" s="7"/>
      <c r="R18" t="s">
        <v>14</v>
      </c>
      <c r="S18">
        <v>8</v>
      </c>
    </row>
    <row r="19" spans="2:19" x14ac:dyDescent="0.25">
      <c r="B19">
        <v>5</v>
      </c>
      <c r="D19">
        <v>8</v>
      </c>
      <c r="G19" s="7" t="s">
        <v>50</v>
      </c>
      <c r="H19" s="7">
        <v>0.14007751445591812</v>
      </c>
      <c r="I19" s="7"/>
      <c r="R19" t="s">
        <v>14</v>
      </c>
      <c r="S19">
        <v>8</v>
      </c>
    </row>
    <row r="20" spans="2:19" ht="15.75" thickBot="1" x14ac:dyDescent="0.3">
      <c r="B20">
        <v>5</v>
      </c>
      <c r="D20">
        <v>8</v>
      </c>
      <c r="G20" s="8" t="s">
        <v>51</v>
      </c>
      <c r="H20" s="8">
        <v>1.996564418952312</v>
      </c>
      <c r="I20" s="8"/>
      <c r="R20" t="s">
        <v>14</v>
      </c>
      <c r="S20">
        <v>8</v>
      </c>
    </row>
    <row r="21" spans="2:19" x14ac:dyDescent="0.25">
      <c r="B21">
        <v>5</v>
      </c>
      <c r="D21">
        <v>8</v>
      </c>
      <c r="R21" t="s">
        <v>13</v>
      </c>
      <c r="S21">
        <v>10</v>
      </c>
    </row>
    <row r="22" spans="2:19" x14ac:dyDescent="0.25">
      <c r="B22">
        <v>5</v>
      </c>
      <c r="D22">
        <v>8</v>
      </c>
      <c r="G22" t="s">
        <v>77</v>
      </c>
      <c r="H22" t="s">
        <v>64</v>
      </c>
      <c r="R22" t="s">
        <v>13</v>
      </c>
      <c r="S22">
        <v>8</v>
      </c>
    </row>
    <row r="23" spans="2:19" x14ac:dyDescent="0.25">
      <c r="B23">
        <v>5</v>
      </c>
      <c r="D23">
        <v>6</v>
      </c>
      <c r="R23" t="s">
        <v>14</v>
      </c>
      <c r="S23">
        <v>6</v>
      </c>
    </row>
    <row r="24" spans="2:19" x14ac:dyDescent="0.25">
      <c r="B24">
        <v>5</v>
      </c>
      <c r="D24">
        <v>6</v>
      </c>
      <c r="R24" t="s">
        <v>14</v>
      </c>
      <c r="S24">
        <v>6</v>
      </c>
    </row>
    <row r="25" spans="2:19" x14ac:dyDescent="0.25">
      <c r="B25">
        <v>5</v>
      </c>
      <c r="D25">
        <v>8</v>
      </c>
      <c r="H25">
        <v>4</v>
      </c>
      <c r="I25">
        <v>5</v>
      </c>
      <c r="J25">
        <v>6</v>
      </c>
      <c r="K25">
        <v>7</v>
      </c>
      <c r="L25">
        <v>8</v>
      </c>
      <c r="M25">
        <v>10</v>
      </c>
      <c r="N25">
        <v>12</v>
      </c>
      <c r="R25" t="s">
        <v>14</v>
      </c>
      <c r="S25">
        <v>8</v>
      </c>
    </row>
    <row r="26" spans="2:19" x14ac:dyDescent="0.25">
      <c r="B26">
        <v>5</v>
      </c>
      <c r="D26">
        <v>7</v>
      </c>
      <c r="G26" t="s">
        <v>141</v>
      </c>
      <c r="H26">
        <v>7</v>
      </c>
      <c r="I26">
        <v>20</v>
      </c>
      <c r="J26">
        <v>4</v>
      </c>
      <c r="K26">
        <v>14</v>
      </c>
      <c r="L26">
        <v>17</v>
      </c>
      <c r="M26">
        <v>4</v>
      </c>
      <c r="N26">
        <v>2</v>
      </c>
      <c r="R26" t="s">
        <v>13</v>
      </c>
      <c r="S26">
        <v>10</v>
      </c>
    </row>
    <row r="27" spans="2:19" x14ac:dyDescent="0.25">
      <c r="B27">
        <v>12</v>
      </c>
      <c r="D27">
        <v>4</v>
      </c>
      <c r="G27" t="s">
        <v>142</v>
      </c>
      <c r="H27">
        <v>4</v>
      </c>
      <c r="I27">
        <v>0</v>
      </c>
      <c r="J27">
        <v>4</v>
      </c>
      <c r="K27">
        <v>9</v>
      </c>
      <c r="L27">
        <v>14</v>
      </c>
      <c r="M27">
        <v>0</v>
      </c>
      <c r="N27">
        <v>0</v>
      </c>
      <c r="R27" t="s">
        <v>14</v>
      </c>
      <c r="S27">
        <v>7</v>
      </c>
    </row>
    <row r="28" spans="2:19" x14ac:dyDescent="0.25">
      <c r="B28">
        <v>5</v>
      </c>
      <c r="D28">
        <v>6</v>
      </c>
      <c r="R28" t="s">
        <v>14</v>
      </c>
      <c r="S28">
        <v>4</v>
      </c>
    </row>
    <row r="29" spans="2:19" x14ac:dyDescent="0.25">
      <c r="B29">
        <v>5</v>
      </c>
      <c r="D29">
        <v>8</v>
      </c>
      <c r="R29" t="s">
        <v>13</v>
      </c>
      <c r="S29">
        <v>7</v>
      </c>
    </row>
    <row r="30" spans="2:19" x14ac:dyDescent="0.25">
      <c r="B30">
        <v>7</v>
      </c>
      <c r="D30">
        <v>7</v>
      </c>
      <c r="R30" t="s">
        <v>14</v>
      </c>
      <c r="S30">
        <v>6</v>
      </c>
    </row>
    <row r="31" spans="2:19" x14ac:dyDescent="0.25">
      <c r="B31">
        <v>5</v>
      </c>
      <c r="D31">
        <v>4</v>
      </c>
      <c r="R31" t="s">
        <v>14</v>
      </c>
      <c r="S31">
        <v>8</v>
      </c>
    </row>
    <row r="32" spans="2:19" x14ac:dyDescent="0.25">
      <c r="B32">
        <v>6</v>
      </c>
      <c r="D32">
        <v>6</v>
      </c>
      <c r="R32" t="s">
        <v>14</v>
      </c>
      <c r="S32">
        <v>7</v>
      </c>
    </row>
    <row r="33" spans="2:19" x14ac:dyDescent="0.25">
      <c r="B33">
        <v>5</v>
      </c>
      <c r="D33">
        <v>8</v>
      </c>
      <c r="R33" t="s">
        <v>13</v>
      </c>
      <c r="S33">
        <v>10</v>
      </c>
    </row>
    <row r="34" spans="2:19" x14ac:dyDescent="0.25">
      <c r="B34">
        <v>8</v>
      </c>
      <c r="D34">
        <v>8</v>
      </c>
      <c r="R34" t="s">
        <v>14</v>
      </c>
      <c r="S34">
        <v>4</v>
      </c>
    </row>
    <row r="35" spans="2:19" x14ac:dyDescent="0.25">
      <c r="B35">
        <v>8</v>
      </c>
      <c r="D35">
        <v>8</v>
      </c>
      <c r="R35" t="s">
        <v>13</v>
      </c>
      <c r="S35">
        <v>8</v>
      </c>
    </row>
    <row r="36" spans="2:19" x14ac:dyDescent="0.25">
      <c r="B36">
        <v>12</v>
      </c>
      <c r="D36">
        <v>7</v>
      </c>
      <c r="R36" t="s">
        <v>13</v>
      </c>
      <c r="S36">
        <v>10</v>
      </c>
    </row>
    <row r="37" spans="2:19" x14ac:dyDescent="0.25">
      <c r="B37">
        <v>5</v>
      </c>
      <c r="D37">
        <v>4</v>
      </c>
      <c r="R37" t="s">
        <v>14</v>
      </c>
      <c r="S37">
        <v>6</v>
      </c>
    </row>
    <row r="38" spans="2:19" x14ac:dyDescent="0.25">
      <c r="B38">
        <v>5</v>
      </c>
      <c r="D38">
        <v>8</v>
      </c>
      <c r="R38" t="s">
        <v>14</v>
      </c>
      <c r="S38">
        <v>8</v>
      </c>
    </row>
    <row r="39" spans="2:19" x14ac:dyDescent="0.25">
      <c r="B39">
        <v>5</v>
      </c>
      <c r="D39">
        <v>7</v>
      </c>
      <c r="R39" t="s">
        <v>14</v>
      </c>
      <c r="S39">
        <v>8</v>
      </c>
    </row>
    <row r="40" spans="2:19" x14ac:dyDescent="0.25">
      <c r="B40">
        <v>7</v>
      </c>
      <c r="D40">
        <v>4</v>
      </c>
      <c r="R40" t="s">
        <v>14</v>
      </c>
      <c r="S40">
        <v>8</v>
      </c>
    </row>
    <row r="41" spans="2:19" x14ac:dyDescent="0.25">
      <c r="B41">
        <v>6</v>
      </c>
      <c r="R41" t="s">
        <v>13</v>
      </c>
      <c r="S41">
        <v>4</v>
      </c>
    </row>
    <row r="42" spans="2:19" x14ac:dyDescent="0.25">
      <c r="B42">
        <v>8</v>
      </c>
      <c r="R42" t="s">
        <v>14</v>
      </c>
      <c r="S42">
        <v>7</v>
      </c>
    </row>
    <row r="43" spans="2:19" x14ac:dyDescent="0.25">
      <c r="B43">
        <v>8</v>
      </c>
      <c r="R43" t="s">
        <v>13</v>
      </c>
      <c r="S43">
        <v>8</v>
      </c>
    </row>
    <row r="44" spans="2:19" x14ac:dyDescent="0.25">
      <c r="B44">
        <v>7</v>
      </c>
      <c r="R44" t="s">
        <v>14</v>
      </c>
      <c r="S44">
        <v>4</v>
      </c>
    </row>
    <row r="45" spans="2:19" x14ac:dyDescent="0.25">
      <c r="B45">
        <v>6</v>
      </c>
      <c r="R45" t="s">
        <v>14</v>
      </c>
      <c r="S45">
        <v>8</v>
      </c>
    </row>
    <row r="46" spans="2:19" x14ac:dyDescent="0.25">
      <c r="B46">
        <v>6</v>
      </c>
      <c r="R46" t="s">
        <v>14</v>
      </c>
      <c r="S46">
        <v>7</v>
      </c>
    </row>
    <row r="47" spans="2:19" x14ac:dyDescent="0.25">
      <c r="R47" t="s">
        <v>14</v>
      </c>
      <c r="S47">
        <v>4</v>
      </c>
    </row>
    <row r="48" spans="2:19" x14ac:dyDescent="0.25">
      <c r="R48" t="s">
        <v>13</v>
      </c>
      <c r="S48">
        <v>4</v>
      </c>
    </row>
    <row r="49" spans="18:19" x14ac:dyDescent="0.25">
      <c r="R49" t="s">
        <v>12</v>
      </c>
      <c r="S49">
        <v>5</v>
      </c>
    </row>
    <row r="50" spans="18:19" x14ac:dyDescent="0.25">
      <c r="R50" t="s">
        <v>12</v>
      </c>
      <c r="S50">
        <v>8</v>
      </c>
    </row>
    <row r="51" spans="18:19" x14ac:dyDescent="0.25">
      <c r="R51" t="s">
        <v>13</v>
      </c>
      <c r="S51">
        <v>8</v>
      </c>
    </row>
    <row r="52" spans="18:19" x14ac:dyDescent="0.25">
      <c r="R52" t="s">
        <v>12</v>
      </c>
      <c r="S52">
        <v>5</v>
      </c>
    </row>
    <row r="53" spans="18:19" x14ac:dyDescent="0.25">
      <c r="R53" t="s">
        <v>13</v>
      </c>
      <c r="S53">
        <v>8</v>
      </c>
    </row>
    <row r="54" spans="18:19" x14ac:dyDescent="0.25">
      <c r="R54" t="s">
        <v>12</v>
      </c>
      <c r="S54">
        <v>7</v>
      </c>
    </row>
    <row r="55" spans="18:19" x14ac:dyDescent="0.25">
      <c r="R55" t="s">
        <v>12</v>
      </c>
      <c r="S55">
        <v>7</v>
      </c>
    </row>
    <row r="56" spans="18:19" x14ac:dyDescent="0.25">
      <c r="R56" t="s">
        <v>12</v>
      </c>
      <c r="S56">
        <v>8</v>
      </c>
    </row>
    <row r="57" spans="18:19" x14ac:dyDescent="0.25">
      <c r="R57" t="s">
        <v>13</v>
      </c>
      <c r="S57">
        <v>7</v>
      </c>
    </row>
    <row r="58" spans="18:19" x14ac:dyDescent="0.25">
      <c r="R58" t="s">
        <v>12</v>
      </c>
      <c r="S58">
        <v>7</v>
      </c>
    </row>
    <row r="59" spans="18:19" x14ac:dyDescent="0.25">
      <c r="R59" t="s">
        <v>12</v>
      </c>
      <c r="S59">
        <v>5</v>
      </c>
    </row>
    <row r="60" spans="18:19" x14ac:dyDescent="0.25">
      <c r="R60" t="s">
        <v>12</v>
      </c>
      <c r="S60">
        <v>7</v>
      </c>
    </row>
    <row r="61" spans="18:19" x14ac:dyDescent="0.25">
      <c r="R61" t="s">
        <v>12</v>
      </c>
      <c r="S61">
        <v>5</v>
      </c>
    </row>
    <row r="62" spans="18:19" x14ac:dyDescent="0.25">
      <c r="R62" t="s">
        <v>12</v>
      </c>
      <c r="S62">
        <v>5</v>
      </c>
    </row>
    <row r="63" spans="18:19" x14ac:dyDescent="0.25">
      <c r="R63" t="s">
        <v>13</v>
      </c>
      <c r="S63">
        <v>7</v>
      </c>
    </row>
    <row r="64" spans="18:19" x14ac:dyDescent="0.25">
      <c r="R64" t="s">
        <v>13</v>
      </c>
      <c r="S64">
        <v>5</v>
      </c>
    </row>
    <row r="65" spans="18:19" x14ac:dyDescent="0.25">
      <c r="R65" t="s">
        <v>12</v>
      </c>
      <c r="S65">
        <v>5</v>
      </c>
    </row>
    <row r="66" spans="18:19" x14ac:dyDescent="0.25">
      <c r="R66" t="s">
        <v>12</v>
      </c>
      <c r="S66">
        <v>5</v>
      </c>
    </row>
    <row r="67" spans="18:19" x14ac:dyDescent="0.25">
      <c r="R67" t="s">
        <v>13</v>
      </c>
      <c r="S67">
        <v>4</v>
      </c>
    </row>
    <row r="68" spans="18:19" x14ac:dyDescent="0.25">
      <c r="R68" t="s">
        <v>12</v>
      </c>
      <c r="S68">
        <v>5</v>
      </c>
    </row>
    <row r="69" spans="18:19" x14ac:dyDescent="0.25">
      <c r="R69" t="s">
        <v>12</v>
      </c>
      <c r="S69">
        <v>5</v>
      </c>
    </row>
    <row r="70" spans="18:19" x14ac:dyDescent="0.25">
      <c r="R70" t="s">
        <v>13</v>
      </c>
      <c r="S70">
        <v>8</v>
      </c>
    </row>
    <row r="71" spans="18:19" x14ac:dyDescent="0.25">
      <c r="R71" t="s">
        <v>12</v>
      </c>
      <c r="S71">
        <v>5</v>
      </c>
    </row>
    <row r="72" spans="18:19" x14ac:dyDescent="0.25">
      <c r="R72" t="s">
        <v>12</v>
      </c>
      <c r="S72">
        <v>5</v>
      </c>
    </row>
    <row r="73" spans="18:19" x14ac:dyDescent="0.25">
      <c r="R73" t="s">
        <v>12</v>
      </c>
      <c r="S73">
        <v>12</v>
      </c>
    </row>
    <row r="74" spans="18:19" x14ac:dyDescent="0.25">
      <c r="R74" t="s">
        <v>12</v>
      </c>
      <c r="S74">
        <v>5</v>
      </c>
    </row>
    <row r="75" spans="18:19" x14ac:dyDescent="0.25">
      <c r="R75" t="s">
        <v>12</v>
      </c>
      <c r="S75">
        <v>5</v>
      </c>
    </row>
    <row r="76" spans="18:19" x14ac:dyDescent="0.25">
      <c r="R76" t="s">
        <v>13</v>
      </c>
      <c r="S76">
        <v>7</v>
      </c>
    </row>
    <row r="77" spans="18:19" x14ac:dyDescent="0.25">
      <c r="R77" t="s">
        <v>13</v>
      </c>
      <c r="S77">
        <v>4</v>
      </c>
    </row>
    <row r="78" spans="18:19" x14ac:dyDescent="0.25">
      <c r="R78" t="s">
        <v>12</v>
      </c>
      <c r="S78">
        <v>7</v>
      </c>
    </row>
    <row r="79" spans="18:19" x14ac:dyDescent="0.25">
      <c r="R79" t="s">
        <v>12</v>
      </c>
      <c r="S79">
        <v>5</v>
      </c>
    </row>
    <row r="80" spans="18:19" x14ac:dyDescent="0.25">
      <c r="R80" t="s">
        <v>12</v>
      </c>
      <c r="S80">
        <v>6</v>
      </c>
    </row>
    <row r="81" spans="18:19" x14ac:dyDescent="0.25">
      <c r="R81" t="s">
        <v>12</v>
      </c>
      <c r="S81">
        <v>5</v>
      </c>
    </row>
    <row r="82" spans="18:19" x14ac:dyDescent="0.25">
      <c r="R82" t="s">
        <v>13</v>
      </c>
      <c r="S82">
        <v>7</v>
      </c>
    </row>
    <row r="83" spans="18:19" x14ac:dyDescent="0.25">
      <c r="R83" t="s">
        <v>13</v>
      </c>
      <c r="S83">
        <v>5</v>
      </c>
    </row>
    <row r="84" spans="18:19" x14ac:dyDescent="0.25">
      <c r="R84" t="s">
        <v>12</v>
      </c>
      <c r="S84">
        <v>8</v>
      </c>
    </row>
    <row r="85" spans="18:19" x14ac:dyDescent="0.25">
      <c r="R85" t="s">
        <v>12</v>
      </c>
      <c r="S85">
        <v>8</v>
      </c>
    </row>
    <row r="86" spans="18:19" x14ac:dyDescent="0.25">
      <c r="R86" t="s">
        <v>12</v>
      </c>
      <c r="S86">
        <v>12</v>
      </c>
    </row>
    <row r="87" spans="18:19" x14ac:dyDescent="0.25">
      <c r="R87" t="s">
        <v>13</v>
      </c>
      <c r="S87">
        <v>8</v>
      </c>
    </row>
    <row r="88" spans="18:19" x14ac:dyDescent="0.25">
      <c r="R88" t="s">
        <v>13</v>
      </c>
      <c r="S88">
        <v>8</v>
      </c>
    </row>
    <row r="89" spans="18:19" x14ac:dyDescent="0.25">
      <c r="R89" t="s">
        <v>12</v>
      </c>
      <c r="S89">
        <v>5</v>
      </c>
    </row>
    <row r="90" spans="18:19" x14ac:dyDescent="0.25">
      <c r="R90" t="s">
        <v>13</v>
      </c>
      <c r="S90">
        <v>4</v>
      </c>
    </row>
    <row r="91" spans="18:19" x14ac:dyDescent="0.25">
      <c r="R91" t="s">
        <v>12</v>
      </c>
      <c r="S91">
        <v>5</v>
      </c>
    </row>
    <row r="92" spans="18:19" x14ac:dyDescent="0.25">
      <c r="R92" t="s">
        <v>13</v>
      </c>
      <c r="S92">
        <v>8</v>
      </c>
    </row>
    <row r="93" spans="18:19" x14ac:dyDescent="0.25">
      <c r="R93" t="s">
        <v>12</v>
      </c>
      <c r="S93">
        <v>5</v>
      </c>
    </row>
    <row r="94" spans="18:19" x14ac:dyDescent="0.25">
      <c r="R94" t="s">
        <v>13</v>
      </c>
      <c r="S94">
        <v>7</v>
      </c>
    </row>
    <row r="95" spans="18:19" x14ac:dyDescent="0.25">
      <c r="R95" t="s">
        <v>13</v>
      </c>
      <c r="S95">
        <v>4</v>
      </c>
    </row>
    <row r="96" spans="18:19" x14ac:dyDescent="0.25">
      <c r="R96" t="s">
        <v>12</v>
      </c>
      <c r="S96">
        <v>7</v>
      </c>
    </row>
    <row r="97" spans="18:19" x14ac:dyDescent="0.25">
      <c r="R97" t="s">
        <v>12</v>
      </c>
      <c r="S97">
        <v>6</v>
      </c>
    </row>
    <row r="98" spans="18:19" x14ac:dyDescent="0.25">
      <c r="R98" t="s">
        <v>12</v>
      </c>
      <c r="S98">
        <v>8</v>
      </c>
    </row>
    <row r="99" spans="18:19" x14ac:dyDescent="0.25">
      <c r="R99" t="s">
        <v>12</v>
      </c>
      <c r="S99">
        <v>8</v>
      </c>
    </row>
    <row r="100" spans="18:19" x14ac:dyDescent="0.25">
      <c r="R100" t="s">
        <v>13</v>
      </c>
      <c r="S100">
        <v>8</v>
      </c>
    </row>
    <row r="101" spans="18:19" x14ac:dyDescent="0.25">
      <c r="R101" t="s">
        <v>12</v>
      </c>
      <c r="S101">
        <v>7</v>
      </c>
    </row>
    <row r="102" spans="18:19" x14ac:dyDescent="0.25">
      <c r="R102" t="s">
        <v>12</v>
      </c>
      <c r="S102">
        <v>6</v>
      </c>
    </row>
    <row r="103" spans="18:19" x14ac:dyDescent="0.25">
      <c r="R103" t="s">
        <v>12</v>
      </c>
      <c r="S103">
        <v>6</v>
      </c>
    </row>
    <row r="104" spans="18:19" x14ac:dyDescent="0.25">
      <c r="R104" t="s">
        <v>13</v>
      </c>
      <c r="S104">
        <v>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R12"/>
  <sheetViews>
    <sheetView workbookViewId="0">
      <selection activeCell="V15" sqref="V15"/>
    </sheetView>
  </sheetViews>
  <sheetFormatPr defaultRowHeight="15" x14ac:dyDescent="0.25"/>
  <cols>
    <col min="1" max="1" width="36.140625" bestFit="1" customWidth="1"/>
    <col min="2" max="2" width="20.85546875" bestFit="1" customWidth="1"/>
    <col min="3" max="3" width="11" bestFit="1" customWidth="1"/>
    <col min="4" max="4" width="4.140625" customWidth="1"/>
    <col min="5" max="5" width="11.85546875" bestFit="1" customWidth="1"/>
    <col min="13" max="13" width="12.5703125" bestFit="1" customWidth="1"/>
  </cols>
  <sheetData>
    <row r="3" spans="1:18" x14ac:dyDescent="0.25">
      <c r="A3" s="1" t="s">
        <v>85</v>
      </c>
      <c r="B3" s="1" t="s">
        <v>145</v>
      </c>
      <c r="L3" t="s">
        <v>65</v>
      </c>
      <c r="M3" s="19" t="s">
        <v>146</v>
      </c>
      <c r="N3" t="s">
        <v>67</v>
      </c>
      <c r="O3" t="s">
        <v>68</v>
      </c>
      <c r="P3" t="s">
        <v>69</v>
      </c>
      <c r="Q3" t="s">
        <v>70</v>
      </c>
      <c r="R3" t="s">
        <v>71</v>
      </c>
    </row>
    <row r="4" spans="1:18" x14ac:dyDescent="0.25">
      <c r="A4" s="1" t="s">
        <v>29</v>
      </c>
      <c r="B4" t="s">
        <v>14</v>
      </c>
      <c r="C4" t="s">
        <v>13</v>
      </c>
      <c r="D4" t="s">
        <v>12</v>
      </c>
      <c r="E4" t="s">
        <v>28</v>
      </c>
      <c r="K4" t="s">
        <v>141</v>
      </c>
      <c r="L4">
        <v>53</v>
      </c>
      <c r="M4">
        <v>16</v>
      </c>
      <c r="N4">
        <v>0</v>
      </c>
      <c r="O4">
        <v>3</v>
      </c>
      <c r="P4">
        <v>3</v>
      </c>
      <c r="Q4">
        <v>3</v>
      </c>
      <c r="R4">
        <v>0</v>
      </c>
    </row>
    <row r="5" spans="1:18" x14ac:dyDescent="0.25">
      <c r="A5" s="2" t="s">
        <v>65</v>
      </c>
      <c r="B5" s="3">
        <v>13</v>
      </c>
      <c r="C5" s="3">
        <v>25</v>
      </c>
      <c r="D5" s="3">
        <v>28</v>
      </c>
      <c r="E5" s="3">
        <v>66</v>
      </c>
      <c r="K5" t="s">
        <v>142</v>
      </c>
      <c r="L5">
        <v>13</v>
      </c>
      <c r="M5">
        <v>0</v>
      </c>
      <c r="N5">
        <v>4</v>
      </c>
      <c r="O5">
        <v>0</v>
      </c>
      <c r="P5">
        <v>0</v>
      </c>
      <c r="Q5">
        <v>0</v>
      </c>
      <c r="R5">
        <v>4</v>
      </c>
    </row>
    <row r="6" spans="1:18" x14ac:dyDescent="0.25">
      <c r="A6" s="2" t="s">
        <v>66</v>
      </c>
      <c r="B6" s="3"/>
      <c r="C6" s="3">
        <v>16</v>
      </c>
      <c r="D6" s="3"/>
      <c r="E6" s="3">
        <v>16</v>
      </c>
    </row>
    <row r="7" spans="1:18" x14ac:dyDescent="0.25">
      <c r="A7" s="2" t="s">
        <v>67</v>
      </c>
      <c r="B7" s="3">
        <v>4</v>
      </c>
      <c r="C7" s="3"/>
      <c r="D7" s="3"/>
      <c r="E7" s="3">
        <v>4</v>
      </c>
    </row>
    <row r="8" spans="1:18" x14ac:dyDescent="0.25">
      <c r="A8" s="2" t="s">
        <v>68</v>
      </c>
      <c r="B8" s="3"/>
      <c r="C8" s="3">
        <v>3</v>
      </c>
      <c r="D8" s="3"/>
      <c r="E8" s="3">
        <v>3</v>
      </c>
    </row>
    <row r="9" spans="1:18" x14ac:dyDescent="0.25">
      <c r="A9" s="2" t="s">
        <v>69</v>
      </c>
      <c r="B9" s="3"/>
      <c r="C9" s="3"/>
      <c r="D9" s="3">
        <v>3</v>
      </c>
      <c r="E9" s="3">
        <v>3</v>
      </c>
    </row>
    <row r="10" spans="1:18" x14ac:dyDescent="0.25">
      <c r="A10" s="2" t="s">
        <v>70</v>
      </c>
      <c r="B10" s="3"/>
      <c r="C10" s="3"/>
      <c r="D10" s="3">
        <v>3</v>
      </c>
      <c r="E10" s="3">
        <v>3</v>
      </c>
    </row>
    <row r="11" spans="1:18" x14ac:dyDescent="0.25">
      <c r="A11" s="2" t="s">
        <v>71</v>
      </c>
      <c r="B11" s="3">
        <v>4</v>
      </c>
      <c r="C11" s="3"/>
      <c r="D11" s="3"/>
      <c r="E11" s="3">
        <v>4</v>
      </c>
    </row>
    <row r="12" spans="1:18" x14ac:dyDescent="0.25">
      <c r="A12" s="2" t="s">
        <v>28</v>
      </c>
      <c r="B12" s="3">
        <v>21</v>
      </c>
      <c r="C12" s="3">
        <v>44</v>
      </c>
      <c r="D12" s="3">
        <v>34</v>
      </c>
      <c r="E12" s="3">
        <v>99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P12"/>
  <sheetViews>
    <sheetView workbookViewId="0">
      <selection activeCell="L31" sqref="L31"/>
    </sheetView>
  </sheetViews>
  <sheetFormatPr defaultRowHeight="15" x14ac:dyDescent="0.25"/>
  <cols>
    <col min="1" max="1" width="37.42578125" customWidth="1"/>
    <col min="2" max="2" width="20.85546875" bestFit="1" customWidth="1"/>
    <col min="3" max="3" width="11" customWidth="1"/>
    <col min="4" max="4" width="4.140625" customWidth="1"/>
    <col min="5" max="5" width="11.85546875" bestFit="1" customWidth="1"/>
  </cols>
  <sheetData>
    <row r="3" spans="1:16" x14ac:dyDescent="0.25">
      <c r="A3" s="1" t="s">
        <v>147</v>
      </c>
      <c r="B3" s="1" t="s">
        <v>145</v>
      </c>
    </row>
    <row r="4" spans="1:16" x14ac:dyDescent="0.25">
      <c r="A4" s="1" t="s">
        <v>29</v>
      </c>
      <c r="B4" t="s">
        <v>14</v>
      </c>
      <c r="C4" t="s">
        <v>13</v>
      </c>
      <c r="D4" t="s">
        <v>12</v>
      </c>
      <c r="E4" t="s">
        <v>28</v>
      </c>
    </row>
    <row r="5" spans="1:16" x14ac:dyDescent="0.25">
      <c r="A5" s="2">
        <v>4</v>
      </c>
      <c r="B5" s="3"/>
      <c r="C5" s="3">
        <v>4</v>
      </c>
      <c r="D5" s="3">
        <v>7</v>
      </c>
      <c r="E5" s="3">
        <v>11</v>
      </c>
      <c r="J5">
        <v>4</v>
      </c>
      <c r="K5">
        <v>5</v>
      </c>
      <c r="L5">
        <v>6</v>
      </c>
      <c r="M5">
        <v>7</v>
      </c>
      <c r="N5">
        <v>8</v>
      </c>
      <c r="O5">
        <v>10</v>
      </c>
      <c r="P5">
        <v>12</v>
      </c>
    </row>
    <row r="6" spans="1:16" x14ac:dyDescent="0.25">
      <c r="A6" s="2">
        <v>5</v>
      </c>
      <c r="B6" s="3"/>
      <c r="C6" s="3">
        <v>5</v>
      </c>
      <c r="D6" s="3">
        <v>15</v>
      </c>
      <c r="E6" s="3">
        <v>20</v>
      </c>
      <c r="I6" t="s">
        <v>141</v>
      </c>
      <c r="J6">
        <v>11</v>
      </c>
      <c r="K6">
        <v>20</v>
      </c>
      <c r="L6">
        <v>8</v>
      </c>
      <c r="M6">
        <v>14</v>
      </c>
      <c r="N6">
        <v>23</v>
      </c>
      <c r="O6">
        <v>4</v>
      </c>
      <c r="P6">
        <v>2</v>
      </c>
    </row>
    <row r="7" spans="1:16" x14ac:dyDescent="0.25">
      <c r="A7" s="2">
        <v>6</v>
      </c>
      <c r="B7" s="3"/>
      <c r="C7" s="3">
        <v>4</v>
      </c>
      <c r="D7" s="3">
        <v>4</v>
      </c>
      <c r="E7" s="3">
        <v>8</v>
      </c>
      <c r="I7" t="s">
        <v>142</v>
      </c>
      <c r="J7">
        <v>0</v>
      </c>
      <c r="K7">
        <v>0</v>
      </c>
      <c r="L7">
        <v>0</v>
      </c>
      <c r="M7">
        <v>9</v>
      </c>
      <c r="N7">
        <v>8</v>
      </c>
      <c r="O7">
        <v>4</v>
      </c>
      <c r="P7">
        <v>0</v>
      </c>
    </row>
    <row r="8" spans="1:16" x14ac:dyDescent="0.25">
      <c r="A8" s="2">
        <v>7</v>
      </c>
      <c r="B8" s="3">
        <v>9</v>
      </c>
      <c r="C8" s="3">
        <v>14</v>
      </c>
      <c r="D8" s="3"/>
      <c r="E8" s="3">
        <v>23</v>
      </c>
    </row>
    <row r="9" spans="1:16" x14ac:dyDescent="0.25">
      <c r="A9" s="2">
        <v>8</v>
      </c>
      <c r="B9" s="3">
        <v>8</v>
      </c>
      <c r="C9" s="3">
        <v>15</v>
      </c>
      <c r="D9" s="3">
        <v>8</v>
      </c>
      <c r="E9" s="3">
        <v>31</v>
      </c>
    </row>
    <row r="10" spans="1:16" x14ac:dyDescent="0.25">
      <c r="A10" s="2">
        <v>10</v>
      </c>
      <c r="B10" s="3">
        <v>4</v>
      </c>
      <c r="C10" s="3"/>
      <c r="D10" s="3"/>
      <c r="E10" s="3">
        <v>4</v>
      </c>
    </row>
    <row r="11" spans="1:16" x14ac:dyDescent="0.25">
      <c r="A11" s="2">
        <v>12</v>
      </c>
      <c r="B11" s="3"/>
      <c r="C11" s="3">
        <v>2</v>
      </c>
      <c r="D11" s="3"/>
      <c r="E11" s="3">
        <v>2</v>
      </c>
    </row>
    <row r="12" spans="1:16" x14ac:dyDescent="0.25">
      <c r="A12" s="2" t="s">
        <v>28</v>
      </c>
      <c r="B12" s="3">
        <v>21</v>
      </c>
      <c r="C12" s="3">
        <v>44</v>
      </c>
      <c r="D12" s="3">
        <v>34</v>
      </c>
      <c r="E12" s="3">
        <v>99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22"/>
  <sheetViews>
    <sheetView tabSelected="1" workbookViewId="0">
      <selection activeCell="E3" sqref="E3"/>
    </sheetView>
  </sheetViews>
  <sheetFormatPr defaultRowHeight="15" x14ac:dyDescent="0.25"/>
  <cols>
    <col min="1" max="1" width="21.42578125" bestFit="1" customWidth="1"/>
    <col min="2" max="2" width="25.140625" bestFit="1" customWidth="1"/>
    <col min="3" max="3" width="11" bestFit="1" customWidth="1"/>
    <col min="4" max="4" width="4.140625" customWidth="1"/>
    <col min="5" max="5" width="11.85546875" bestFit="1" customWidth="1"/>
    <col min="8" max="8" width="14.42578125" bestFit="1" customWidth="1"/>
  </cols>
  <sheetData>
    <row r="1" spans="1:14" x14ac:dyDescent="0.25">
      <c r="A1" s="1" t="s">
        <v>2</v>
      </c>
      <c r="B1" t="s">
        <v>148</v>
      </c>
      <c r="K1" t="s">
        <v>152</v>
      </c>
      <c r="L1" t="s">
        <v>15</v>
      </c>
      <c r="M1" t="s">
        <v>11</v>
      </c>
      <c r="N1" t="s">
        <v>18</v>
      </c>
    </row>
    <row r="2" spans="1:14" x14ac:dyDescent="0.25">
      <c r="F2" s="30" t="s">
        <v>10</v>
      </c>
      <c r="G2" s="31">
        <v>43</v>
      </c>
      <c r="J2" t="s">
        <v>10</v>
      </c>
      <c r="K2">
        <v>9</v>
      </c>
      <c r="L2">
        <v>21</v>
      </c>
      <c r="M2">
        <v>18</v>
      </c>
      <c r="N2">
        <v>0</v>
      </c>
    </row>
    <row r="3" spans="1:14" x14ac:dyDescent="0.25">
      <c r="A3" s="1" t="s">
        <v>29</v>
      </c>
      <c r="B3" t="s">
        <v>35</v>
      </c>
      <c r="F3" s="29" t="s">
        <v>16</v>
      </c>
      <c r="G3" s="3">
        <v>9</v>
      </c>
      <c r="J3" t="s">
        <v>17</v>
      </c>
      <c r="K3">
        <v>0</v>
      </c>
      <c r="L3">
        <v>24</v>
      </c>
      <c r="M3">
        <v>23</v>
      </c>
      <c r="N3">
        <v>4</v>
      </c>
    </row>
    <row r="4" spans="1:14" x14ac:dyDescent="0.25">
      <c r="A4" s="2" t="s">
        <v>14</v>
      </c>
      <c r="B4" s="3">
        <v>18</v>
      </c>
      <c r="F4" s="29" t="s">
        <v>15</v>
      </c>
      <c r="G4" s="3">
        <v>21</v>
      </c>
    </row>
    <row r="5" spans="1:14" x14ac:dyDescent="0.25">
      <c r="A5" s="2" t="s">
        <v>12</v>
      </c>
      <c r="B5" s="3">
        <v>31</v>
      </c>
      <c r="F5" s="29" t="s">
        <v>11</v>
      </c>
      <c r="G5" s="3">
        <v>18</v>
      </c>
    </row>
    <row r="6" spans="1:14" x14ac:dyDescent="0.25">
      <c r="A6" s="2" t="s">
        <v>28</v>
      </c>
      <c r="B6" s="3">
        <v>49</v>
      </c>
      <c r="F6" s="30" t="s">
        <v>17</v>
      </c>
      <c r="G6" s="31">
        <v>56</v>
      </c>
    </row>
    <row r="7" spans="1:14" x14ac:dyDescent="0.25">
      <c r="F7" s="29" t="s">
        <v>15</v>
      </c>
      <c r="G7" s="3">
        <v>24</v>
      </c>
      <c r="I7" s="14"/>
      <c r="J7" s="14"/>
      <c r="K7" s="14"/>
      <c r="L7" s="14"/>
      <c r="M7" s="14"/>
    </row>
    <row r="8" spans="1:14" x14ac:dyDescent="0.25">
      <c r="F8" s="29" t="s">
        <v>11</v>
      </c>
      <c r="G8" s="3">
        <v>23</v>
      </c>
      <c r="I8" s="2"/>
      <c r="J8" s="3"/>
      <c r="K8" s="3"/>
      <c r="L8" s="3"/>
      <c r="M8" s="3"/>
    </row>
    <row r="9" spans="1:14" x14ac:dyDescent="0.25">
      <c r="F9" s="29" t="s">
        <v>18</v>
      </c>
      <c r="G9" s="3">
        <v>4</v>
      </c>
      <c r="I9" s="2"/>
      <c r="J9" s="3"/>
      <c r="K9" s="3"/>
      <c r="L9" s="3"/>
      <c r="M9" s="3"/>
    </row>
    <row r="10" spans="1:14" x14ac:dyDescent="0.25">
      <c r="I10" s="5"/>
      <c r="J10" s="6"/>
      <c r="K10" s="6"/>
      <c r="L10" s="6"/>
      <c r="M10" s="6"/>
    </row>
    <row r="13" spans="1:14" x14ac:dyDescent="0.25">
      <c r="H13" t="s">
        <v>151</v>
      </c>
      <c r="I13" t="s">
        <v>15</v>
      </c>
      <c r="J13" t="s">
        <v>11</v>
      </c>
      <c r="K13" t="s">
        <v>18</v>
      </c>
    </row>
    <row r="14" spans="1:14" x14ac:dyDescent="0.25">
      <c r="G14" t="s">
        <v>149</v>
      </c>
      <c r="H14">
        <v>4</v>
      </c>
      <c r="I14">
        <v>22</v>
      </c>
      <c r="J14">
        <v>18</v>
      </c>
      <c r="K14">
        <v>0</v>
      </c>
    </row>
    <row r="15" spans="1:14" x14ac:dyDescent="0.25">
      <c r="G15" t="s">
        <v>150</v>
      </c>
      <c r="H15">
        <v>0</v>
      </c>
      <c r="I15">
        <v>26</v>
      </c>
      <c r="J15">
        <v>21</v>
      </c>
      <c r="K15">
        <v>8</v>
      </c>
    </row>
    <row r="19" spans="9:10" x14ac:dyDescent="0.25">
      <c r="I19" s="2" t="s">
        <v>16</v>
      </c>
      <c r="J19" s="3">
        <v>9</v>
      </c>
    </row>
    <row r="20" spans="9:10" x14ac:dyDescent="0.25">
      <c r="I20" s="2" t="s">
        <v>15</v>
      </c>
      <c r="J20" s="3">
        <v>45</v>
      </c>
    </row>
    <row r="21" spans="9:10" x14ac:dyDescent="0.25">
      <c r="I21" s="2" t="s">
        <v>11</v>
      </c>
      <c r="J21" s="3">
        <v>41</v>
      </c>
    </row>
    <row r="22" spans="9:10" x14ac:dyDescent="0.25">
      <c r="I22" s="2" t="s">
        <v>18</v>
      </c>
      <c r="J22" s="3">
        <v>4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06"/>
  <sheetViews>
    <sheetView zoomScale="70" zoomScaleNormal="70" workbookViewId="0">
      <selection activeCell="J100" sqref="A1:J100"/>
    </sheetView>
  </sheetViews>
  <sheetFormatPr defaultRowHeight="15" x14ac:dyDescent="0.25"/>
  <cols>
    <col min="2" max="2" width="9.42578125" bestFit="1" customWidth="1"/>
    <col min="3" max="3" width="21.42578125" bestFit="1" customWidth="1"/>
    <col min="4" max="4" width="17.5703125" bestFit="1" customWidth="1"/>
    <col min="5" max="5" width="16.5703125" bestFit="1" customWidth="1"/>
    <col min="6" max="6" width="38.85546875" bestFit="1" customWidth="1"/>
    <col min="7" max="7" width="16.140625" bestFit="1" customWidth="1"/>
    <col min="8" max="8" width="17.7109375" bestFit="1" customWidth="1"/>
    <col min="9" max="9" width="16.28515625" bestFit="1" customWidth="1"/>
    <col min="10" max="10" width="14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21</v>
      </c>
      <c r="B2" t="s">
        <v>10</v>
      </c>
      <c r="C2" t="s">
        <v>11</v>
      </c>
      <c r="D2" t="s">
        <v>12</v>
      </c>
      <c r="E2" t="s">
        <v>14</v>
      </c>
      <c r="F2" t="s">
        <v>14</v>
      </c>
      <c r="G2" t="s">
        <v>14</v>
      </c>
      <c r="H2">
        <v>8</v>
      </c>
      <c r="I2">
        <v>7</v>
      </c>
      <c r="J2" t="s">
        <v>12</v>
      </c>
    </row>
    <row r="3" spans="1:10" x14ac:dyDescent="0.25">
      <c r="A3">
        <v>22</v>
      </c>
      <c r="B3" t="s">
        <v>10</v>
      </c>
      <c r="C3" t="s">
        <v>15</v>
      </c>
      <c r="D3" t="s">
        <v>12</v>
      </c>
      <c r="E3" t="s">
        <v>14</v>
      </c>
      <c r="F3" t="s">
        <v>14</v>
      </c>
      <c r="G3" t="s">
        <v>12</v>
      </c>
      <c r="H3">
        <v>7</v>
      </c>
      <c r="I3">
        <v>3</v>
      </c>
      <c r="J3" t="s">
        <v>12</v>
      </c>
    </row>
    <row r="4" spans="1:10" x14ac:dyDescent="0.25">
      <c r="A4">
        <v>21</v>
      </c>
      <c r="B4" t="s">
        <v>10</v>
      </c>
      <c r="C4" t="s">
        <v>11</v>
      </c>
      <c r="D4" t="s">
        <v>12</v>
      </c>
      <c r="E4" t="s">
        <v>14</v>
      </c>
      <c r="F4" t="s">
        <v>14</v>
      </c>
      <c r="G4" t="s">
        <v>14</v>
      </c>
      <c r="H4">
        <v>8</v>
      </c>
      <c r="I4">
        <v>7</v>
      </c>
      <c r="J4" t="s">
        <v>12</v>
      </c>
    </row>
    <row r="5" spans="1:10" x14ac:dyDescent="0.25">
      <c r="A5">
        <v>23</v>
      </c>
      <c r="B5" t="s">
        <v>10</v>
      </c>
      <c r="C5" t="s">
        <v>15</v>
      </c>
      <c r="D5" t="s">
        <v>12</v>
      </c>
      <c r="E5" t="s">
        <v>13</v>
      </c>
      <c r="F5" t="s">
        <v>13</v>
      </c>
      <c r="G5" t="s">
        <v>12</v>
      </c>
      <c r="H5">
        <v>8</v>
      </c>
      <c r="I5">
        <v>4</v>
      </c>
      <c r="J5" t="s">
        <v>12</v>
      </c>
    </row>
    <row r="6" spans="1:10" x14ac:dyDescent="0.25">
      <c r="A6">
        <v>22</v>
      </c>
      <c r="B6" t="s">
        <v>10</v>
      </c>
      <c r="C6" t="s">
        <v>15</v>
      </c>
      <c r="D6" t="s">
        <v>12</v>
      </c>
      <c r="E6" t="s">
        <v>14</v>
      </c>
      <c r="F6" t="s">
        <v>14</v>
      </c>
      <c r="G6" t="s">
        <v>12</v>
      </c>
      <c r="H6">
        <v>7</v>
      </c>
      <c r="I6">
        <v>3</v>
      </c>
      <c r="J6" t="s">
        <v>12</v>
      </c>
    </row>
    <row r="7" spans="1:10" x14ac:dyDescent="0.25">
      <c r="A7">
        <v>21</v>
      </c>
      <c r="B7" t="s">
        <v>10</v>
      </c>
      <c r="C7" t="s">
        <v>11</v>
      </c>
      <c r="D7" t="s">
        <v>12</v>
      </c>
      <c r="E7" t="s">
        <v>14</v>
      </c>
      <c r="F7" t="s">
        <v>14</v>
      </c>
      <c r="G7" t="s">
        <v>14</v>
      </c>
      <c r="H7">
        <v>8</v>
      </c>
      <c r="I7">
        <v>7</v>
      </c>
      <c r="J7" t="s">
        <v>12</v>
      </c>
    </row>
    <row r="8" spans="1:10" x14ac:dyDescent="0.25">
      <c r="A8">
        <v>22</v>
      </c>
      <c r="B8" t="s">
        <v>10</v>
      </c>
      <c r="C8" t="s">
        <v>15</v>
      </c>
      <c r="D8" t="s">
        <v>12</v>
      </c>
      <c r="E8" t="s">
        <v>14</v>
      </c>
      <c r="F8" t="s">
        <v>14</v>
      </c>
      <c r="G8" t="s">
        <v>12</v>
      </c>
      <c r="H8">
        <v>7</v>
      </c>
      <c r="I8">
        <v>3</v>
      </c>
      <c r="J8" t="s">
        <v>12</v>
      </c>
    </row>
    <row r="9" spans="1:10" x14ac:dyDescent="0.25">
      <c r="A9">
        <v>22</v>
      </c>
      <c r="B9" t="s">
        <v>10</v>
      </c>
      <c r="C9" t="s">
        <v>15</v>
      </c>
      <c r="D9" t="s">
        <v>12</v>
      </c>
      <c r="E9" t="s">
        <v>14</v>
      </c>
      <c r="F9" t="s">
        <v>14</v>
      </c>
      <c r="G9" t="s">
        <v>12</v>
      </c>
      <c r="H9">
        <v>7</v>
      </c>
      <c r="I9">
        <v>3</v>
      </c>
      <c r="J9" t="s">
        <v>12</v>
      </c>
    </row>
    <row r="10" spans="1:10" x14ac:dyDescent="0.25">
      <c r="A10">
        <v>22</v>
      </c>
      <c r="B10" t="s">
        <v>10</v>
      </c>
      <c r="C10" t="s">
        <v>15</v>
      </c>
      <c r="D10" t="s">
        <v>12</v>
      </c>
      <c r="E10" t="s">
        <v>14</v>
      </c>
      <c r="F10" t="s">
        <v>14</v>
      </c>
      <c r="G10" t="s">
        <v>12</v>
      </c>
      <c r="H10">
        <v>7</v>
      </c>
      <c r="I10">
        <v>3</v>
      </c>
      <c r="J10" t="s">
        <v>12</v>
      </c>
    </row>
    <row r="11" spans="1:10" x14ac:dyDescent="0.25">
      <c r="A11">
        <v>24</v>
      </c>
      <c r="B11" t="s">
        <v>17</v>
      </c>
      <c r="C11" t="s">
        <v>18</v>
      </c>
      <c r="D11" t="s">
        <v>14</v>
      </c>
      <c r="E11" t="s">
        <v>14</v>
      </c>
      <c r="F11" t="s">
        <v>14</v>
      </c>
      <c r="G11" t="s">
        <v>12</v>
      </c>
      <c r="H11">
        <v>8</v>
      </c>
      <c r="I11">
        <v>3</v>
      </c>
      <c r="J11" t="s">
        <v>12</v>
      </c>
    </row>
    <row r="12" spans="1:10" x14ac:dyDescent="0.25">
      <c r="A12">
        <v>21</v>
      </c>
      <c r="B12" t="s">
        <v>10</v>
      </c>
      <c r="C12" t="s">
        <v>15</v>
      </c>
      <c r="D12" t="s">
        <v>12</v>
      </c>
      <c r="E12" t="s">
        <v>13</v>
      </c>
      <c r="F12" t="s">
        <v>13</v>
      </c>
      <c r="G12" t="s">
        <v>12</v>
      </c>
      <c r="H12">
        <v>7</v>
      </c>
      <c r="I12">
        <v>0</v>
      </c>
      <c r="J12" t="s">
        <v>12</v>
      </c>
    </row>
    <row r="13" spans="1:10" x14ac:dyDescent="0.25">
      <c r="A13">
        <v>23</v>
      </c>
      <c r="B13" t="s">
        <v>17</v>
      </c>
      <c r="C13" t="s">
        <v>11</v>
      </c>
      <c r="D13" t="s">
        <v>12</v>
      </c>
      <c r="E13" t="s">
        <v>14</v>
      </c>
      <c r="F13" t="s">
        <v>14</v>
      </c>
      <c r="G13" t="s">
        <v>12</v>
      </c>
      <c r="H13">
        <v>8</v>
      </c>
      <c r="I13">
        <v>3</v>
      </c>
      <c r="J13" t="s">
        <v>12</v>
      </c>
    </row>
    <row r="14" spans="1:10" x14ac:dyDescent="0.25">
      <c r="A14">
        <v>24</v>
      </c>
      <c r="B14" t="s">
        <v>17</v>
      </c>
      <c r="C14" t="s">
        <v>18</v>
      </c>
      <c r="D14" t="s">
        <v>14</v>
      </c>
      <c r="E14" t="s">
        <v>14</v>
      </c>
      <c r="F14" t="s">
        <v>14</v>
      </c>
      <c r="G14" t="s">
        <v>12</v>
      </c>
      <c r="H14">
        <v>8</v>
      </c>
      <c r="I14">
        <v>3</v>
      </c>
      <c r="J14" t="s">
        <v>12</v>
      </c>
    </row>
    <row r="15" spans="1:10" x14ac:dyDescent="0.25">
      <c r="A15">
        <v>23</v>
      </c>
      <c r="B15" t="s">
        <v>17</v>
      </c>
      <c r="C15" t="s">
        <v>11</v>
      </c>
      <c r="D15" t="s">
        <v>12</v>
      </c>
      <c r="E15" t="s">
        <v>14</v>
      </c>
      <c r="F15" t="s">
        <v>14</v>
      </c>
      <c r="G15" t="s">
        <v>12</v>
      </c>
      <c r="H15">
        <v>8</v>
      </c>
      <c r="I15">
        <v>3</v>
      </c>
      <c r="J15" t="s">
        <v>12</v>
      </c>
    </row>
    <row r="16" spans="1:10" x14ac:dyDescent="0.25">
      <c r="A16">
        <v>24</v>
      </c>
      <c r="B16" t="s">
        <v>17</v>
      </c>
      <c r="C16" t="s">
        <v>18</v>
      </c>
      <c r="D16" t="s">
        <v>14</v>
      </c>
      <c r="E16" t="s">
        <v>14</v>
      </c>
      <c r="F16" t="s">
        <v>14</v>
      </c>
      <c r="G16" t="s">
        <v>12</v>
      </c>
      <c r="H16">
        <v>8</v>
      </c>
      <c r="I16">
        <v>3</v>
      </c>
      <c r="J16" t="s">
        <v>12</v>
      </c>
    </row>
    <row r="17" spans="1:10" x14ac:dyDescent="0.25">
      <c r="A17">
        <v>21</v>
      </c>
      <c r="B17" t="s">
        <v>17</v>
      </c>
      <c r="C17" t="s">
        <v>11</v>
      </c>
      <c r="D17" t="s">
        <v>12</v>
      </c>
      <c r="E17" t="s">
        <v>14</v>
      </c>
      <c r="F17" t="s">
        <v>13</v>
      </c>
      <c r="G17" t="s">
        <v>14</v>
      </c>
      <c r="H17">
        <v>10</v>
      </c>
      <c r="I17">
        <v>23</v>
      </c>
      <c r="J17" t="s">
        <v>12</v>
      </c>
    </row>
    <row r="18" spans="1:10" x14ac:dyDescent="0.25">
      <c r="A18">
        <v>23</v>
      </c>
      <c r="B18" t="s">
        <v>10</v>
      </c>
      <c r="C18" t="s">
        <v>15</v>
      </c>
      <c r="D18" t="s">
        <v>12</v>
      </c>
      <c r="E18" t="s">
        <v>13</v>
      </c>
      <c r="F18" t="s">
        <v>13</v>
      </c>
      <c r="G18" t="s">
        <v>12</v>
      </c>
      <c r="H18">
        <v>8</v>
      </c>
      <c r="I18">
        <v>4</v>
      </c>
      <c r="J18" t="s">
        <v>12</v>
      </c>
    </row>
    <row r="19" spans="1:10" x14ac:dyDescent="0.25">
      <c r="A19">
        <v>21</v>
      </c>
      <c r="B19" t="s">
        <v>10</v>
      </c>
      <c r="C19" t="s">
        <v>11</v>
      </c>
      <c r="D19" t="s">
        <v>12</v>
      </c>
      <c r="E19" t="s">
        <v>12</v>
      </c>
      <c r="F19" t="s">
        <v>14</v>
      </c>
      <c r="G19" t="s">
        <v>12</v>
      </c>
      <c r="H19">
        <v>6</v>
      </c>
      <c r="I19">
        <v>6</v>
      </c>
      <c r="J19" t="s">
        <v>12</v>
      </c>
    </row>
    <row r="20" spans="1:10" x14ac:dyDescent="0.25">
      <c r="A20">
        <v>21</v>
      </c>
      <c r="B20" t="s">
        <v>10</v>
      </c>
      <c r="C20" t="s">
        <v>11</v>
      </c>
      <c r="D20" t="s">
        <v>12</v>
      </c>
      <c r="E20" t="s">
        <v>12</v>
      </c>
      <c r="F20" t="s">
        <v>14</v>
      </c>
      <c r="G20" t="s">
        <v>12</v>
      </c>
      <c r="H20">
        <v>6</v>
      </c>
      <c r="I20">
        <v>6</v>
      </c>
      <c r="J20" t="s">
        <v>12</v>
      </c>
    </row>
    <row r="21" spans="1:10" x14ac:dyDescent="0.25">
      <c r="A21">
        <v>23</v>
      </c>
      <c r="B21" t="s">
        <v>17</v>
      </c>
      <c r="C21" t="s">
        <v>11</v>
      </c>
      <c r="D21" t="s">
        <v>13</v>
      </c>
      <c r="E21" t="s">
        <v>13</v>
      </c>
      <c r="F21" t="s">
        <v>14</v>
      </c>
      <c r="G21" t="s">
        <v>12</v>
      </c>
      <c r="H21">
        <v>8</v>
      </c>
      <c r="I21">
        <v>12</v>
      </c>
      <c r="J21" t="s">
        <v>12</v>
      </c>
    </row>
    <row r="22" spans="1:10" x14ac:dyDescent="0.25">
      <c r="A22">
        <v>21</v>
      </c>
      <c r="B22" t="s">
        <v>17</v>
      </c>
      <c r="C22" t="s">
        <v>11</v>
      </c>
      <c r="D22" t="s">
        <v>12</v>
      </c>
      <c r="E22" t="s">
        <v>14</v>
      </c>
      <c r="F22" t="s">
        <v>13</v>
      </c>
      <c r="G22" t="s">
        <v>14</v>
      </c>
      <c r="H22">
        <v>10</v>
      </c>
      <c r="I22">
        <v>23</v>
      </c>
      <c r="J22" t="s">
        <v>12</v>
      </c>
    </row>
    <row r="23" spans="1:10" x14ac:dyDescent="0.25">
      <c r="A23">
        <v>20</v>
      </c>
      <c r="B23" t="s">
        <v>17</v>
      </c>
      <c r="C23" t="s">
        <v>11</v>
      </c>
      <c r="D23" t="s">
        <v>14</v>
      </c>
      <c r="E23" t="s">
        <v>13</v>
      </c>
      <c r="F23" t="s">
        <v>14</v>
      </c>
      <c r="G23" t="s">
        <v>12</v>
      </c>
      <c r="H23">
        <v>7</v>
      </c>
      <c r="I23">
        <v>7</v>
      </c>
      <c r="J23" t="s">
        <v>12</v>
      </c>
    </row>
    <row r="24" spans="1:10" x14ac:dyDescent="0.25">
      <c r="A24">
        <v>25</v>
      </c>
      <c r="B24" t="s">
        <v>17</v>
      </c>
      <c r="C24" t="s">
        <v>11</v>
      </c>
      <c r="D24" t="s">
        <v>12</v>
      </c>
      <c r="E24" t="s">
        <v>13</v>
      </c>
      <c r="F24" t="s">
        <v>14</v>
      </c>
      <c r="G24" t="s">
        <v>12</v>
      </c>
      <c r="H24">
        <v>4</v>
      </c>
      <c r="I24">
        <v>9</v>
      </c>
      <c r="J24" t="s">
        <v>14</v>
      </c>
    </row>
    <row r="25" spans="1:10" x14ac:dyDescent="0.25">
      <c r="A25">
        <v>21</v>
      </c>
      <c r="B25" t="s">
        <v>10</v>
      </c>
      <c r="C25" t="s">
        <v>15</v>
      </c>
      <c r="D25" t="s">
        <v>12</v>
      </c>
      <c r="E25" t="s">
        <v>13</v>
      </c>
      <c r="F25" t="s">
        <v>13</v>
      </c>
      <c r="G25" t="s">
        <v>12</v>
      </c>
      <c r="H25">
        <v>7</v>
      </c>
      <c r="I25">
        <v>0</v>
      </c>
      <c r="J25" t="s">
        <v>12</v>
      </c>
    </row>
    <row r="26" spans="1:10" x14ac:dyDescent="0.25">
      <c r="A26">
        <v>21</v>
      </c>
      <c r="B26" t="s">
        <v>10</v>
      </c>
      <c r="C26" t="s">
        <v>11</v>
      </c>
      <c r="D26" t="s">
        <v>12</v>
      </c>
      <c r="E26" t="s">
        <v>12</v>
      </c>
      <c r="F26" t="s">
        <v>14</v>
      </c>
      <c r="G26" t="s">
        <v>12</v>
      </c>
      <c r="H26">
        <v>6</v>
      </c>
      <c r="I26">
        <v>6</v>
      </c>
      <c r="J26" t="s">
        <v>12</v>
      </c>
    </row>
    <row r="27" spans="1:10" x14ac:dyDescent="0.25">
      <c r="A27">
        <v>23</v>
      </c>
      <c r="B27" t="s">
        <v>17</v>
      </c>
      <c r="C27" t="s">
        <v>11</v>
      </c>
      <c r="D27" t="s">
        <v>13</v>
      </c>
      <c r="E27" t="s">
        <v>13</v>
      </c>
      <c r="F27" t="s">
        <v>14</v>
      </c>
      <c r="G27" t="s">
        <v>12</v>
      </c>
      <c r="H27">
        <v>8</v>
      </c>
      <c r="I27">
        <v>12</v>
      </c>
      <c r="J27" t="s">
        <v>12</v>
      </c>
    </row>
    <row r="28" spans="1:10" x14ac:dyDescent="0.25">
      <c r="A28">
        <v>20</v>
      </c>
      <c r="B28" t="s">
        <v>17</v>
      </c>
      <c r="C28" t="s">
        <v>11</v>
      </c>
      <c r="D28" t="s">
        <v>14</v>
      </c>
      <c r="E28" t="s">
        <v>13</v>
      </c>
      <c r="F28" t="s">
        <v>14</v>
      </c>
      <c r="G28" t="s">
        <v>12</v>
      </c>
      <c r="H28">
        <v>7</v>
      </c>
      <c r="I28">
        <v>7</v>
      </c>
      <c r="J28" t="s">
        <v>12</v>
      </c>
    </row>
    <row r="29" spans="1:10" x14ac:dyDescent="0.25">
      <c r="A29">
        <v>21</v>
      </c>
      <c r="B29" t="s">
        <v>17</v>
      </c>
      <c r="C29" t="s">
        <v>11</v>
      </c>
      <c r="D29" t="s">
        <v>12</v>
      </c>
      <c r="E29" t="s">
        <v>14</v>
      </c>
      <c r="F29" t="s">
        <v>13</v>
      </c>
      <c r="G29" t="s">
        <v>14</v>
      </c>
      <c r="H29">
        <v>10</v>
      </c>
      <c r="I29">
        <v>23</v>
      </c>
      <c r="J29" t="s">
        <v>12</v>
      </c>
    </row>
    <row r="30" spans="1:10" x14ac:dyDescent="0.25">
      <c r="A30">
        <v>25</v>
      </c>
      <c r="B30" t="s">
        <v>17</v>
      </c>
      <c r="C30" t="s">
        <v>11</v>
      </c>
      <c r="D30" t="s">
        <v>12</v>
      </c>
      <c r="E30" t="s">
        <v>13</v>
      </c>
      <c r="F30" t="s">
        <v>14</v>
      </c>
      <c r="G30" t="s">
        <v>12</v>
      </c>
      <c r="H30">
        <v>4</v>
      </c>
      <c r="I30">
        <v>9</v>
      </c>
      <c r="J30" t="s">
        <v>14</v>
      </c>
    </row>
    <row r="31" spans="1:10" x14ac:dyDescent="0.25">
      <c r="A31">
        <v>23</v>
      </c>
      <c r="B31" t="s">
        <v>10</v>
      </c>
      <c r="C31" t="s">
        <v>15</v>
      </c>
      <c r="D31" t="s">
        <v>12</v>
      </c>
      <c r="E31" t="s">
        <v>13</v>
      </c>
      <c r="F31" t="s">
        <v>13</v>
      </c>
      <c r="G31" t="s">
        <v>12</v>
      </c>
      <c r="H31">
        <v>8</v>
      </c>
      <c r="I31">
        <v>4</v>
      </c>
      <c r="J31" t="s">
        <v>12</v>
      </c>
    </row>
    <row r="32" spans="1:10" x14ac:dyDescent="0.25">
      <c r="A32">
        <v>21</v>
      </c>
      <c r="B32" t="s">
        <v>17</v>
      </c>
      <c r="C32" t="s">
        <v>11</v>
      </c>
      <c r="D32" t="s">
        <v>12</v>
      </c>
      <c r="E32" t="s">
        <v>14</v>
      </c>
      <c r="F32" t="s">
        <v>13</v>
      </c>
      <c r="G32" t="s">
        <v>14</v>
      </c>
      <c r="H32">
        <v>10</v>
      </c>
      <c r="I32">
        <v>23</v>
      </c>
      <c r="J32" t="s">
        <v>12</v>
      </c>
    </row>
    <row r="33" spans="1:10" x14ac:dyDescent="0.25">
      <c r="A33">
        <v>21</v>
      </c>
      <c r="B33" t="s">
        <v>10</v>
      </c>
      <c r="C33" t="s">
        <v>11</v>
      </c>
      <c r="D33" t="s">
        <v>12</v>
      </c>
      <c r="E33" t="s">
        <v>12</v>
      </c>
      <c r="F33" t="s">
        <v>14</v>
      </c>
      <c r="G33" t="s">
        <v>12</v>
      </c>
      <c r="H33">
        <v>6</v>
      </c>
      <c r="I33">
        <v>6</v>
      </c>
      <c r="J33" t="s">
        <v>12</v>
      </c>
    </row>
    <row r="34" spans="1:10" x14ac:dyDescent="0.25">
      <c r="A34">
        <v>23</v>
      </c>
      <c r="B34" t="s">
        <v>17</v>
      </c>
      <c r="C34" t="s">
        <v>18</v>
      </c>
      <c r="D34" t="s">
        <v>13</v>
      </c>
      <c r="E34" t="s">
        <v>12</v>
      </c>
      <c r="F34" t="s">
        <v>14</v>
      </c>
      <c r="G34" t="s">
        <v>12</v>
      </c>
      <c r="H34">
        <v>8</v>
      </c>
      <c r="I34">
        <v>80</v>
      </c>
      <c r="J34" t="s">
        <v>12</v>
      </c>
    </row>
    <row r="35" spans="1:10" x14ac:dyDescent="0.25">
      <c r="A35">
        <v>23</v>
      </c>
      <c r="B35" t="s">
        <v>17</v>
      </c>
      <c r="C35" t="s">
        <v>11</v>
      </c>
      <c r="D35" t="s">
        <v>13</v>
      </c>
      <c r="E35" t="s">
        <v>13</v>
      </c>
      <c r="F35" t="s">
        <v>14</v>
      </c>
      <c r="G35" t="s">
        <v>12</v>
      </c>
      <c r="H35">
        <v>8</v>
      </c>
      <c r="I35">
        <v>12</v>
      </c>
      <c r="J35" t="s">
        <v>12</v>
      </c>
    </row>
    <row r="36" spans="1:10" x14ac:dyDescent="0.25">
      <c r="A36">
        <v>23</v>
      </c>
      <c r="B36" t="s">
        <v>17</v>
      </c>
      <c r="C36" t="s">
        <v>18</v>
      </c>
      <c r="D36" t="s">
        <v>13</v>
      </c>
      <c r="E36" t="s">
        <v>12</v>
      </c>
      <c r="F36" t="s">
        <v>14</v>
      </c>
      <c r="G36" t="s">
        <v>12</v>
      </c>
      <c r="H36">
        <v>8</v>
      </c>
      <c r="I36">
        <v>80</v>
      </c>
      <c r="J36" t="s">
        <v>12</v>
      </c>
    </row>
    <row r="37" spans="1:10" x14ac:dyDescent="0.25">
      <c r="A37">
        <v>21</v>
      </c>
      <c r="B37" t="s">
        <v>10</v>
      </c>
      <c r="C37" t="s">
        <v>11</v>
      </c>
      <c r="D37" t="s">
        <v>12</v>
      </c>
      <c r="E37" t="s">
        <v>12</v>
      </c>
      <c r="F37" t="s">
        <v>13</v>
      </c>
      <c r="G37" t="s">
        <v>12</v>
      </c>
      <c r="H37">
        <v>4</v>
      </c>
      <c r="I37">
        <v>2</v>
      </c>
      <c r="J37" t="s">
        <v>12</v>
      </c>
    </row>
    <row r="38" spans="1:10" x14ac:dyDescent="0.25">
      <c r="A38">
        <v>20</v>
      </c>
      <c r="B38" t="s">
        <v>17</v>
      </c>
      <c r="C38" t="s">
        <v>11</v>
      </c>
      <c r="D38" t="s">
        <v>14</v>
      </c>
      <c r="E38" t="s">
        <v>13</v>
      </c>
      <c r="F38" t="s">
        <v>14</v>
      </c>
      <c r="G38" t="s">
        <v>12</v>
      </c>
      <c r="H38">
        <v>7</v>
      </c>
      <c r="I38">
        <v>7</v>
      </c>
      <c r="J38" t="s">
        <v>12</v>
      </c>
    </row>
    <row r="39" spans="1:10" x14ac:dyDescent="0.25">
      <c r="A39">
        <v>23</v>
      </c>
      <c r="B39" t="s">
        <v>10</v>
      </c>
      <c r="C39" t="s">
        <v>15</v>
      </c>
      <c r="D39" t="s">
        <v>13</v>
      </c>
      <c r="E39" t="s">
        <v>12</v>
      </c>
      <c r="F39" t="s">
        <v>13</v>
      </c>
      <c r="G39" t="s">
        <v>14</v>
      </c>
      <c r="H39">
        <v>8</v>
      </c>
      <c r="I39">
        <v>2</v>
      </c>
      <c r="J39" t="s">
        <v>14</v>
      </c>
    </row>
    <row r="40" spans="1:10" x14ac:dyDescent="0.25">
      <c r="A40">
        <v>25</v>
      </c>
      <c r="B40" t="s">
        <v>17</v>
      </c>
      <c r="C40" t="s">
        <v>11</v>
      </c>
      <c r="D40" t="s">
        <v>12</v>
      </c>
      <c r="E40" t="s">
        <v>13</v>
      </c>
      <c r="F40" t="s">
        <v>14</v>
      </c>
      <c r="G40" t="s">
        <v>12</v>
      </c>
      <c r="H40">
        <v>4</v>
      </c>
      <c r="I40">
        <v>9</v>
      </c>
      <c r="J40" t="s">
        <v>14</v>
      </c>
    </row>
    <row r="41" spans="1:10" x14ac:dyDescent="0.25">
      <c r="A41">
        <v>23</v>
      </c>
      <c r="B41" t="s">
        <v>17</v>
      </c>
      <c r="C41" t="s">
        <v>18</v>
      </c>
      <c r="D41" t="s">
        <v>13</v>
      </c>
      <c r="E41" t="s">
        <v>12</v>
      </c>
      <c r="F41" t="s">
        <v>14</v>
      </c>
      <c r="G41" t="s">
        <v>12</v>
      </c>
      <c r="H41">
        <v>8</v>
      </c>
      <c r="I41">
        <v>80</v>
      </c>
      <c r="J41" t="s">
        <v>12</v>
      </c>
    </row>
    <row r="42" spans="1:10" x14ac:dyDescent="0.25">
      <c r="A42">
        <v>20</v>
      </c>
      <c r="B42" t="s">
        <v>17</v>
      </c>
      <c r="C42" t="s">
        <v>11</v>
      </c>
      <c r="D42" t="s">
        <v>14</v>
      </c>
      <c r="E42" t="s">
        <v>13</v>
      </c>
      <c r="F42" t="s">
        <v>14</v>
      </c>
      <c r="G42" t="s">
        <v>12</v>
      </c>
      <c r="H42">
        <v>7</v>
      </c>
      <c r="I42">
        <v>7</v>
      </c>
      <c r="J42" t="s">
        <v>12</v>
      </c>
    </row>
    <row r="43" spans="1:10" x14ac:dyDescent="0.25">
      <c r="A43">
        <v>25</v>
      </c>
      <c r="B43" t="s">
        <v>17</v>
      </c>
      <c r="C43" t="s">
        <v>11</v>
      </c>
      <c r="D43" t="s">
        <v>12</v>
      </c>
      <c r="E43" t="s">
        <v>13</v>
      </c>
      <c r="F43" t="s">
        <v>14</v>
      </c>
      <c r="G43" t="s">
        <v>12</v>
      </c>
      <c r="H43">
        <v>4</v>
      </c>
      <c r="I43">
        <v>9</v>
      </c>
      <c r="J43" t="s">
        <v>14</v>
      </c>
    </row>
    <row r="44" spans="1:10" x14ac:dyDescent="0.25">
      <c r="A44">
        <v>21</v>
      </c>
      <c r="B44" t="s">
        <v>10</v>
      </c>
      <c r="C44" t="s">
        <v>11</v>
      </c>
      <c r="D44" t="s">
        <v>12</v>
      </c>
      <c r="E44" t="s">
        <v>12</v>
      </c>
      <c r="F44" t="s">
        <v>13</v>
      </c>
      <c r="G44" t="s">
        <v>12</v>
      </c>
      <c r="H44">
        <v>4</v>
      </c>
      <c r="I44">
        <v>2</v>
      </c>
      <c r="J44" t="s">
        <v>12</v>
      </c>
    </row>
    <row r="45" spans="1:10" x14ac:dyDescent="0.25">
      <c r="A45">
        <v>20</v>
      </c>
      <c r="B45" t="s">
        <v>10</v>
      </c>
      <c r="C45" t="s">
        <v>11</v>
      </c>
      <c r="D45" t="s">
        <v>12</v>
      </c>
      <c r="E45" t="s">
        <v>13</v>
      </c>
      <c r="F45" t="s">
        <v>12</v>
      </c>
      <c r="G45" t="s">
        <v>14</v>
      </c>
      <c r="H45">
        <v>5</v>
      </c>
      <c r="I45">
        <v>15</v>
      </c>
      <c r="J45" t="s">
        <v>12</v>
      </c>
    </row>
    <row r="46" spans="1:10" x14ac:dyDescent="0.25">
      <c r="A46">
        <v>23</v>
      </c>
      <c r="B46" t="s">
        <v>10</v>
      </c>
      <c r="C46" t="s">
        <v>15</v>
      </c>
      <c r="D46" t="s">
        <v>13</v>
      </c>
      <c r="E46" t="s">
        <v>13</v>
      </c>
      <c r="F46" t="s">
        <v>12</v>
      </c>
      <c r="G46" t="s">
        <v>14</v>
      </c>
      <c r="H46">
        <v>8</v>
      </c>
      <c r="I46">
        <v>0</v>
      </c>
      <c r="J46" t="s">
        <v>12</v>
      </c>
    </row>
    <row r="47" spans="1:10" x14ac:dyDescent="0.25">
      <c r="A47">
        <v>24</v>
      </c>
      <c r="B47" t="s">
        <v>17</v>
      </c>
      <c r="C47" t="s">
        <v>15</v>
      </c>
      <c r="D47" t="s">
        <v>14</v>
      </c>
      <c r="E47" t="s">
        <v>13</v>
      </c>
      <c r="F47" t="s">
        <v>13</v>
      </c>
      <c r="G47" t="s">
        <v>14</v>
      </c>
      <c r="H47">
        <v>8</v>
      </c>
      <c r="I47">
        <v>10</v>
      </c>
      <c r="J47" t="s">
        <v>12</v>
      </c>
    </row>
    <row r="48" spans="1:10" x14ac:dyDescent="0.25">
      <c r="A48">
        <v>20</v>
      </c>
      <c r="B48" t="s">
        <v>10</v>
      </c>
      <c r="C48" t="s">
        <v>11</v>
      </c>
      <c r="D48" t="s">
        <v>12</v>
      </c>
      <c r="E48" t="s">
        <v>13</v>
      </c>
      <c r="F48" t="s">
        <v>12</v>
      </c>
      <c r="G48" t="s">
        <v>14</v>
      </c>
      <c r="H48">
        <v>5</v>
      </c>
      <c r="I48">
        <v>15</v>
      </c>
      <c r="J48" t="s">
        <v>12</v>
      </c>
    </row>
    <row r="49" spans="1:10" x14ac:dyDescent="0.25">
      <c r="A49">
        <v>23</v>
      </c>
      <c r="B49" t="s">
        <v>10</v>
      </c>
      <c r="C49" t="s">
        <v>15</v>
      </c>
      <c r="D49" t="s">
        <v>13</v>
      </c>
      <c r="E49" t="s">
        <v>12</v>
      </c>
      <c r="F49" t="s">
        <v>13</v>
      </c>
      <c r="G49" t="s">
        <v>14</v>
      </c>
      <c r="H49">
        <v>8</v>
      </c>
      <c r="I49">
        <v>2</v>
      </c>
      <c r="J49" t="s">
        <v>14</v>
      </c>
    </row>
    <row r="50" spans="1:10" x14ac:dyDescent="0.25">
      <c r="A50">
        <v>24</v>
      </c>
      <c r="B50" t="s">
        <v>17</v>
      </c>
      <c r="C50" t="s">
        <v>15</v>
      </c>
      <c r="D50" t="s">
        <v>13</v>
      </c>
      <c r="E50" t="s">
        <v>14</v>
      </c>
      <c r="F50" t="s">
        <v>12</v>
      </c>
      <c r="G50" t="s">
        <v>12</v>
      </c>
      <c r="H50">
        <v>7</v>
      </c>
      <c r="I50">
        <v>100</v>
      </c>
      <c r="J50" t="s">
        <v>12</v>
      </c>
    </row>
    <row r="51" spans="1:10" x14ac:dyDescent="0.25">
      <c r="A51">
        <v>24</v>
      </c>
      <c r="B51" t="s">
        <v>17</v>
      </c>
      <c r="C51" t="s">
        <v>15</v>
      </c>
      <c r="D51" t="s">
        <v>13</v>
      </c>
      <c r="E51" t="s">
        <v>14</v>
      </c>
      <c r="F51" t="s">
        <v>12</v>
      </c>
      <c r="G51" t="s">
        <v>12</v>
      </c>
      <c r="H51">
        <v>7</v>
      </c>
      <c r="I51">
        <v>100</v>
      </c>
      <c r="J51" t="s">
        <v>12</v>
      </c>
    </row>
    <row r="52" spans="1:10" x14ac:dyDescent="0.25">
      <c r="A52">
        <v>23</v>
      </c>
      <c r="B52" t="s">
        <v>10</v>
      </c>
      <c r="C52" t="s">
        <v>15</v>
      </c>
      <c r="D52" t="s">
        <v>13</v>
      </c>
      <c r="E52" t="s">
        <v>13</v>
      </c>
      <c r="F52" t="s">
        <v>12</v>
      </c>
      <c r="G52" t="s">
        <v>14</v>
      </c>
      <c r="H52">
        <v>8</v>
      </c>
      <c r="I52">
        <v>0</v>
      </c>
      <c r="J52" t="s">
        <v>12</v>
      </c>
    </row>
    <row r="53" spans="1:10" x14ac:dyDescent="0.25">
      <c r="A53">
        <v>24</v>
      </c>
      <c r="B53" t="s">
        <v>17</v>
      </c>
      <c r="C53" t="s">
        <v>15</v>
      </c>
      <c r="D53" t="s">
        <v>12</v>
      </c>
      <c r="E53" t="s">
        <v>13</v>
      </c>
      <c r="F53" t="s">
        <v>13</v>
      </c>
      <c r="G53" t="s">
        <v>12</v>
      </c>
      <c r="H53">
        <v>7</v>
      </c>
      <c r="I53">
        <v>17</v>
      </c>
      <c r="J53" t="s">
        <v>12</v>
      </c>
    </row>
    <row r="54" spans="1:10" x14ac:dyDescent="0.25">
      <c r="A54">
        <v>24</v>
      </c>
      <c r="B54" t="s">
        <v>17</v>
      </c>
      <c r="C54" t="s">
        <v>15</v>
      </c>
      <c r="D54" t="s">
        <v>13</v>
      </c>
      <c r="E54" t="s">
        <v>14</v>
      </c>
      <c r="F54" t="s">
        <v>12</v>
      </c>
      <c r="G54" t="s">
        <v>12</v>
      </c>
      <c r="H54">
        <v>7</v>
      </c>
      <c r="I54">
        <v>100</v>
      </c>
      <c r="J54" t="s">
        <v>12</v>
      </c>
    </row>
    <row r="55" spans="1:10" x14ac:dyDescent="0.25">
      <c r="A55">
        <v>20</v>
      </c>
      <c r="B55" t="s">
        <v>10</v>
      </c>
      <c r="C55" t="s">
        <v>11</v>
      </c>
      <c r="D55" t="s">
        <v>12</v>
      </c>
      <c r="E55" t="s">
        <v>13</v>
      </c>
      <c r="F55" t="s">
        <v>12</v>
      </c>
      <c r="G55" t="s">
        <v>14</v>
      </c>
      <c r="H55">
        <v>5</v>
      </c>
      <c r="I55">
        <v>15</v>
      </c>
      <c r="J55" t="s">
        <v>12</v>
      </c>
    </row>
    <row r="56" spans="1:10" x14ac:dyDescent="0.25">
      <c r="A56">
        <v>24</v>
      </c>
      <c r="B56" t="s">
        <v>17</v>
      </c>
      <c r="C56" t="s">
        <v>15</v>
      </c>
      <c r="D56" t="s">
        <v>13</v>
      </c>
      <c r="E56" t="s">
        <v>14</v>
      </c>
      <c r="F56" t="s">
        <v>12</v>
      </c>
      <c r="G56" t="s">
        <v>12</v>
      </c>
      <c r="H56">
        <v>7</v>
      </c>
      <c r="I56">
        <v>100</v>
      </c>
      <c r="J56" t="s">
        <v>12</v>
      </c>
    </row>
    <row r="57" spans="1:10" x14ac:dyDescent="0.25">
      <c r="A57">
        <v>24</v>
      </c>
      <c r="B57" t="s">
        <v>10</v>
      </c>
      <c r="C57" t="s">
        <v>15</v>
      </c>
      <c r="D57" t="s">
        <v>12</v>
      </c>
      <c r="E57" t="s">
        <v>12</v>
      </c>
      <c r="F57" t="s">
        <v>12</v>
      </c>
      <c r="G57" t="s">
        <v>12</v>
      </c>
      <c r="H57">
        <v>5</v>
      </c>
      <c r="I57">
        <v>2</v>
      </c>
      <c r="J57" t="s">
        <v>12</v>
      </c>
    </row>
    <row r="58" spans="1:10" x14ac:dyDescent="0.25">
      <c r="A58">
        <v>24</v>
      </c>
      <c r="B58" t="s">
        <v>10</v>
      </c>
      <c r="C58" t="s">
        <v>11</v>
      </c>
      <c r="D58" t="s">
        <v>12</v>
      </c>
      <c r="E58" t="s">
        <v>12</v>
      </c>
      <c r="F58" t="s">
        <v>12</v>
      </c>
      <c r="G58" t="s">
        <v>12</v>
      </c>
      <c r="H58">
        <v>5</v>
      </c>
      <c r="I58">
        <v>3</v>
      </c>
      <c r="J58" t="s">
        <v>12</v>
      </c>
    </row>
    <row r="59" spans="1:10" x14ac:dyDescent="0.25">
      <c r="A59">
        <v>25</v>
      </c>
      <c r="B59" t="s">
        <v>17</v>
      </c>
      <c r="C59" t="s">
        <v>15</v>
      </c>
      <c r="D59" t="s">
        <v>13</v>
      </c>
      <c r="E59" t="s">
        <v>13</v>
      </c>
      <c r="F59" t="s">
        <v>13</v>
      </c>
      <c r="G59" t="s">
        <v>14</v>
      </c>
      <c r="H59">
        <v>7</v>
      </c>
      <c r="I59">
        <v>0</v>
      </c>
      <c r="J59" t="s">
        <v>14</v>
      </c>
    </row>
    <row r="60" spans="1:10" x14ac:dyDescent="0.25">
      <c r="A60">
        <v>23</v>
      </c>
      <c r="B60" t="s">
        <v>17</v>
      </c>
      <c r="C60" t="s">
        <v>11</v>
      </c>
      <c r="D60" t="s">
        <v>13</v>
      </c>
      <c r="E60" t="s">
        <v>13</v>
      </c>
      <c r="F60" t="s">
        <v>13</v>
      </c>
      <c r="G60" t="s">
        <v>14</v>
      </c>
      <c r="H60">
        <v>5</v>
      </c>
      <c r="I60">
        <v>12</v>
      </c>
      <c r="J60" t="s">
        <v>14</v>
      </c>
    </row>
    <row r="61" spans="1:10" x14ac:dyDescent="0.25">
      <c r="A61">
        <v>21</v>
      </c>
      <c r="B61" t="s">
        <v>10</v>
      </c>
      <c r="C61" t="s">
        <v>16</v>
      </c>
      <c r="D61" t="s">
        <v>12</v>
      </c>
      <c r="E61" t="s">
        <v>12</v>
      </c>
      <c r="F61" t="s">
        <v>12</v>
      </c>
      <c r="G61" t="s">
        <v>14</v>
      </c>
      <c r="H61">
        <v>5</v>
      </c>
      <c r="I61">
        <v>1</v>
      </c>
      <c r="J61" t="s">
        <v>12</v>
      </c>
    </row>
    <row r="62" spans="1:10" x14ac:dyDescent="0.25">
      <c r="A62">
        <v>25</v>
      </c>
      <c r="B62" t="s">
        <v>10</v>
      </c>
      <c r="C62" t="s">
        <v>15</v>
      </c>
      <c r="D62" t="s">
        <v>12</v>
      </c>
      <c r="E62" t="s">
        <v>12</v>
      </c>
      <c r="F62" t="s">
        <v>12</v>
      </c>
      <c r="G62" t="s">
        <v>12</v>
      </c>
      <c r="H62">
        <v>5</v>
      </c>
      <c r="I62">
        <v>3</v>
      </c>
      <c r="J62" t="s">
        <v>12</v>
      </c>
    </row>
    <row r="63" spans="1:10" x14ac:dyDescent="0.25">
      <c r="A63">
        <v>21</v>
      </c>
      <c r="B63" t="s">
        <v>10</v>
      </c>
      <c r="C63" t="s">
        <v>11</v>
      </c>
      <c r="D63" t="s">
        <v>12</v>
      </c>
      <c r="E63" t="s">
        <v>12</v>
      </c>
      <c r="F63" t="s">
        <v>13</v>
      </c>
      <c r="G63" t="s">
        <v>12</v>
      </c>
      <c r="H63">
        <v>4</v>
      </c>
      <c r="I63">
        <v>2</v>
      </c>
      <c r="J63" t="s">
        <v>12</v>
      </c>
    </row>
    <row r="64" spans="1:10" x14ac:dyDescent="0.25">
      <c r="A64">
        <v>24</v>
      </c>
      <c r="B64" t="s">
        <v>10</v>
      </c>
      <c r="C64" t="s">
        <v>15</v>
      </c>
      <c r="D64" t="s">
        <v>12</v>
      </c>
      <c r="E64" t="s">
        <v>12</v>
      </c>
      <c r="F64" t="s">
        <v>12</v>
      </c>
      <c r="G64" t="s">
        <v>12</v>
      </c>
      <c r="H64">
        <v>5</v>
      </c>
      <c r="I64">
        <v>2</v>
      </c>
      <c r="J64" t="s">
        <v>12</v>
      </c>
    </row>
    <row r="65" spans="1:10" x14ac:dyDescent="0.25">
      <c r="A65">
        <v>24</v>
      </c>
      <c r="B65" t="s">
        <v>10</v>
      </c>
      <c r="C65" t="s">
        <v>11</v>
      </c>
      <c r="D65" t="s">
        <v>12</v>
      </c>
      <c r="E65" t="s">
        <v>12</v>
      </c>
      <c r="F65" t="s">
        <v>12</v>
      </c>
      <c r="G65" t="s">
        <v>12</v>
      </c>
      <c r="H65">
        <v>5</v>
      </c>
      <c r="I65">
        <v>3</v>
      </c>
      <c r="J65" t="s">
        <v>12</v>
      </c>
    </row>
    <row r="66" spans="1:10" x14ac:dyDescent="0.25">
      <c r="A66">
        <v>24</v>
      </c>
      <c r="B66" t="s">
        <v>17</v>
      </c>
      <c r="C66" t="s">
        <v>15</v>
      </c>
      <c r="D66" t="s">
        <v>14</v>
      </c>
      <c r="E66" t="s">
        <v>13</v>
      </c>
      <c r="F66" t="s">
        <v>13</v>
      </c>
      <c r="G66" t="s">
        <v>14</v>
      </c>
      <c r="H66">
        <v>8</v>
      </c>
      <c r="I66">
        <v>10</v>
      </c>
      <c r="J66" t="s">
        <v>12</v>
      </c>
    </row>
    <row r="67" spans="1:10" x14ac:dyDescent="0.25">
      <c r="A67">
        <v>21</v>
      </c>
      <c r="B67" t="s">
        <v>10</v>
      </c>
      <c r="C67" t="s">
        <v>16</v>
      </c>
      <c r="D67" t="s">
        <v>12</v>
      </c>
      <c r="E67" t="s">
        <v>12</v>
      </c>
      <c r="F67" t="s">
        <v>12</v>
      </c>
      <c r="G67" t="s">
        <v>14</v>
      </c>
      <c r="H67">
        <v>5</v>
      </c>
      <c r="I67">
        <v>1</v>
      </c>
      <c r="J67" t="s">
        <v>12</v>
      </c>
    </row>
    <row r="68" spans="1:10" x14ac:dyDescent="0.25">
      <c r="A68">
        <v>25</v>
      </c>
      <c r="B68" t="s">
        <v>10</v>
      </c>
      <c r="C68" t="s">
        <v>15</v>
      </c>
      <c r="D68" t="s">
        <v>12</v>
      </c>
      <c r="E68" t="s">
        <v>12</v>
      </c>
      <c r="F68" t="s">
        <v>12</v>
      </c>
      <c r="G68" t="s">
        <v>12</v>
      </c>
      <c r="H68">
        <v>5</v>
      </c>
      <c r="I68">
        <v>3</v>
      </c>
      <c r="J68" t="s">
        <v>12</v>
      </c>
    </row>
    <row r="69" spans="1:10" x14ac:dyDescent="0.25">
      <c r="A69">
        <v>23</v>
      </c>
      <c r="B69" t="s">
        <v>17</v>
      </c>
      <c r="C69" t="s">
        <v>15</v>
      </c>
      <c r="D69" t="s">
        <v>14</v>
      </c>
      <c r="E69" t="s">
        <v>13</v>
      </c>
      <c r="F69" t="s">
        <v>12</v>
      </c>
      <c r="G69" t="s">
        <v>12</v>
      </c>
      <c r="H69">
        <v>12</v>
      </c>
      <c r="I69">
        <v>0</v>
      </c>
      <c r="J69" t="s">
        <v>12</v>
      </c>
    </row>
    <row r="70" spans="1:10" x14ac:dyDescent="0.25">
      <c r="A70">
        <v>24</v>
      </c>
      <c r="B70" t="s">
        <v>10</v>
      </c>
      <c r="C70" t="s">
        <v>15</v>
      </c>
      <c r="D70" t="s">
        <v>12</v>
      </c>
      <c r="E70" t="s">
        <v>12</v>
      </c>
      <c r="F70" t="s">
        <v>12</v>
      </c>
      <c r="G70" t="s">
        <v>12</v>
      </c>
      <c r="H70">
        <v>5</v>
      </c>
      <c r="I70">
        <v>2</v>
      </c>
      <c r="J70" t="s">
        <v>12</v>
      </c>
    </row>
    <row r="71" spans="1:10" x14ac:dyDescent="0.25">
      <c r="A71">
        <v>24</v>
      </c>
      <c r="B71" t="s">
        <v>10</v>
      </c>
      <c r="C71" t="s">
        <v>11</v>
      </c>
      <c r="D71" t="s">
        <v>12</v>
      </c>
      <c r="E71" t="s">
        <v>12</v>
      </c>
      <c r="F71" t="s">
        <v>12</v>
      </c>
      <c r="G71" t="s">
        <v>12</v>
      </c>
      <c r="H71">
        <v>5</v>
      </c>
      <c r="I71">
        <v>3</v>
      </c>
      <c r="J71" t="s">
        <v>12</v>
      </c>
    </row>
    <row r="72" spans="1:10" x14ac:dyDescent="0.25">
      <c r="A72">
        <v>24</v>
      </c>
      <c r="B72" t="s">
        <v>17</v>
      </c>
      <c r="C72" t="s">
        <v>15</v>
      </c>
      <c r="D72" t="s">
        <v>12</v>
      </c>
      <c r="E72" t="s">
        <v>13</v>
      </c>
      <c r="F72" t="s">
        <v>13</v>
      </c>
      <c r="G72" t="s">
        <v>12</v>
      </c>
      <c r="H72">
        <v>7</v>
      </c>
      <c r="I72">
        <v>17</v>
      </c>
      <c r="J72" t="s">
        <v>12</v>
      </c>
    </row>
    <row r="73" spans="1:10" x14ac:dyDescent="0.25">
      <c r="A73">
        <v>21</v>
      </c>
      <c r="B73" t="s">
        <v>10</v>
      </c>
      <c r="C73" t="s">
        <v>11</v>
      </c>
      <c r="D73" t="s">
        <v>12</v>
      </c>
      <c r="E73" t="s">
        <v>12</v>
      </c>
      <c r="F73" t="s">
        <v>13</v>
      </c>
      <c r="G73" t="s">
        <v>12</v>
      </c>
      <c r="H73">
        <v>4</v>
      </c>
      <c r="I73">
        <v>2</v>
      </c>
      <c r="J73" t="s">
        <v>12</v>
      </c>
    </row>
    <row r="74" spans="1:10" x14ac:dyDescent="0.25">
      <c r="A74">
        <v>22</v>
      </c>
      <c r="B74" t="s">
        <v>17</v>
      </c>
      <c r="C74" t="s">
        <v>18</v>
      </c>
      <c r="D74" t="s">
        <v>13</v>
      </c>
      <c r="E74" t="s">
        <v>13</v>
      </c>
      <c r="F74" t="s">
        <v>12</v>
      </c>
      <c r="G74" t="s">
        <v>12</v>
      </c>
      <c r="H74">
        <v>7</v>
      </c>
      <c r="I74">
        <v>55</v>
      </c>
      <c r="J74" t="s">
        <v>12</v>
      </c>
    </row>
    <row r="75" spans="1:10" x14ac:dyDescent="0.25">
      <c r="A75">
        <v>21</v>
      </c>
      <c r="B75" t="s">
        <v>10</v>
      </c>
      <c r="C75" t="s">
        <v>16</v>
      </c>
      <c r="D75" t="s">
        <v>12</v>
      </c>
      <c r="E75" t="s">
        <v>12</v>
      </c>
      <c r="F75" t="s">
        <v>12</v>
      </c>
      <c r="G75" t="s">
        <v>14</v>
      </c>
      <c r="H75">
        <v>5</v>
      </c>
      <c r="I75">
        <v>1</v>
      </c>
      <c r="J75" t="s">
        <v>12</v>
      </c>
    </row>
    <row r="76" spans="1:10" x14ac:dyDescent="0.25">
      <c r="A76">
        <v>21</v>
      </c>
      <c r="B76" t="s">
        <v>17</v>
      </c>
      <c r="C76" t="s">
        <v>11</v>
      </c>
      <c r="D76" t="s">
        <v>12</v>
      </c>
      <c r="E76" t="s">
        <v>13</v>
      </c>
      <c r="F76" t="s">
        <v>12</v>
      </c>
      <c r="G76" t="s">
        <v>12</v>
      </c>
      <c r="H76">
        <v>6</v>
      </c>
      <c r="I76">
        <v>4</v>
      </c>
      <c r="J76" t="s">
        <v>12</v>
      </c>
    </row>
    <row r="77" spans="1:10" x14ac:dyDescent="0.25">
      <c r="A77">
        <v>25</v>
      </c>
      <c r="B77" t="s">
        <v>10</v>
      </c>
      <c r="C77" t="s">
        <v>15</v>
      </c>
      <c r="D77" t="s">
        <v>12</v>
      </c>
      <c r="E77" t="s">
        <v>12</v>
      </c>
      <c r="F77" t="s">
        <v>12</v>
      </c>
      <c r="G77" t="s">
        <v>12</v>
      </c>
      <c r="H77">
        <v>5</v>
      </c>
      <c r="I77">
        <v>3</v>
      </c>
      <c r="J77" t="s">
        <v>12</v>
      </c>
    </row>
    <row r="78" spans="1:10" x14ac:dyDescent="0.25">
      <c r="A78">
        <v>25</v>
      </c>
      <c r="B78" t="s">
        <v>17</v>
      </c>
      <c r="C78" t="s">
        <v>15</v>
      </c>
      <c r="D78" t="s">
        <v>13</v>
      </c>
      <c r="E78" t="s">
        <v>13</v>
      </c>
      <c r="F78" t="s">
        <v>13</v>
      </c>
      <c r="G78" t="s">
        <v>14</v>
      </c>
      <c r="H78">
        <v>7</v>
      </c>
      <c r="I78">
        <v>0</v>
      </c>
      <c r="J78" t="s">
        <v>14</v>
      </c>
    </row>
    <row r="79" spans="1:10" x14ac:dyDescent="0.25">
      <c r="A79">
        <v>23</v>
      </c>
      <c r="B79" t="s">
        <v>17</v>
      </c>
      <c r="C79" t="s">
        <v>11</v>
      </c>
      <c r="D79" t="s">
        <v>13</v>
      </c>
      <c r="E79" t="s">
        <v>13</v>
      </c>
      <c r="F79" t="s">
        <v>13</v>
      </c>
      <c r="G79" t="s">
        <v>14</v>
      </c>
      <c r="H79">
        <v>5</v>
      </c>
      <c r="I79">
        <v>12</v>
      </c>
      <c r="J79" t="s">
        <v>14</v>
      </c>
    </row>
    <row r="80" spans="1:10" x14ac:dyDescent="0.25">
      <c r="A80">
        <v>25</v>
      </c>
      <c r="B80" t="s">
        <v>17</v>
      </c>
      <c r="C80" t="s">
        <v>15</v>
      </c>
      <c r="D80" t="s">
        <v>13</v>
      </c>
      <c r="E80" t="s">
        <v>13</v>
      </c>
      <c r="F80" t="s">
        <v>12</v>
      </c>
      <c r="G80" t="s">
        <v>14</v>
      </c>
      <c r="H80">
        <v>8</v>
      </c>
      <c r="I80">
        <v>15</v>
      </c>
      <c r="J80" t="s">
        <v>12</v>
      </c>
    </row>
    <row r="81" spans="1:10" x14ac:dyDescent="0.25">
      <c r="A81">
        <v>21</v>
      </c>
      <c r="B81" t="s">
        <v>17</v>
      </c>
      <c r="C81" t="s">
        <v>15</v>
      </c>
      <c r="D81" t="s">
        <v>12</v>
      </c>
      <c r="E81" t="s">
        <v>13</v>
      </c>
      <c r="F81" t="s">
        <v>12</v>
      </c>
      <c r="G81" t="s">
        <v>12</v>
      </c>
      <c r="H81">
        <v>8</v>
      </c>
      <c r="I81">
        <v>7</v>
      </c>
      <c r="J81" t="s">
        <v>12</v>
      </c>
    </row>
    <row r="82" spans="1:10" x14ac:dyDescent="0.25">
      <c r="A82">
        <v>23</v>
      </c>
      <c r="B82" t="s">
        <v>17</v>
      </c>
      <c r="C82" t="s">
        <v>15</v>
      </c>
      <c r="D82" t="s">
        <v>14</v>
      </c>
      <c r="E82" t="s">
        <v>13</v>
      </c>
      <c r="F82" t="s">
        <v>12</v>
      </c>
      <c r="G82" t="s">
        <v>12</v>
      </c>
      <c r="H82">
        <v>12</v>
      </c>
      <c r="I82">
        <v>0</v>
      </c>
      <c r="J82" t="s">
        <v>12</v>
      </c>
    </row>
    <row r="83" spans="1:10" x14ac:dyDescent="0.25">
      <c r="A83">
        <v>21</v>
      </c>
      <c r="B83" t="s">
        <v>17</v>
      </c>
      <c r="C83" t="s">
        <v>15</v>
      </c>
      <c r="D83" t="s">
        <v>13</v>
      </c>
      <c r="E83" t="s">
        <v>12</v>
      </c>
      <c r="F83" t="s">
        <v>13</v>
      </c>
      <c r="G83" t="s">
        <v>14</v>
      </c>
      <c r="H83">
        <v>8</v>
      </c>
      <c r="I83">
        <v>6</v>
      </c>
      <c r="J83" t="s">
        <v>12</v>
      </c>
    </row>
    <row r="84" spans="1:10" x14ac:dyDescent="0.25">
      <c r="A84">
        <v>24</v>
      </c>
      <c r="B84" t="s">
        <v>17</v>
      </c>
      <c r="C84" t="s">
        <v>15</v>
      </c>
      <c r="D84" t="s">
        <v>14</v>
      </c>
      <c r="E84" t="s">
        <v>13</v>
      </c>
      <c r="F84" t="s">
        <v>13</v>
      </c>
      <c r="G84" t="s">
        <v>14</v>
      </c>
      <c r="H84">
        <v>8</v>
      </c>
      <c r="I84">
        <v>10</v>
      </c>
      <c r="J84" t="s">
        <v>12</v>
      </c>
    </row>
    <row r="85" spans="1:10" x14ac:dyDescent="0.25">
      <c r="A85">
        <v>24</v>
      </c>
      <c r="B85" t="s">
        <v>10</v>
      </c>
      <c r="C85" t="s">
        <v>11</v>
      </c>
      <c r="D85" t="s">
        <v>12</v>
      </c>
      <c r="E85" t="s">
        <v>12</v>
      </c>
      <c r="F85" t="s">
        <v>12</v>
      </c>
      <c r="G85" t="s">
        <v>12</v>
      </c>
      <c r="H85">
        <v>5</v>
      </c>
      <c r="I85">
        <v>3</v>
      </c>
      <c r="J85" t="s">
        <v>12</v>
      </c>
    </row>
    <row r="86" spans="1:10" x14ac:dyDescent="0.25">
      <c r="A86">
        <v>22</v>
      </c>
      <c r="B86" t="s">
        <v>17</v>
      </c>
      <c r="C86" t="s">
        <v>15</v>
      </c>
      <c r="D86" t="s">
        <v>12</v>
      </c>
      <c r="E86" t="s">
        <v>12</v>
      </c>
      <c r="F86" t="s">
        <v>13</v>
      </c>
      <c r="G86" t="s">
        <v>12</v>
      </c>
      <c r="H86">
        <v>4</v>
      </c>
      <c r="I86">
        <v>60</v>
      </c>
      <c r="J86" t="s">
        <v>12</v>
      </c>
    </row>
    <row r="87" spans="1:10" x14ac:dyDescent="0.25">
      <c r="A87">
        <v>21</v>
      </c>
      <c r="B87" t="s">
        <v>10</v>
      </c>
      <c r="C87" t="s">
        <v>16</v>
      </c>
      <c r="D87" t="s">
        <v>12</v>
      </c>
      <c r="E87" t="s">
        <v>12</v>
      </c>
      <c r="F87" t="s">
        <v>12</v>
      </c>
      <c r="G87" t="s">
        <v>14</v>
      </c>
      <c r="H87">
        <v>5</v>
      </c>
      <c r="I87">
        <v>1</v>
      </c>
      <c r="J87" t="s">
        <v>12</v>
      </c>
    </row>
    <row r="88" spans="1:10" x14ac:dyDescent="0.25">
      <c r="A88">
        <v>21</v>
      </c>
      <c r="B88" t="s">
        <v>17</v>
      </c>
      <c r="C88" t="s">
        <v>15</v>
      </c>
      <c r="D88" t="s">
        <v>13</v>
      </c>
      <c r="E88" t="s">
        <v>12</v>
      </c>
      <c r="F88" t="s">
        <v>13</v>
      </c>
      <c r="G88" t="s">
        <v>14</v>
      </c>
      <c r="H88">
        <v>8</v>
      </c>
      <c r="I88">
        <v>6</v>
      </c>
      <c r="J88" t="s">
        <v>12</v>
      </c>
    </row>
    <row r="89" spans="1:10" x14ac:dyDescent="0.25">
      <c r="A89">
        <v>25</v>
      </c>
      <c r="B89" t="s">
        <v>10</v>
      </c>
      <c r="C89" t="s">
        <v>15</v>
      </c>
      <c r="D89" t="s">
        <v>12</v>
      </c>
      <c r="E89" t="s">
        <v>12</v>
      </c>
      <c r="F89" t="s">
        <v>12</v>
      </c>
      <c r="G89" t="s">
        <v>12</v>
      </c>
      <c r="H89">
        <v>5</v>
      </c>
      <c r="I89">
        <v>3</v>
      </c>
      <c r="J89" t="s">
        <v>12</v>
      </c>
    </row>
    <row r="90" spans="1:10" x14ac:dyDescent="0.25">
      <c r="A90">
        <v>24</v>
      </c>
      <c r="B90" t="s">
        <v>17</v>
      </c>
      <c r="C90" t="s">
        <v>15</v>
      </c>
      <c r="D90" t="s">
        <v>12</v>
      </c>
      <c r="E90" t="s">
        <v>13</v>
      </c>
      <c r="F90" t="s">
        <v>13</v>
      </c>
      <c r="G90" t="s">
        <v>12</v>
      </c>
      <c r="H90">
        <v>7</v>
      </c>
      <c r="I90">
        <v>17</v>
      </c>
      <c r="J90" t="s">
        <v>12</v>
      </c>
    </row>
    <row r="91" spans="1:10" x14ac:dyDescent="0.25">
      <c r="A91">
        <v>22</v>
      </c>
      <c r="B91" t="s">
        <v>17</v>
      </c>
      <c r="C91" t="s">
        <v>15</v>
      </c>
      <c r="D91" t="s">
        <v>12</v>
      </c>
      <c r="E91" t="s">
        <v>12</v>
      </c>
      <c r="F91" t="s">
        <v>13</v>
      </c>
      <c r="G91" t="s">
        <v>12</v>
      </c>
      <c r="H91">
        <v>4</v>
      </c>
      <c r="I91">
        <v>60</v>
      </c>
      <c r="J91" t="s">
        <v>12</v>
      </c>
    </row>
    <row r="92" spans="1:10" x14ac:dyDescent="0.25">
      <c r="A92">
        <v>22</v>
      </c>
      <c r="B92" t="s">
        <v>17</v>
      </c>
      <c r="C92" t="s">
        <v>18</v>
      </c>
      <c r="D92" t="s">
        <v>13</v>
      </c>
      <c r="E92" t="s">
        <v>13</v>
      </c>
      <c r="F92" t="s">
        <v>12</v>
      </c>
      <c r="G92" t="s">
        <v>12</v>
      </c>
      <c r="H92">
        <v>7</v>
      </c>
      <c r="I92">
        <v>55</v>
      </c>
      <c r="J92" t="s">
        <v>12</v>
      </c>
    </row>
    <row r="93" spans="1:10" x14ac:dyDescent="0.25">
      <c r="A93">
        <v>21</v>
      </c>
      <c r="B93" t="s">
        <v>17</v>
      </c>
      <c r="C93" t="s">
        <v>11</v>
      </c>
      <c r="D93" t="s">
        <v>12</v>
      </c>
      <c r="E93" t="s">
        <v>13</v>
      </c>
      <c r="F93" t="s">
        <v>12</v>
      </c>
      <c r="G93" t="s">
        <v>12</v>
      </c>
      <c r="H93">
        <v>6</v>
      </c>
      <c r="I93">
        <v>4</v>
      </c>
      <c r="J93" t="s">
        <v>12</v>
      </c>
    </row>
    <row r="94" spans="1:10" x14ac:dyDescent="0.25">
      <c r="A94">
        <v>25</v>
      </c>
      <c r="B94" t="s">
        <v>17</v>
      </c>
      <c r="C94" t="s">
        <v>15</v>
      </c>
      <c r="D94" t="s">
        <v>13</v>
      </c>
      <c r="E94" t="s">
        <v>13</v>
      </c>
      <c r="F94" t="s">
        <v>12</v>
      </c>
      <c r="G94" t="s">
        <v>14</v>
      </c>
      <c r="H94">
        <v>8</v>
      </c>
      <c r="I94">
        <v>15</v>
      </c>
      <c r="J94" t="s">
        <v>12</v>
      </c>
    </row>
    <row r="95" spans="1:10" x14ac:dyDescent="0.25">
      <c r="A95">
        <v>21</v>
      </c>
      <c r="B95" t="s">
        <v>17</v>
      </c>
      <c r="C95" t="s">
        <v>15</v>
      </c>
      <c r="D95" t="s">
        <v>12</v>
      </c>
      <c r="E95" t="s">
        <v>13</v>
      </c>
      <c r="F95" t="s">
        <v>12</v>
      </c>
      <c r="G95" t="s">
        <v>12</v>
      </c>
      <c r="H95">
        <v>8</v>
      </c>
      <c r="I95">
        <v>7</v>
      </c>
      <c r="J95" t="s">
        <v>12</v>
      </c>
    </row>
    <row r="96" spans="1:10" x14ac:dyDescent="0.25">
      <c r="A96">
        <v>21</v>
      </c>
      <c r="B96" t="s">
        <v>17</v>
      </c>
      <c r="C96" t="s">
        <v>15</v>
      </c>
      <c r="D96" t="s">
        <v>13</v>
      </c>
      <c r="E96" t="s">
        <v>12</v>
      </c>
      <c r="F96" t="s">
        <v>13</v>
      </c>
      <c r="G96" t="s">
        <v>14</v>
      </c>
      <c r="H96">
        <v>8</v>
      </c>
      <c r="I96">
        <v>6</v>
      </c>
      <c r="J96" t="s">
        <v>12</v>
      </c>
    </row>
    <row r="97" spans="1:10" x14ac:dyDescent="0.25">
      <c r="A97">
        <v>22</v>
      </c>
      <c r="B97" t="s">
        <v>17</v>
      </c>
      <c r="C97" t="s">
        <v>18</v>
      </c>
      <c r="D97" t="s">
        <v>13</v>
      </c>
      <c r="E97" t="s">
        <v>13</v>
      </c>
      <c r="F97" t="s">
        <v>12</v>
      </c>
      <c r="G97" t="s">
        <v>12</v>
      </c>
      <c r="H97">
        <v>7</v>
      </c>
      <c r="I97">
        <v>55</v>
      </c>
      <c r="J97" t="s">
        <v>12</v>
      </c>
    </row>
    <row r="98" spans="1:10" x14ac:dyDescent="0.25">
      <c r="A98">
        <v>21</v>
      </c>
      <c r="B98" t="s">
        <v>17</v>
      </c>
      <c r="C98" t="s">
        <v>11</v>
      </c>
      <c r="D98" t="s">
        <v>12</v>
      </c>
      <c r="E98" t="s">
        <v>13</v>
      </c>
      <c r="F98" t="s">
        <v>12</v>
      </c>
      <c r="G98" t="s">
        <v>12</v>
      </c>
      <c r="H98">
        <v>6</v>
      </c>
      <c r="I98">
        <v>4</v>
      </c>
      <c r="J98" t="s">
        <v>12</v>
      </c>
    </row>
    <row r="99" spans="1:10" x14ac:dyDescent="0.25">
      <c r="A99">
        <v>21</v>
      </c>
      <c r="B99" t="s">
        <v>17</v>
      </c>
      <c r="C99" t="s">
        <v>11</v>
      </c>
      <c r="D99" t="s">
        <v>12</v>
      </c>
      <c r="E99" t="s">
        <v>13</v>
      </c>
      <c r="F99" t="s">
        <v>12</v>
      </c>
      <c r="G99" t="s">
        <v>12</v>
      </c>
      <c r="H99">
        <v>6</v>
      </c>
      <c r="I99">
        <v>4</v>
      </c>
      <c r="J99" t="s">
        <v>12</v>
      </c>
    </row>
    <row r="100" spans="1:10" x14ac:dyDescent="0.25">
      <c r="A100">
        <v>22</v>
      </c>
      <c r="B100" t="s">
        <v>17</v>
      </c>
      <c r="C100" t="s">
        <v>15</v>
      </c>
      <c r="D100" t="s">
        <v>12</v>
      </c>
      <c r="E100" t="s">
        <v>12</v>
      </c>
      <c r="F100" t="s">
        <v>13</v>
      </c>
      <c r="G100" t="s">
        <v>12</v>
      </c>
      <c r="H100">
        <v>4</v>
      </c>
      <c r="I100">
        <v>60</v>
      </c>
      <c r="J100" t="s">
        <v>12</v>
      </c>
    </row>
    <row r="101" spans="1:10" x14ac:dyDescent="0.25">
      <c r="A101" t="s">
        <v>19</v>
      </c>
      <c r="B101" t="s">
        <v>20</v>
      </c>
      <c r="C101" t="s">
        <v>21</v>
      </c>
      <c r="D101" t="s">
        <v>22</v>
      </c>
      <c r="E101" t="s">
        <v>20</v>
      </c>
      <c r="F101" t="s">
        <v>20</v>
      </c>
      <c r="G101" t="s">
        <v>20</v>
      </c>
      <c r="H101" t="s">
        <v>23</v>
      </c>
      <c r="I101" t="s">
        <v>24</v>
      </c>
      <c r="J101" t="s">
        <v>20</v>
      </c>
    </row>
    <row r="104" spans="1:10" x14ac:dyDescent="0.25">
      <c r="A104" t="s">
        <v>25</v>
      </c>
    </row>
    <row r="105" spans="1:10" x14ac:dyDescent="0.25">
      <c r="A105" t="s">
        <v>26</v>
      </c>
    </row>
    <row r="106" spans="1:10" x14ac:dyDescent="0.25">
      <c r="A106" t="s">
        <v>27</v>
      </c>
    </row>
  </sheetData>
  <autoFilter ref="A1:J101" xr:uid="{00000000-0009-0000-0000-000016000000}">
    <sortState xmlns:xlrd2="http://schemas.microsoft.com/office/spreadsheetml/2017/richdata2" ref="A2:J99">
      <sortCondition ref="F1:F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topLeftCell="A9" workbookViewId="0">
      <selection activeCell="O1" sqref="O1:O100"/>
    </sheetView>
  </sheetViews>
  <sheetFormatPr defaultRowHeight="15" x14ac:dyDescent="0.25"/>
  <cols>
    <col min="1" max="1" width="51.140625" bestFit="1" customWidth="1"/>
    <col min="2" max="3" width="14.42578125" bestFit="1" customWidth="1"/>
    <col min="8" max="8" width="29.85546875" customWidth="1"/>
    <col min="14" max="14" width="11" bestFit="1" customWidth="1"/>
    <col min="15" max="15" width="14.28515625" bestFit="1" customWidth="1"/>
  </cols>
  <sheetData>
    <row r="1" spans="1:15" x14ac:dyDescent="0.25">
      <c r="N1" t="s">
        <v>144</v>
      </c>
      <c r="O1" t="s">
        <v>34</v>
      </c>
    </row>
    <row r="2" spans="1:15" x14ac:dyDescent="0.25">
      <c r="B2" t="s">
        <v>78</v>
      </c>
      <c r="I2">
        <v>7</v>
      </c>
      <c r="K2">
        <v>6</v>
      </c>
      <c r="N2" t="s">
        <v>14</v>
      </c>
      <c r="O2">
        <v>7</v>
      </c>
    </row>
    <row r="3" spans="1:15" x14ac:dyDescent="0.25">
      <c r="I3">
        <v>3</v>
      </c>
      <c r="K3">
        <v>6</v>
      </c>
      <c r="N3" t="s">
        <v>14</v>
      </c>
      <c r="O3">
        <v>3</v>
      </c>
    </row>
    <row r="4" spans="1:15" x14ac:dyDescent="0.25">
      <c r="B4" t="s">
        <v>55</v>
      </c>
      <c r="C4" t="s">
        <v>79</v>
      </c>
      <c r="I4">
        <v>7</v>
      </c>
      <c r="K4">
        <v>6</v>
      </c>
      <c r="N4" t="s">
        <v>14</v>
      </c>
      <c r="O4">
        <v>7</v>
      </c>
    </row>
    <row r="5" spans="1:15" x14ac:dyDescent="0.25">
      <c r="B5" t="s">
        <v>57</v>
      </c>
      <c r="C5" t="s">
        <v>80</v>
      </c>
      <c r="I5">
        <v>3</v>
      </c>
      <c r="K5">
        <v>6</v>
      </c>
      <c r="N5" t="s">
        <v>13</v>
      </c>
      <c r="O5">
        <v>4</v>
      </c>
    </row>
    <row r="6" spans="1:15" x14ac:dyDescent="0.25">
      <c r="I6">
        <v>7</v>
      </c>
      <c r="K6">
        <v>80</v>
      </c>
      <c r="N6" t="s">
        <v>14</v>
      </c>
      <c r="O6">
        <v>3</v>
      </c>
    </row>
    <row r="7" spans="1:15" x14ac:dyDescent="0.25">
      <c r="B7" t="s">
        <v>81</v>
      </c>
      <c r="C7" t="s">
        <v>64</v>
      </c>
      <c r="I7">
        <v>3</v>
      </c>
      <c r="K7">
        <v>80</v>
      </c>
      <c r="N7" t="s">
        <v>14</v>
      </c>
      <c r="O7">
        <v>7</v>
      </c>
    </row>
    <row r="8" spans="1:15" x14ac:dyDescent="0.25">
      <c r="I8">
        <v>3</v>
      </c>
      <c r="K8">
        <v>2</v>
      </c>
      <c r="N8" t="s">
        <v>14</v>
      </c>
      <c r="O8">
        <v>3</v>
      </c>
    </row>
    <row r="9" spans="1:15" x14ac:dyDescent="0.25">
      <c r="I9">
        <v>3</v>
      </c>
      <c r="K9">
        <v>2</v>
      </c>
      <c r="N9" t="s">
        <v>14</v>
      </c>
      <c r="O9">
        <v>3</v>
      </c>
    </row>
    <row r="10" spans="1:15" x14ac:dyDescent="0.25">
      <c r="I10">
        <v>3</v>
      </c>
      <c r="K10">
        <v>80</v>
      </c>
      <c r="N10" t="s">
        <v>14</v>
      </c>
      <c r="O10">
        <v>3</v>
      </c>
    </row>
    <row r="11" spans="1:15" x14ac:dyDescent="0.25">
      <c r="I11">
        <v>3</v>
      </c>
      <c r="K11">
        <v>2</v>
      </c>
      <c r="N11" t="s">
        <v>14</v>
      </c>
      <c r="O11">
        <v>3</v>
      </c>
    </row>
    <row r="12" spans="1:15" x14ac:dyDescent="0.25">
      <c r="I12">
        <v>3</v>
      </c>
      <c r="K12">
        <v>2</v>
      </c>
      <c r="N12" t="s">
        <v>13</v>
      </c>
      <c r="O12">
        <v>0</v>
      </c>
    </row>
    <row r="13" spans="1:15" x14ac:dyDescent="0.25">
      <c r="I13">
        <v>3</v>
      </c>
      <c r="K13">
        <v>2</v>
      </c>
      <c r="N13" t="s">
        <v>14</v>
      </c>
      <c r="O13">
        <v>3</v>
      </c>
    </row>
    <row r="14" spans="1:15" x14ac:dyDescent="0.25">
      <c r="I14">
        <v>3</v>
      </c>
      <c r="K14">
        <v>3</v>
      </c>
      <c r="N14" t="s">
        <v>14</v>
      </c>
      <c r="O14">
        <v>3</v>
      </c>
    </row>
    <row r="15" spans="1:15" x14ac:dyDescent="0.25">
      <c r="A15" t="s">
        <v>52</v>
      </c>
      <c r="I15">
        <v>23</v>
      </c>
      <c r="K15">
        <v>1</v>
      </c>
      <c r="N15" t="s">
        <v>14</v>
      </c>
      <c r="O15">
        <v>3</v>
      </c>
    </row>
    <row r="16" spans="1:15" ht="15.75" thickBot="1" x14ac:dyDescent="0.3">
      <c r="I16">
        <v>23</v>
      </c>
      <c r="K16">
        <v>3</v>
      </c>
      <c r="N16" t="s">
        <v>14</v>
      </c>
      <c r="O16">
        <v>3</v>
      </c>
    </row>
    <row r="17" spans="1:15" x14ac:dyDescent="0.25">
      <c r="A17" s="9"/>
      <c r="B17" s="9" t="s">
        <v>40</v>
      </c>
      <c r="C17" s="9" t="s">
        <v>41</v>
      </c>
      <c r="I17">
        <v>23</v>
      </c>
      <c r="K17">
        <v>2</v>
      </c>
      <c r="N17" t="s">
        <v>14</v>
      </c>
      <c r="O17">
        <v>23</v>
      </c>
    </row>
    <row r="18" spans="1:15" x14ac:dyDescent="0.25">
      <c r="A18" s="7" t="s">
        <v>42</v>
      </c>
      <c r="B18" s="7">
        <v>25.857142857142858</v>
      </c>
      <c r="C18" s="7">
        <v>14.941176470588236</v>
      </c>
      <c r="I18">
        <v>23</v>
      </c>
      <c r="K18">
        <v>2</v>
      </c>
      <c r="N18" t="s">
        <v>13</v>
      </c>
      <c r="O18">
        <v>4</v>
      </c>
    </row>
    <row r="19" spans="1:15" x14ac:dyDescent="0.25">
      <c r="A19" s="7" t="s">
        <v>43</v>
      </c>
      <c r="B19" s="7">
        <v>1415.6285714285714</v>
      </c>
      <c r="C19" s="7">
        <v>690.11764705882342</v>
      </c>
      <c r="I19">
        <v>100</v>
      </c>
      <c r="K19">
        <v>3</v>
      </c>
      <c r="N19" t="s">
        <v>12</v>
      </c>
      <c r="O19">
        <v>6</v>
      </c>
    </row>
    <row r="20" spans="1:15" x14ac:dyDescent="0.25">
      <c r="A20" s="7" t="s">
        <v>44</v>
      </c>
      <c r="B20" s="7">
        <v>21</v>
      </c>
      <c r="C20" s="7">
        <v>34</v>
      </c>
      <c r="I20">
        <v>100</v>
      </c>
      <c r="K20">
        <v>1</v>
      </c>
      <c r="N20" t="s">
        <v>12</v>
      </c>
      <c r="O20">
        <v>6</v>
      </c>
    </row>
    <row r="21" spans="1:15" x14ac:dyDescent="0.25">
      <c r="A21" s="7" t="s">
        <v>53</v>
      </c>
      <c r="B21" s="7">
        <v>963.89535436816232</v>
      </c>
      <c r="C21" s="7"/>
      <c r="I21">
        <v>100</v>
      </c>
      <c r="K21">
        <v>3</v>
      </c>
      <c r="N21" t="s">
        <v>13</v>
      </c>
      <c r="O21">
        <v>12</v>
      </c>
    </row>
    <row r="22" spans="1:15" x14ac:dyDescent="0.25">
      <c r="A22" s="7" t="s">
        <v>45</v>
      </c>
      <c r="B22" s="7">
        <v>0</v>
      </c>
      <c r="C22" s="7"/>
      <c r="I22">
        <v>100</v>
      </c>
      <c r="K22">
        <v>2</v>
      </c>
      <c r="N22" t="s">
        <v>14</v>
      </c>
      <c r="O22">
        <v>23</v>
      </c>
    </row>
    <row r="23" spans="1:15" x14ac:dyDescent="0.25">
      <c r="A23" s="7" t="s">
        <v>46</v>
      </c>
      <c r="B23" s="7">
        <v>53</v>
      </c>
      <c r="C23" s="7"/>
      <c r="K23">
        <v>3</v>
      </c>
      <c r="N23" t="s">
        <v>13</v>
      </c>
      <c r="O23">
        <v>7</v>
      </c>
    </row>
    <row r="24" spans="1:15" x14ac:dyDescent="0.25">
      <c r="A24" s="7" t="s">
        <v>47</v>
      </c>
      <c r="B24" s="7">
        <v>1.2668202801750146</v>
      </c>
      <c r="C24" s="7"/>
      <c r="K24">
        <v>2</v>
      </c>
      <c r="N24" t="s">
        <v>13</v>
      </c>
      <c r="O24">
        <v>9</v>
      </c>
    </row>
    <row r="25" spans="1:15" x14ac:dyDescent="0.25">
      <c r="A25" s="7" t="s">
        <v>48</v>
      </c>
      <c r="B25" s="7">
        <v>0.1053792090905746</v>
      </c>
      <c r="C25" s="7"/>
      <c r="K25">
        <v>1</v>
      </c>
      <c r="N25" t="s">
        <v>13</v>
      </c>
      <c r="O25">
        <v>0</v>
      </c>
    </row>
    <row r="26" spans="1:15" x14ac:dyDescent="0.25">
      <c r="A26" s="7" t="s">
        <v>49</v>
      </c>
      <c r="B26" s="7">
        <v>1.6741162367030993</v>
      </c>
      <c r="C26" s="7"/>
      <c r="K26">
        <v>3</v>
      </c>
      <c r="N26" t="s">
        <v>12</v>
      </c>
      <c r="O26">
        <v>6</v>
      </c>
    </row>
    <row r="27" spans="1:15" x14ac:dyDescent="0.25">
      <c r="A27" s="7" t="s">
        <v>50</v>
      </c>
      <c r="B27" s="7">
        <v>0.21075841818114921</v>
      </c>
      <c r="C27" s="7"/>
      <c r="K27">
        <v>6</v>
      </c>
      <c r="N27" t="s">
        <v>13</v>
      </c>
      <c r="O27">
        <v>12</v>
      </c>
    </row>
    <row r="28" spans="1:15" ht="15.75" thickBot="1" x14ac:dyDescent="0.3">
      <c r="A28" s="8" t="s">
        <v>51</v>
      </c>
      <c r="B28" s="8">
        <v>2.0057459953178696</v>
      </c>
      <c r="C28" s="8"/>
      <c r="K28">
        <v>3</v>
      </c>
      <c r="N28" t="s">
        <v>13</v>
      </c>
      <c r="O28">
        <v>7</v>
      </c>
    </row>
    <row r="29" spans="1:15" x14ac:dyDescent="0.25">
      <c r="K29">
        <v>60</v>
      </c>
      <c r="N29" t="s">
        <v>14</v>
      </c>
      <c r="O29">
        <v>23</v>
      </c>
    </row>
    <row r="30" spans="1:15" x14ac:dyDescent="0.25">
      <c r="K30">
        <v>1</v>
      </c>
      <c r="N30" t="s">
        <v>13</v>
      </c>
      <c r="O30">
        <v>9</v>
      </c>
    </row>
    <row r="31" spans="1:15" x14ac:dyDescent="0.25">
      <c r="K31">
        <v>6</v>
      </c>
      <c r="N31" t="s">
        <v>13</v>
      </c>
      <c r="O31">
        <v>4</v>
      </c>
    </row>
    <row r="32" spans="1:15" x14ac:dyDescent="0.25">
      <c r="K32">
        <v>3</v>
      </c>
      <c r="N32" t="s">
        <v>14</v>
      </c>
      <c r="O32">
        <v>23</v>
      </c>
    </row>
    <row r="33" spans="2:15" x14ac:dyDescent="0.25">
      <c r="K33">
        <v>60</v>
      </c>
      <c r="N33" t="s">
        <v>12</v>
      </c>
      <c r="O33">
        <v>6</v>
      </c>
    </row>
    <row r="34" spans="2:15" x14ac:dyDescent="0.25">
      <c r="K34">
        <v>6</v>
      </c>
      <c r="N34" t="s">
        <v>12</v>
      </c>
      <c r="O34">
        <v>80</v>
      </c>
    </row>
    <row r="35" spans="2:15" x14ac:dyDescent="0.25">
      <c r="K35">
        <v>60</v>
      </c>
      <c r="N35" t="s">
        <v>13</v>
      </c>
      <c r="O35">
        <v>12</v>
      </c>
    </row>
    <row r="36" spans="2:15" x14ac:dyDescent="0.25">
      <c r="N36" t="s">
        <v>12</v>
      </c>
      <c r="O36">
        <v>80</v>
      </c>
    </row>
    <row r="37" spans="2:15" x14ac:dyDescent="0.25">
      <c r="N37" t="s">
        <v>12</v>
      </c>
      <c r="O37">
        <v>2</v>
      </c>
    </row>
    <row r="38" spans="2:15" x14ac:dyDescent="0.25">
      <c r="N38" t="s">
        <v>13</v>
      </c>
      <c r="O38">
        <v>7</v>
      </c>
    </row>
    <row r="39" spans="2:15" x14ac:dyDescent="0.25">
      <c r="N39" t="s">
        <v>12</v>
      </c>
      <c r="O39">
        <v>2</v>
      </c>
    </row>
    <row r="40" spans="2:15" x14ac:dyDescent="0.25">
      <c r="B40" t="s">
        <v>141</v>
      </c>
      <c r="N40" t="s">
        <v>13</v>
      </c>
      <c r="O40">
        <v>9</v>
      </c>
    </row>
    <row r="41" spans="2:15" x14ac:dyDescent="0.25">
      <c r="B41" t="s">
        <v>142</v>
      </c>
      <c r="N41" t="s">
        <v>12</v>
      </c>
      <c r="O41">
        <v>80</v>
      </c>
    </row>
    <row r="42" spans="2:15" x14ac:dyDescent="0.25">
      <c r="N42" t="s">
        <v>13</v>
      </c>
      <c r="O42">
        <v>7</v>
      </c>
    </row>
    <row r="43" spans="2:15" x14ac:dyDescent="0.25">
      <c r="N43" t="s">
        <v>13</v>
      </c>
      <c r="O43">
        <v>9</v>
      </c>
    </row>
    <row r="44" spans="2:15" x14ac:dyDescent="0.25">
      <c r="N44" t="s">
        <v>12</v>
      </c>
      <c r="O44">
        <v>2</v>
      </c>
    </row>
    <row r="45" spans="2:15" x14ac:dyDescent="0.25">
      <c r="N45" t="s">
        <v>13</v>
      </c>
      <c r="O45">
        <v>15</v>
      </c>
    </row>
    <row r="46" spans="2:15" x14ac:dyDescent="0.25">
      <c r="N46" t="s">
        <v>13</v>
      </c>
      <c r="O46">
        <v>0</v>
      </c>
    </row>
    <row r="47" spans="2:15" x14ac:dyDescent="0.25">
      <c r="N47" t="s">
        <v>13</v>
      </c>
      <c r="O47">
        <v>10</v>
      </c>
    </row>
    <row r="48" spans="2:15" x14ac:dyDescent="0.25">
      <c r="N48" t="s">
        <v>13</v>
      </c>
      <c r="O48">
        <v>15</v>
      </c>
    </row>
    <row r="49" spans="14:15" x14ac:dyDescent="0.25">
      <c r="N49" t="s">
        <v>12</v>
      </c>
      <c r="O49">
        <v>2</v>
      </c>
    </row>
    <row r="50" spans="14:15" x14ac:dyDescent="0.25">
      <c r="N50" t="s">
        <v>14</v>
      </c>
      <c r="O50">
        <v>100</v>
      </c>
    </row>
    <row r="51" spans="14:15" x14ac:dyDescent="0.25">
      <c r="N51" t="s">
        <v>14</v>
      </c>
      <c r="O51">
        <v>100</v>
      </c>
    </row>
    <row r="52" spans="14:15" x14ac:dyDescent="0.25">
      <c r="N52" t="s">
        <v>13</v>
      </c>
      <c r="O52">
        <v>0</v>
      </c>
    </row>
    <row r="53" spans="14:15" x14ac:dyDescent="0.25">
      <c r="N53" t="s">
        <v>13</v>
      </c>
      <c r="O53">
        <v>17</v>
      </c>
    </row>
    <row r="54" spans="14:15" x14ac:dyDescent="0.25">
      <c r="N54" t="s">
        <v>14</v>
      </c>
      <c r="O54">
        <v>100</v>
      </c>
    </row>
    <row r="55" spans="14:15" x14ac:dyDescent="0.25">
      <c r="N55" t="s">
        <v>13</v>
      </c>
      <c r="O55">
        <v>15</v>
      </c>
    </row>
    <row r="56" spans="14:15" x14ac:dyDescent="0.25">
      <c r="N56" t="s">
        <v>14</v>
      </c>
      <c r="O56">
        <v>100</v>
      </c>
    </row>
    <row r="57" spans="14:15" x14ac:dyDescent="0.25">
      <c r="N57" t="s">
        <v>12</v>
      </c>
      <c r="O57">
        <v>2</v>
      </c>
    </row>
    <row r="58" spans="14:15" x14ac:dyDescent="0.25">
      <c r="N58" t="s">
        <v>12</v>
      </c>
      <c r="O58">
        <v>3</v>
      </c>
    </row>
    <row r="59" spans="14:15" x14ac:dyDescent="0.25">
      <c r="N59" t="s">
        <v>13</v>
      </c>
      <c r="O59">
        <v>0</v>
      </c>
    </row>
    <row r="60" spans="14:15" x14ac:dyDescent="0.25">
      <c r="N60" t="s">
        <v>13</v>
      </c>
      <c r="O60">
        <v>12</v>
      </c>
    </row>
    <row r="61" spans="14:15" x14ac:dyDescent="0.25">
      <c r="N61" t="s">
        <v>12</v>
      </c>
      <c r="O61">
        <v>1</v>
      </c>
    </row>
    <row r="62" spans="14:15" x14ac:dyDescent="0.25">
      <c r="N62" t="s">
        <v>12</v>
      </c>
      <c r="O62">
        <v>3</v>
      </c>
    </row>
    <row r="63" spans="14:15" x14ac:dyDescent="0.25">
      <c r="N63" t="s">
        <v>12</v>
      </c>
      <c r="O63">
        <v>2</v>
      </c>
    </row>
    <row r="64" spans="14:15" x14ac:dyDescent="0.25">
      <c r="N64" t="s">
        <v>12</v>
      </c>
      <c r="O64">
        <v>2</v>
      </c>
    </row>
    <row r="65" spans="14:15" x14ac:dyDescent="0.25">
      <c r="N65" t="s">
        <v>12</v>
      </c>
      <c r="O65">
        <v>3</v>
      </c>
    </row>
    <row r="66" spans="14:15" x14ac:dyDescent="0.25">
      <c r="N66" t="s">
        <v>13</v>
      </c>
      <c r="O66">
        <v>10</v>
      </c>
    </row>
    <row r="67" spans="14:15" x14ac:dyDescent="0.25">
      <c r="N67" t="s">
        <v>12</v>
      </c>
      <c r="O67">
        <v>1</v>
      </c>
    </row>
    <row r="68" spans="14:15" x14ac:dyDescent="0.25">
      <c r="N68" t="s">
        <v>12</v>
      </c>
      <c r="O68">
        <v>3</v>
      </c>
    </row>
    <row r="69" spans="14:15" x14ac:dyDescent="0.25">
      <c r="N69" t="s">
        <v>13</v>
      </c>
      <c r="O69">
        <v>0</v>
      </c>
    </row>
    <row r="70" spans="14:15" x14ac:dyDescent="0.25">
      <c r="N70" t="s">
        <v>12</v>
      </c>
      <c r="O70">
        <v>2</v>
      </c>
    </row>
    <row r="71" spans="14:15" x14ac:dyDescent="0.25">
      <c r="N71" t="s">
        <v>12</v>
      </c>
      <c r="O71">
        <v>3</v>
      </c>
    </row>
    <row r="72" spans="14:15" x14ac:dyDescent="0.25">
      <c r="N72" t="s">
        <v>13</v>
      </c>
      <c r="O72">
        <v>17</v>
      </c>
    </row>
    <row r="73" spans="14:15" x14ac:dyDescent="0.25">
      <c r="N73" t="s">
        <v>12</v>
      </c>
      <c r="O73">
        <v>2</v>
      </c>
    </row>
    <row r="74" spans="14:15" x14ac:dyDescent="0.25">
      <c r="N74" t="s">
        <v>13</v>
      </c>
      <c r="O74">
        <v>55</v>
      </c>
    </row>
    <row r="75" spans="14:15" x14ac:dyDescent="0.25">
      <c r="N75" t="s">
        <v>12</v>
      </c>
      <c r="O75">
        <v>1</v>
      </c>
    </row>
    <row r="76" spans="14:15" x14ac:dyDescent="0.25">
      <c r="N76" t="s">
        <v>13</v>
      </c>
      <c r="O76">
        <v>4</v>
      </c>
    </row>
    <row r="77" spans="14:15" x14ac:dyDescent="0.25">
      <c r="N77" t="s">
        <v>12</v>
      </c>
      <c r="O77">
        <v>3</v>
      </c>
    </row>
    <row r="78" spans="14:15" x14ac:dyDescent="0.25">
      <c r="N78" t="s">
        <v>13</v>
      </c>
      <c r="O78">
        <v>0</v>
      </c>
    </row>
    <row r="79" spans="14:15" x14ac:dyDescent="0.25">
      <c r="N79" t="s">
        <v>13</v>
      </c>
      <c r="O79">
        <v>12</v>
      </c>
    </row>
    <row r="80" spans="14:15" x14ac:dyDescent="0.25">
      <c r="N80" t="s">
        <v>13</v>
      </c>
      <c r="O80">
        <v>15</v>
      </c>
    </row>
    <row r="81" spans="14:15" x14ac:dyDescent="0.25">
      <c r="N81" t="s">
        <v>13</v>
      </c>
      <c r="O81">
        <v>7</v>
      </c>
    </row>
    <row r="82" spans="14:15" x14ac:dyDescent="0.25">
      <c r="N82" t="s">
        <v>13</v>
      </c>
      <c r="O82">
        <v>0</v>
      </c>
    </row>
    <row r="83" spans="14:15" x14ac:dyDescent="0.25">
      <c r="N83" t="s">
        <v>12</v>
      </c>
      <c r="O83">
        <v>6</v>
      </c>
    </row>
    <row r="84" spans="14:15" x14ac:dyDescent="0.25">
      <c r="N84" t="s">
        <v>13</v>
      </c>
      <c r="O84">
        <v>10</v>
      </c>
    </row>
    <row r="85" spans="14:15" x14ac:dyDescent="0.25">
      <c r="N85" t="s">
        <v>12</v>
      </c>
      <c r="O85">
        <v>3</v>
      </c>
    </row>
    <row r="86" spans="14:15" x14ac:dyDescent="0.25">
      <c r="N86" t="s">
        <v>12</v>
      </c>
      <c r="O86">
        <v>60</v>
      </c>
    </row>
    <row r="87" spans="14:15" x14ac:dyDescent="0.25">
      <c r="N87" t="s">
        <v>12</v>
      </c>
      <c r="O87">
        <v>1</v>
      </c>
    </row>
    <row r="88" spans="14:15" x14ac:dyDescent="0.25">
      <c r="N88" t="s">
        <v>12</v>
      </c>
      <c r="O88">
        <v>6</v>
      </c>
    </row>
    <row r="89" spans="14:15" x14ac:dyDescent="0.25">
      <c r="N89" t="s">
        <v>12</v>
      </c>
      <c r="O89">
        <v>3</v>
      </c>
    </row>
    <row r="90" spans="14:15" x14ac:dyDescent="0.25">
      <c r="N90" t="s">
        <v>13</v>
      </c>
      <c r="O90">
        <v>17</v>
      </c>
    </row>
    <row r="91" spans="14:15" x14ac:dyDescent="0.25">
      <c r="N91" t="s">
        <v>12</v>
      </c>
      <c r="O91">
        <v>60</v>
      </c>
    </row>
    <row r="92" spans="14:15" x14ac:dyDescent="0.25">
      <c r="N92" t="s">
        <v>13</v>
      </c>
      <c r="O92">
        <v>55</v>
      </c>
    </row>
    <row r="93" spans="14:15" x14ac:dyDescent="0.25">
      <c r="N93" t="s">
        <v>13</v>
      </c>
      <c r="O93">
        <v>4</v>
      </c>
    </row>
    <row r="94" spans="14:15" x14ac:dyDescent="0.25">
      <c r="N94" t="s">
        <v>13</v>
      </c>
      <c r="O94">
        <v>15</v>
      </c>
    </row>
    <row r="95" spans="14:15" x14ac:dyDescent="0.25">
      <c r="N95" t="s">
        <v>13</v>
      </c>
      <c r="O95">
        <v>7</v>
      </c>
    </row>
    <row r="96" spans="14:15" x14ac:dyDescent="0.25">
      <c r="N96" t="s">
        <v>12</v>
      </c>
      <c r="O96">
        <v>6</v>
      </c>
    </row>
    <row r="97" spans="14:15" x14ac:dyDescent="0.25">
      <c r="N97" t="s">
        <v>13</v>
      </c>
      <c r="O97">
        <v>55</v>
      </c>
    </row>
    <row r="98" spans="14:15" x14ac:dyDescent="0.25">
      <c r="N98" t="s">
        <v>13</v>
      </c>
      <c r="O98">
        <v>4</v>
      </c>
    </row>
    <row r="99" spans="14:15" x14ac:dyDescent="0.25">
      <c r="N99" t="s">
        <v>13</v>
      </c>
      <c r="O99">
        <v>4</v>
      </c>
    </row>
    <row r="100" spans="14:15" x14ac:dyDescent="0.25">
      <c r="N100" t="s">
        <v>12</v>
      </c>
      <c r="O100">
        <v>60</v>
      </c>
    </row>
  </sheetData>
  <autoFilter ref="N1:O10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J7" sqref="J7"/>
    </sheetView>
  </sheetViews>
  <sheetFormatPr defaultRowHeight="15" x14ac:dyDescent="0.25"/>
  <cols>
    <col min="1" max="1" width="11.7109375" bestFit="1" customWidth="1"/>
  </cols>
  <sheetData>
    <row r="1" spans="1:4" ht="18.75" x14ac:dyDescent="0.25">
      <c r="A1" s="10" t="s">
        <v>54</v>
      </c>
    </row>
    <row r="2" spans="1:4" x14ac:dyDescent="0.25">
      <c r="A2" s="11" t="s">
        <v>95</v>
      </c>
      <c r="B2" t="s">
        <v>96</v>
      </c>
    </row>
    <row r="3" spans="1:4" x14ac:dyDescent="0.25">
      <c r="A3" s="11" t="s">
        <v>97</v>
      </c>
      <c r="B3" t="s">
        <v>98</v>
      </c>
    </row>
    <row r="5" spans="1:4" x14ac:dyDescent="0.25">
      <c r="C5" t="s">
        <v>82</v>
      </c>
      <c r="D5">
        <v>1.02</v>
      </c>
    </row>
    <row r="6" spans="1:4" x14ac:dyDescent="0.25">
      <c r="B6" t="s">
        <v>83</v>
      </c>
      <c r="D6">
        <f>_xlfn.NORM.S.INV(0.95)</f>
        <v>1.6448536269514715</v>
      </c>
    </row>
    <row r="8" spans="1:4" x14ac:dyDescent="0.25">
      <c r="B8" t="s">
        <v>84</v>
      </c>
      <c r="D8" t="s">
        <v>64</v>
      </c>
    </row>
    <row r="9" spans="1:4" ht="18.75" x14ac:dyDescent="0.25">
      <c r="A9" s="10"/>
    </row>
    <row r="10" spans="1:4" ht="18.75" x14ac:dyDescent="0.25">
      <c r="A10" s="10"/>
    </row>
    <row r="11" spans="1:4" ht="18.75" x14ac:dyDescent="0.25">
      <c r="A11" s="10"/>
      <c r="B11">
        <v>0.57999999999999996</v>
      </c>
      <c r="C11" t="s">
        <v>92</v>
      </c>
    </row>
    <row r="12" spans="1:4" x14ac:dyDescent="0.25">
      <c r="B12">
        <v>0.16</v>
      </c>
      <c r="C12" t="s">
        <v>93</v>
      </c>
    </row>
    <row r="13" spans="1:4" x14ac:dyDescent="0.25">
      <c r="B13">
        <v>0.34</v>
      </c>
      <c r="C13" t="s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B26" sqref="B26"/>
    </sheetView>
  </sheetViews>
  <sheetFormatPr defaultRowHeight="15" x14ac:dyDescent="0.25"/>
  <cols>
    <col min="1" max="1" width="17.28515625" customWidth="1"/>
    <col min="2" max="2" width="27.42578125" bestFit="1" customWidth="1"/>
    <col min="3" max="3" width="11.85546875" bestFit="1" customWidth="1"/>
  </cols>
  <sheetData>
    <row r="3" spans="1:2" x14ac:dyDescent="0.25">
      <c r="A3" s="1" t="s">
        <v>29</v>
      </c>
      <c r="B3" t="s">
        <v>30</v>
      </c>
    </row>
    <row r="4" spans="1:2" x14ac:dyDescent="0.25">
      <c r="A4" s="2" t="s">
        <v>10</v>
      </c>
      <c r="B4" s="3">
        <v>43</v>
      </c>
    </row>
    <row r="5" spans="1:2" x14ac:dyDescent="0.25">
      <c r="A5" s="2" t="s">
        <v>17</v>
      </c>
      <c r="B5" s="3">
        <v>56</v>
      </c>
    </row>
    <row r="6" spans="1:2" x14ac:dyDescent="0.25">
      <c r="A6" s="2" t="s">
        <v>28</v>
      </c>
      <c r="B6" s="3">
        <v>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60"/>
  <sheetViews>
    <sheetView topLeftCell="B1" zoomScale="85" zoomScaleNormal="85" workbookViewId="0">
      <selection activeCell="N18" sqref="N18"/>
    </sheetView>
  </sheetViews>
  <sheetFormatPr defaultRowHeight="15" x14ac:dyDescent="0.25"/>
  <cols>
    <col min="1" max="1" width="36.42578125" customWidth="1"/>
    <col min="2" max="2" width="18.85546875" customWidth="1"/>
    <col min="3" max="3" width="3.140625" customWidth="1"/>
    <col min="4" max="4" width="2.140625" customWidth="1"/>
    <col min="5" max="8" width="3.140625" customWidth="1"/>
    <col min="9" max="9" width="11.85546875" customWidth="1"/>
    <col min="10" max="10" width="14.85546875" bestFit="1" customWidth="1"/>
    <col min="11" max="11" width="33" bestFit="1" customWidth="1"/>
    <col min="12" max="12" width="36.42578125" bestFit="1" customWidth="1"/>
    <col min="13" max="13" width="33" bestFit="1" customWidth="1"/>
    <col min="14" max="14" width="36.42578125" bestFit="1" customWidth="1"/>
    <col min="15" max="15" width="33" bestFit="1" customWidth="1"/>
    <col min="16" max="16" width="41.140625" bestFit="1" customWidth="1"/>
    <col min="17" max="17" width="37.7109375" bestFit="1" customWidth="1"/>
  </cols>
  <sheetData>
    <row r="3" spans="1:13" x14ac:dyDescent="0.25">
      <c r="A3" s="1" t="s">
        <v>31</v>
      </c>
      <c r="B3" s="1" t="s">
        <v>32</v>
      </c>
    </row>
    <row r="4" spans="1:13" x14ac:dyDescent="0.25">
      <c r="A4" s="1" t="s">
        <v>33</v>
      </c>
      <c r="B4">
        <v>4</v>
      </c>
      <c r="C4">
        <v>5</v>
      </c>
      <c r="D4">
        <v>6</v>
      </c>
      <c r="E4">
        <v>7</v>
      </c>
      <c r="F4">
        <v>8</v>
      </c>
      <c r="G4">
        <v>10</v>
      </c>
      <c r="H4">
        <v>12</v>
      </c>
      <c r="I4" t="s">
        <v>28</v>
      </c>
      <c r="K4" t="s">
        <v>61</v>
      </c>
    </row>
    <row r="5" spans="1:13" x14ac:dyDescent="0.25">
      <c r="A5" s="2" t="s">
        <v>14</v>
      </c>
      <c r="B5" s="3"/>
      <c r="C5" s="3"/>
      <c r="D5" s="3"/>
      <c r="E5" s="3">
        <v>9</v>
      </c>
      <c r="F5" s="3">
        <v>8</v>
      </c>
      <c r="G5" s="3">
        <v>4</v>
      </c>
      <c r="H5" s="3"/>
      <c r="I5" s="3">
        <v>21</v>
      </c>
      <c r="K5" t="s">
        <v>55</v>
      </c>
      <c r="L5" t="s">
        <v>72</v>
      </c>
    </row>
    <row r="6" spans="1:13" x14ac:dyDescent="0.25">
      <c r="A6" s="2" t="s">
        <v>13</v>
      </c>
      <c r="B6" s="3">
        <v>4</v>
      </c>
      <c r="C6" s="3">
        <v>5</v>
      </c>
      <c r="D6" s="3">
        <v>4</v>
      </c>
      <c r="E6" s="3">
        <v>14</v>
      </c>
      <c r="F6" s="3">
        <v>15</v>
      </c>
      <c r="G6" s="3"/>
      <c r="H6" s="3">
        <v>2</v>
      </c>
      <c r="I6" s="3">
        <v>44</v>
      </c>
      <c r="K6" t="s">
        <v>57</v>
      </c>
      <c r="L6" t="s">
        <v>73</v>
      </c>
    </row>
    <row r="7" spans="1:13" x14ac:dyDescent="0.25">
      <c r="A7" s="2" t="s">
        <v>12</v>
      </c>
      <c r="B7" s="3">
        <v>7</v>
      </c>
      <c r="C7" s="3">
        <v>15</v>
      </c>
      <c r="D7" s="3">
        <v>4</v>
      </c>
      <c r="E7" s="3"/>
      <c r="F7" s="3">
        <v>8</v>
      </c>
      <c r="G7" s="3"/>
      <c r="H7" s="3"/>
      <c r="I7" s="3">
        <v>34</v>
      </c>
    </row>
    <row r="8" spans="1:13" x14ac:dyDescent="0.25">
      <c r="A8" s="2" t="s">
        <v>28</v>
      </c>
      <c r="B8" s="3">
        <v>11</v>
      </c>
      <c r="C8" s="3">
        <v>20</v>
      </c>
      <c r="D8" s="3">
        <v>8</v>
      </c>
      <c r="E8" s="3">
        <v>23</v>
      </c>
      <c r="F8" s="3">
        <v>31</v>
      </c>
      <c r="G8" s="3">
        <v>4</v>
      </c>
      <c r="H8" s="3">
        <v>2</v>
      </c>
      <c r="I8" s="3">
        <v>99</v>
      </c>
      <c r="K8" t="s">
        <v>74</v>
      </c>
      <c r="L8" t="s">
        <v>62</v>
      </c>
    </row>
    <row r="11" spans="1:13" x14ac:dyDescent="0.25">
      <c r="K11" t="s">
        <v>52</v>
      </c>
    </row>
    <row r="12" spans="1:13" ht="15.75" thickBot="1" x14ac:dyDescent="0.3"/>
    <row r="13" spans="1:13" x14ac:dyDescent="0.25">
      <c r="K13" s="9"/>
      <c r="L13" s="9" t="s">
        <v>40</v>
      </c>
      <c r="M13" s="9" t="s">
        <v>41</v>
      </c>
    </row>
    <row r="14" spans="1:13" x14ac:dyDescent="0.25">
      <c r="K14" s="7" t="s">
        <v>42</v>
      </c>
      <c r="L14" s="7">
        <v>5.617647058823529</v>
      </c>
      <c r="M14" s="7">
        <v>7.9523809523809526</v>
      </c>
    </row>
    <row r="15" spans="1:13" x14ac:dyDescent="0.25">
      <c r="K15" s="7" t="s">
        <v>43</v>
      </c>
      <c r="L15" s="7">
        <v>2.1221033868092682</v>
      </c>
      <c r="M15" s="7">
        <v>1.2476190476190481</v>
      </c>
    </row>
    <row r="16" spans="1:13" x14ac:dyDescent="0.25">
      <c r="K16" s="7" t="s">
        <v>44</v>
      </c>
      <c r="L16" s="7">
        <v>34</v>
      </c>
      <c r="M16" s="7">
        <v>21</v>
      </c>
    </row>
    <row r="17" spans="11:13" x14ac:dyDescent="0.25">
      <c r="K17" s="7" t="s">
        <v>53</v>
      </c>
      <c r="L17" s="7">
        <v>1.7921092965488079</v>
      </c>
      <c r="M17" s="7"/>
    </row>
    <row r="18" spans="11:13" x14ac:dyDescent="0.25">
      <c r="K18" s="7" t="s">
        <v>45</v>
      </c>
      <c r="L18" s="7">
        <v>0</v>
      </c>
      <c r="M18" s="7"/>
    </row>
    <row r="19" spans="11:13" x14ac:dyDescent="0.25">
      <c r="K19" s="7" t="s">
        <v>46</v>
      </c>
      <c r="L19" s="7">
        <v>53</v>
      </c>
      <c r="M19" s="7"/>
    </row>
    <row r="20" spans="11:13" x14ac:dyDescent="0.25">
      <c r="K20" s="7" t="s">
        <v>47</v>
      </c>
      <c r="L20" s="7">
        <v>-6.2838079421280337</v>
      </c>
      <c r="M20" s="7"/>
    </row>
    <row r="21" spans="11:13" x14ac:dyDescent="0.25">
      <c r="K21" s="7" t="s">
        <v>48</v>
      </c>
      <c r="L21" s="7">
        <v>3.1898234554367216E-8</v>
      </c>
      <c r="M21" s="7"/>
    </row>
    <row r="22" spans="11:13" x14ac:dyDescent="0.25">
      <c r="K22" s="7" t="s">
        <v>49</v>
      </c>
      <c r="L22" s="7">
        <v>1.6741162367030993</v>
      </c>
      <c r="M22" s="7"/>
    </row>
    <row r="23" spans="11:13" x14ac:dyDescent="0.25">
      <c r="K23" s="7" t="s">
        <v>50</v>
      </c>
      <c r="L23" s="7">
        <v>6.3796469108734432E-8</v>
      </c>
      <c r="M23" s="7"/>
    </row>
    <row r="24" spans="11:13" ht="15.75" thickBot="1" x14ac:dyDescent="0.3">
      <c r="K24" s="8" t="s">
        <v>51</v>
      </c>
      <c r="L24" s="8">
        <v>2.0057459953178696</v>
      </c>
      <c r="M24" s="8"/>
    </row>
    <row r="27" spans="11:13" x14ac:dyDescent="0.25">
      <c r="K27">
        <v>6</v>
      </c>
      <c r="L27">
        <v>8</v>
      </c>
    </row>
    <row r="28" spans="11:13" x14ac:dyDescent="0.25">
      <c r="K28">
        <v>6</v>
      </c>
      <c r="L28">
        <v>7</v>
      </c>
    </row>
    <row r="29" spans="11:13" x14ac:dyDescent="0.25">
      <c r="K29">
        <v>6</v>
      </c>
      <c r="L29">
        <v>8</v>
      </c>
    </row>
    <row r="30" spans="11:13" x14ac:dyDescent="0.25">
      <c r="K30">
        <v>6</v>
      </c>
      <c r="L30">
        <v>7</v>
      </c>
    </row>
    <row r="31" spans="11:13" x14ac:dyDescent="0.25">
      <c r="K31">
        <v>8</v>
      </c>
      <c r="L31">
        <v>8</v>
      </c>
    </row>
    <row r="32" spans="11:13" x14ac:dyDescent="0.25">
      <c r="K32">
        <v>8</v>
      </c>
      <c r="L32">
        <v>7</v>
      </c>
    </row>
    <row r="33" spans="11:12" x14ac:dyDescent="0.25">
      <c r="K33">
        <v>4</v>
      </c>
      <c r="L33">
        <v>7</v>
      </c>
    </row>
    <row r="34" spans="11:12" x14ac:dyDescent="0.25">
      <c r="K34">
        <v>8</v>
      </c>
      <c r="L34">
        <v>7</v>
      </c>
    </row>
    <row r="35" spans="11:12" x14ac:dyDescent="0.25">
      <c r="K35">
        <v>8</v>
      </c>
      <c r="L35">
        <v>8</v>
      </c>
    </row>
    <row r="36" spans="11:12" x14ac:dyDescent="0.25">
      <c r="K36">
        <v>4</v>
      </c>
      <c r="L36">
        <v>8</v>
      </c>
    </row>
    <row r="37" spans="11:12" x14ac:dyDescent="0.25">
      <c r="K37">
        <v>8</v>
      </c>
      <c r="L37">
        <v>8</v>
      </c>
    </row>
    <row r="38" spans="11:12" x14ac:dyDescent="0.25">
      <c r="K38">
        <v>5</v>
      </c>
      <c r="L38">
        <v>8</v>
      </c>
    </row>
    <row r="39" spans="11:12" x14ac:dyDescent="0.25">
      <c r="K39">
        <v>5</v>
      </c>
      <c r="L39">
        <v>8</v>
      </c>
    </row>
    <row r="40" spans="11:12" x14ac:dyDescent="0.25">
      <c r="K40">
        <v>5</v>
      </c>
      <c r="L40">
        <v>10</v>
      </c>
    </row>
    <row r="41" spans="11:12" x14ac:dyDescent="0.25">
      <c r="K41">
        <v>5</v>
      </c>
      <c r="L41">
        <v>10</v>
      </c>
    </row>
    <row r="42" spans="11:12" x14ac:dyDescent="0.25">
      <c r="K42">
        <v>4</v>
      </c>
      <c r="L42">
        <v>10</v>
      </c>
    </row>
    <row r="43" spans="11:12" x14ac:dyDescent="0.25">
      <c r="K43">
        <v>5</v>
      </c>
      <c r="L43">
        <v>10</v>
      </c>
    </row>
    <row r="44" spans="11:12" x14ac:dyDescent="0.25">
      <c r="K44">
        <v>5</v>
      </c>
      <c r="L44">
        <v>7</v>
      </c>
    </row>
    <row r="45" spans="11:12" x14ac:dyDescent="0.25">
      <c r="K45">
        <v>5</v>
      </c>
      <c r="L45">
        <v>7</v>
      </c>
    </row>
    <row r="46" spans="11:12" x14ac:dyDescent="0.25">
      <c r="K46">
        <v>5</v>
      </c>
      <c r="L46">
        <v>7</v>
      </c>
    </row>
    <row r="47" spans="11:12" x14ac:dyDescent="0.25">
      <c r="K47">
        <v>5</v>
      </c>
      <c r="L47">
        <v>7</v>
      </c>
    </row>
    <row r="48" spans="11:12" x14ac:dyDescent="0.25">
      <c r="K48">
        <v>5</v>
      </c>
    </row>
    <row r="49" spans="11:11" x14ac:dyDescent="0.25">
      <c r="K49">
        <v>4</v>
      </c>
    </row>
    <row r="50" spans="11:11" x14ac:dyDescent="0.25">
      <c r="K50">
        <v>5</v>
      </c>
    </row>
    <row r="51" spans="11:11" x14ac:dyDescent="0.25">
      <c r="K51">
        <v>5</v>
      </c>
    </row>
    <row r="52" spans="11:11" x14ac:dyDescent="0.25">
      <c r="K52">
        <v>8</v>
      </c>
    </row>
    <row r="53" spans="11:11" x14ac:dyDescent="0.25">
      <c r="K53">
        <v>5</v>
      </c>
    </row>
    <row r="54" spans="11:11" x14ac:dyDescent="0.25">
      <c r="K54">
        <v>4</v>
      </c>
    </row>
    <row r="55" spans="11:11" x14ac:dyDescent="0.25">
      <c r="K55">
        <v>5</v>
      </c>
    </row>
    <row r="56" spans="11:11" x14ac:dyDescent="0.25">
      <c r="K56">
        <v>8</v>
      </c>
    </row>
    <row r="57" spans="11:11" x14ac:dyDescent="0.25">
      <c r="K57">
        <v>5</v>
      </c>
    </row>
    <row r="58" spans="11:11" x14ac:dyDescent="0.25">
      <c r="K58">
        <v>4</v>
      </c>
    </row>
    <row r="59" spans="11:11" x14ac:dyDescent="0.25">
      <c r="K59">
        <v>8</v>
      </c>
    </row>
    <row r="60" spans="11:11" x14ac:dyDescent="0.25">
      <c r="K60">
        <v>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8"/>
  <sheetViews>
    <sheetView zoomScale="70" zoomScaleNormal="70" workbookViewId="0">
      <selection activeCell="U17" sqref="U17"/>
    </sheetView>
  </sheetViews>
  <sheetFormatPr defaultRowHeight="15" x14ac:dyDescent="0.25"/>
  <cols>
    <col min="1" max="1" width="36.42578125" bestFit="1" customWidth="1"/>
    <col min="2" max="2" width="16.7109375" bestFit="1" customWidth="1"/>
    <col min="3" max="7" width="5.7109375" bestFit="1" customWidth="1"/>
    <col min="8" max="8" width="6.7109375" bestFit="1" customWidth="1"/>
    <col min="9" max="9" width="11.85546875" bestFit="1" customWidth="1"/>
    <col min="10" max="17" width="3" customWidth="1"/>
    <col min="18" max="18" width="4" customWidth="1"/>
    <col min="19" max="19" width="11.85546875" bestFit="1" customWidth="1"/>
  </cols>
  <sheetData>
    <row r="3" spans="1:9" x14ac:dyDescent="0.25">
      <c r="A3" s="1" t="s">
        <v>31</v>
      </c>
      <c r="B3" s="1" t="s">
        <v>34</v>
      </c>
    </row>
    <row r="4" spans="1:9" x14ac:dyDescent="0.25">
      <c r="A4" s="1" t="s">
        <v>33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28</v>
      </c>
    </row>
    <row r="5" spans="1:9" x14ac:dyDescent="0.25">
      <c r="A5" s="2" t="s">
        <v>14</v>
      </c>
      <c r="B5" s="3">
        <v>13</v>
      </c>
      <c r="C5" s="3"/>
      <c r="D5" s="3">
        <v>4</v>
      </c>
      <c r="E5" s="3"/>
      <c r="F5" s="3"/>
      <c r="G5" s="3"/>
      <c r="H5" s="3">
        <v>4</v>
      </c>
      <c r="I5" s="3">
        <v>21</v>
      </c>
    </row>
    <row r="6" spans="1:9" x14ac:dyDescent="0.25">
      <c r="A6" s="2" t="s">
        <v>13</v>
      </c>
      <c r="B6" s="3">
        <v>25</v>
      </c>
      <c r="C6" s="3">
        <v>16</v>
      </c>
      <c r="D6" s="3"/>
      <c r="E6" s="3">
        <v>3</v>
      </c>
      <c r="F6" s="3"/>
      <c r="G6" s="3"/>
      <c r="H6" s="3"/>
      <c r="I6" s="3">
        <v>44</v>
      </c>
    </row>
    <row r="7" spans="1:9" x14ac:dyDescent="0.25">
      <c r="A7" s="2" t="s">
        <v>12</v>
      </c>
      <c r="B7" s="3">
        <v>28</v>
      </c>
      <c r="C7" s="3"/>
      <c r="D7" s="3"/>
      <c r="E7" s="3"/>
      <c r="F7" s="3">
        <v>3</v>
      </c>
      <c r="G7" s="3">
        <v>3</v>
      </c>
      <c r="H7" s="3"/>
      <c r="I7" s="3">
        <v>34</v>
      </c>
    </row>
    <row r="8" spans="1:9" x14ac:dyDescent="0.25">
      <c r="A8" s="2" t="s">
        <v>28</v>
      </c>
      <c r="B8" s="3">
        <v>66</v>
      </c>
      <c r="C8" s="3">
        <v>16</v>
      </c>
      <c r="D8" s="3">
        <v>4</v>
      </c>
      <c r="E8" s="3">
        <v>3</v>
      </c>
      <c r="F8" s="3">
        <v>3</v>
      </c>
      <c r="G8" s="3">
        <v>3</v>
      </c>
      <c r="H8" s="3">
        <v>4</v>
      </c>
      <c r="I8" s="3">
        <v>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0"/>
  <sheetViews>
    <sheetView workbookViewId="0">
      <selection activeCell="H21" sqref="H21"/>
    </sheetView>
  </sheetViews>
  <sheetFormatPr defaultRowHeight="15" x14ac:dyDescent="0.25"/>
  <cols>
    <col min="1" max="1" width="24.42578125" bestFit="1" customWidth="1"/>
    <col min="2" max="2" width="7.5703125" bestFit="1" customWidth="1"/>
    <col min="3" max="3" width="7.140625" customWidth="1"/>
    <col min="4" max="4" width="11.85546875" bestFit="1" customWidth="1"/>
  </cols>
  <sheetData>
    <row r="3" spans="1:4" x14ac:dyDescent="0.25">
      <c r="A3" s="1" t="s">
        <v>35</v>
      </c>
      <c r="B3" s="1" t="s">
        <v>36</v>
      </c>
    </row>
    <row r="4" spans="1:4" x14ac:dyDescent="0.25">
      <c r="A4" s="1" t="s">
        <v>37</v>
      </c>
      <c r="B4" t="s">
        <v>10</v>
      </c>
      <c r="C4" t="s">
        <v>17</v>
      </c>
      <c r="D4" t="s">
        <v>28</v>
      </c>
    </row>
    <row r="5" spans="1:4" x14ac:dyDescent="0.25">
      <c r="A5" s="2" t="s">
        <v>86</v>
      </c>
      <c r="B5" s="4">
        <v>0.25252525252525254</v>
      </c>
      <c r="C5" s="4">
        <v>0.23232323232323232</v>
      </c>
      <c r="D5" s="4">
        <v>0.48484848484848486</v>
      </c>
    </row>
    <row r="6" spans="1:4" x14ac:dyDescent="0.25">
      <c r="A6" s="2" t="s">
        <v>87</v>
      </c>
      <c r="B6" s="4">
        <v>0.18181818181818182</v>
      </c>
      <c r="C6" s="4">
        <v>0.33333333333333331</v>
      </c>
      <c r="D6" s="4">
        <v>0.51515151515151514</v>
      </c>
    </row>
    <row r="7" spans="1:4" x14ac:dyDescent="0.25">
      <c r="A7" s="2" t="s">
        <v>28</v>
      </c>
      <c r="B7" s="4">
        <v>0.43434343434343436</v>
      </c>
      <c r="C7" s="4">
        <v>0.56565656565656564</v>
      </c>
      <c r="D7" s="4">
        <v>1</v>
      </c>
    </row>
    <row r="10" spans="1:4" ht="14.25" customHeight="1" x14ac:dyDescent="0.25"/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D12"/>
  <sheetViews>
    <sheetView workbookViewId="0">
      <selection activeCell="H10" sqref="H10"/>
    </sheetView>
  </sheetViews>
  <sheetFormatPr defaultRowHeight="15" x14ac:dyDescent="0.25"/>
  <cols>
    <col min="1" max="1" width="33" bestFit="1" customWidth="1"/>
    <col min="2" max="2" width="10.28515625" customWidth="1"/>
    <col min="3" max="3" width="7.140625" customWidth="1"/>
    <col min="4" max="4" width="11.85546875" bestFit="1" customWidth="1"/>
    <col min="5" max="6" width="7.140625" customWidth="1"/>
    <col min="7" max="7" width="6.140625" customWidth="1"/>
    <col min="8" max="8" width="11.85546875" bestFit="1" customWidth="1"/>
  </cols>
  <sheetData>
    <row r="3" spans="1:4" x14ac:dyDescent="0.25">
      <c r="A3" s="1" t="s">
        <v>38</v>
      </c>
      <c r="B3" s="1" t="s">
        <v>37</v>
      </c>
    </row>
    <row r="4" spans="1:4" x14ac:dyDescent="0.25">
      <c r="A4" s="1" t="s">
        <v>39</v>
      </c>
      <c r="B4" t="s">
        <v>86</v>
      </c>
      <c r="C4" t="s">
        <v>87</v>
      </c>
      <c r="D4" t="s">
        <v>28</v>
      </c>
    </row>
    <row r="5" spans="1:4" x14ac:dyDescent="0.25">
      <c r="A5" s="2">
        <v>4</v>
      </c>
      <c r="B5" s="4">
        <v>4.2105263157894736E-2</v>
      </c>
      <c r="C5" s="4">
        <v>2.4060150375939851E-2</v>
      </c>
      <c r="D5" s="4">
        <v>6.616541353383458E-2</v>
      </c>
    </row>
    <row r="6" spans="1:4" x14ac:dyDescent="0.25">
      <c r="A6" s="2">
        <v>5</v>
      </c>
      <c r="B6" s="4">
        <v>5.2631578947368418E-2</v>
      </c>
      <c r="C6" s="4">
        <v>9.7744360902255634E-2</v>
      </c>
      <c r="D6" s="4">
        <v>0.15037593984962405</v>
      </c>
    </row>
    <row r="7" spans="1:4" x14ac:dyDescent="0.25">
      <c r="A7" s="2">
        <v>6</v>
      </c>
      <c r="B7" s="4">
        <v>7.2180451127819553E-2</v>
      </c>
      <c r="C7" s="4">
        <v>0</v>
      </c>
      <c r="D7" s="4">
        <v>7.2180451127819553E-2</v>
      </c>
    </row>
    <row r="8" spans="1:4" x14ac:dyDescent="0.25">
      <c r="A8" s="2">
        <v>7</v>
      </c>
      <c r="B8" s="4">
        <v>0.14736842105263157</v>
      </c>
      <c r="C8" s="4">
        <v>9.4736842105263161E-2</v>
      </c>
      <c r="D8" s="4">
        <v>0.24210526315789474</v>
      </c>
    </row>
    <row r="9" spans="1:4" x14ac:dyDescent="0.25">
      <c r="A9" s="2">
        <v>8</v>
      </c>
      <c r="B9" s="4">
        <v>9.6240601503759404E-2</v>
      </c>
      <c r="C9" s="4">
        <v>0.27669172932330827</v>
      </c>
      <c r="D9" s="4">
        <v>0.37293233082706767</v>
      </c>
    </row>
    <row r="10" spans="1:4" x14ac:dyDescent="0.25">
      <c r="A10" s="2">
        <v>10</v>
      </c>
      <c r="B10" s="4">
        <v>6.0150375939849621E-2</v>
      </c>
      <c r="C10" s="4">
        <v>0</v>
      </c>
      <c r="D10" s="4">
        <v>6.0150375939849621E-2</v>
      </c>
    </row>
    <row r="11" spans="1:4" x14ac:dyDescent="0.25">
      <c r="A11" s="2">
        <v>12</v>
      </c>
      <c r="B11" s="4">
        <v>0</v>
      </c>
      <c r="C11" s="4">
        <v>3.6090225563909777E-2</v>
      </c>
      <c r="D11" s="4">
        <v>3.6090225563909777E-2</v>
      </c>
    </row>
    <row r="12" spans="1:4" x14ac:dyDescent="0.25">
      <c r="A12" s="2" t="s">
        <v>28</v>
      </c>
      <c r="B12" s="4">
        <v>0.4706766917293233</v>
      </c>
      <c r="C12" s="4">
        <v>0.52932330827067664</v>
      </c>
      <c r="D12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Гип1</vt:lpstr>
      <vt:lpstr>Гип3</vt:lpstr>
      <vt:lpstr>Гип4</vt:lpstr>
      <vt:lpstr>Лист8</vt:lpstr>
      <vt:lpstr>Кач1</vt:lpstr>
      <vt:lpstr>Кач2</vt:lpstr>
      <vt:lpstr>Кач4</vt:lpstr>
      <vt:lpstr>Кол1</vt:lpstr>
      <vt:lpstr>Кол2</vt:lpstr>
      <vt:lpstr>кОЛ3</vt:lpstr>
      <vt:lpstr>Лаб3</vt:lpstr>
      <vt:lpstr>Лаб31</vt:lpstr>
      <vt:lpstr>Лаб32</vt:lpstr>
      <vt:lpstr>Лаб33</vt:lpstr>
      <vt:lpstr>Лаб34</vt:lpstr>
      <vt:lpstr>Лаб4</vt:lpstr>
      <vt:lpstr>Лаб41</vt:lpstr>
      <vt:lpstr>Лаб42</vt:lpstr>
      <vt:lpstr>Лаб43</vt:lpstr>
      <vt:lpstr>Лист1</vt:lpstr>
      <vt:lpstr>Лист2</vt:lpstr>
      <vt:lpstr>Лист3</vt:lpstr>
      <vt:lpstr>Основа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Рябкова Анна Леонидовна</cp:lastModifiedBy>
  <dcterms:created xsi:type="dcterms:W3CDTF">2024-04-19T08:09:20Z</dcterms:created>
  <dcterms:modified xsi:type="dcterms:W3CDTF">2024-05-24T08:46:09Z</dcterms:modified>
</cp:coreProperties>
</file>