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pivotTables/pivotTable10.xml" ContentType="application/vnd.openxmlformats-officedocument.spreadsheetml.pivotTab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hidePivotFieldList="1" defaultThemeVersion="124226"/>
  <bookViews>
    <workbookView xWindow="240" yWindow="105" windowWidth="14805" windowHeight="8010" activeTab="5"/>
  </bookViews>
  <sheets>
    <sheet name="Данные" sheetId="1" r:id="rId1"/>
    <sheet name="Лб1" sheetId="4" r:id="rId2"/>
    <sheet name="Лб2" sheetId="5" r:id="rId3"/>
    <sheet name="Лаб3" sheetId="7" r:id="rId4"/>
    <sheet name="Лб4" sheetId="8" r:id="rId5"/>
    <sheet name="Лб5" sheetId="9" r:id="rId6"/>
    <sheet name="Счет" sheetId="14" r:id="rId7"/>
  </sheets>
  <definedNames>
    <definedName name="_xlnm._FilterDatabase" localSheetId="0" hidden="1">Данные!$A$1:$J$100</definedName>
  </definedNames>
  <calcPr calcId="145621"/>
  <pivotCaches>
    <pivotCache cacheId="0" r:id="rId8"/>
    <pivotCache cacheId="1" r:id="rId9"/>
    <pivotCache cacheId="4" r:id="rId10"/>
  </pivotCaches>
</workbook>
</file>

<file path=xl/calcChain.xml><?xml version="1.0" encoding="utf-8"?>
<calcChain xmlns="http://schemas.openxmlformats.org/spreadsheetml/2006/main">
  <c r="F4" i="14" l="1"/>
  <c r="F3" i="14"/>
  <c r="C51" i="9"/>
  <c r="H29" i="9"/>
  <c r="C53" i="9"/>
  <c r="C54" i="9"/>
  <c r="C56" i="9"/>
  <c r="C50" i="9"/>
  <c r="D51" i="9"/>
  <c r="D52" i="9"/>
  <c r="D53" i="9"/>
  <c r="D54" i="9"/>
  <c r="D55" i="9"/>
  <c r="D50" i="9"/>
  <c r="C41" i="9"/>
  <c r="C43" i="9"/>
  <c r="C44" i="9"/>
  <c r="C45" i="9"/>
  <c r="C46" i="9"/>
  <c r="C40" i="9"/>
  <c r="D46" i="9"/>
  <c r="D41" i="9"/>
  <c r="D42" i="9"/>
  <c r="D43" i="9"/>
  <c r="D44" i="9"/>
  <c r="D45" i="9"/>
  <c r="D40" i="9"/>
  <c r="B73" i="5"/>
  <c r="B74" i="5"/>
  <c r="AD2" i="8"/>
  <c r="AE2" i="8"/>
  <c r="AD3" i="8"/>
  <c r="AE3" i="8"/>
  <c r="AG3" i="8"/>
  <c r="AD4" i="8"/>
  <c r="AE4" i="8"/>
  <c r="AD5" i="8"/>
  <c r="AE5" i="8"/>
  <c r="AD6" i="8"/>
  <c r="AE6" i="8"/>
  <c r="AD7" i="8"/>
  <c r="AE7" i="8"/>
  <c r="AD8" i="8"/>
  <c r="AE8" i="8"/>
  <c r="AD9" i="8"/>
  <c r="AE9" i="8"/>
  <c r="AD10" i="8"/>
  <c r="AE10" i="8"/>
  <c r="AD11" i="8"/>
  <c r="AE11" i="8"/>
  <c r="AD12" i="8"/>
  <c r="AE12" i="8"/>
  <c r="AD13" i="8"/>
  <c r="AE13" i="8"/>
  <c r="AD14" i="8"/>
  <c r="AE14" i="8"/>
  <c r="AD15" i="8"/>
  <c r="AE15" i="8"/>
  <c r="AD16" i="8"/>
  <c r="AE16" i="8"/>
  <c r="AD17" i="8"/>
  <c r="AE17" i="8"/>
  <c r="AD18" i="8"/>
  <c r="AE18" i="8"/>
  <c r="AD19" i="8"/>
  <c r="AE19" i="8"/>
  <c r="AD20" i="8"/>
  <c r="AE20" i="8"/>
  <c r="AD21" i="8"/>
  <c r="AE21" i="8"/>
  <c r="AD22" i="8"/>
  <c r="AE22" i="8"/>
  <c r="AD23" i="8"/>
  <c r="AE23" i="8"/>
  <c r="AD24" i="8"/>
  <c r="AE24" i="8"/>
  <c r="AD25" i="8"/>
  <c r="AE25" i="8"/>
  <c r="AD26" i="8"/>
  <c r="AE26" i="8"/>
  <c r="AD27" i="8"/>
  <c r="AE27" i="8"/>
  <c r="AD28" i="8"/>
  <c r="AE28" i="8"/>
  <c r="AD29" i="8"/>
  <c r="AE29" i="8"/>
  <c r="AD30" i="8"/>
  <c r="AE30" i="8"/>
  <c r="AD31" i="8"/>
  <c r="AE31" i="8"/>
  <c r="AD32" i="8"/>
  <c r="AE32" i="8"/>
  <c r="AD33" i="8"/>
  <c r="AE33" i="8"/>
  <c r="AD34" i="8"/>
  <c r="AE34" i="8"/>
  <c r="AD35" i="8"/>
  <c r="AE35" i="8"/>
  <c r="AD36" i="8"/>
  <c r="AE36" i="8"/>
  <c r="AD37" i="8"/>
  <c r="AE37" i="8"/>
  <c r="AD38" i="8"/>
  <c r="AE38" i="8"/>
  <c r="AD39" i="8"/>
  <c r="AE39" i="8"/>
  <c r="AD40" i="8"/>
  <c r="AE40" i="8"/>
  <c r="AD41" i="8"/>
  <c r="AE41" i="8"/>
  <c r="AD42" i="8"/>
  <c r="AE42" i="8"/>
  <c r="AD43" i="8"/>
  <c r="AE43" i="8"/>
  <c r="AD44" i="8"/>
  <c r="AE44" i="8"/>
  <c r="AD45" i="8"/>
  <c r="AE45" i="8"/>
  <c r="AD46" i="8"/>
  <c r="AE46" i="8"/>
  <c r="AD47" i="8"/>
  <c r="AE47" i="8"/>
  <c r="AD48" i="8"/>
  <c r="AE48" i="8"/>
  <c r="AD49" i="8"/>
  <c r="AE49" i="8"/>
  <c r="AD50" i="8"/>
  <c r="AE50" i="8"/>
  <c r="AD51" i="8"/>
  <c r="AE51" i="8"/>
  <c r="AD52" i="8"/>
  <c r="AE52" i="8"/>
  <c r="AD53" i="8"/>
  <c r="AE53" i="8"/>
  <c r="AD54" i="8"/>
  <c r="AE54" i="8"/>
  <c r="AD55" i="8"/>
  <c r="AE55" i="8"/>
  <c r="AD56" i="8"/>
  <c r="AE56" i="8"/>
  <c r="AD57" i="8"/>
  <c r="AE57" i="8"/>
  <c r="AD58" i="8"/>
  <c r="AE58" i="8"/>
  <c r="AD59" i="8"/>
  <c r="AE59" i="8"/>
  <c r="AD60" i="8"/>
  <c r="AE60" i="8"/>
  <c r="AD61" i="8"/>
  <c r="AE61" i="8"/>
  <c r="AD62" i="8"/>
  <c r="AE62" i="8"/>
  <c r="AD63" i="8"/>
  <c r="AE63" i="8"/>
  <c r="AD64" i="8"/>
  <c r="AE64" i="8"/>
  <c r="AD65" i="8"/>
  <c r="AE65" i="8"/>
  <c r="AD66" i="8"/>
  <c r="AE66" i="8"/>
  <c r="AD67" i="8"/>
  <c r="AE67" i="8"/>
  <c r="AD68" i="8"/>
  <c r="AE68" i="8"/>
  <c r="AD69" i="8"/>
  <c r="AE69" i="8"/>
  <c r="AD70" i="8"/>
  <c r="AE70" i="8"/>
  <c r="AD71" i="8"/>
  <c r="AE71" i="8"/>
  <c r="AD72" i="8"/>
  <c r="AE72" i="8"/>
  <c r="AD73" i="8"/>
  <c r="AE73" i="8"/>
  <c r="AD74" i="8"/>
  <c r="AE74" i="8"/>
  <c r="AD75" i="8"/>
  <c r="AE75" i="8"/>
  <c r="AD76" i="8"/>
  <c r="AE76" i="8"/>
  <c r="AD77" i="8"/>
  <c r="AE77" i="8"/>
  <c r="AD78" i="8"/>
  <c r="AE78" i="8"/>
  <c r="AD79" i="8"/>
  <c r="AE79" i="8"/>
  <c r="AD80" i="8"/>
  <c r="AE80" i="8"/>
  <c r="AD81" i="8"/>
  <c r="AE81" i="8"/>
  <c r="AD82" i="8"/>
  <c r="AE82" i="8"/>
  <c r="AD83" i="8"/>
  <c r="AE83" i="8"/>
  <c r="AD84" i="8"/>
  <c r="AE84" i="8"/>
  <c r="AD85" i="8"/>
  <c r="AE85" i="8"/>
  <c r="AD86" i="8"/>
  <c r="AE86" i="8"/>
  <c r="AD87" i="8"/>
  <c r="AE87" i="8"/>
  <c r="AD88" i="8"/>
  <c r="AE88" i="8"/>
  <c r="AD89" i="8"/>
  <c r="AE89" i="8"/>
  <c r="AD90" i="8"/>
  <c r="AE90" i="8"/>
  <c r="AD91" i="8"/>
  <c r="AE91" i="8"/>
  <c r="AD92" i="8"/>
  <c r="AE92" i="8"/>
  <c r="AD93" i="8"/>
  <c r="AE93" i="8"/>
  <c r="AD94" i="8"/>
  <c r="AE94" i="8"/>
  <c r="AD95" i="8"/>
  <c r="AE95" i="8"/>
  <c r="AD96" i="8"/>
  <c r="AE96" i="8"/>
  <c r="AD97" i="8"/>
  <c r="AE97" i="8"/>
  <c r="AD98" i="8"/>
  <c r="AE98" i="8"/>
  <c r="AD99" i="8"/>
  <c r="AE99" i="8"/>
  <c r="AD100" i="8"/>
  <c r="AE100" i="8"/>
  <c r="B71" i="5"/>
  <c r="B72" i="5"/>
  <c r="AG4" i="8" l="1"/>
  <c r="B75" i="5"/>
  <c r="T2" i="8" l="1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R2" i="8"/>
  <c r="Q2" i="8"/>
  <c r="F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2" i="8"/>
  <c r="V2" i="8" l="1"/>
  <c r="H2" i="8"/>
  <c r="B112" i="7"/>
  <c r="B118" i="7" s="1"/>
  <c r="C112" i="7"/>
  <c r="C118" i="7" s="1"/>
  <c r="D112" i="7"/>
  <c r="B113" i="7"/>
  <c r="C113" i="7"/>
  <c r="C119" i="7" s="1"/>
  <c r="D113" i="7"/>
  <c r="D119" i="7" s="1"/>
  <c r="B114" i="7"/>
  <c r="B120" i="7" s="1"/>
  <c r="C114" i="7"/>
  <c r="C120" i="7" s="1"/>
  <c r="D114" i="7"/>
  <c r="D120" i="7" s="1"/>
  <c r="D118" i="7"/>
  <c r="B119" i="7"/>
  <c r="B89" i="7"/>
  <c r="B96" i="7" s="1"/>
  <c r="C89" i="7"/>
  <c r="C96" i="7" s="1"/>
  <c r="D89" i="7"/>
  <c r="D96" i="7" s="1"/>
  <c r="B90" i="7"/>
  <c r="B97" i="7" s="1"/>
  <c r="C90" i="7"/>
  <c r="C97" i="7" s="1"/>
  <c r="D90" i="7"/>
  <c r="D97" i="7" s="1"/>
  <c r="B91" i="7"/>
  <c r="B98" i="7" s="1"/>
  <c r="C91" i="7"/>
  <c r="C98" i="7" s="1"/>
  <c r="D91" i="7"/>
  <c r="D98" i="7" s="1"/>
  <c r="C88" i="7"/>
  <c r="C95" i="7" s="1"/>
  <c r="D88" i="7"/>
  <c r="D95" i="7" s="1"/>
  <c r="B88" i="7"/>
  <c r="B95" i="7" s="1"/>
  <c r="B64" i="7"/>
  <c r="B70" i="7" s="1"/>
  <c r="C64" i="7"/>
  <c r="C70" i="7" s="1"/>
  <c r="D64" i="7"/>
  <c r="D70" i="7" s="1"/>
  <c r="B65" i="7"/>
  <c r="C65" i="7"/>
  <c r="C71" i="7" s="1"/>
  <c r="D65" i="7"/>
  <c r="D71" i="7" s="1"/>
  <c r="B66" i="7"/>
  <c r="C66" i="7"/>
  <c r="C72" i="7" s="1"/>
  <c r="D66" i="7"/>
  <c r="D72" i="7" s="1"/>
  <c r="B71" i="7"/>
  <c r="B72" i="7"/>
  <c r="C35" i="7"/>
  <c r="C44" i="7" s="1"/>
  <c r="B36" i="7"/>
  <c r="B45" i="7" s="1"/>
  <c r="C36" i="7"/>
  <c r="C45" i="7" s="1"/>
  <c r="B37" i="7"/>
  <c r="C37" i="7"/>
  <c r="C46" i="7" s="1"/>
  <c r="B38" i="7"/>
  <c r="B47" i="7" s="1"/>
  <c r="C38" i="7"/>
  <c r="C47" i="7" s="1"/>
  <c r="B39" i="7"/>
  <c r="B48" i="7" s="1"/>
  <c r="C39" i="7"/>
  <c r="C48" i="7" s="1"/>
  <c r="B40" i="7"/>
  <c r="B49" i="7" s="1"/>
  <c r="C40" i="7"/>
  <c r="C49" i="7" s="1"/>
  <c r="B46" i="7"/>
  <c r="C12" i="7"/>
  <c r="C16" i="7" s="1"/>
  <c r="D12" i="7"/>
  <c r="D16" i="7" s="1"/>
  <c r="B13" i="7"/>
  <c r="B17" i="7" s="1"/>
  <c r="C13" i="7"/>
  <c r="C17" i="7" s="1"/>
  <c r="D13" i="7"/>
  <c r="D17" i="7" s="1"/>
  <c r="G35" i="7" l="1"/>
  <c r="G112" i="7"/>
  <c r="G89" i="7"/>
  <c r="G62" i="7"/>
  <c r="G15" i="7"/>
</calcChain>
</file>

<file path=xl/sharedStrings.xml><?xml version="1.0" encoding="utf-8"?>
<sst xmlns="http://schemas.openxmlformats.org/spreadsheetml/2006/main" count="1136" uniqueCount="153">
  <si>
    <t xml:space="preserve">Age </t>
  </si>
  <si>
    <t>Gender</t>
  </si>
  <si>
    <t>AcademicPerformance</t>
  </si>
  <si>
    <t>TakingNoteInClass</t>
  </si>
  <si>
    <t>DepressionStatus</t>
  </si>
  <si>
    <t>FaceChallangesToCompleteAcademicTask</t>
  </si>
  <si>
    <t>LikePresentation</t>
  </si>
  <si>
    <t>SleepPerDayHours</t>
  </si>
  <si>
    <t>NumberOfFriend</t>
  </si>
  <si>
    <t>LikeNewThings</t>
  </si>
  <si>
    <t>Male</t>
  </si>
  <si>
    <t>Average</t>
  </si>
  <si>
    <t>No</t>
  </si>
  <si>
    <t>Sometimes</t>
  </si>
  <si>
    <t>Yes</t>
  </si>
  <si>
    <t>Excellent</t>
  </si>
  <si>
    <t>Female</t>
  </si>
  <si>
    <t>Good</t>
  </si>
  <si>
    <t>Below average</t>
  </si>
  <si>
    <t>(пусто)</t>
  </si>
  <si>
    <t>Общий итог</t>
  </si>
  <si>
    <t>Количество по полю NumberOfFriend</t>
  </si>
  <si>
    <t>NumberOfFriends</t>
  </si>
  <si>
    <t>Названия столбцов</t>
  </si>
  <si>
    <t>Количество по полю SleepPerDayHours</t>
  </si>
  <si>
    <t xml:space="preserve">Количество по полю Age </t>
  </si>
  <si>
    <t>Среднее по полю NumberOfFriend</t>
  </si>
  <si>
    <t xml:space="preserve">Среднее по полю Age </t>
  </si>
  <si>
    <t>Среднее по полю SleepPerDayHours</t>
  </si>
  <si>
    <t>Age</t>
  </si>
  <si>
    <t>Количество по полю AcademicPerformance</t>
  </si>
  <si>
    <t>Like presentation</t>
  </si>
  <si>
    <t>Количество по полю FaceChallangesToCompleteAcademicTask</t>
  </si>
  <si>
    <t>TakingNoteinClass</t>
  </si>
  <si>
    <t>AcademicPerformence</t>
  </si>
  <si>
    <t>Вывод: исходя из представленных данных, и составленных по этим данным сводных таблиц, представленное образовательное учреждение может адаптировать формат обучения под различные группы учеников с разной успеваемостью, разным возрастом и т.п. Поможет определить динамику развития программы обучения и подхода к нему.</t>
  </si>
  <si>
    <t>Следовательно H1 отвергается</t>
  </si>
  <si>
    <t>Двухвыборочный t-тест с одинаковыми дисперсиями</t>
  </si>
  <si>
    <t>Переменная 1</t>
  </si>
  <si>
    <t>Переменная 2</t>
  </si>
  <si>
    <t>Среднее</t>
  </si>
  <si>
    <t>Дисперсия</t>
  </si>
  <si>
    <t>Наблюдения</t>
  </si>
  <si>
    <t>Объединенная дисперсия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</si>
  <si>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</si>
  <si>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</si>
  <si>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</si>
  <si>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</si>
  <si>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</si>
  <si>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</si>
  <si>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</si>
  <si>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|1,62| &lt; |1,66|</t>
  </si>
  <si>
    <t>Следовательно H1 подтверждается</t>
  </si>
  <si>
    <t>|1,63| &lt; |1,66|</t>
  </si>
  <si>
    <t>Существует убедительное доказательство, что студенты с 3 и более друзьями демонстрируют более высокую устойчивость к депресии, чем студенты с менее чем 3 друзьями., H0 Отвергается</t>
  </si>
  <si>
    <t>|0,36| &lt; |1,66|</t>
  </si>
  <si>
    <t>|-2.19| &gt; |1,66|</t>
  </si>
  <si>
    <t>Количество по полю Gender</t>
  </si>
  <si>
    <t>LikenewFings</t>
  </si>
  <si>
    <t>Существует убедительное доказательство, что студенты предпочитают традиционные лекции, чем презентации, если их возраст младше 24 лет., H0 Отвергается</t>
  </si>
  <si>
    <t>Согласно проверке значений:</t>
  </si>
  <si>
    <t>Существует убедительное доказательство, что студенты, которые тратят более 10 часов в неделю на сон, реже сталкиваются с проблемами при выполнении академических заданий, H0 Отвергается</t>
  </si>
  <si>
    <t>H0: Студенты, которые спят 6-8 часов в сутки, чаще пробуют новые вещи.</t>
  </si>
  <si>
    <t>Существует убедительное доказательство, что студенты, которые спят 6-8 часов в сутки, чаще пробуют новые вещи, H0 подтверждается</t>
  </si>
  <si>
    <t>H1: Студенты, которые спят меньше или больше 6-8 часов в сутки, чаще пробуют новые вещи.</t>
  </si>
  <si>
    <t>Гипотеза</t>
  </si>
  <si>
    <t xml:space="preserve">Н0 </t>
  </si>
  <si>
    <t>Не существует</t>
  </si>
  <si>
    <t>Н1</t>
  </si>
  <si>
    <t>Существует</t>
  </si>
  <si>
    <t>Существует зависимость к записям конспектов от пола</t>
  </si>
  <si>
    <t>Названия строк</t>
  </si>
  <si>
    <t>Проверочная статистика</t>
  </si>
  <si>
    <t>Критическое значение</t>
  </si>
  <si>
    <t>Нулевая гипотеза принимается</t>
  </si>
  <si>
    <t>22,8 &gt; 3,8</t>
  </si>
  <si>
    <t>Нулевая гипотеза отвергается</t>
  </si>
  <si>
    <t>Average и Below average</t>
  </si>
  <si>
    <t>Good и Excellent</t>
  </si>
  <si>
    <t>11,1 &lt; 12,6</t>
  </si>
  <si>
    <t>11,8 &gt; 9,5</t>
  </si>
  <si>
    <t>Нулевая гипотеза отвегается</t>
  </si>
  <si>
    <t>Существует зависимость проблем в учебе от депресии</t>
  </si>
  <si>
    <t>23,2 &gt; 12,6</t>
  </si>
  <si>
    <t>Существует зависимость успеваемости от возраста</t>
  </si>
  <si>
    <t>0-24</t>
  </si>
  <si>
    <t>50-74</t>
  </si>
  <si>
    <t>75-100</t>
  </si>
  <si>
    <t>Существует зависимость проблем в учебе от количества друзей</t>
  </si>
  <si>
    <t>6,3 &lt; 9,5</t>
  </si>
  <si>
    <t>Нулевая гипотеза подтверждается</t>
  </si>
  <si>
    <t>H1: Студенты предпочитают традиционные лекции, чем презентации, если их возраст младше/больше 24 лет.</t>
  </si>
  <si>
    <t>H0: Студенты предпочитают традиционные лекции, чем презентации, если их возраст равен 24 лет.</t>
  </si>
  <si>
    <t>H1: Студенты, которые тратят ровно 10 часов в неделю на сон, реже сталкиваются с проблемами при выполнении академических заданий.</t>
  </si>
  <si>
    <t>H0: Студенты менее подержены депресии, если у них равно 3 друзей.</t>
  </si>
  <si>
    <t>H1: Студенты менее подержены депресии, если у них более/менее 3 друзей.</t>
  </si>
  <si>
    <t>Ранг Св</t>
  </si>
  <si>
    <t>Ранг Вз</t>
  </si>
  <si>
    <t>Пирсон:</t>
  </si>
  <si>
    <t>Спирмен:</t>
  </si>
  <si>
    <t>h0: людей с депрессие готовых выполнять задачи столько же сколько людей без депрессии</t>
  </si>
  <si>
    <t>h1: Доля людей с депрессией готовых выполнять задачи отличается от людей без депрессии</t>
  </si>
  <si>
    <t>p1</t>
  </si>
  <si>
    <t>p2</t>
  </si>
  <si>
    <t>p</t>
  </si>
  <si>
    <t>t-крит</t>
  </si>
  <si>
    <t>z</t>
  </si>
  <si>
    <t xml:space="preserve">Нулевая гипотеза отклоняется </t>
  </si>
  <si>
    <t>Доля людей с депрессией готовых выполнять задачи отличается от людей без депрессии</t>
  </si>
  <si>
    <t>Сон</t>
  </si>
  <si>
    <t>Возраст</t>
  </si>
  <si>
    <t>Ранг сна</t>
  </si>
  <si>
    <t>Ранг возраста</t>
  </si>
  <si>
    <t>Пирсон</t>
  </si>
  <si>
    <t>Спирмен</t>
  </si>
  <si>
    <t>Коэф. Корреляции пирсона =0.107, спирмена = 0.015. Можно сделать вывод о том, что, скорее всего, существует слабая  линейная зависимость кол-во друзей от возраста.</t>
  </si>
  <si>
    <t>Коэф. Корреляции пирсона =-0.055, спирмена = -0.033. Можно сделать вывод о том, что, скорее всего, существует слабая отрицательная линейная зависимость сна студентов от возраста.</t>
  </si>
  <si>
    <t>Коэф. Корреляции пирсона =0.103, спирмена = 0.135. Можно сделать вывод о том, что, скорее всего, существует слабая линейная зависимость сна студентов от кол-во друзей.</t>
  </si>
  <si>
    <t>|-14,4| &gt; |1,98|</t>
  </si>
  <si>
    <t>Исследование влияния сна</t>
  </si>
  <si>
    <t>Количество SleepPerDayHours</t>
  </si>
  <si>
    <t>1) Выяним основные временные периоды сна стдентов</t>
  </si>
  <si>
    <t>Самое большоеколичество студентов придерживается 8-ми и 7-ми часового сна</t>
  </si>
  <si>
    <t>2) Выясним среднее время сна человека к полу</t>
  </si>
  <si>
    <t>В среднем мужщины больше времени уделяют сну, чем девушеки</t>
  </si>
  <si>
    <t>3) Проведем исследования зависимости успеваемости от времени сна с помощью хи-теста</t>
  </si>
  <si>
    <t>Существует зависимость успеваемости от записей конспектов</t>
  </si>
  <si>
    <t>Excellent и Good</t>
  </si>
  <si>
    <t>Уровень значимости</t>
  </si>
  <si>
    <t xml:space="preserve">Степень свободы </t>
  </si>
  <si>
    <t>df= (2-1)*(7-1)</t>
  </si>
  <si>
    <t>14.449</t>
  </si>
  <si>
    <t>13,33 &lt; 14,45 принимаем нулевую гипотезу H0</t>
  </si>
  <si>
    <t>Значит связь между успеваемостью и временем сна есть</t>
  </si>
  <si>
    <t>Данный тест показал, что между успеваемостью и количетсвом сна есть взаимосвязь</t>
  </si>
  <si>
    <t>4) Далее проведем исследования с количесвенным переменными</t>
  </si>
  <si>
    <t>а) зависимость времени сна от возраста студента</t>
  </si>
  <si>
    <t>По данным получается, что время сна не зависит от возраста</t>
  </si>
  <si>
    <t>а) зависимость времени сна от количетсва друзей студента</t>
  </si>
  <si>
    <t>По данным получается, что время сна имеет слабую зависимость от количества друзей у студента</t>
  </si>
  <si>
    <t>4-6</t>
  </si>
  <si>
    <t>7-9</t>
  </si>
  <si>
    <t>10-12</t>
  </si>
  <si>
    <t>По таблице и диаграмме можно точно сказать, что студенты которые мало спят, чаще сталкиваются с трудностями в учебе</t>
  </si>
  <si>
    <t>Количество по полю DepressionStatus</t>
  </si>
  <si>
    <t>5) Влияние сна на комплексную оценку студента</t>
  </si>
  <si>
    <t>По таблице и диаграмме можно сделать вывод, что студенты которые мало спят, чаще впадают в депрессию</t>
  </si>
  <si>
    <t>Количество по полю TakingNoteInClass</t>
  </si>
  <si>
    <t>По таблице и диаграмме можно сделать вывод, что студенты которые мало спят, чаще делают записи на парах</t>
  </si>
  <si>
    <t>Количество по полю LikePresentation</t>
  </si>
  <si>
    <t>H0: Студенты, которые тратят более 10 часов в неделю на сон, реже сталкиваются с проблемами при выполнении академических заданий.</t>
  </si>
  <si>
    <t>H0: между успеваемостью и  временем сна есть связь</t>
  </si>
  <si>
    <t>H1: между успеваемостью и  временем сна связи 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</si>
</sst>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theme="4" tint="-0.249977111117893"/>
      </top>
      <bottom style="medium">
        <color theme="4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center" vertical="center" readingOrder="1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4" fillId="0" borderId="3" xfId="0" applyFont="1" applyBorder="1" applyAlignment="1">
      <alignment horizontal="left"/>
    </xf>
    <xf numFmtId="0" fontId="0" fillId="0" borderId="0" xfId="0" applyNumberFormat="1" applyFont="1"/>
    <xf numFmtId="0" fontId="4" fillId="0" borderId="3" xfId="0" applyNumberFormat="1" applyFont="1" applyBorder="1"/>
    <xf numFmtId="0" fontId="3" fillId="2" borderId="0" xfId="0" applyFont="1" applyFill="1"/>
    <xf numFmtId="0" fontId="0" fillId="0" borderId="0" xfId="0" applyAlignment="1">
      <alignment vertical="top" wrapText="1"/>
    </xf>
    <xf numFmtId="0" fontId="5" fillId="0" borderId="4" xfId="0" applyFont="1" applyBorder="1"/>
    <xf numFmtId="0" fontId="5" fillId="0" borderId="4" xfId="0" applyFont="1" applyBorder="1" applyAlignment="1">
      <alignment horizontal="left"/>
    </xf>
    <xf numFmtId="9" fontId="0" fillId="0" borderId="4" xfId="0" applyNumberFormat="1" applyBorder="1"/>
    <xf numFmtId="0" fontId="0" fillId="0" borderId="4" xfId="0" applyBorder="1"/>
    <xf numFmtId="0" fontId="0" fillId="0" borderId="0" xfId="0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4" xfId="0" applyNumberFormat="1" applyBorder="1" applyAlignment="1">
      <alignment horizontal="center"/>
    </xf>
  </cellXfs>
  <cellStyles count="1">
    <cellStyle name="Обычный" xfId="0" builtinId="0"/>
  </cellStyles>
  <dxfs count="22">
    <dxf>
      <fill>
        <patternFill>
          <bgColor rgb="FF72AF2F"/>
        </patternFill>
      </fill>
    </dxf>
    <dxf>
      <fill>
        <patternFill>
          <bgColor rgb="FFFF4F4F"/>
        </patternFill>
      </fill>
    </dxf>
    <dxf>
      <fill>
        <patternFill>
          <bgColor rgb="FF00B0F0"/>
        </patternFill>
      </fill>
    </dxf>
    <dxf>
      <fill>
        <patternFill>
          <bgColor theme="3" tint="-0.499984740745262"/>
        </patternFill>
      </fill>
    </dxf>
    <dxf>
      <fill>
        <patternFill>
          <bgColor rgb="FFCC3300"/>
        </patternFill>
      </fill>
    </dxf>
    <dxf>
      <fill>
        <patternFill>
          <bgColor rgb="FFFFC000"/>
        </patternFill>
      </fill>
    </dxf>
    <dxf>
      <fill>
        <patternFill>
          <bgColor theme="9" tint="-0.499984740745262"/>
        </patternFill>
      </fill>
    </dxf>
    <dxf>
      <fill>
        <patternFill>
          <bgColor rgb="FF990000"/>
        </patternFill>
      </fill>
    </dxf>
    <dxf>
      <fill>
        <patternFill>
          <bgColor rgb="FF00B050"/>
        </patternFill>
      </fill>
    </dxf>
    <dxf>
      <fill>
        <patternFill>
          <bgColor rgb="FFDAEFC3"/>
        </patternFill>
      </fill>
    </dxf>
    <dxf>
      <fill>
        <patternFill>
          <bgColor rgb="FF800000"/>
        </patternFill>
      </fill>
    </dxf>
    <dxf>
      <fill>
        <patternFill>
          <bgColor rgb="FF92D050"/>
        </patternFill>
      </fill>
    </dxf>
    <dxf>
      <fill>
        <patternFill>
          <bgColor rgb="FF9FFFCA"/>
        </patternFill>
      </fill>
    </dxf>
    <dxf>
      <fill>
        <patternFill>
          <bgColor rgb="FF800000"/>
        </patternFill>
      </fill>
    </dxf>
    <dxf>
      <fill>
        <patternFill>
          <bgColor theme="6" tint="-0.49998474074526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3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Medium9"/>
  <colors>
    <mruColors>
      <color rgb="FFFF4F4F"/>
      <color rgb="FF72AF2F"/>
      <color rgb="FFCC3300"/>
      <color rgb="FFDAEFC3"/>
      <color rgb="FF800000"/>
      <color rgb="FF990000"/>
      <color rgb="FF9FFFCA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[Табл_данные.xlsx]Лб1!СводнаяТаблица2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Количество часов сна</a:t>
            </a:r>
            <a:endParaRPr lang="ru-RU">
              <a:effectLst/>
            </a:endParaRP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765049916705618"/>
          <c:y val="0.29100503062117233"/>
          <c:w val="0.86429535349177244"/>
          <c:h val="0.496813575386410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Лб1!$B$24</c:f>
              <c:strCache>
                <c:ptCount val="1"/>
                <c:pt idx="0">
                  <c:v>Итог</c:v>
                </c:pt>
              </c:strCache>
            </c:strRef>
          </c:tx>
          <c:invertIfNegative val="0"/>
          <c:cat>
            <c:strRef>
              <c:f>Лб1!$A$25:$A$32</c:f>
              <c:strCach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strCache>
            </c:strRef>
          </c:cat>
          <c:val>
            <c:numRef>
              <c:f>Лб1!$B$25:$B$32</c:f>
              <c:numCache>
                <c:formatCode>General</c:formatCode>
                <c:ptCount val="7"/>
                <c:pt idx="0">
                  <c:v>11</c:v>
                </c:pt>
                <c:pt idx="1">
                  <c:v>20</c:v>
                </c:pt>
                <c:pt idx="2">
                  <c:v>8</c:v>
                </c:pt>
                <c:pt idx="3">
                  <c:v>23</c:v>
                </c:pt>
                <c:pt idx="4">
                  <c:v>31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E3-48A9-8049-B2FE351EE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46857984"/>
        <c:axId val="340818112"/>
      </c:barChart>
      <c:catAx>
        <c:axId val="34685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сна</a:t>
                </a:r>
                <a:endParaRPr lang="ru-RU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40818112"/>
        <c:crosses val="autoZero"/>
        <c:auto val="1"/>
        <c:lblAlgn val="ctr"/>
        <c:lblOffset val="100"/>
        <c:noMultiLvlLbl val="0"/>
      </c:catAx>
      <c:valAx>
        <c:axId val="340818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Кол-во</a:t>
                </a:r>
                <a:r>
                  <a:rPr lang="ru-RU" baseline="0"/>
                  <a:t> студентов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6857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Пирсон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Лб4!$A$2:$A$100</c:f>
              <c:numCache>
                <c:formatCode>General</c:formatCode>
                <c:ptCount val="99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23</c:v>
                </c:pt>
                <c:pt idx="16">
                  <c:v>23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25</c:v>
                </c:pt>
                <c:pt idx="34">
                  <c:v>25</c:v>
                </c:pt>
                <c:pt idx="35">
                  <c:v>23</c:v>
                </c:pt>
                <c:pt idx="36">
                  <c:v>23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23</c:v>
                </c:pt>
                <c:pt idx="77">
                  <c:v>23</c:v>
                </c:pt>
                <c:pt idx="78">
                  <c:v>25</c:v>
                </c:pt>
                <c:pt idx="79">
                  <c:v>25</c:v>
                </c:pt>
                <c:pt idx="80">
                  <c:v>21</c:v>
                </c:pt>
                <c:pt idx="81">
                  <c:v>21</c:v>
                </c:pt>
                <c:pt idx="82">
                  <c:v>23</c:v>
                </c:pt>
                <c:pt idx="83">
                  <c:v>23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</c:numCache>
            </c:numRef>
          </c:xVal>
          <c:yVal>
            <c:numRef>
              <c:f>Лб4!$B$2:$B$100</c:f>
              <c:numCache>
                <c:formatCode>General</c:formatCode>
                <c:ptCount val="99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12</c:v>
                </c:pt>
                <c:pt idx="32">
                  <c:v>12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55</c:v>
                </c:pt>
                <c:pt idx="74">
                  <c:v>55</c:v>
                </c:pt>
                <c:pt idx="75">
                  <c:v>55</c:v>
                </c:pt>
                <c:pt idx="76">
                  <c:v>0</c:v>
                </c:pt>
                <c:pt idx="77">
                  <c:v>0</c:v>
                </c:pt>
                <c:pt idx="78">
                  <c:v>15</c:v>
                </c:pt>
                <c:pt idx="79">
                  <c:v>15</c:v>
                </c:pt>
                <c:pt idx="80">
                  <c:v>7</c:v>
                </c:pt>
                <c:pt idx="81">
                  <c:v>7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7F-4B6E-9B6B-6B0350895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699072"/>
        <c:axId val="375699648"/>
      </c:scatterChart>
      <c:valAx>
        <c:axId val="375699072"/>
        <c:scaling>
          <c:orientation val="minMax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699648"/>
        <c:crosses val="autoZero"/>
        <c:crossBetween val="midCat"/>
      </c:valAx>
      <c:valAx>
        <c:axId val="37569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69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Спирмен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Лб4!$C$2:$C$100</c:f>
              <c:numCache>
                <c:formatCode>General</c:formatCode>
                <c:ptCount val="99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77.5</c:v>
                </c:pt>
                <c:pt idx="10">
                  <c:v>77.5</c:v>
                </c:pt>
                <c:pt idx="11">
                  <c:v>77.5</c:v>
                </c:pt>
                <c:pt idx="12">
                  <c:v>22.5</c:v>
                </c:pt>
                <c:pt idx="13">
                  <c:v>22.5</c:v>
                </c:pt>
                <c:pt idx="14">
                  <c:v>22.5</c:v>
                </c:pt>
                <c:pt idx="15">
                  <c:v>42</c:v>
                </c:pt>
                <c:pt idx="16">
                  <c:v>42</c:v>
                </c:pt>
                <c:pt idx="17">
                  <c:v>96</c:v>
                </c:pt>
                <c:pt idx="18">
                  <c:v>96</c:v>
                </c:pt>
                <c:pt idx="19">
                  <c:v>96</c:v>
                </c:pt>
                <c:pt idx="20">
                  <c:v>96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77.5</c:v>
                </c:pt>
                <c:pt idx="25">
                  <c:v>77.5</c:v>
                </c:pt>
                <c:pt idx="26">
                  <c:v>77.5</c:v>
                </c:pt>
                <c:pt idx="27">
                  <c:v>77.5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6.5</c:v>
                </c:pt>
                <c:pt idx="34">
                  <c:v>6.5</c:v>
                </c:pt>
                <c:pt idx="35">
                  <c:v>42</c:v>
                </c:pt>
                <c:pt idx="36">
                  <c:v>42</c:v>
                </c:pt>
                <c:pt idx="37">
                  <c:v>77.5</c:v>
                </c:pt>
                <c:pt idx="38">
                  <c:v>77.5</c:v>
                </c:pt>
                <c:pt idx="39">
                  <c:v>77.5</c:v>
                </c:pt>
                <c:pt idx="40">
                  <c:v>77.5</c:v>
                </c:pt>
                <c:pt idx="41">
                  <c:v>77.5</c:v>
                </c:pt>
                <c:pt idx="42">
                  <c:v>77.5</c:v>
                </c:pt>
                <c:pt idx="43">
                  <c:v>22.5</c:v>
                </c:pt>
                <c:pt idx="44">
                  <c:v>22.5</c:v>
                </c:pt>
                <c:pt idx="45">
                  <c:v>22.5</c:v>
                </c:pt>
                <c:pt idx="46">
                  <c:v>22.5</c:v>
                </c:pt>
                <c:pt idx="47">
                  <c:v>22.5</c:v>
                </c:pt>
                <c:pt idx="48">
                  <c:v>22.5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77.5</c:v>
                </c:pt>
                <c:pt idx="53">
                  <c:v>77.5</c:v>
                </c:pt>
                <c:pt idx="54">
                  <c:v>77.5</c:v>
                </c:pt>
                <c:pt idx="55">
                  <c:v>77.5</c:v>
                </c:pt>
                <c:pt idx="56">
                  <c:v>57</c:v>
                </c:pt>
                <c:pt idx="57">
                  <c:v>57</c:v>
                </c:pt>
                <c:pt idx="58">
                  <c:v>57</c:v>
                </c:pt>
                <c:pt idx="59">
                  <c:v>77.5</c:v>
                </c:pt>
                <c:pt idx="60">
                  <c:v>77.5</c:v>
                </c:pt>
                <c:pt idx="61">
                  <c:v>77.5</c:v>
                </c:pt>
                <c:pt idx="62">
                  <c:v>22.5</c:v>
                </c:pt>
                <c:pt idx="63">
                  <c:v>22.5</c:v>
                </c:pt>
                <c:pt idx="64">
                  <c:v>22.5</c:v>
                </c:pt>
                <c:pt idx="65">
                  <c:v>22.5</c:v>
                </c:pt>
                <c:pt idx="66">
                  <c:v>96</c:v>
                </c:pt>
                <c:pt idx="67">
                  <c:v>96</c:v>
                </c:pt>
                <c:pt idx="68">
                  <c:v>96</c:v>
                </c:pt>
                <c:pt idx="69">
                  <c:v>77.5</c:v>
                </c:pt>
                <c:pt idx="70">
                  <c:v>77.5</c:v>
                </c:pt>
                <c:pt idx="71">
                  <c:v>77.5</c:v>
                </c:pt>
                <c:pt idx="72">
                  <c:v>77.5</c:v>
                </c:pt>
                <c:pt idx="73">
                  <c:v>57</c:v>
                </c:pt>
                <c:pt idx="74">
                  <c:v>57</c:v>
                </c:pt>
                <c:pt idx="75">
                  <c:v>57</c:v>
                </c:pt>
                <c:pt idx="76">
                  <c:v>42</c:v>
                </c:pt>
                <c:pt idx="77">
                  <c:v>42</c:v>
                </c:pt>
                <c:pt idx="78">
                  <c:v>6.5</c:v>
                </c:pt>
                <c:pt idx="79">
                  <c:v>6.5</c:v>
                </c:pt>
                <c:pt idx="80">
                  <c:v>77.5</c:v>
                </c:pt>
                <c:pt idx="81">
                  <c:v>77.5</c:v>
                </c:pt>
                <c:pt idx="82">
                  <c:v>42</c:v>
                </c:pt>
                <c:pt idx="83">
                  <c:v>42</c:v>
                </c:pt>
                <c:pt idx="84">
                  <c:v>77.5</c:v>
                </c:pt>
                <c:pt idx="85">
                  <c:v>77.5</c:v>
                </c:pt>
                <c:pt idx="86">
                  <c:v>77.5</c:v>
                </c:pt>
                <c:pt idx="87">
                  <c:v>77.5</c:v>
                </c:pt>
                <c:pt idx="88">
                  <c:v>22.5</c:v>
                </c:pt>
                <c:pt idx="89">
                  <c:v>22.5</c:v>
                </c:pt>
                <c:pt idx="90">
                  <c:v>22.5</c:v>
                </c:pt>
                <c:pt idx="91">
                  <c:v>22.5</c:v>
                </c:pt>
                <c:pt idx="92">
                  <c:v>22.5</c:v>
                </c:pt>
                <c:pt idx="93">
                  <c:v>22.5</c:v>
                </c:pt>
                <c:pt idx="94">
                  <c:v>22.5</c:v>
                </c:pt>
                <c:pt idx="95">
                  <c:v>6.5</c:v>
                </c:pt>
                <c:pt idx="96">
                  <c:v>6.5</c:v>
                </c:pt>
                <c:pt idx="97">
                  <c:v>6.5</c:v>
                </c:pt>
                <c:pt idx="98">
                  <c:v>6.5</c:v>
                </c:pt>
              </c:numCache>
            </c:numRef>
          </c:xVal>
          <c:yVal>
            <c:numRef>
              <c:f>Лб4!$D$2:$D$100</c:f>
              <c:numCache>
                <c:formatCode>General</c:formatCode>
                <c:ptCount val="99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61</c:v>
                </c:pt>
                <c:pt idx="5">
                  <c:v>61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  <c:pt idx="16">
                  <c:v>61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47</c:v>
                </c:pt>
                <c:pt idx="25">
                  <c:v>47</c:v>
                </c:pt>
                <c:pt idx="26">
                  <c:v>47</c:v>
                </c:pt>
                <c:pt idx="27">
                  <c:v>47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26</c:v>
                </c:pt>
                <c:pt idx="32">
                  <c:v>26</c:v>
                </c:pt>
                <c:pt idx="33">
                  <c:v>92</c:v>
                </c:pt>
                <c:pt idx="34">
                  <c:v>92</c:v>
                </c:pt>
                <c:pt idx="35">
                  <c:v>79</c:v>
                </c:pt>
                <c:pt idx="36">
                  <c:v>79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92</c:v>
                </c:pt>
                <c:pt idx="42">
                  <c:v>92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54</c:v>
                </c:pt>
                <c:pt idx="50">
                  <c:v>54</c:v>
                </c:pt>
                <c:pt idx="51">
                  <c:v>54</c:v>
                </c:pt>
                <c:pt idx="52">
                  <c:v>79</c:v>
                </c:pt>
                <c:pt idx="53">
                  <c:v>79</c:v>
                </c:pt>
                <c:pt idx="54">
                  <c:v>79</c:v>
                </c:pt>
                <c:pt idx="55">
                  <c:v>79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47</c:v>
                </c:pt>
                <c:pt idx="60">
                  <c:v>47</c:v>
                </c:pt>
                <c:pt idx="61">
                  <c:v>47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54</c:v>
                </c:pt>
                <c:pt idx="70">
                  <c:v>54</c:v>
                </c:pt>
                <c:pt idx="71">
                  <c:v>54</c:v>
                </c:pt>
                <c:pt idx="72">
                  <c:v>54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92</c:v>
                </c:pt>
                <c:pt idx="77">
                  <c:v>92</c:v>
                </c:pt>
                <c:pt idx="78">
                  <c:v>21</c:v>
                </c:pt>
                <c:pt idx="79">
                  <c:v>21</c:v>
                </c:pt>
                <c:pt idx="80">
                  <c:v>38</c:v>
                </c:pt>
                <c:pt idx="81">
                  <c:v>38</c:v>
                </c:pt>
                <c:pt idx="82">
                  <c:v>92</c:v>
                </c:pt>
                <c:pt idx="83">
                  <c:v>92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79</c:v>
                </c:pt>
                <c:pt idx="89">
                  <c:v>61</c:v>
                </c:pt>
                <c:pt idx="90">
                  <c:v>79</c:v>
                </c:pt>
                <c:pt idx="91">
                  <c:v>61</c:v>
                </c:pt>
                <c:pt idx="92">
                  <c:v>79</c:v>
                </c:pt>
                <c:pt idx="93">
                  <c:v>61</c:v>
                </c:pt>
                <c:pt idx="94">
                  <c:v>61</c:v>
                </c:pt>
                <c:pt idx="95">
                  <c:v>61</c:v>
                </c:pt>
                <c:pt idx="96">
                  <c:v>61</c:v>
                </c:pt>
                <c:pt idx="97">
                  <c:v>61</c:v>
                </c:pt>
                <c:pt idx="98">
                  <c:v>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6A-455D-BDA2-34A2FD887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480896"/>
        <c:axId val="374481472"/>
      </c:scatterChart>
      <c:valAx>
        <c:axId val="37448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481472"/>
        <c:crosses val="autoZero"/>
        <c:crossBetween val="midCat"/>
      </c:valAx>
      <c:valAx>
        <c:axId val="37448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48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Пирсон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Лб4!$O$2:$O$100</c:f>
              <c:numCache>
                <c:formatCode>General</c:formatCode>
                <c:ptCount val="9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5</c:v>
                </c:pt>
                <c:pt idx="32">
                  <c:v>5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8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12</c:v>
                </c:pt>
                <c:pt idx="83">
                  <c:v>12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</c:numCache>
            </c:numRef>
          </c:xVal>
          <c:yVal>
            <c:numRef>
              <c:f>Лб4!$P$2:$P$100</c:f>
              <c:numCache>
                <c:formatCode>General</c:formatCode>
                <c:ptCount val="99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12</c:v>
                </c:pt>
                <c:pt idx="32">
                  <c:v>12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55</c:v>
                </c:pt>
                <c:pt idx="74">
                  <c:v>55</c:v>
                </c:pt>
                <c:pt idx="75">
                  <c:v>55</c:v>
                </c:pt>
                <c:pt idx="76">
                  <c:v>0</c:v>
                </c:pt>
                <c:pt idx="77">
                  <c:v>0</c:v>
                </c:pt>
                <c:pt idx="78">
                  <c:v>15</c:v>
                </c:pt>
                <c:pt idx="79">
                  <c:v>15</c:v>
                </c:pt>
                <c:pt idx="80">
                  <c:v>7</c:v>
                </c:pt>
                <c:pt idx="81">
                  <c:v>7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C5-4916-B2ED-6028B9FE0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483200"/>
        <c:axId val="374483776"/>
      </c:scatterChart>
      <c:valAx>
        <c:axId val="37448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483776"/>
        <c:crosses val="autoZero"/>
        <c:crossBetween val="midCat"/>
      </c:valAx>
      <c:valAx>
        <c:axId val="3744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48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Спирмен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Лб4!$Q$2:$Q$100</c:f>
              <c:numCache>
                <c:formatCode>General</c:formatCode>
                <c:ptCount val="99"/>
                <c:pt idx="0">
                  <c:v>94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49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64.5</c:v>
                </c:pt>
                <c:pt idx="25">
                  <c:v>64.5</c:v>
                </c:pt>
                <c:pt idx="26">
                  <c:v>64.5</c:v>
                </c:pt>
                <c:pt idx="27">
                  <c:v>64.5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78.5</c:v>
                </c:pt>
                <c:pt idx="32">
                  <c:v>78.5</c:v>
                </c:pt>
                <c:pt idx="33">
                  <c:v>49</c:v>
                </c:pt>
                <c:pt idx="34">
                  <c:v>49</c:v>
                </c:pt>
                <c:pt idx="35">
                  <c:v>22</c:v>
                </c:pt>
                <c:pt idx="36">
                  <c:v>22</c:v>
                </c:pt>
                <c:pt idx="37">
                  <c:v>4.5</c:v>
                </c:pt>
                <c:pt idx="38">
                  <c:v>4.5</c:v>
                </c:pt>
                <c:pt idx="39">
                  <c:v>4.5</c:v>
                </c:pt>
                <c:pt idx="40">
                  <c:v>4.5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94</c:v>
                </c:pt>
                <c:pt idx="53">
                  <c:v>94</c:v>
                </c:pt>
                <c:pt idx="54">
                  <c:v>94</c:v>
                </c:pt>
                <c:pt idx="55">
                  <c:v>94</c:v>
                </c:pt>
                <c:pt idx="56">
                  <c:v>94</c:v>
                </c:pt>
                <c:pt idx="57">
                  <c:v>94</c:v>
                </c:pt>
                <c:pt idx="58">
                  <c:v>94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78.5</c:v>
                </c:pt>
                <c:pt idx="67">
                  <c:v>78.5</c:v>
                </c:pt>
                <c:pt idx="68">
                  <c:v>78.5</c:v>
                </c:pt>
                <c:pt idx="69">
                  <c:v>64.5</c:v>
                </c:pt>
                <c:pt idx="70">
                  <c:v>64.5</c:v>
                </c:pt>
                <c:pt idx="71">
                  <c:v>64.5</c:v>
                </c:pt>
                <c:pt idx="72">
                  <c:v>64.5</c:v>
                </c:pt>
                <c:pt idx="73">
                  <c:v>49</c:v>
                </c:pt>
                <c:pt idx="74">
                  <c:v>49</c:v>
                </c:pt>
                <c:pt idx="75">
                  <c:v>49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1.5</c:v>
                </c:pt>
                <c:pt idx="83">
                  <c:v>1.5</c:v>
                </c:pt>
                <c:pt idx="84">
                  <c:v>78.5</c:v>
                </c:pt>
                <c:pt idx="85">
                  <c:v>78.5</c:v>
                </c:pt>
                <c:pt idx="86">
                  <c:v>78.5</c:v>
                </c:pt>
                <c:pt idx="87">
                  <c:v>78.5</c:v>
                </c:pt>
                <c:pt idx="88">
                  <c:v>78.5</c:v>
                </c:pt>
                <c:pt idx="89">
                  <c:v>78.5</c:v>
                </c:pt>
                <c:pt idx="90">
                  <c:v>78.5</c:v>
                </c:pt>
                <c:pt idx="91">
                  <c:v>78.5</c:v>
                </c:pt>
                <c:pt idx="92">
                  <c:v>78.5</c:v>
                </c:pt>
                <c:pt idx="93">
                  <c:v>78.5</c:v>
                </c:pt>
                <c:pt idx="94">
                  <c:v>78.5</c:v>
                </c:pt>
                <c:pt idx="95">
                  <c:v>78.5</c:v>
                </c:pt>
                <c:pt idx="96">
                  <c:v>78.5</c:v>
                </c:pt>
                <c:pt idx="97">
                  <c:v>78.5</c:v>
                </c:pt>
                <c:pt idx="98">
                  <c:v>78.5</c:v>
                </c:pt>
              </c:numCache>
            </c:numRef>
          </c:xVal>
          <c:yVal>
            <c:numRef>
              <c:f>Лб4!$R$2:$R$100</c:f>
              <c:numCache>
                <c:formatCode>General</c:formatCode>
                <c:ptCount val="99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61</c:v>
                </c:pt>
                <c:pt idx="5">
                  <c:v>61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  <c:pt idx="16">
                  <c:v>61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47</c:v>
                </c:pt>
                <c:pt idx="25">
                  <c:v>47</c:v>
                </c:pt>
                <c:pt idx="26">
                  <c:v>47</c:v>
                </c:pt>
                <c:pt idx="27">
                  <c:v>47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26</c:v>
                </c:pt>
                <c:pt idx="32">
                  <c:v>26</c:v>
                </c:pt>
                <c:pt idx="33">
                  <c:v>92</c:v>
                </c:pt>
                <c:pt idx="34">
                  <c:v>92</c:v>
                </c:pt>
                <c:pt idx="35">
                  <c:v>79</c:v>
                </c:pt>
                <c:pt idx="36">
                  <c:v>79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92</c:v>
                </c:pt>
                <c:pt idx="42">
                  <c:v>92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54</c:v>
                </c:pt>
                <c:pt idx="50">
                  <c:v>54</c:v>
                </c:pt>
                <c:pt idx="51">
                  <c:v>54</c:v>
                </c:pt>
                <c:pt idx="52">
                  <c:v>79</c:v>
                </c:pt>
                <c:pt idx="53">
                  <c:v>79</c:v>
                </c:pt>
                <c:pt idx="54">
                  <c:v>79</c:v>
                </c:pt>
                <c:pt idx="55">
                  <c:v>79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47</c:v>
                </c:pt>
                <c:pt idx="60">
                  <c:v>47</c:v>
                </c:pt>
                <c:pt idx="61">
                  <c:v>47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54</c:v>
                </c:pt>
                <c:pt idx="70">
                  <c:v>54</c:v>
                </c:pt>
                <c:pt idx="71">
                  <c:v>54</c:v>
                </c:pt>
                <c:pt idx="72">
                  <c:v>54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92</c:v>
                </c:pt>
                <c:pt idx="77">
                  <c:v>92</c:v>
                </c:pt>
                <c:pt idx="78">
                  <c:v>21</c:v>
                </c:pt>
                <c:pt idx="79">
                  <c:v>21</c:v>
                </c:pt>
                <c:pt idx="80">
                  <c:v>38</c:v>
                </c:pt>
                <c:pt idx="81">
                  <c:v>38</c:v>
                </c:pt>
                <c:pt idx="82">
                  <c:v>92</c:v>
                </c:pt>
                <c:pt idx="83">
                  <c:v>92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79</c:v>
                </c:pt>
                <c:pt idx="89">
                  <c:v>61</c:v>
                </c:pt>
                <c:pt idx="90">
                  <c:v>79</c:v>
                </c:pt>
                <c:pt idx="91">
                  <c:v>61</c:v>
                </c:pt>
                <c:pt idx="92">
                  <c:v>79</c:v>
                </c:pt>
                <c:pt idx="93">
                  <c:v>61</c:v>
                </c:pt>
                <c:pt idx="94">
                  <c:v>61</c:v>
                </c:pt>
                <c:pt idx="95">
                  <c:v>61</c:v>
                </c:pt>
                <c:pt idx="96">
                  <c:v>61</c:v>
                </c:pt>
                <c:pt idx="97">
                  <c:v>61</c:v>
                </c:pt>
                <c:pt idx="98">
                  <c:v>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BD-4BAD-8CCA-4950AB0EF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485504"/>
        <c:axId val="374486080"/>
      </c:scatterChart>
      <c:valAx>
        <c:axId val="37448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486080"/>
        <c:crosses val="autoZero"/>
        <c:crossBetween val="midCat"/>
      </c:valAx>
      <c:valAx>
        <c:axId val="3744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48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Пирсон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Лб4!$AC$1</c:f>
              <c:strCache>
                <c:ptCount val="1"/>
                <c:pt idx="0">
                  <c:v>Возраст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Лб4!$AB$2:$AB$100</c:f>
              <c:numCache>
                <c:formatCode>General</c:formatCode>
                <c:ptCount val="99"/>
                <c:pt idx="0">
                  <c:v>12</c:v>
                </c:pt>
                <c:pt idx="1">
                  <c:v>12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</c:numCache>
            </c:numRef>
          </c:xVal>
          <c:yVal>
            <c:numRef>
              <c:f>Лб4!$AC$2:$AC$100</c:f>
              <c:numCache>
                <c:formatCode>General</c:formatCode>
                <c:ptCount val="99"/>
                <c:pt idx="0">
                  <c:v>23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25</c:v>
                </c:pt>
                <c:pt idx="10">
                  <c:v>25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24</c:v>
                </c:pt>
                <c:pt idx="29">
                  <c:v>23</c:v>
                </c:pt>
                <c:pt idx="30">
                  <c:v>24</c:v>
                </c:pt>
                <c:pt idx="31">
                  <c:v>23</c:v>
                </c:pt>
                <c:pt idx="32">
                  <c:v>24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21</c:v>
                </c:pt>
                <c:pt idx="57">
                  <c:v>25</c:v>
                </c:pt>
                <c:pt idx="58">
                  <c:v>21</c:v>
                </c:pt>
                <c:pt idx="59">
                  <c:v>25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25</c:v>
                </c:pt>
                <c:pt idx="75">
                  <c:v>24</c:v>
                </c:pt>
                <c:pt idx="76">
                  <c:v>25</c:v>
                </c:pt>
                <c:pt idx="77">
                  <c:v>24</c:v>
                </c:pt>
                <c:pt idx="78">
                  <c:v>25</c:v>
                </c:pt>
                <c:pt idx="79">
                  <c:v>24</c:v>
                </c:pt>
                <c:pt idx="80">
                  <c:v>25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CD-45D3-BD0F-F0136AD80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487808"/>
        <c:axId val="374488384"/>
      </c:scatterChart>
      <c:valAx>
        <c:axId val="37448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488384"/>
        <c:crosses val="autoZero"/>
        <c:crossBetween val="midCat"/>
      </c:valAx>
      <c:valAx>
        <c:axId val="3744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48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Лб4!$AE$1</c:f>
              <c:strCache>
                <c:ptCount val="1"/>
                <c:pt idx="0">
                  <c:v>Ранг возраста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Лб4!$AD$2:$AD$100</c:f>
              <c:numCache>
                <c:formatCode>General</c:formatCode>
                <c:ptCount val="99"/>
                <c:pt idx="0">
                  <c:v>1.5</c:v>
                </c:pt>
                <c:pt idx="1">
                  <c:v>1.5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  <c:pt idx="48">
                  <c:v>49</c:v>
                </c:pt>
                <c:pt idx="49">
                  <c:v>49</c:v>
                </c:pt>
                <c:pt idx="50">
                  <c:v>49</c:v>
                </c:pt>
                <c:pt idx="51">
                  <c:v>49</c:v>
                </c:pt>
                <c:pt idx="52">
                  <c:v>49</c:v>
                </c:pt>
                <c:pt idx="53">
                  <c:v>49</c:v>
                </c:pt>
                <c:pt idx="54">
                  <c:v>49</c:v>
                </c:pt>
                <c:pt idx="55">
                  <c:v>49</c:v>
                </c:pt>
                <c:pt idx="56">
                  <c:v>49</c:v>
                </c:pt>
                <c:pt idx="57">
                  <c:v>49</c:v>
                </c:pt>
                <c:pt idx="58">
                  <c:v>49</c:v>
                </c:pt>
                <c:pt idx="59">
                  <c:v>49</c:v>
                </c:pt>
                <c:pt idx="60">
                  <c:v>64.5</c:v>
                </c:pt>
                <c:pt idx="61">
                  <c:v>64.5</c:v>
                </c:pt>
                <c:pt idx="62">
                  <c:v>64.5</c:v>
                </c:pt>
                <c:pt idx="63">
                  <c:v>64.5</c:v>
                </c:pt>
                <c:pt idx="64">
                  <c:v>64.5</c:v>
                </c:pt>
                <c:pt idx="65">
                  <c:v>64.5</c:v>
                </c:pt>
                <c:pt idx="66">
                  <c:v>64.5</c:v>
                </c:pt>
                <c:pt idx="67">
                  <c:v>64.5</c:v>
                </c:pt>
                <c:pt idx="68">
                  <c:v>78.5</c:v>
                </c:pt>
                <c:pt idx="69">
                  <c:v>78.5</c:v>
                </c:pt>
                <c:pt idx="70">
                  <c:v>78.5</c:v>
                </c:pt>
                <c:pt idx="71">
                  <c:v>78.5</c:v>
                </c:pt>
                <c:pt idx="72">
                  <c:v>78.5</c:v>
                </c:pt>
                <c:pt idx="73">
                  <c:v>78.5</c:v>
                </c:pt>
                <c:pt idx="74">
                  <c:v>78.5</c:v>
                </c:pt>
                <c:pt idx="75">
                  <c:v>78.5</c:v>
                </c:pt>
                <c:pt idx="76">
                  <c:v>78.5</c:v>
                </c:pt>
                <c:pt idx="77">
                  <c:v>78.5</c:v>
                </c:pt>
                <c:pt idx="78">
                  <c:v>78.5</c:v>
                </c:pt>
                <c:pt idx="79">
                  <c:v>78.5</c:v>
                </c:pt>
                <c:pt idx="80">
                  <c:v>78.5</c:v>
                </c:pt>
                <c:pt idx="81">
                  <c:v>78.5</c:v>
                </c:pt>
                <c:pt idx="82">
                  <c:v>78.5</c:v>
                </c:pt>
                <c:pt idx="83">
                  <c:v>78.5</c:v>
                </c:pt>
                <c:pt idx="84">
                  <c:v>78.5</c:v>
                </c:pt>
                <c:pt idx="85">
                  <c:v>78.5</c:v>
                </c:pt>
                <c:pt idx="86">
                  <c:v>78.5</c:v>
                </c:pt>
                <c:pt idx="87">
                  <c:v>78.5</c:v>
                </c:pt>
                <c:pt idx="88">
                  <c:v>94</c:v>
                </c:pt>
                <c:pt idx="89">
                  <c:v>94</c:v>
                </c:pt>
                <c:pt idx="90">
                  <c:v>94</c:v>
                </c:pt>
                <c:pt idx="91">
                  <c:v>94</c:v>
                </c:pt>
                <c:pt idx="92">
                  <c:v>94</c:v>
                </c:pt>
                <c:pt idx="93">
                  <c:v>94</c:v>
                </c:pt>
                <c:pt idx="94">
                  <c:v>94</c:v>
                </c:pt>
                <c:pt idx="95">
                  <c:v>94</c:v>
                </c:pt>
                <c:pt idx="96">
                  <c:v>94</c:v>
                </c:pt>
                <c:pt idx="97">
                  <c:v>94</c:v>
                </c:pt>
                <c:pt idx="98">
                  <c:v>94</c:v>
                </c:pt>
              </c:numCache>
            </c:numRef>
          </c:xVal>
          <c:yVal>
            <c:numRef>
              <c:f>Лб4!$AE$2:$AE$100</c:f>
              <c:numCache>
                <c:formatCode>General</c:formatCode>
                <c:ptCount val="99"/>
                <c:pt idx="0">
                  <c:v>42</c:v>
                </c:pt>
                <c:pt idx="1">
                  <c:v>42</c:v>
                </c:pt>
                <c:pt idx="2">
                  <c:v>77.5</c:v>
                </c:pt>
                <c:pt idx="3">
                  <c:v>77.5</c:v>
                </c:pt>
                <c:pt idx="4">
                  <c:v>77.5</c:v>
                </c:pt>
                <c:pt idx="5">
                  <c:v>77.5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6.5</c:v>
                </c:pt>
                <c:pt idx="10">
                  <c:v>6.5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22.5</c:v>
                </c:pt>
                <c:pt idx="15">
                  <c:v>22.5</c:v>
                </c:pt>
                <c:pt idx="16">
                  <c:v>22.5</c:v>
                </c:pt>
                <c:pt idx="17">
                  <c:v>77.5</c:v>
                </c:pt>
                <c:pt idx="18">
                  <c:v>77.5</c:v>
                </c:pt>
                <c:pt idx="19">
                  <c:v>77.5</c:v>
                </c:pt>
                <c:pt idx="20">
                  <c:v>77.5</c:v>
                </c:pt>
                <c:pt idx="21">
                  <c:v>77.5</c:v>
                </c:pt>
                <c:pt idx="22">
                  <c:v>77.5</c:v>
                </c:pt>
                <c:pt idx="23">
                  <c:v>77.5</c:v>
                </c:pt>
                <c:pt idx="24">
                  <c:v>77.5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22.5</c:v>
                </c:pt>
                <c:pt idx="29">
                  <c:v>42</c:v>
                </c:pt>
                <c:pt idx="30">
                  <c:v>22.5</c:v>
                </c:pt>
                <c:pt idx="31">
                  <c:v>42</c:v>
                </c:pt>
                <c:pt idx="32">
                  <c:v>22.5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22.5</c:v>
                </c:pt>
                <c:pt idx="38">
                  <c:v>22.5</c:v>
                </c:pt>
                <c:pt idx="39">
                  <c:v>22.5</c:v>
                </c:pt>
                <c:pt idx="40">
                  <c:v>22.5</c:v>
                </c:pt>
                <c:pt idx="41">
                  <c:v>57</c:v>
                </c:pt>
                <c:pt idx="42">
                  <c:v>57</c:v>
                </c:pt>
                <c:pt idx="43">
                  <c:v>57</c:v>
                </c:pt>
                <c:pt idx="44">
                  <c:v>22.5</c:v>
                </c:pt>
                <c:pt idx="45">
                  <c:v>22.5</c:v>
                </c:pt>
                <c:pt idx="46">
                  <c:v>22.5</c:v>
                </c:pt>
                <c:pt idx="47">
                  <c:v>96</c:v>
                </c:pt>
                <c:pt idx="48">
                  <c:v>96</c:v>
                </c:pt>
                <c:pt idx="49">
                  <c:v>96</c:v>
                </c:pt>
                <c:pt idx="50">
                  <c:v>96</c:v>
                </c:pt>
                <c:pt idx="51">
                  <c:v>57</c:v>
                </c:pt>
                <c:pt idx="52">
                  <c:v>57</c:v>
                </c:pt>
                <c:pt idx="53">
                  <c:v>57</c:v>
                </c:pt>
                <c:pt idx="54">
                  <c:v>57</c:v>
                </c:pt>
                <c:pt idx="55">
                  <c:v>57</c:v>
                </c:pt>
                <c:pt idx="56">
                  <c:v>77.5</c:v>
                </c:pt>
                <c:pt idx="57">
                  <c:v>6.5</c:v>
                </c:pt>
                <c:pt idx="58">
                  <c:v>77.5</c:v>
                </c:pt>
                <c:pt idx="59">
                  <c:v>6.5</c:v>
                </c:pt>
                <c:pt idx="60">
                  <c:v>77.5</c:v>
                </c:pt>
                <c:pt idx="61">
                  <c:v>77.5</c:v>
                </c:pt>
                <c:pt idx="62">
                  <c:v>77.5</c:v>
                </c:pt>
                <c:pt idx="63">
                  <c:v>77.5</c:v>
                </c:pt>
                <c:pt idx="64">
                  <c:v>77.5</c:v>
                </c:pt>
                <c:pt idx="65">
                  <c:v>77.5</c:v>
                </c:pt>
                <c:pt idx="66">
                  <c:v>77.5</c:v>
                </c:pt>
                <c:pt idx="67">
                  <c:v>77.5</c:v>
                </c:pt>
                <c:pt idx="68">
                  <c:v>96</c:v>
                </c:pt>
                <c:pt idx="69">
                  <c:v>96</c:v>
                </c:pt>
                <c:pt idx="70">
                  <c:v>96</c:v>
                </c:pt>
                <c:pt idx="71">
                  <c:v>42</c:v>
                </c:pt>
                <c:pt idx="72">
                  <c:v>42</c:v>
                </c:pt>
                <c:pt idx="73">
                  <c:v>22.5</c:v>
                </c:pt>
                <c:pt idx="74">
                  <c:v>6.5</c:v>
                </c:pt>
                <c:pt idx="75">
                  <c:v>22.5</c:v>
                </c:pt>
                <c:pt idx="76">
                  <c:v>6.5</c:v>
                </c:pt>
                <c:pt idx="77">
                  <c:v>22.5</c:v>
                </c:pt>
                <c:pt idx="78">
                  <c:v>6.5</c:v>
                </c:pt>
                <c:pt idx="79">
                  <c:v>22.5</c:v>
                </c:pt>
                <c:pt idx="80">
                  <c:v>6.5</c:v>
                </c:pt>
                <c:pt idx="81">
                  <c:v>22.5</c:v>
                </c:pt>
                <c:pt idx="82">
                  <c:v>22.5</c:v>
                </c:pt>
                <c:pt idx="83">
                  <c:v>22.5</c:v>
                </c:pt>
                <c:pt idx="84">
                  <c:v>77.5</c:v>
                </c:pt>
                <c:pt idx="85">
                  <c:v>77.5</c:v>
                </c:pt>
                <c:pt idx="86">
                  <c:v>77.5</c:v>
                </c:pt>
                <c:pt idx="87">
                  <c:v>77.5</c:v>
                </c:pt>
                <c:pt idx="88">
                  <c:v>57</c:v>
                </c:pt>
                <c:pt idx="89">
                  <c:v>57</c:v>
                </c:pt>
                <c:pt idx="90">
                  <c:v>57</c:v>
                </c:pt>
                <c:pt idx="91">
                  <c:v>6.5</c:v>
                </c:pt>
                <c:pt idx="92">
                  <c:v>6.5</c:v>
                </c:pt>
                <c:pt idx="93">
                  <c:v>6.5</c:v>
                </c:pt>
                <c:pt idx="94">
                  <c:v>6.5</c:v>
                </c:pt>
                <c:pt idx="95">
                  <c:v>77.5</c:v>
                </c:pt>
                <c:pt idx="96">
                  <c:v>77.5</c:v>
                </c:pt>
                <c:pt idx="97">
                  <c:v>77.5</c:v>
                </c:pt>
                <c:pt idx="98">
                  <c:v>77.5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B28-4CBF-BC4A-3B0E1321D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19872"/>
        <c:axId val="377120448"/>
      </c:scatterChart>
      <c:valAx>
        <c:axId val="37711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7120448"/>
        <c:crosses val="autoZero"/>
        <c:crossBetween val="midCat"/>
      </c:valAx>
      <c:valAx>
        <c:axId val="37712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711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[Табл_данные.xlsx]Лб1!СводнаяТаблица2</c:name>
    <c:fmtId val="6"/>
  </c:pivotSource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Количество часов сна</a:t>
            </a:r>
            <a:endParaRPr lang="ru-RU">
              <a:effectLst/>
            </a:endParaRP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765049916705618"/>
          <c:y val="0.29100503062117233"/>
          <c:w val="0.86429535349177244"/>
          <c:h val="0.496813575386410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Лб1!$B$24</c:f>
              <c:strCache>
                <c:ptCount val="1"/>
                <c:pt idx="0">
                  <c:v>Итог</c:v>
                </c:pt>
              </c:strCache>
            </c:strRef>
          </c:tx>
          <c:invertIfNegative val="0"/>
          <c:cat>
            <c:strRef>
              <c:f>Лб1!$A$25:$A$32</c:f>
              <c:strCach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strCache>
            </c:strRef>
          </c:cat>
          <c:val>
            <c:numRef>
              <c:f>Лб1!$B$25:$B$32</c:f>
              <c:numCache>
                <c:formatCode>General</c:formatCode>
                <c:ptCount val="7"/>
                <c:pt idx="0">
                  <c:v>11</c:v>
                </c:pt>
                <c:pt idx="1">
                  <c:v>20</c:v>
                </c:pt>
                <c:pt idx="2">
                  <c:v>8</c:v>
                </c:pt>
                <c:pt idx="3">
                  <c:v>23</c:v>
                </c:pt>
                <c:pt idx="4">
                  <c:v>31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E3-48A9-8049-B2FE351EE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75862784"/>
        <c:axId val="377122176"/>
      </c:barChart>
      <c:catAx>
        <c:axId val="37586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сна</a:t>
                </a:r>
                <a:endParaRPr lang="ru-RU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377122176"/>
        <c:crosses val="autoZero"/>
        <c:auto val="1"/>
        <c:lblAlgn val="ctr"/>
        <c:lblOffset val="100"/>
        <c:noMultiLvlLbl val="0"/>
      </c:catAx>
      <c:valAx>
        <c:axId val="377122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Кол-во</a:t>
                </a:r>
                <a:r>
                  <a:rPr lang="ru-RU" baseline="0"/>
                  <a:t> студентов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5862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[Табл_данные.xlsx]Лб5!СводнаяТаблица3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ru-RU"/>
              <a:t>Среднее кол-во сна по гендеру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Лб5!$B$17</c:f>
              <c:strCache>
                <c:ptCount val="1"/>
                <c:pt idx="0">
                  <c:v>Итог</c:v>
                </c:pt>
              </c:strCache>
            </c:strRef>
          </c:tx>
          <c:explosion val="25"/>
          <c:cat>
            <c:strRef>
              <c:f>Лб5!$A$18:$A$20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Лб5!$B$18:$B$20</c:f>
              <c:numCache>
                <c:formatCode>General</c:formatCode>
                <c:ptCount val="2"/>
                <c:pt idx="0">
                  <c:v>6.0232558139534884</c:v>
                </c:pt>
                <c:pt idx="1">
                  <c:v>7.25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</a:t>
            </a:r>
            <a:r>
              <a:rPr lang="ru-RU" baseline="0"/>
              <a:t> успеваемости от сна</a:t>
            </a:r>
            <a:endParaRPr lang="ru-RU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0.19480351414406533"/>
          <c:w val="0.72309623797025369"/>
          <c:h val="0.68921660834062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Лб5!$C$29</c:f>
              <c:strCache>
                <c:ptCount val="1"/>
                <c:pt idx="0">
                  <c:v>Average и Below average</c:v>
                </c:pt>
              </c:strCache>
            </c:strRef>
          </c:tx>
          <c:invertIfNegative val="0"/>
          <c:cat>
            <c:numRef>
              <c:f>Лб5!$B$30:$B$36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Лб5!$C$30:$C$36</c:f>
              <c:numCache>
                <c:formatCode>General</c:formatCode>
                <c:ptCount val="7"/>
                <c:pt idx="0">
                  <c:v>3</c:v>
                </c:pt>
                <c:pt idx="1">
                  <c:v>11</c:v>
                </c:pt>
                <c:pt idx="3">
                  <c:v>16</c:v>
                </c:pt>
                <c:pt idx="4">
                  <c:v>17</c:v>
                </c:pt>
                <c:pt idx="6">
                  <c:v>2</c:v>
                </c:pt>
              </c:numCache>
            </c:numRef>
          </c:val>
        </c:ser>
        <c:ser>
          <c:idx val="1"/>
          <c:order val="1"/>
          <c:tx>
            <c:strRef>
              <c:f>Лб5!$D$29</c:f>
              <c:strCache>
                <c:ptCount val="1"/>
                <c:pt idx="0">
                  <c:v>Excellent и Good</c:v>
                </c:pt>
              </c:strCache>
            </c:strRef>
          </c:tx>
          <c:invertIfNegative val="0"/>
          <c:cat>
            <c:numRef>
              <c:f>Лб5!$B$30:$B$36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Лб5!$D$30:$D$36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14</c:v>
                </c:pt>
                <c:pt idx="5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5863808"/>
        <c:axId val="377125056"/>
      </c:barChart>
      <c:catAx>
        <c:axId val="37586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77125056"/>
        <c:crosses val="autoZero"/>
        <c:auto val="1"/>
        <c:lblAlgn val="ctr"/>
        <c:lblOffset val="100"/>
        <c:noMultiLvlLbl val="0"/>
      </c:catAx>
      <c:valAx>
        <c:axId val="3771250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75863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008464566929129"/>
          <c:y val="0.18242855059784194"/>
          <c:w val="0.16324868766404199"/>
          <c:h val="0.7091010498687664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</a:t>
            </a:r>
            <a:r>
              <a:rPr lang="ru-RU" baseline="0"/>
              <a:t> времени сна от возраста</a:t>
            </a:r>
            <a:r>
              <a:rPr lang="en-US"/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6446850393700786E-2"/>
          <c:y val="0.21783573928258967"/>
          <c:w val="0.71972090988626414"/>
          <c:h val="0.56801290463692045"/>
        </c:manualLayout>
      </c:layout>
      <c:scatterChart>
        <c:scatterStyle val="lineMarker"/>
        <c:varyColors val="0"/>
        <c:ser>
          <c:idx val="0"/>
          <c:order val="0"/>
          <c:tx>
            <c:strRef>
              <c:f>Счет!$B$1</c:f>
              <c:strCache>
                <c:ptCount val="1"/>
                <c:pt idx="0">
                  <c:v>Age 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19050"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xVal>
            <c:numRef>
              <c:f>Счет!$A$2:$A$100</c:f>
              <c:numCache>
                <c:formatCode>General</c:formatCode>
                <c:ptCount val="9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5</c:v>
                </c:pt>
                <c:pt idx="32">
                  <c:v>5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8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12</c:v>
                </c:pt>
                <c:pt idx="83">
                  <c:v>12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</c:numCache>
            </c:numRef>
          </c:xVal>
          <c:yVal>
            <c:numRef>
              <c:f>Счет!$B$2:$B$100</c:f>
              <c:numCache>
                <c:formatCode>General</c:formatCode>
                <c:ptCount val="99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23</c:v>
                </c:pt>
                <c:pt idx="16">
                  <c:v>23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25</c:v>
                </c:pt>
                <c:pt idx="34">
                  <c:v>25</c:v>
                </c:pt>
                <c:pt idx="35">
                  <c:v>23</c:v>
                </c:pt>
                <c:pt idx="36">
                  <c:v>23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23</c:v>
                </c:pt>
                <c:pt idx="77">
                  <c:v>23</c:v>
                </c:pt>
                <c:pt idx="78">
                  <c:v>25</c:v>
                </c:pt>
                <c:pt idx="79">
                  <c:v>25</c:v>
                </c:pt>
                <c:pt idx="80">
                  <c:v>21</c:v>
                </c:pt>
                <c:pt idx="81">
                  <c:v>21</c:v>
                </c:pt>
                <c:pt idx="82">
                  <c:v>23</c:v>
                </c:pt>
                <c:pt idx="83">
                  <c:v>23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693312"/>
        <c:axId val="376693888"/>
      </c:scatterChart>
      <c:valAx>
        <c:axId val="37669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 сна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76693888"/>
        <c:crosses val="autoZero"/>
        <c:crossBetween val="midCat"/>
      </c:valAx>
      <c:valAx>
        <c:axId val="376693888"/>
        <c:scaling>
          <c:orientation val="minMax"/>
          <c:min val="18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Возраст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76693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400000000000004"/>
          <c:y val="0.22866688538932634"/>
          <c:w val="0.18933333333333333"/>
          <c:h val="0.4776195683872849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[Табл_данные.xlsx]Лб1!СводнаяТаблица3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ru-RU"/>
              <a:t>Возраст к среднему количеству</a:t>
            </a:r>
            <a:r>
              <a:rPr lang="ru-RU" baseline="0"/>
              <a:t> друзей</a:t>
            </a:r>
            <a:endParaRPr lang="ru-RU"/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373877922793895"/>
          <c:y val="0.37473327539743151"/>
          <c:w val="0.84709596231977868"/>
          <c:h val="0.496418683450521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Лб1!$B$34</c:f>
              <c:strCache>
                <c:ptCount val="1"/>
                <c:pt idx="0">
                  <c:v>Итог</c:v>
                </c:pt>
              </c:strCache>
            </c:strRef>
          </c:tx>
          <c:invertIfNegative val="0"/>
          <c:cat>
            <c:strRef>
              <c:f>Лб1!$A$35:$A$41</c:f>
              <c:strCache>
                <c:ptCount val="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strCache>
            </c:strRef>
          </c:cat>
          <c:val>
            <c:numRef>
              <c:f>Лб1!$B$35:$B$41</c:f>
              <c:numCache>
                <c:formatCode>General</c:formatCode>
                <c:ptCount val="6"/>
                <c:pt idx="0">
                  <c:v>10.428571428571429</c:v>
                </c:pt>
                <c:pt idx="1">
                  <c:v>7.0357142857142856</c:v>
                </c:pt>
                <c:pt idx="2">
                  <c:v>32.727272727272727</c:v>
                </c:pt>
                <c:pt idx="3">
                  <c:v>18.941176470588236</c:v>
                </c:pt>
                <c:pt idx="4">
                  <c:v>25.4</c:v>
                </c:pt>
                <c:pt idx="5">
                  <c:v>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314-44F3-B14C-E8AF9B25A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861056"/>
        <c:axId val="375390208"/>
      </c:barChart>
      <c:catAx>
        <c:axId val="34686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Возраст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75390208"/>
        <c:crosses val="autoZero"/>
        <c:auto val="1"/>
        <c:lblAlgn val="ctr"/>
        <c:lblOffset val="100"/>
        <c:noMultiLvlLbl val="0"/>
      </c:catAx>
      <c:valAx>
        <c:axId val="375390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Кол-во</a:t>
                </a:r>
                <a:r>
                  <a:rPr lang="ru-RU" baseline="0"/>
                  <a:t> друзей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6861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 сна от количества друзей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Счет!$C$1</c:f>
              <c:strCache>
                <c:ptCount val="1"/>
                <c:pt idx="0">
                  <c:v>NumberOfFriend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19050"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xVal>
            <c:numRef>
              <c:f>Счет!$A$2:$A$100</c:f>
              <c:numCache>
                <c:formatCode>General</c:formatCode>
                <c:ptCount val="9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5</c:v>
                </c:pt>
                <c:pt idx="32">
                  <c:v>5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8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12</c:v>
                </c:pt>
                <c:pt idx="83">
                  <c:v>12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</c:numCache>
            </c:numRef>
          </c:xVal>
          <c:yVal>
            <c:numRef>
              <c:f>Счет!$C$2:$C$100</c:f>
              <c:numCache>
                <c:formatCode>General</c:formatCode>
                <c:ptCount val="99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12</c:v>
                </c:pt>
                <c:pt idx="32">
                  <c:v>12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55</c:v>
                </c:pt>
                <c:pt idx="74">
                  <c:v>55</c:v>
                </c:pt>
                <c:pt idx="75">
                  <c:v>55</c:v>
                </c:pt>
                <c:pt idx="76">
                  <c:v>0</c:v>
                </c:pt>
                <c:pt idx="77">
                  <c:v>0</c:v>
                </c:pt>
                <c:pt idx="78">
                  <c:v>15</c:v>
                </c:pt>
                <c:pt idx="79">
                  <c:v>15</c:v>
                </c:pt>
                <c:pt idx="80">
                  <c:v>7</c:v>
                </c:pt>
                <c:pt idx="81">
                  <c:v>7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695616"/>
        <c:axId val="376696192"/>
      </c:scatterChart>
      <c:valAx>
        <c:axId val="376695616"/>
        <c:scaling>
          <c:orientation val="minMax"/>
          <c:max val="13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 сна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76696192"/>
        <c:crosses val="autoZero"/>
        <c:crossBetween val="midCat"/>
      </c:valAx>
      <c:valAx>
        <c:axId val="376696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Кол-во друзей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76695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463910761154861"/>
          <c:y val="0.30293307086614168"/>
          <c:w val="0.23869422572178478"/>
          <c:h val="0.361494969378827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[Табл_данные.xlsx]Лб5!СводнаяТаблица6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ru-RU"/>
              <a:t>Влияние</a:t>
            </a:r>
            <a:r>
              <a:rPr lang="ru-RU" baseline="0"/>
              <a:t> сна на сложности в учебе</a:t>
            </a:r>
            <a:endParaRPr lang="ru-RU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Лб5!$B$102:$B$103</c:f>
              <c:strCache>
                <c:ptCount val="1"/>
                <c:pt idx="0">
                  <c:v>4-6</c:v>
                </c:pt>
              </c:strCache>
            </c:strRef>
          </c:tx>
          <c:invertIfNegative val="0"/>
          <c:cat>
            <c:strRef>
              <c:f>Лб5!$A$104:$A$107</c:f>
              <c:strCache>
                <c:ptCount val="3"/>
                <c:pt idx="0">
                  <c:v>No</c:v>
                </c:pt>
                <c:pt idx="1">
                  <c:v>Sometimes</c:v>
                </c:pt>
                <c:pt idx="2">
                  <c:v>Yes</c:v>
                </c:pt>
              </c:strCache>
            </c:strRef>
          </c:cat>
          <c:val>
            <c:numRef>
              <c:f>Лб5!$B$104:$B$107</c:f>
              <c:numCache>
                <c:formatCode>General</c:formatCode>
                <c:ptCount val="3"/>
                <c:pt idx="0">
                  <c:v>8</c:v>
                </c:pt>
                <c:pt idx="1">
                  <c:v>9</c:v>
                </c:pt>
                <c:pt idx="2">
                  <c:v>22</c:v>
                </c:pt>
              </c:numCache>
            </c:numRef>
          </c:val>
        </c:ser>
        <c:ser>
          <c:idx val="1"/>
          <c:order val="1"/>
          <c:tx>
            <c:strRef>
              <c:f>Лб5!$C$102:$C$103</c:f>
              <c:strCache>
                <c:ptCount val="1"/>
                <c:pt idx="0">
                  <c:v>7-9</c:v>
                </c:pt>
              </c:strCache>
            </c:strRef>
          </c:tx>
          <c:invertIfNegative val="0"/>
          <c:cat>
            <c:strRef>
              <c:f>Лб5!$A$104:$A$107</c:f>
              <c:strCache>
                <c:ptCount val="3"/>
                <c:pt idx="0">
                  <c:v>No</c:v>
                </c:pt>
                <c:pt idx="1">
                  <c:v>Sometimes</c:v>
                </c:pt>
                <c:pt idx="2">
                  <c:v>Yes</c:v>
                </c:pt>
              </c:strCache>
            </c:strRef>
          </c:cat>
          <c:val>
            <c:numRef>
              <c:f>Лб5!$C$104:$C$107</c:f>
              <c:numCache>
                <c:formatCode>General</c:formatCode>
                <c:ptCount val="3"/>
                <c:pt idx="0">
                  <c:v>23</c:v>
                </c:pt>
                <c:pt idx="1">
                  <c:v>18</c:v>
                </c:pt>
                <c:pt idx="2">
                  <c:v>13</c:v>
                </c:pt>
              </c:numCache>
            </c:numRef>
          </c:val>
        </c:ser>
        <c:ser>
          <c:idx val="2"/>
          <c:order val="2"/>
          <c:tx>
            <c:strRef>
              <c:f>Лб5!$D$102:$D$103</c:f>
              <c:strCache>
                <c:ptCount val="1"/>
                <c:pt idx="0">
                  <c:v>10-12</c:v>
                </c:pt>
              </c:strCache>
            </c:strRef>
          </c:tx>
          <c:invertIfNegative val="0"/>
          <c:cat>
            <c:strRef>
              <c:f>Лб5!$A$104:$A$107</c:f>
              <c:strCache>
                <c:ptCount val="3"/>
                <c:pt idx="0">
                  <c:v>No</c:v>
                </c:pt>
                <c:pt idx="1">
                  <c:v>Sometimes</c:v>
                </c:pt>
                <c:pt idx="2">
                  <c:v>Yes</c:v>
                </c:pt>
              </c:strCache>
            </c:strRef>
          </c:cat>
          <c:val>
            <c:numRef>
              <c:f>Лб5!$D$104:$D$107</c:f>
              <c:numCache>
                <c:formatCode>General</c:formatCode>
                <c:ptCount val="3"/>
                <c:pt idx="1">
                  <c:v>4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6729600"/>
        <c:axId val="376697920"/>
      </c:barChart>
      <c:catAx>
        <c:axId val="37672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Сложности в</a:t>
                </a:r>
                <a:r>
                  <a:rPr lang="ru-RU" baseline="0"/>
                  <a:t> учебе</a:t>
                </a:r>
                <a:endParaRPr lang="ru-RU"/>
              </a:p>
            </c:rich>
          </c:tx>
          <c:layout/>
          <c:overlay val="0"/>
        </c:title>
        <c:majorTickMark val="none"/>
        <c:minorTickMark val="none"/>
        <c:tickLblPos val="nextTo"/>
        <c:crossAx val="376697920"/>
        <c:crosses val="autoZero"/>
        <c:auto val="1"/>
        <c:lblAlgn val="ctr"/>
        <c:lblOffset val="100"/>
        <c:noMultiLvlLbl val="0"/>
      </c:catAx>
      <c:valAx>
        <c:axId val="376697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Кол-во</a:t>
                </a:r>
                <a:r>
                  <a:rPr lang="ru-RU" baseline="0"/>
                  <a:t> студентов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6729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[Табл_данные.xlsx]Лб5!СводнаяТаблица7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ru-RU"/>
              <a:t>Влияние сна на депрессию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Лб5!$B$111:$B$112</c:f>
              <c:strCache>
                <c:ptCount val="1"/>
                <c:pt idx="0">
                  <c:v>4-6</c:v>
                </c:pt>
              </c:strCache>
            </c:strRef>
          </c:tx>
          <c:invertIfNegative val="0"/>
          <c:cat>
            <c:strRef>
              <c:f>Лб5!$A$113:$A$116</c:f>
              <c:strCache>
                <c:ptCount val="3"/>
                <c:pt idx="0">
                  <c:v>No</c:v>
                </c:pt>
                <c:pt idx="1">
                  <c:v>Sometimes</c:v>
                </c:pt>
                <c:pt idx="2">
                  <c:v>Yes</c:v>
                </c:pt>
              </c:strCache>
            </c:strRef>
          </c:cat>
          <c:val>
            <c:numRef>
              <c:f>Лб5!$B$113:$B$116</c:f>
              <c:numCache>
                <c:formatCode>General</c:formatCode>
                <c:ptCount val="3"/>
                <c:pt idx="1">
                  <c:v>13</c:v>
                </c:pt>
                <c:pt idx="2">
                  <c:v>26</c:v>
                </c:pt>
              </c:numCache>
            </c:numRef>
          </c:val>
        </c:ser>
        <c:ser>
          <c:idx val="1"/>
          <c:order val="1"/>
          <c:tx>
            <c:strRef>
              <c:f>Лб5!$C$111:$C$112</c:f>
              <c:strCache>
                <c:ptCount val="1"/>
                <c:pt idx="0">
                  <c:v>7-9</c:v>
                </c:pt>
              </c:strCache>
            </c:strRef>
          </c:tx>
          <c:invertIfNegative val="0"/>
          <c:cat>
            <c:strRef>
              <c:f>Лб5!$A$113:$A$116</c:f>
              <c:strCache>
                <c:ptCount val="3"/>
                <c:pt idx="0">
                  <c:v>No</c:v>
                </c:pt>
                <c:pt idx="1">
                  <c:v>Sometimes</c:v>
                </c:pt>
                <c:pt idx="2">
                  <c:v>Yes</c:v>
                </c:pt>
              </c:strCache>
            </c:strRef>
          </c:cat>
          <c:val>
            <c:numRef>
              <c:f>Лб5!$C$113:$C$116</c:f>
              <c:numCache>
                <c:formatCode>General</c:formatCode>
                <c:ptCount val="3"/>
                <c:pt idx="0">
                  <c:v>17</c:v>
                </c:pt>
                <c:pt idx="1">
                  <c:v>29</c:v>
                </c:pt>
                <c:pt idx="2">
                  <c:v>8</c:v>
                </c:pt>
              </c:numCache>
            </c:numRef>
          </c:val>
        </c:ser>
        <c:ser>
          <c:idx val="2"/>
          <c:order val="2"/>
          <c:tx>
            <c:strRef>
              <c:f>Лб5!$D$111:$D$112</c:f>
              <c:strCache>
                <c:ptCount val="1"/>
                <c:pt idx="0">
                  <c:v>10-12</c:v>
                </c:pt>
              </c:strCache>
            </c:strRef>
          </c:tx>
          <c:invertIfNegative val="0"/>
          <c:cat>
            <c:strRef>
              <c:f>Лб5!$A$113:$A$116</c:f>
              <c:strCache>
                <c:ptCount val="3"/>
                <c:pt idx="0">
                  <c:v>No</c:v>
                </c:pt>
                <c:pt idx="1">
                  <c:v>Sometimes</c:v>
                </c:pt>
                <c:pt idx="2">
                  <c:v>Yes</c:v>
                </c:pt>
              </c:strCache>
            </c:strRef>
          </c:cat>
          <c:val>
            <c:numRef>
              <c:f>Лб5!$D$113:$D$116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6730624"/>
        <c:axId val="376699648"/>
      </c:barChart>
      <c:catAx>
        <c:axId val="37673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Статус депресии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376699648"/>
        <c:crosses val="autoZero"/>
        <c:auto val="1"/>
        <c:lblAlgn val="ctr"/>
        <c:lblOffset val="100"/>
        <c:noMultiLvlLbl val="0"/>
      </c:catAx>
      <c:valAx>
        <c:axId val="376699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Кол-во студентов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6730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[Табл_данные.xlsx]Лб5!СводнаяТаблица9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ru-RU"/>
              <a:t>Влияние сна на ведение</a:t>
            </a:r>
            <a:r>
              <a:rPr lang="ru-RU" baseline="0"/>
              <a:t> конспектов</a:t>
            </a:r>
            <a:endParaRPr lang="ru-RU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Лб5!$B$120:$B$121</c:f>
              <c:strCache>
                <c:ptCount val="1"/>
                <c:pt idx="0">
                  <c:v>4-6</c:v>
                </c:pt>
              </c:strCache>
            </c:strRef>
          </c:tx>
          <c:invertIfNegative val="0"/>
          <c:cat>
            <c:strRef>
              <c:f>Лб5!$A$122:$A$125</c:f>
              <c:strCache>
                <c:ptCount val="3"/>
                <c:pt idx="0">
                  <c:v>No</c:v>
                </c:pt>
                <c:pt idx="1">
                  <c:v>Sometimes</c:v>
                </c:pt>
                <c:pt idx="2">
                  <c:v>Yes</c:v>
                </c:pt>
              </c:strCache>
            </c:strRef>
          </c:cat>
          <c:val>
            <c:numRef>
              <c:f>Лб5!$B$122:$B$125</c:f>
              <c:numCache>
                <c:formatCode>General</c:formatCode>
                <c:ptCount val="3"/>
                <c:pt idx="1">
                  <c:v>2</c:v>
                </c:pt>
                <c:pt idx="2">
                  <c:v>37</c:v>
                </c:pt>
              </c:numCache>
            </c:numRef>
          </c:val>
        </c:ser>
        <c:ser>
          <c:idx val="1"/>
          <c:order val="1"/>
          <c:tx>
            <c:strRef>
              <c:f>Лб5!$C$120:$C$121</c:f>
              <c:strCache>
                <c:ptCount val="1"/>
                <c:pt idx="0">
                  <c:v>7-9</c:v>
                </c:pt>
              </c:strCache>
            </c:strRef>
          </c:tx>
          <c:invertIfNegative val="0"/>
          <c:cat>
            <c:strRef>
              <c:f>Лб5!$A$122:$A$125</c:f>
              <c:strCache>
                <c:ptCount val="3"/>
                <c:pt idx="0">
                  <c:v>No</c:v>
                </c:pt>
                <c:pt idx="1">
                  <c:v>Sometimes</c:v>
                </c:pt>
                <c:pt idx="2">
                  <c:v>Yes</c:v>
                </c:pt>
              </c:strCache>
            </c:strRef>
          </c:cat>
          <c:val>
            <c:numRef>
              <c:f>Лб5!$C$122:$C$125</c:f>
              <c:numCache>
                <c:formatCode>General</c:formatCode>
                <c:ptCount val="3"/>
                <c:pt idx="0">
                  <c:v>10</c:v>
                </c:pt>
                <c:pt idx="1">
                  <c:v>24</c:v>
                </c:pt>
                <c:pt idx="2">
                  <c:v>20</c:v>
                </c:pt>
              </c:numCache>
            </c:numRef>
          </c:val>
        </c:ser>
        <c:ser>
          <c:idx val="2"/>
          <c:order val="2"/>
          <c:tx>
            <c:strRef>
              <c:f>Лб5!$D$120:$D$121</c:f>
              <c:strCache>
                <c:ptCount val="1"/>
                <c:pt idx="0">
                  <c:v>10-12</c:v>
                </c:pt>
              </c:strCache>
            </c:strRef>
          </c:tx>
          <c:invertIfNegative val="0"/>
          <c:cat>
            <c:strRef>
              <c:f>Лб5!$A$122:$A$125</c:f>
              <c:strCache>
                <c:ptCount val="3"/>
                <c:pt idx="0">
                  <c:v>No</c:v>
                </c:pt>
                <c:pt idx="1">
                  <c:v>Sometimes</c:v>
                </c:pt>
                <c:pt idx="2">
                  <c:v>Yes</c:v>
                </c:pt>
              </c:strCache>
            </c:strRef>
          </c:cat>
          <c:val>
            <c:numRef>
              <c:f>Лб5!$D$122:$D$125</c:f>
              <c:numCache>
                <c:formatCode>General</c:formatCode>
                <c:ptCount val="3"/>
                <c:pt idx="0">
                  <c:v>2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6731136"/>
        <c:axId val="377971840"/>
      </c:barChart>
      <c:catAx>
        <c:axId val="37673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ведение конспектов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377971840"/>
        <c:crosses val="autoZero"/>
        <c:auto val="1"/>
        <c:lblAlgn val="ctr"/>
        <c:lblOffset val="100"/>
        <c:noMultiLvlLbl val="0"/>
      </c:catAx>
      <c:valAx>
        <c:axId val="377971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Кол-во студентов</a:t>
                </a:r>
              </a:p>
              <a:p>
                <a:pPr>
                  <a:defRPr/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6731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[Табл_данные.xlsx]Лб5!СводнаяТаблица1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Лб5!$B$129:$B$130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Лб5!$A$131:$A$134</c:f>
              <c:strCache>
                <c:ptCount val="3"/>
                <c:pt idx="0">
                  <c:v>4-6</c:v>
                </c:pt>
                <c:pt idx="1">
                  <c:v>7-9</c:v>
                </c:pt>
                <c:pt idx="2">
                  <c:v>10-12</c:v>
                </c:pt>
              </c:strCache>
            </c:strRef>
          </c:cat>
          <c:val>
            <c:numRef>
              <c:f>Лб5!$B$131:$B$134</c:f>
              <c:numCache>
                <c:formatCode>General</c:formatCode>
                <c:ptCount val="3"/>
                <c:pt idx="0">
                  <c:v>9</c:v>
                </c:pt>
                <c:pt idx="1">
                  <c:v>17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Лб5!$C$129:$C$130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Лб5!$A$131:$A$134</c:f>
              <c:strCache>
                <c:ptCount val="3"/>
                <c:pt idx="0">
                  <c:v>4-6</c:v>
                </c:pt>
                <c:pt idx="1">
                  <c:v>7-9</c:v>
                </c:pt>
                <c:pt idx="2">
                  <c:v>10-12</c:v>
                </c:pt>
              </c:strCache>
            </c:strRef>
          </c:cat>
          <c:val>
            <c:numRef>
              <c:f>Лб5!$C$131:$C$134</c:f>
              <c:numCache>
                <c:formatCode>General</c:formatCode>
                <c:ptCount val="3"/>
                <c:pt idx="0">
                  <c:v>30</c:v>
                </c:pt>
                <c:pt idx="1">
                  <c:v>37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Счет!$B$109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Счет!$A$110:$A$112</c:f>
              <c:strCache>
                <c:ptCount val="3"/>
                <c:pt idx="0">
                  <c:v>4-6</c:v>
                </c:pt>
                <c:pt idx="1">
                  <c:v>7-9</c:v>
                </c:pt>
                <c:pt idx="2">
                  <c:v>10-12</c:v>
                </c:pt>
              </c:strCache>
            </c:strRef>
          </c:cat>
          <c:val>
            <c:numRef>
              <c:f>Счет!$B$110:$B$112</c:f>
              <c:numCache>
                <c:formatCode>General</c:formatCode>
                <c:ptCount val="3"/>
                <c:pt idx="0">
                  <c:v>30</c:v>
                </c:pt>
                <c:pt idx="1">
                  <c:v>37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</a:t>
            </a:r>
            <a:r>
              <a:rPr lang="ru-RU" baseline="0"/>
              <a:t> времени сна от возраста</a:t>
            </a:r>
            <a:r>
              <a:rPr lang="en-US"/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6446850393700786E-2"/>
          <c:y val="0.21783573928258967"/>
          <c:w val="0.71972090988626414"/>
          <c:h val="0.56801290463692045"/>
        </c:manualLayout>
      </c:layout>
      <c:scatterChart>
        <c:scatterStyle val="lineMarker"/>
        <c:varyColors val="0"/>
        <c:ser>
          <c:idx val="0"/>
          <c:order val="0"/>
          <c:tx>
            <c:strRef>
              <c:f>Счет!$B$1</c:f>
              <c:strCache>
                <c:ptCount val="1"/>
                <c:pt idx="0">
                  <c:v>Age 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19050"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xVal>
            <c:numRef>
              <c:f>Счет!$A$2:$A$100</c:f>
              <c:numCache>
                <c:formatCode>General</c:formatCode>
                <c:ptCount val="9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5</c:v>
                </c:pt>
                <c:pt idx="32">
                  <c:v>5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8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12</c:v>
                </c:pt>
                <c:pt idx="83">
                  <c:v>12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</c:numCache>
            </c:numRef>
          </c:xVal>
          <c:yVal>
            <c:numRef>
              <c:f>Счет!$B$2:$B$100</c:f>
              <c:numCache>
                <c:formatCode>General</c:formatCode>
                <c:ptCount val="99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23</c:v>
                </c:pt>
                <c:pt idx="16">
                  <c:v>23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25</c:v>
                </c:pt>
                <c:pt idx="34">
                  <c:v>25</c:v>
                </c:pt>
                <c:pt idx="35">
                  <c:v>23</c:v>
                </c:pt>
                <c:pt idx="36">
                  <c:v>23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23</c:v>
                </c:pt>
                <c:pt idx="77">
                  <c:v>23</c:v>
                </c:pt>
                <c:pt idx="78">
                  <c:v>25</c:v>
                </c:pt>
                <c:pt idx="79">
                  <c:v>25</c:v>
                </c:pt>
                <c:pt idx="80">
                  <c:v>21</c:v>
                </c:pt>
                <c:pt idx="81">
                  <c:v>21</c:v>
                </c:pt>
                <c:pt idx="82">
                  <c:v>23</c:v>
                </c:pt>
                <c:pt idx="83">
                  <c:v>23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72992"/>
        <c:axId val="377973568"/>
      </c:scatterChart>
      <c:valAx>
        <c:axId val="37797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 сна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77973568"/>
        <c:crosses val="autoZero"/>
        <c:crossBetween val="midCat"/>
      </c:valAx>
      <c:valAx>
        <c:axId val="377973568"/>
        <c:scaling>
          <c:orientation val="minMax"/>
          <c:min val="18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Возраст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779729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400000000000004"/>
          <c:y val="0.22866688538932634"/>
          <c:w val="0.18933333333333333"/>
          <c:h val="0.4776195683872849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 сна от количества друзей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Счет!$C$1</c:f>
              <c:strCache>
                <c:ptCount val="1"/>
                <c:pt idx="0">
                  <c:v>NumberOfFriend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19050"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xVal>
            <c:numRef>
              <c:f>Счет!$A$2:$A$100</c:f>
              <c:numCache>
                <c:formatCode>General</c:formatCode>
                <c:ptCount val="9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5</c:v>
                </c:pt>
                <c:pt idx="32">
                  <c:v>5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8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12</c:v>
                </c:pt>
                <c:pt idx="83">
                  <c:v>12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</c:numCache>
            </c:numRef>
          </c:xVal>
          <c:yVal>
            <c:numRef>
              <c:f>Счет!$C$2:$C$100</c:f>
              <c:numCache>
                <c:formatCode>General</c:formatCode>
                <c:ptCount val="99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12</c:v>
                </c:pt>
                <c:pt idx="32">
                  <c:v>12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55</c:v>
                </c:pt>
                <c:pt idx="74">
                  <c:v>55</c:v>
                </c:pt>
                <c:pt idx="75">
                  <c:v>55</c:v>
                </c:pt>
                <c:pt idx="76">
                  <c:v>0</c:v>
                </c:pt>
                <c:pt idx="77">
                  <c:v>0</c:v>
                </c:pt>
                <c:pt idx="78">
                  <c:v>15</c:v>
                </c:pt>
                <c:pt idx="79">
                  <c:v>15</c:v>
                </c:pt>
                <c:pt idx="80">
                  <c:v>7</c:v>
                </c:pt>
                <c:pt idx="81">
                  <c:v>7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75296"/>
        <c:axId val="377975872"/>
      </c:scatterChart>
      <c:valAx>
        <c:axId val="377975296"/>
        <c:scaling>
          <c:orientation val="minMax"/>
          <c:max val="13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 сна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77975872"/>
        <c:crosses val="autoZero"/>
        <c:crossBetween val="midCat"/>
      </c:valAx>
      <c:valAx>
        <c:axId val="377975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Кол-во друзей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779752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463910761154861"/>
          <c:y val="0.30293307086614168"/>
          <c:w val="0.23869422572178478"/>
          <c:h val="0.361494969378827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[Табл_данные.xlsx]Лб1!СводнаяТаблица4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</a:t>
            </a:r>
            <a:r>
              <a:rPr lang="ru-RU"/>
              <a:t>редне</a:t>
            </a:r>
            <a:r>
              <a:rPr lang="en-US"/>
              <a:t>t</a:t>
            </a:r>
            <a:r>
              <a:rPr lang="ru-RU" baseline="0"/>
              <a:t> время сна к возрасту</a:t>
            </a:r>
            <a:endParaRPr lang="ru-RU"/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1988407699037624E-2"/>
          <c:y val="0.33718540390784479"/>
          <c:w val="0.9113449256342957"/>
          <c:h val="0.542205088947214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Лб1!$B$43</c:f>
              <c:strCache>
                <c:ptCount val="1"/>
                <c:pt idx="0">
                  <c:v>Итог</c:v>
                </c:pt>
              </c:strCache>
            </c:strRef>
          </c:tx>
          <c:invertIfNegative val="0"/>
          <c:cat>
            <c:strRef>
              <c:f>Лб1!$A$44:$A$50</c:f>
              <c:strCache>
                <c:ptCount val="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strCache>
            </c:strRef>
          </c:cat>
          <c:val>
            <c:numRef>
              <c:f>Лб1!$B$44:$B$50</c:f>
              <c:numCache>
                <c:formatCode>General</c:formatCode>
                <c:ptCount val="6"/>
                <c:pt idx="0">
                  <c:v>6.1428571428571432</c:v>
                </c:pt>
                <c:pt idx="1">
                  <c:v>6.7333333333333334</c:v>
                </c:pt>
                <c:pt idx="2">
                  <c:v>6.1818181818181817</c:v>
                </c:pt>
                <c:pt idx="3">
                  <c:v>8.1052631578947363</c:v>
                </c:pt>
                <c:pt idx="4">
                  <c:v>6.6</c:v>
                </c:pt>
                <c:pt idx="5">
                  <c:v>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C3D-4113-A251-0F769C000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5332864"/>
        <c:axId val="375391936"/>
      </c:barChart>
      <c:catAx>
        <c:axId val="37533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Возраст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75391936"/>
        <c:crosses val="autoZero"/>
        <c:auto val="1"/>
        <c:lblAlgn val="ctr"/>
        <c:lblOffset val="100"/>
        <c:noMultiLvlLbl val="0"/>
      </c:catAx>
      <c:valAx>
        <c:axId val="375391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сна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5332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[Табл_данные.xlsx]Лб1!СводнаяТаблица5</c:name>
    <c:fmtId val="3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effectLst/>
              </a:rPr>
              <a:t>Отношения к новым вещям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Лб1!$B$52</c:f>
              <c:strCache>
                <c:ptCount val="1"/>
                <c:pt idx="0">
                  <c:v>Итог</c:v>
                </c:pt>
              </c:strCache>
            </c:strRef>
          </c:tx>
          <c:cat>
            <c:strRef>
              <c:f>Лб1!$A$53:$A$55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Лб1!$B$53:$B$55</c:f>
              <c:numCache>
                <c:formatCode>General</c:formatCode>
                <c:ptCount val="2"/>
                <c:pt idx="0">
                  <c:v>10</c:v>
                </c:pt>
                <c:pt idx="1">
                  <c:v>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5ED-42F4-A1A8-6BEAB821D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[Табл_данные.xlsx]Лб1!СводнаяТаблица6</c:name>
    <c:fmtId val="4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Лб1!$B$57:$B$58</c:f>
              <c:strCache>
                <c:ptCount val="1"/>
                <c:pt idx="0">
                  <c:v>20</c:v>
                </c:pt>
              </c:strCache>
            </c:strRef>
          </c:tx>
          <c:invertIfNegative val="0"/>
          <c:cat>
            <c:strRef>
              <c:f>Лб1!$A$59:$A$61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Лб1!$B$59:$B$61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6D3-4A40-A807-8789C153E6C6}"/>
            </c:ext>
          </c:extLst>
        </c:ser>
        <c:ser>
          <c:idx val="1"/>
          <c:order val="1"/>
          <c:tx>
            <c:strRef>
              <c:f>Лб1!$C$57:$C$58</c:f>
              <c:strCache>
                <c:ptCount val="1"/>
                <c:pt idx="0">
                  <c:v>21</c:v>
                </c:pt>
              </c:strCache>
            </c:strRef>
          </c:tx>
          <c:invertIfNegative val="0"/>
          <c:cat>
            <c:strRef>
              <c:f>Лб1!$A$59:$A$61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Лб1!$C$59:$C$61</c:f>
              <c:numCache>
                <c:formatCode>General</c:formatCode>
                <c:ptCount val="2"/>
                <c:pt idx="0">
                  <c:v>14</c:v>
                </c:pt>
                <c:pt idx="1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6D3-4A40-A807-8789C153E6C6}"/>
            </c:ext>
          </c:extLst>
        </c:ser>
        <c:ser>
          <c:idx val="2"/>
          <c:order val="2"/>
          <c:tx>
            <c:strRef>
              <c:f>Лб1!$D$57:$D$58</c:f>
              <c:strCache>
                <c:ptCount val="1"/>
                <c:pt idx="0">
                  <c:v>22</c:v>
                </c:pt>
              </c:strCache>
            </c:strRef>
          </c:tx>
          <c:invertIfNegative val="0"/>
          <c:cat>
            <c:strRef>
              <c:f>Лб1!$A$59:$A$61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Лб1!$D$59:$D$61</c:f>
              <c:numCache>
                <c:formatCode>General</c:formatCode>
                <c:ptCount val="2"/>
                <c:pt idx="1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6D3-4A40-A807-8789C153E6C6}"/>
            </c:ext>
          </c:extLst>
        </c:ser>
        <c:ser>
          <c:idx val="3"/>
          <c:order val="3"/>
          <c:tx>
            <c:strRef>
              <c:f>Лб1!$E$57:$E$58</c:f>
              <c:strCache>
                <c:ptCount val="1"/>
                <c:pt idx="0">
                  <c:v>23</c:v>
                </c:pt>
              </c:strCache>
            </c:strRef>
          </c:tx>
          <c:invertIfNegative val="0"/>
          <c:cat>
            <c:strRef>
              <c:f>Лб1!$A$59:$A$61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Лб1!$E$59:$E$61</c:f>
              <c:numCache>
                <c:formatCode>General</c:formatCode>
                <c:ptCount val="2"/>
                <c:pt idx="0">
                  <c:v>6</c:v>
                </c:pt>
                <c:pt idx="1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6D3-4A40-A807-8789C153E6C6}"/>
            </c:ext>
          </c:extLst>
        </c:ser>
        <c:ser>
          <c:idx val="4"/>
          <c:order val="4"/>
          <c:tx>
            <c:strRef>
              <c:f>Лб1!$F$57:$F$58</c:f>
              <c:strCache>
                <c:ptCount val="1"/>
                <c:pt idx="0">
                  <c:v>24</c:v>
                </c:pt>
              </c:strCache>
            </c:strRef>
          </c:tx>
          <c:invertIfNegative val="0"/>
          <c:cat>
            <c:strRef>
              <c:f>Лб1!$A$59:$A$61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Лб1!$F$59:$F$61</c:f>
              <c:numCache>
                <c:formatCode>General</c:formatCode>
                <c:ptCount val="2"/>
                <c:pt idx="0">
                  <c:v>3</c:v>
                </c:pt>
                <c:pt idx="1">
                  <c:v>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6D3-4A40-A807-8789C153E6C6}"/>
            </c:ext>
          </c:extLst>
        </c:ser>
        <c:ser>
          <c:idx val="5"/>
          <c:order val="5"/>
          <c:tx>
            <c:strRef>
              <c:f>Лб1!$G$57:$G$58</c:f>
              <c:strCache>
                <c:ptCount val="1"/>
                <c:pt idx="0">
                  <c:v>25</c:v>
                </c:pt>
              </c:strCache>
            </c:strRef>
          </c:tx>
          <c:invertIfNegative val="0"/>
          <c:cat>
            <c:strRef>
              <c:f>Лб1!$A$59:$A$61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Лб1!$G$59:$G$61</c:f>
              <c:numCache>
                <c:formatCode>General</c:formatCode>
                <c:ptCount val="2"/>
                <c:pt idx="0">
                  <c:v>4</c:v>
                </c:pt>
                <c:pt idx="1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6D3-4A40-A807-8789C153E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5335424"/>
        <c:axId val="375394816"/>
      </c:barChart>
      <c:catAx>
        <c:axId val="37533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Восприятие данных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75394816"/>
        <c:crosses val="autoZero"/>
        <c:auto val="1"/>
        <c:lblAlgn val="ctr"/>
        <c:lblOffset val="100"/>
        <c:noMultiLvlLbl val="0"/>
      </c:catAx>
      <c:valAx>
        <c:axId val="375394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Колиство</a:t>
                </a:r>
                <a:r>
                  <a:rPr lang="ru-RU" baseline="0"/>
                  <a:t> студентов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533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[Табл_данные.xlsx]Лб1!СводнаяТаблица7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ru-RU" baseline="0"/>
              <a:t>Люди делающих заметки в классе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Лб1!$B$63:$B$64</c:f>
              <c:strCache>
                <c:ptCount val="1"/>
                <c:pt idx="0">
                  <c:v>Average</c:v>
                </c:pt>
              </c:strCache>
            </c:strRef>
          </c:tx>
          <c:cat>
            <c:strRef>
              <c:f>Лб1!$A$65:$A$68</c:f>
              <c:strCache>
                <c:ptCount val="3"/>
                <c:pt idx="0">
                  <c:v>No</c:v>
                </c:pt>
                <c:pt idx="1">
                  <c:v>Sometimes</c:v>
                </c:pt>
                <c:pt idx="2">
                  <c:v>Yes</c:v>
                </c:pt>
              </c:strCache>
            </c:strRef>
          </c:cat>
          <c:val>
            <c:numRef>
              <c:f>Лб1!$B$65:$B$68</c:f>
              <c:numCache>
                <c:formatCode>General</c:formatCode>
                <c:ptCount val="3"/>
                <c:pt idx="0">
                  <c:v>5</c:v>
                </c:pt>
                <c:pt idx="1">
                  <c:v>15</c:v>
                </c:pt>
                <c:pt idx="2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8CA-4E52-B6AF-9D047C07CC13}"/>
            </c:ext>
          </c:extLst>
        </c:ser>
        <c:ser>
          <c:idx val="1"/>
          <c:order val="1"/>
          <c:tx>
            <c:strRef>
              <c:f>Лб1!$C$63:$C$64</c:f>
              <c:strCache>
                <c:ptCount val="1"/>
                <c:pt idx="0">
                  <c:v>Below average</c:v>
                </c:pt>
              </c:strCache>
            </c:strRef>
          </c:tx>
          <c:cat>
            <c:strRef>
              <c:f>Лб1!$A$65:$A$68</c:f>
              <c:strCache>
                <c:ptCount val="3"/>
                <c:pt idx="0">
                  <c:v>No</c:v>
                </c:pt>
                <c:pt idx="1">
                  <c:v>Sometimes</c:v>
                </c:pt>
                <c:pt idx="2">
                  <c:v>Yes</c:v>
                </c:pt>
              </c:strCache>
            </c:strRef>
          </c:cat>
          <c:val>
            <c:numRef>
              <c:f>Лб1!$C$65:$C$68</c:f>
              <c:numCache>
                <c:formatCode>General</c:formatCode>
                <c:ptCount val="3"/>
                <c:pt idx="2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8CA-4E52-B6AF-9D047C07CC13}"/>
            </c:ext>
          </c:extLst>
        </c:ser>
        <c:ser>
          <c:idx val="2"/>
          <c:order val="2"/>
          <c:tx>
            <c:strRef>
              <c:f>Лб1!$D$63:$D$64</c:f>
              <c:strCache>
                <c:ptCount val="1"/>
                <c:pt idx="0">
                  <c:v>Excellent</c:v>
                </c:pt>
              </c:strCache>
            </c:strRef>
          </c:tx>
          <c:cat>
            <c:strRef>
              <c:f>Лб1!$A$65:$A$68</c:f>
              <c:strCache>
                <c:ptCount val="3"/>
                <c:pt idx="0">
                  <c:v>No</c:v>
                </c:pt>
                <c:pt idx="1">
                  <c:v>Sometimes</c:v>
                </c:pt>
                <c:pt idx="2">
                  <c:v>Yes</c:v>
                </c:pt>
              </c:strCache>
            </c:strRef>
          </c:cat>
          <c:val>
            <c:numRef>
              <c:f>Лб1!$D$65:$D$68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8CA-4E52-B6AF-9D047C07CC13}"/>
            </c:ext>
          </c:extLst>
        </c:ser>
        <c:ser>
          <c:idx val="3"/>
          <c:order val="3"/>
          <c:tx>
            <c:strRef>
              <c:f>Лб1!$E$63:$E$64</c:f>
              <c:strCache>
                <c:ptCount val="1"/>
                <c:pt idx="0">
                  <c:v>Good</c:v>
                </c:pt>
              </c:strCache>
            </c:strRef>
          </c:tx>
          <c:cat>
            <c:strRef>
              <c:f>Лб1!$A$65:$A$68</c:f>
              <c:strCache>
                <c:ptCount val="3"/>
                <c:pt idx="0">
                  <c:v>No</c:v>
                </c:pt>
                <c:pt idx="1">
                  <c:v>Sometimes</c:v>
                </c:pt>
                <c:pt idx="2">
                  <c:v>Yes</c:v>
                </c:pt>
              </c:strCache>
            </c:strRef>
          </c:cat>
          <c:val>
            <c:numRef>
              <c:f>Лб1!$E$65:$E$68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8CA-4E52-B6AF-9D047C07C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[Табл_данные.xlsx]Лб1!СводнаяТаблица8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 успеваимость и проблем связанных</a:t>
            </a:r>
            <a:r>
              <a:rPr lang="ru-RU" baseline="0"/>
              <a:t> с учебой</a:t>
            </a:r>
            <a:endParaRPr lang="ru-RU"/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4951946796124163E-2"/>
          <c:y val="0.29483866911845602"/>
          <c:w val="0.73705306573520402"/>
          <c:h val="0.529368035582378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Лб1!$B$70:$B$71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Лб1!$A$72:$A$76</c:f>
              <c:strCache>
                <c:ptCount val="4"/>
                <c:pt idx="0">
                  <c:v>Average</c:v>
                </c:pt>
                <c:pt idx="1">
                  <c:v>Below average</c:v>
                </c:pt>
                <c:pt idx="2">
                  <c:v>Excellent</c:v>
                </c:pt>
                <c:pt idx="3">
                  <c:v>Good</c:v>
                </c:pt>
              </c:strCache>
            </c:strRef>
          </c:cat>
          <c:val>
            <c:numRef>
              <c:f>Лб1!$B$72:$B$76</c:f>
              <c:numCache>
                <c:formatCode>General</c:formatCode>
                <c:ptCount val="4"/>
                <c:pt idx="0">
                  <c:v>5</c:v>
                </c:pt>
                <c:pt idx="2">
                  <c:v>6</c:v>
                </c:pt>
                <c:pt idx="3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2D-46E7-8FD5-98FCF1667716}"/>
            </c:ext>
          </c:extLst>
        </c:ser>
        <c:ser>
          <c:idx val="1"/>
          <c:order val="1"/>
          <c:tx>
            <c:strRef>
              <c:f>Лб1!$C$70:$C$71</c:f>
              <c:strCache>
                <c:ptCount val="1"/>
                <c:pt idx="0">
                  <c:v>Sometimes</c:v>
                </c:pt>
              </c:strCache>
            </c:strRef>
          </c:tx>
          <c:invertIfNegative val="0"/>
          <c:cat>
            <c:strRef>
              <c:f>Лб1!$A$72:$A$76</c:f>
              <c:strCache>
                <c:ptCount val="4"/>
                <c:pt idx="0">
                  <c:v>Average</c:v>
                </c:pt>
                <c:pt idx="1">
                  <c:v>Below average</c:v>
                </c:pt>
                <c:pt idx="2">
                  <c:v>Excellent</c:v>
                </c:pt>
                <c:pt idx="3">
                  <c:v>Good</c:v>
                </c:pt>
              </c:strCache>
            </c:strRef>
          </c:cat>
          <c:val>
            <c:numRef>
              <c:f>Лб1!$C$72:$C$76</c:f>
              <c:numCache>
                <c:formatCode>General</c:formatCode>
                <c:ptCount val="4"/>
                <c:pt idx="0">
                  <c:v>21</c:v>
                </c:pt>
                <c:pt idx="3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82D-46E7-8FD5-98FCF1667716}"/>
            </c:ext>
          </c:extLst>
        </c:ser>
        <c:ser>
          <c:idx val="2"/>
          <c:order val="2"/>
          <c:tx>
            <c:strRef>
              <c:f>Лб1!$D$70:$D$71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Лб1!$A$72:$A$76</c:f>
              <c:strCache>
                <c:ptCount val="4"/>
                <c:pt idx="0">
                  <c:v>Average</c:v>
                </c:pt>
                <c:pt idx="1">
                  <c:v>Below average</c:v>
                </c:pt>
                <c:pt idx="2">
                  <c:v>Excellent</c:v>
                </c:pt>
                <c:pt idx="3">
                  <c:v>Good</c:v>
                </c:pt>
              </c:strCache>
            </c:strRef>
          </c:cat>
          <c:val>
            <c:numRef>
              <c:f>Лб1!$D$72:$D$76</c:f>
              <c:numCache>
                <c:formatCode>General</c:formatCode>
                <c:ptCount val="4"/>
                <c:pt idx="0">
                  <c:v>19</c:v>
                </c:pt>
                <c:pt idx="1">
                  <c:v>4</c:v>
                </c:pt>
                <c:pt idx="2">
                  <c:v>3</c:v>
                </c:pt>
                <c:pt idx="3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82D-46E7-8FD5-98FCF1667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5333888"/>
        <c:axId val="375693312"/>
      </c:barChart>
      <c:catAx>
        <c:axId val="375333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Успеваемость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375693312"/>
        <c:crosses val="autoZero"/>
        <c:auto val="1"/>
        <c:lblAlgn val="ctr"/>
        <c:lblOffset val="100"/>
        <c:noMultiLvlLbl val="0"/>
      </c:catAx>
      <c:valAx>
        <c:axId val="375693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Колчиство</a:t>
                </a:r>
                <a:r>
                  <a:rPr lang="ru-RU" baseline="0"/>
                  <a:t> студентов</a:t>
                </a: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75333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205513784461148"/>
          <c:y val="0.42454429723230702"/>
          <c:w val="0.16290726817042606"/>
          <c:h val="0.2745639429801813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[Табл_данные.xlsx]Лб1!СводнаяТаблица9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ru-RU"/>
              <a:t>Среднний</a:t>
            </a:r>
            <a:r>
              <a:rPr lang="ru-RU" baseline="0"/>
              <a:t> возраст по полу</a:t>
            </a:r>
            <a:endParaRPr lang="ru-RU"/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Лб1!$B$78</c:f>
              <c:strCache>
                <c:ptCount val="1"/>
                <c:pt idx="0">
                  <c:v>Итог</c:v>
                </c:pt>
              </c:strCache>
            </c:strRef>
          </c:tx>
          <c:invertIfNegative val="0"/>
          <c:cat>
            <c:strRef>
              <c:f>Лб1!$A$79:$A$81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Лб1!$B$79:$B$81</c:f>
              <c:numCache>
                <c:formatCode>General</c:formatCode>
                <c:ptCount val="2"/>
                <c:pt idx="0">
                  <c:v>22.232558139534884</c:v>
                </c:pt>
                <c:pt idx="1">
                  <c:v>22.732142857142858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7C9-467B-849F-EC8C39AFC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5336448"/>
        <c:axId val="375695040"/>
      </c:barChart>
      <c:catAx>
        <c:axId val="37533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Пол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75695040"/>
        <c:crosses val="autoZero"/>
        <c:auto val="1"/>
        <c:lblAlgn val="ctr"/>
        <c:lblOffset val="100"/>
        <c:noMultiLvlLbl val="0"/>
      </c:catAx>
      <c:valAx>
        <c:axId val="375695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Возраст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5336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[Табл_данные.xlsx]Лб1!СводнаяТаблица1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друзей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Лб1!$B$3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Лб1!$A$4:$A$22</c:f>
              <c:strCach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15</c:v>
                </c:pt>
                <c:pt idx="11">
                  <c:v>17</c:v>
                </c:pt>
                <c:pt idx="12">
                  <c:v>23</c:v>
                </c:pt>
                <c:pt idx="13">
                  <c:v>55</c:v>
                </c:pt>
                <c:pt idx="14">
                  <c:v>60</c:v>
                </c:pt>
                <c:pt idx="15">
                  <c:v>80</c:v>
                </c:pt>
                <c:pt idx="16">
                  <c:v>100</c:v>
                </c:pt>
                <c:pt idx="17">
                  <c:v>(пусто)</c:v>
                </c:pt>
              </c:strCache>
            </c:strRef>
          </c:cat>
          <c:val>
            <c:numRef>
              <c:f>Лб1!$B$4:$B$22</c:f>
              <c:numCache>
                <c:formatCode>General</c:formatCode>
                <c:ptCount val="18"/>
                <c:pt idx="0">
                  <c:v>4</c:v>
                </c:pt>
                <c:pt idx="1">
                  <c:v>4</c:v>
                </c:pt>
                <c:pt idx="2">
                  <c:v>9</c:v>
                </c:pt>
                <c:pt idx="3">
                  <c:v>18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A-4FD2-973D-0D0CCC183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172544"/>
        <c:axId val="375696768"/>
      </c:barChart>
      <c:catAx>
        <c:axId val="37617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</a:t>
                </a:r>
                <a:r>
                  <a:rPr lang="ru-RU" baseline="0"/>
                  <a:t> друзей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696768"/>
        <c:crosses val="autoZero"/>
        <c:auto val="1"/>
        <c:lblAlgn val="ctr"/>
        <c:lblOffset val="100"/>
        <c:noMultiLvlLbl val="0"/>
      </c:catAx>
      <c:valAx>
        <c:axId val="37569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Колво</a:t>
                </a:r>
                <a:r>
                  <a:rPr lang="ru-RU" baseline="0"/>
                  <a:t> студентов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17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17</xdr:row>
      <xdr:rowOff>104775</xdr:rowOff>
    </xdr:from>
    <xdr:to>
      <xdr:col>11</xdr:col>
      <xdr:colOff>171450</xdr:colOff>
      <xdr:row>31</xdr:row>
      <xdr:rowOff>180975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33</xdr:row>
      <xdr:rowOff>9525</xdr:rowOff>
    </xdr:from>
    <xdr:to>
      <xdr:col>11</xdr:col>
      <xdr:colOff>190500</xdr:colOff>
      <xdr:row>47</xdr:row>
      <xdr:rowOff>85725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33</xdr:row>
      <xdr:rowOff>0</xdr:rowOff>
    </xdr:from>
    <xdr:to>
      <xdr:col>19</xdr:col>
      <xdr:colOff>314325</xdr:colOff>
      <xdr:row>47</xdr:row>
      <xdr:rowOff>76200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57149</xdr:colOff>
      <xdr:row>48</xdr:row>
      <xdr:rowOff>28575</xdr:rowOff>
    </xdr:from>
    <xdr:to>
      <xdr:col>18</xdr:col>
      <xdr:colOff>142874</xdr:colOff>
      <xdr:row>65</xdr:row>
      <xdr:rowOff>85725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295274</xdr:colOff>
      <xdr:row>48</xdr:row>
      <xdr:rowOff>57149</xdr:rowOff>
    </xdr:from>
    <xdr:to>
      <xdr:col>26</xdr:col>
      <xdr:colOff>323849</xdr:colOff>
      <xdr:row>65</xdr:row>
      <xdr:rowOff>47624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65</xdr:row>
      <xdr:rowOff>114299</xdr:rowOff>
    </xdr:from>
    <xdr:to>
      <xdr:col>18</xdr:col>
      <xdr:colOff>161925</xdr:colOff>
      <xdr:row>81</xdr:row>
      <xdr:rowOff>142874</xdr:rowOff>
    </xdr:to>
    <xdr:graphicFrame macro="">
      <xdr:nvGraphicFramePr>
        <xdr:cNvPr id="25" name="Диаграмма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276225</xdr:colOff>
      <xdr:row>65</xdr:row>
      <xdr:rowOff>95250</xdr:rowOff>
    </xdr:from>
    <xdr:to>
      <xdr:col>26</xdr:col>
      <xdr:colOff>466725</xdr:colOff>
      <xdr:row>82</xdr:row>
      <xdr:rowOff>38100</xdr:rowOff>
    </xdr:to>
    <xdr:graphicFrame macro="">
      <xdr:nvGraphicFramePr>
        <xdr:cNvPr id="28" name="Диаграмма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114300</xdr:colOff>
      <xdr:row>82</xdr:row>
      <xdr:rowOff>9524</xdr:rowOff>
    </xdr:from>
    <xdr:to>
      <xdr:col>18</xdr:col>
      <xdr:colOff>152400</xdr:colOff>
      <xdr:row>100</xdr:row>
      <xdr:rowOff>76199</xdr:rowOff>
    </xdr:to>
    <xdr:graphicFrame macro="">
      <xdr:nvGraphicFramePr>
        <xdr:cNvPr id="32" name="Диаграмма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347662</xdr:colOff>
      <xdr:row>1</xdr:row>
      <xdr:rowOff>123825</xdr:rowOff>
    </xdr:from>
    <xdr:to>
      <xdr:col>11</xdr:col>
      <xdr:colOff>309562</xdr:colOff>
      <xdr:row>16</xdr:row>
      <xdr:rowOff>9525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0.29515</cdr:x>
      <cdr:y>0</cdr:y>
    </cdr:from>
    <cdr:to>
      <cdr:x>0.9767</cdr:x>
      <cdr:y>0.13783</cdr:y>
    </cdr:to>
    <cdr:pic>
      <cdr:nvPicPr>
        <cdr:cNvPr id="3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447801" y="0"/>
          <a:ext cx="3343275" cy="445047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19050</xdr:rowOff>
    </xdr:from>
    <xdr:to>
      <xdr:col>12</xdr:col>
      <xdr:colOff>123825</xdr:colOff>
      <xdr:row>18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20</xdr:row>
      <xdr:rowOff>9525</xdr:rowOff>
    </xdr:from>
    <xdr:to>
      <xdr:col>12</xdr:col>
      <xdr:colOff>133350</xdr:colOff>
      <xdr:row>34</xdr:row>
      <xdr:rowOff>85725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28575</xdr:colOff>
      <xdr:row>3</xdr:row>
      <xdr:rowOff>0</xdr:rowOff>
    </xdr:from>
    <xdr:to>
      <xdr:col>26</xdr:col>
      <xdr:colOff>333375</xdr:colOff>
      <xdr:row>17</xdr:row>
      <xdr:rowOff>76200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28575</xdr:colOff>
      <xdr:row>18</xdr:row>
      <xdr:rowOff>19050</xdr:rowOff>
    </xdr:from>
    <xdr:to>
      <xdr:col>26</xdr:col>
      <xdr:colOff>333375</xdr:colOff>
      <xdr:row>32</xdr:row>
      <xdr:rowOff>95250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128587</xdr:colOff>
      <xdr:row>4</xdr:row>
      <xdr:rowOff>176212</xdr:rowOff>
    </xdr:from>
    <xdr:to>
      <xdr:col>38</xdr:col>
      <xdr:colOff>433387</xdr:colOff>
      <xdr:row>19</xdr:row>
      <xdr:rowOff>61912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xmlns="" id="{0E26F4B8-8852-4118-A02B-DBFE080C4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109537</xdr:colOff>
      <xdr:row>20</xdr:row>
      <xdr:rowOff>52387</xdr:rowOff>
    </xdr:from>
    <xdr:to>
      <xdr:col>38</xdr:col>
      <xdr:colOff>414337</xdr:colOff>
      <xdr:row>34</xdr:row>
      <xdr:rowOff>128587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xmlns="" id="{15966FC1-09DC-4C76-9FFB-C10CDBB83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923925</xdr:colOff>
      <xdr:row>1</xdr:row>
      <xdr:rowOff>38100</xdr:rowOff>
    </xdr:from>
    <xdr:to>
      <xdr:col>7</xdr:col>
      <xdr:colOff>609600</xdr:colOff>
      <xdr:row>15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781051</xdr:colOff>
      <xdr:row>0</xdr:row>
      <xdr:rowOff>180975</xdr:rowOff>
    </xdr:from>
    <xdr:to>
      <xdr:col>12</xdr:col>
      <xdr:colOff>2105025</xdr:colOff>
      <xdr:row>12</xdr:row>
      <xdr:rowOff>1000125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36</xdr:row>
      <xdr:rowOff>0</xdr:rowOff>
    </xdr:from>
    <xdr:to>
      <xdr:col>11</xdr:col>
      <xdr:colOff>257175</xdr:colOff>
      <xdr:row>50</xdr:row>
      <xdr:rowOff>57150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2</xdr:col>
      <xdr:colOff>1038225</xdr:colOff>
      <xdr:row>77</xdr:row>
      <xdr:rowOff>76200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2</xdr:col>
      <xdr:colOff>1038225</xdr:colOff>
      <xdr:row>96</xdr:row>
      <xdr:rowOff>76200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200025</xdr:colOff>
      <xdr:row>101</xdr:row>
      <xdr:rowOff>57150</xdr:rowOff>
    </xdr:from>
    <xdr:to>
      <xdr:col>13</xdr:col>
      <xdr:colOff>295275</xdr:colOff>
      <xdr:row>115</xdr:row>
      <xdr:rowOff>133350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257175</xdr:colOff>
      <xdr:row>116</xdr:row>
      <xdr:rowOff>114300</xdr:rowOff>
    </xdr:from>
    <xdr:to>
      <xdr:col>13</xdr:col>
      <xdr:colOff>352425</xdr:colOff>
      <xdr:row>131</xdr:row>
      <xdr:rowOff>0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666749</xdr:colOff>
      <xdr:row>101</xdr:row>
      <xdr:rowOff>0</xdr:rowOff>
    </xdr:from>
    <xdr:to>
      <xdr:col>18</xdr:col>
      <xdr:colOff>523874</xdr:colOff>
      <xdr:row>115</xdr:row>
      <xdr:rowOff>76200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1409700</xdr:colOff>
      <xdr:row>131</xdr:row>
      <xdr:rowOff>133350</xdr:rowOff>
    </xdr:from>
    <xdr:to>
      <xdr:col>12</xdr:col>
      <xdr:colOff>561975</xdr:colOff>
      <xdr:row>146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800100</xdr:colOff>
      <xdr:row>132</xdr:row>
      <xdr:rowOff>38100</xdr:rowOff>
    </xdr:from>
    <xdr:to>
      <xdr:col>15</xdr:col>
      <xdr:colOff>323850</xdr:colOff>
      <xdr:row>146</xdr:row>
      <xdr:rowOff>114300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13</xdr:row>
      <xdr:rowOff>9525</xdr:rowOff>
    </xdr:from>
    <xdr:to>
      <xdr:col>17</xdr:col>
      <xdr:colOff>342900</xdr:colOff>
      <xdr:row>27</xdr:row>
      <xdr:rowOff>85725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581025</xdr:colOff>
      <xdr:row>12</xdr:row>
      <xdr:rowOff>180975</xdr:rowOff>
    </xdr:from>
    <xdr:to>
      <xdr:col>25</xdr:col>
      <xdr:colOff>276225</xdr:colOff>
      <xdr:row>27</xdr:row>
      <xdr:rowOff>66675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1058;&#1072;&#1073;&#1083;_&#1076;&#1072;&#1085;&#1085;&#1099;&#1077;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desktop/DS%20&#1074;&#1077;&#1088;&#1085;&#1086;&#1077;/&#1083;&#1073;_5/&#1083;&#1073;2-5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5427.892841319444" createdVersion="4" refreshedVersion="4" minRefreshableVersion="3" recordCount="99">
  <cacheSource type="worksheet">
    <worksheetSource ref="A1:J100" sheet="Данные" r:id="rId2"/>
  </cacheSource>
  <cacheFields count="10">
    <cacheField name="Age " numFmtId="0">
      <sharedItems containsSemiMixedTypes="0" containsString="0" containsNumber="1" containsInteger="1" minValue="20" maxValue="25" count="6">
        <n v="23"/>
        <n v="24"/>
        <n v="20"/>
        <n v="21"/>
        <n v="22"/>
        <n v="25"/>
      </sharedItems>
    </cacheField>
    <cacheField name="Gender" numFmtId="0">
      <sharedItems count="2">
        <s v="Male"/>
        <s v="Female"/>
      </sharedItems>
    </cacheField>
    <cacheField name="AcademicPerformance" numFmtId="0">
      <sharedItems count="4">
        <s v="Average"/>
        <s v="Excellent"/>
        <s v="Good"/>
        <s v="Below average"/>
      </sharedItems>
    </cacheField>
    <cacheField name="TakingNoteInClass" numFmtId="0">
      <sharedItems count="3">
        <s v="No"/>
        <s v="Sometimes"/>
        <s v="Yes"/>
      </sharedItems>
    </cacheField>
    <cacheField name="DepressionStatus" numFmtId="0">
      <sharedItems count="3">
        <s v="Sometimes"/>
        <s v="Yes"/>
        <s v="No"/>
      </sharedItems>
    </cacheField>
    <cacheField name="FaceChallangesToCompleteAcademicTask" numFmtId="0">
      <sharedItems count="3">
        <s v="Yes"/>
        <s v="No"/>
        <s v="Sometimes"/>
      </sharedItems>
    </cacheField>
    <cacheField name="LikePresentation" numFmtId="0">
      <sharedItems count="2">
        <s v="Yes"/>
        <s v="No"/>
      </sharedItems>
    </cacheField>
    <cacheField name="SleepPerDayHours" numFmtId="0">
      <sharedItems containsSemiMixedTypes="0" containsString="0" containsNumber="1" containsInteger="1" minValue="4" maxValue="12" count="7">
        <n v="12"/>
        <n v="8"/>
        <n v="5"/>
        <n v="4"/>
        <n v="7"/>
        <n v="6"/>
        <n v="10"/>
      </sharedItems>
    </cacheField>
    <cacheField name="NumberOfFriend" numFmtId="0">
      <sharedItems containsString="0" containsBlank="1" containsNumber="1" containsInteger="1" minValue="0" maxValue="100" count="18">
        <m/>
        <n v="80"/>
        <n v="10"/>
        <n v="15"/>
        <n v="2"/>
        <n v="12"/>
        <n v="7"/>
        <n v="6"/>
        <n v="3"/>
        <n v="4"/>
        <n v="60"/>
        <n v="55"/>
        <n v="17"/>
        <n v="1"/>
        <n v="100"/>
        <n v="9"/>
        <n v="23"/>
        <n v="0"/>
      </sharedItems>
    </cacheField>
    <cacheField name="LikeNewThings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Автор" refreshedDate="45394.381629976851" createdVersion="6" refreshedVersion="4" minRefreshableVersion="3" recordCount="99">
  <cacheSource type="worksheet">
    <worksheetSource ref="A1:J100" sheet="Исходные данные" r:id="rId2"/>
  </cacheSource>
  <cacheFields count="10">
    <cacheField name="Age " numFmtId="0">
      <sharedItems containsSemiMixedTypes="0" containsString="0" containsNumber="1" containsInteger="1" minValue="20" maxValue="25" count="6">
        <n v="23"/>
        <n v="24"/>
        <n v="20"/>
        <n v="21"/>
        <n v="22"/>
        <n v="25"/>
      </sharedItems>
    </cacheField>
    <cacheField name="Gender" numFmtId="0">
      <sharedItems count="2">
        <s v="Male"/>
        <s v="Female"/>
      </sharedItems>
    </cacheField>
    <cacheField name="AcademicPerformance" numFmtId="0">
      <sharedItems count="4">
        <s v="Average"/>
        <s v="Excellent"/>
        <s v="Good"/>
        <s v="Below average"/>
      </sharedItems>
    </cacheField>
    <cacheField name="TakingNoteInClass" numFmtId="0">
      <sharedItems count="3">
        <s v="No"/>
        <s v="Sometimes"/>
        <s v="Yes"/>
      </sharedItems>
    </cacheField>
    <cacheField name="DepressionStatus" numFmtId="0">
      <sharedItems count="3">
        <s v="Sometimes"/>
        <s v="Yes"/>
        <s v="No"/>
      </sharedItems>
    </cacheField>
    <cacheField name="FaceChallangesToCompleteAcademicTask" numFmtId="0">
      <sharedItems count="3">
        <s v="Yes"/>
        <s v="No"/>
        <s v="Sometimes"/>
      </sharedItems>
    </cacheField>
    <cacheField name="LikePresentation" numFmtId="0">
      <sharedItems count="2">
        <s v="Yes"/>
        <s v="No"/>
      </sharedItems>
    </cacheField>
    <cacheField name="SleepPerDayHours" numFmtId="0">
      <sharedItems containsSemiMixedTypes="0" containsString="0" containsNumber="1" containsInteger="1" minValue="4" maxValue="12" count="7">
        <n v="12"/>
        <n v="8"/>
        <n v="5"/>
        <n v="4"/>
        <n v="7"/>
        <n v="6"/>
        <n v="10"/>
      </sharedItems>
    </cacheField>
    <cacheField name="NumberOfFriend" numFmtId="0">
      <sharedItems containsString="0" containsBlank="1" containsNumber="1" containsInteger="1" minValue="0" maxValue="100" count="18">
        <m/>
        <n v="80"/>
        <n v="10"/>
        <n v="15"/>
        <n v="2"/>
        <n v="12"/>
        <n v="7"/>
        <n v="6"/>
        <n v="3"/>
        <n v="4"/>
        <n v="60"/>
        <n v="55"/>
        <n v="17"/>
        <n v="1"/>
        <n v="100"/>
        <n v="9"/>
        <n v="23"/>
        <n v="0"/>
      </sharedItems>
    </cacheField>
    <cacheField name="LikeNewThings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Автор" refreshedDate="45441.008313194441" createdVersion="4" refreshedVersion="4" minRefreshableVersion="3" recordCount="99">
  <cacheSource type="worksheet">
    <worksheetSource ref="A1:J100" sheet="Данные"/>
  </cacheSource>
  <cacheFields count="10">
    <cacheField name="Age " numFmtId="0">
      <sharedItems containsSemiMixedTypes="0" containsString="0" containsNumber="1" containsInteger="1" minValue="20" maxValue="25"/>
    </cacheField>
    <cacheField name="Gender" numFmtId="0">
      <sharedItems/>
    </cacheField>
    <cacheField name="AcademicPerformance" numFmtId="0">
      <sharedItems/>
    </cacheField>
    <cacheField name="TakingNoteInClass" numFmtId="0">
      <sharedItems count="3">
        <s v="Yes"/>
        <s v="No"/>
        <s v="Sometimes"/>
      </sharedItems>
    </cacheField>
    <cacheField name="DepressionStatus" numFmtId="0">
      <sharedItems count="3">
        <s v="Sometimes"/>
        <s v="No"/>
        <s v="Yes"/>
      </sharedItems>
    </cacheField>
    <cacheField name="FaceChallangesToCompleteAcademicTask" numFmtId="0">
      <sharedItems count="3">
        <s v="No"/>
        <s v="Sometimes"/>
        <s v="Yes"/>
      </sharedItems>
    </cacheField>
    <cacheField name="LikePresentation" numFmtId="0">
      <sharedItems count="2">
        <s v="Yes"/>
        <s v="No"/>
      </sharedItems>
    </cacheField>
    <cacheField name="SleepPerDayHours" numFmtId="0">
      <sharedItems containsSemiMixedTypes="0" containsString="0" containsNumber="1" containsInteger="1" minValue="4" maxValue="12" count="7">
        <n v="4"/>
        <n v="7"/>
        <n v="8"/>
        <n v="6"/>
        <n v="5"/>
        <n v="10"/>
        <n v="12"/>
      </sharedItems>
      <fieldGroup base="7">
        <rangePr startNum="4" endNum="12" groupInterval="3"/>
        <groupItems count="5">
          <s v="&lt;4"/>
          <s v="4-6"/>
          <s v="7-9"/>
          <s v="10-12"/>
          <s v="&gt;13"/>
        </groupItems>
      </fieldGroup>
    </cacheField>
    <cacheField name="NumberOfFriend" numFmtId="0">
      <sharedItems containsString="0" containsBlank="1" containsNumber="1" containsInteger="1" minValue="0" maxValue="100"/>
    </cacheField>
    <cacheField name="LikeNewThings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x v="0"/>
    <x v="0"/>
    <x v="0"/>
    <x v="0"/>
    <x v="0"/>
    <x v="0"/>
    <x v="0"/>
    <x v="0"/>
    <x v="0"/>
    <x v="0"/>
  </r>
  <r>
    <x v="0"/>
    <x v="0"/>
    <x v="1"/>
    <x v="1"/>
    <x v="1"/>
    <x v="1"/>
    <x v="0"/>
    <x v="1"/>
    <x v="1"/>
    <x v="0"/>
  </r>
  <r>
    <x v="1"/>
    <x v="0"/>
    <x v="0"/>
    <x v="0"/>
    <x v="0"/>
    <x v="2"/>
    <x v="1"/>
    <x v="1"/>
    <x v="2"/>
    <x v="0"/>
  </r>
  <r>
    <x v="2"/>
    <x v="1"/>
    <x v="2"/>
    <x v="2"/>
    <x v="0"/>
    <x v="0"/>
    <x v="1"/>
    <x v="2"/>
    <x v="3"/>
    <x v="0"/>
  </r>
  <r>
    <x v="1"/>
    <x v="1"/>
    <x v="0"/>
    <x v="2"/>
    <x v="1"/>
    <x v="0"/>
    <x v="0"/>
    <x v="2"/>
    <x v="4"/>
    <x v="0"/>
  </r>
  <r>
    <x v="0"/>
    <x v="0"/>
    <x v="2"/>
    <x v="1"/>
    <x v="0"/>
    <x v="1"/>
    <x v="0"/>
    <x v="1"/>
    <x v="5"/>
    <x v="0"/>
  </r>
  <r>
    <x v="3"/>
    <x v="1"/>
    <x v="2"/>
    <x v="2"/>
    <x v="2"/>
    <x v="1"/>
    <x v="1"/>
    <x v="1"/>
    <x v="6"/>
    <x v="0"/>
  </r>
  <r>
    <x v="3"/>
    <x v="0"/>
    <x v="0"/>
    <x v="1"/>
    <x v="1"/>
    <x v="2"/>
    <x v="1"/>
    <x v="1"/>
    <x v="7"/>
    <x v="0"/>
  </r>
  <r>
    <x v="1"/>
    <x v="0"/>
    <x v="1"/>
    <x v="0"/>
    <x v="2"/>
    <x v="1"/>
    <x v="0"/>
    <x v="1"/>
    <x v="8"/>
    <x v="0"/>
  </r>
  <r>
    <x v="0"/>
    <x v="1"/>
    <x v="0"/>
    <x v="2"/>
    <x v="0"/>
    <x v="2"/>
    <x v="0"/>
    <x v="1"/>
    <x v="9"/>
    <x v="0"/>
  </r>
  <r>
    <x v="4"/>
    <x v="0"/>
    <x v="0"/>
    <x v="2"/>
    <x v="1"/>
    <x v="2"/>
    <x v="0"/>
    <x v="3"/>
    <x v="10"/>
    <x v="0"/>
  </r>
  <r>
    <x v="4"/>
    <x v="0"/>
    <x v="1"/>
    <x v="1"/>
    <x v="0"/>
    <x v="0"/>
    <x v="0"/>
    <x v="4"/>
    <x v="11"/>
    <x v="0"/>
  </r>
  <r>
    <x v="1"/>
    <x v="0"/>
    <x v="0"/>
    <x v="2"/>
    <x v="0"/>
    <x v="2"/>
    <x v="0"/>
    <x v="4"/>
    <x v="12"/>
    <x v="0"/>
  </r>
  <r>
    <x v="1"/>
    <x v="1"/>
    <x v="2"/>
    <x v="2"/>
    <x v="1"/>
    <x v="0"/>
    <x v="0"/>
    <x v="2"/>
    <x v="8"/>
    <x v="0"/>
  </r>
  <r>
    <x v="3"/>
    <x v="1"/>
    <x v="3"/>
    <x v="2"/>
    <x v="1"/>
    <x v="0"/>
    <x v="1"/>
    <x v="2"/>
    <x v="13"/>
    <x v="0"/>
  </r>
  <r>
    <x v="5"/>
    <x v="1"/>
    <x v="0"/>
    <x v="2"/>
    <x v="1"/>
    <x v="0"/>
    <x v="0"/>
    <x v="2"/>
    <x v="8"/>
    <x v="0"/>
  </r>
  <r>
    <x v="1"/>
    <x v="0"/>
    <x v="0"/>
    <x v="1"/>
    <x v="2"/>
    <x v="0"/>
    <x v="0"/>
    <x v="4"/>
    <x v="14"/>
    <x v="0"/>
  </r>
  <r>
    <x v="2"/>
    <x v="0"/>
    <x v="2"/>
    <x v="0"/>
    <x v="0"/>
    <x v="1"/>
    <x v="0"/>
    <x v="4"/>
    <x v="6"/>
    <x v="0"/>
  </r>
  <r>
    <x v="4"/>
    <x v="1"/>
    <x v="0"/>
    <x v="2"/>
    <x v="2"/>
    <x v="1"/>
    <x v="0"/>
    <x v="4"/>
    <x v="8"/>
    <x v="0"/>
  </r>
  <r>
    <x v="3"/>
    <x v="1"/>
    <x v="2"/>
    <x v="2"/>
    <x v="1"/>
    <x v="2"/>
    <x v="0"/>
    <x v="3"/>
    <x v="4"/>
    <x v="0"/>
  </r>
  <r>
    <x v="3"/>
    <x v="0"/>
    <x v="2"/>
    <x v="2"/>
    <x v="0"/>
    <x v="0"/>
    <x v="0"/>
    <x v="5"/>
    <x v="9"/>
    <x v="0"/>
  </r>
  <r>
    <x v="3"/>
    <x v="1"/>
    <x v="2"/>
    <x v="2"/>
    <x v="1"/>
    <x v="1"/>
    <x v="0"/>
    <x v="5"/>
    <x v="7"/>
    <x v="0"/>
  </r>
  <r>
    <x v="5"/>
    <x v="0"/>
    <x v="2"/>
    <x v="2"/>
    <x v="0"/>
    <x v="1"/>
    <x v="0"/>
    <x v="3"/>
    <x v="15"/>
    <x v="1"/>
  </r>
  <r>
    <x v="3"/>
    <x v="0"/>
    <x v="2"/>
    <x v="2"/>
    <x v="2"/>
    <x v="2"/>
    <x v="1"/>
    <x v="6"/>
    <x v="16"/>
    <x v="0"/>
  </r>
  <r>
    <x v="3"/>
    <x v="1"/>
    <x v="0"/>
    <x v="2"/>
    <x v="0"/>
    <x v="2"/>
    <x v="0"/>
    <x v="4"/>
    <x v="0"/>
    <x v="0"/>
  </r>
  <r>
    <x v="5"/>
    <x v="0"/>
    <x v="0"/>
    <x v="1"/>
    <x v="0"/>
    <x v="2"/>
    <x v="1"/>
    <x v="4"/>
    <x v="17"/>
    <x v="1"/>
  </r>
  <r>
    <x v="0"/>
    <x v="0"/>
    <x v="2"/>
    <x v="1"/>
    <x v="0"/>
    <x v="2"/>
    <x v="1"/>
    <x v="2"/>
    <x v="5"/>
    <x v="1"/>
  </r>
  <r>
    <x v="5"/>
    <x v="0"/>
    <x v="0"/>
    <x v="1"/>
    <x v="0"/>
    <x v="0"/>
    <x v="1"/>
    <x v="1"/>
    <x v="3"/>
    <x v="0"/>
  </r>
  <r>
    <x v="3"/>
    <x v="0"/>
    <x v="0"/>
    <x v="2"/>
    <x v="0"/>
    <x v="0"/>
    <x v="0"/>
    <x v="1"/>
    <x v="6"/>
    <x v="0"/>
  </r>
  <r>
    <x v="0"/>
    <x v="0"/>
    <x v="2"/>
    <x v="2"/>
    <x v="2"/>
    <x v="1"/>
    <x v="0"/>
    <x v="1"/>
    <x v="8"/>
    <x v="0"/>
  </r>
  <r>
    <x v="0"/>
    <x v="1"/>
    <x v="0"/>
    <x v="1"/>
    <x v="0"/>
    <x v="0"/>
    <x v="1"/>
    <x v="1"/>
    <x v="17"/>
    <x v="0"/>
  </r>
  <r>
    <x v="0"/>
    <x v="1"/>
    <x v="0"/>
    <x v="1"/>
    <x v="1"/>
    <x v="2"/>
    <x v="1"/>
    <x v="1"/>
    <x v="4"/>
    <x v="1"/>
  </r>
  <r>
    <x v="0"/>
    <x v="0"/>
    <x v="0"/>
    <x v="0"/>
    <x v="0"/>
    <x v="0"/>
    <x v="0"/>
    <x v="0"/>
    <x v="0"/>
    <x v="0"/>
  </r>
  <r>
    <x v="0"/>
    <x v="0"/>
    <x v="1"/>
    <x v="1"/>
    <x v="1"/>
    <x v="1"/>
    <x v="0"/>
    <x v="1"/>
    <x v="1"/>
    <x v="0"/>
  </r>
  <r>
    <x v="1"/>
    <x v="0"/>
    <x v="0"/>
    <x v="0"/>
    <x v="0"/>
    <x v="2"/>
    <x v="1"/>
    <x v="1"/>
    <x v="2"/>
    <x v="0"/>
  </r>
  <r>
    <x v="2"/>
    <x v="1"/>
    <x v="2"/>
    <x v="2"/>
    <x v="0"/>
    <x v="0"/>
    <x v="1"/>
    <x v="2"/>
    <x v="3"/>
    <x v="0"/>
  </r>
  <r>
    <x v="1"/>
    <x v="1"/>
    <x v="0"/>
    <x v="2"/>
    <x v="1"/>
    <x v="0"/>
    <x v="0"/>
    <x v="2"/>
    <x v="4"/>
    <x v="0"/>
  </r>
  <r>
    <x v="0"/>
    <x v="0"/>
    <x v="2"/>
    <x v="1"/>
    <x v="0"/>
    <x v="1"/>
    <x v="0"/>
    <x v="1"/>
    <x v="5"/>
    <x v="0"/>
  </r>
  <r>
    <x v="3"/>
    <x v="1"/>
    <x v="2"/>
    <x v="2"/>
    <x v="2"/>
    <x v="1"/>
    <x v="1"/>
    <x v="1"/>
    <x v="6"/>
    <x v="0"/>
  </r>
  <r>
    <x v="3"/>
    <x v="0"/>
    <x v="0"/>
    <x v="1"/>
    <x v="1"/>
    <x v="2"/>
    <x v="1"/>
    <x v="1"/>
    <x v="7"/>
    <x v="0"/>
  </r>
  <r>
    <x v="1"/>
    <x v="0"/>
    <x v="1"/>
    <x v="0"/>
    <x v="2"/>
    <x v="1"/>
    <x v="0"/>
    <x v="1"/>
    <x v="8"/>
    <x v="0"/>
  </r>
  <r>
    <x v="0"/>
    <x v="1"/>
    <x v="0"/>
    <x v="2"/>
    <x v="0"/>
    <x v="2"/>
    <x v="0"/>
    <x v="1"/>
    <x v="9"/>
    <x v="0"/>
  </r>
  <r>
    <x v="4"/>
    <x v="0"/>
    <x v="0"/>
    <x v="2"/>
    <x v="1"/>
    <x v="2"/>
    <x v="0"/>
    <x v="3"/>
    <x v="10"/>
    <x v="0"/>
  </r>
  <r>
    <x v="4"/>
    <x v="0"/>
    <x v="1"/>
    <x v="1"/>
    <x v="0"/>
    <x v="0"/>
    <x v="0"/>
    <x v="4"/>
    <x v="11"/>
    <x v="0"/>
  </r>
  <r>
    <x v="1"/>
    <x v="0"/>
    <x v="0"/>
    <x v="2"/>
    <x v="0"/>
    <x v="2"/>
    <x v="0"/>
    <x v="4"/>
    <x v="12"/>
    <x v="0"/>
  </r>
  <r>
    <x v="1"/>
    <x v="1"/>
    <x v="2"/>
    <x v="2"/>
    <x v="1"/>
    <x v="0"/>
    <x v="0"/>
    <x v="2"/>
    <x v="8"/>
    <x v="0"/>
  </r>
  <r>
    <x v="3"/>
    <x v="1"/>
    <x v="3"/>
    <x v="2"/>
    <x v="1"/>
    <x v="0"/>
    <x v="1"/>
    <x v="2"/>
    <x v="13"/>
    <x v="0"/>
  </r>
  <r>
    <x v="5"/>
    <x v="1"/>
    <x v="0"/>
    <x v="2"/>
    <x v="1"/>
    <x v="0"/>
    <x v="0"/>
    <x v="2"/>
    <x v="8"/>
    <x v="0"/>
  </r>
  <r>
    <x v="1"/>
    <x v="0"/>
    <x v="0"/>
    <x v="1"/>
    <x v="2"/>
    <x v="0"/>
    <x v="0"/>
    <x v="4"/>
    <x v="14"/>
    <x v="0"/>
  </r>
  <r>
    <x v="2"/>
    <x v="0"/>
    <x v="2"/>
    <x v="0"/>
    <x v="0"/>
    <x v="1"/>
    <x v="0"/>
    <x v="4"/>
    <x v="6"/>
    <x v="0"/>
  </r>
  <r>
    <x v="4"/>
    <x v="1"/>
    <x v="0"/>
    <x v="2"/>
    <x v="2"/>
    <x v="1"/>
    <x v="0"/>
    <x v="4"/>
    <x v="8"/>
    <x v="0"/>
  </r>
  <r>
    <x v="3"/>
    <x v="1"/>
    <x v="2"/>
    <x v="2"/>
    <x v="1"/>
    <x v="2"/>
    <x v="0"/>
    <x v="3"/>
    <x v="4"/>
    <x v="0"/>
  </r>
  <r>
    <x v="3"/>
    <x v="0"/>
    <x v="2"/>
    <x v="2"/>
    <x v="0"/>
    <x v="0"/>
    <x v="0"/>
    <x v="5"/>
    <x v="9"/>
    <x v="0"/>
  </r>
  <r>
    <x v="3"/>
    <x v="1"/>
    <x v="2"/>
    <x v="2"/>
    <x v="1"/>
    <x v="1"/>
    <x v="0"/>
    <x v="5"/>
    <x v="7"/>
    <x v="0"/>
  </r>
  <r>
    <x v="5"/>
    <x v="0"/>
    <x v="2"/>
    <x v="2"/>
    <x v="0"/>
    <x v="1"/>
    <x v="0"/>
    <x v="3"/>
    <x v="15"/>
    <x v="1"/>
  </r>
  <r>
    <x v="3"/>
    <x v="0"/>
    <x v="2"/>
    <x v="2"/>
    <x v="2"/>
    <x v="2"/>
    <x v="1"/>
    <x v="6"/>
    <x v="16"/>
    <x v="0"/>
  </r>
  <r>
    <x v="3"/>
    <x v="1"/>
    <x v="0"/>
    <x v="2"/>
    <x v="0"/>
    <x v="2"/>
    <x v="0"/>
    <x v="4"/>
    <x v="0"/>
    <x v="0"/>
  </r>
  <r>
    <x v="5"/>
    <x v="0"/>
    <x v="0"/>
    <x v="1"/>
    <x v="0"/>
    <x v="2"/>
    <x v="1"/>
    <x v="4"/>
    <x v="17"/>
    <x v="1"/>
  </r>
  <r>
    <x v="0"/>
    <x v="0"/>
    <x v="2"/>
    <x v="1"/>
    <x v="0"/>
    <x v="2"/>
    <x v="1"/>
    <x v="2"/>
    <x v="5"/>
    <x v="1"/>
  </r>
  <r>
    <x v="5"/>
    <x v="0"/>
    <x v="0"/>
    <x v="1"/>
    <x v="0"/>
    <x v="0"/>
    <x v="1"/>
    <x v="1"/>
    <x v="3"/>
    <x v="0"/>
  </r>
  <r>
    <x v="3"/>
    <x v="0"/>
    <x v="0"/>
    <x v="2"/>
    <x v="0"/>
    <x v="0"/>
    <x v="0"/>
    <x v="1"/>
    <x v="6"/>
    <x v="0"/>
  </r>
  <r>
    <x v="0"/>
    <x v="0"/>
    <x v="2"/>
    <x v="2"/>
    <x v="2"/>
    <x v="1"/>
    <x v="0"/>
    <x v="1"/>
    <x v="8"/>
    <x v="0"/>
  </r>
  <r>
    <x v="0"/>
    <x v="1"/>
    <x v="0"/>
    <x v="1"/>
    <x v="0"/>
    <x v="0"/>
    <x v="1"/>
    <x v="1"/>
    <x v="17"/>
    <x v="0"/>
  </r>
  <r>
    <x v="0"/>
    <x v="1"/>
    <x v="0"/>
    <x v="1"/>
    <x v="1"/>
    <x v="2"/>
    <x v="1"/>
    <x v="1"/>
    <x v="4"/>
    <x v="1"/>
  </r>
  <r>
    <x v="0"/>
    <x v="0"/>
    <x v="1"/>
    <x v="1"/>
    <x v="1"/>
    <x v="1"/>
    <x v="0"/>
    <x v="1"/>
    <x v="1"/>
    <x v="0"/>
  </r>
  <r>
    <x v="1"/>
    <x v="0"/>
    <x v="0"/>
    <x v="0"/>
    <x v="0"/>
    <x v="2"/>
    <x v="1"/>
    <x v="1"/>
    <x v="2"/>
    <x v="0"/>
  </r>
  <r>
    <x v="2"/>
    <x v="1"/>
    <x v="2"/>
    <x v="2"/>
    <x v="0"/>
    <x v="0"/>
    <x v="1"/>
    <x v="2"/>
    <x v="3"/>
    <x v="0"/>
  </r>
  <r>
    <x v="1"/>
    <x v="1"/>
    <x v="0"/>
    <x v="2"/>
    <x v="1"/>
    <x v="0"/>
    <x v="0"/>
    <x v="2"/>
    <x v="4"/>
    <x v="0"/>
  </r>
  <r>
    <x v="0"/>
    <x v="0"/>
    <x v="2"/>
    <x v="1"/>
    <x v="0"/>
    <x v="1"/>
    <x v="0"/>
    <x v="1"/>
    <x v="5"/>
    <x v="0"/>
  </r>
  <r>
    <x v="3"/>
    <x v="1"/>
    <x v="2"/>
    <x v="2"/>
    <x v="2"/>
    <x v="1"/>
    <x v="1"/>
    <x v="1"/>
    <x v="6"/>
    <x v="0"/>
  </r>
  <r>
    <x v="3"/>
    <x v="0"/>
    <x v="0"/>
    <x v="1"/>
    <x v="1"/>
    <x v="2"/>
    <x v="1"/>
    <x v="1"/>
    <x v="7"/>
    <x v="0"/>
  </r>
  <r>
    <x v="1"/>
    <x v="0"/>
    <x v="1"/>
    <x v="0"/>
    <x v="2"/>
    <x v="1"/>
    <x v="0"/>
    <x v="1"/>
    <x v="8"/>
    <x v="0"/>
  </r>
  <r>
    <x v="0"/>
    <x v="1"/>
    <x v="0"/>
    <x v="2"/>
    <x v="0"/>
    <x v="2"/>
    <x v="0"/>
    <x v="1"/>
    <x v="9"/>
    <x v="0"/>
  </r>
  <r>
    <x v="4"/>
    <x v="0"/>
    <x v="0"/>
    <x v="2"/>
    <x v="1"/>
    <x v="2"/>
    <x v="0"/>
    <x v="3"/>
    <x v="10"/>
    <x v="0"/>
  </r>
  <r>
    <x v="4"/>
    <x v="0"/>
    <x v="1"/>
    <x v="1"/>
    <x v="0"/>
    <x v="0"/>
    <x v="0"/>
    <x v="4"/>
    <x v="11"/>
    <x v="0"/>
  </r>
  <r>
    <x v="1"/>
    <x v="0"/>
    <x v="0"/>
    <x v="2"/>
    <x v="0"/>
    <x v="2"/>
    <x v="0"/>
    <x v="4"/>
    <x v="12"/>
    <x v="0"/>
  </r>
  <r>
    <x v="1"/>
    <x v="1"/>
    <x v="2"/>
    <x v="2"/>
    <x v="1"/>
    <x v="0"/>
    <x v="0"/>
    <x v="2"/>
    <x v="8"/>
    <x v="0"/>
  </r>
  <r>
    <x v="3"/>
    <x v="1"/>
    <x v="3"/>
    <x v="2"/>
    <x v="1"/>
    <x v="0"/>
    <x v="1"/>
    <x v="2"/>
    <x v="13"/>
    <x v="0"/>
  </r>
  <r>
    <x v="5"/>
    <x v="1"/>
    <x v="0"/>
    <x v="2"/>
    <x v="1"/>
    <x v="0"/>
    <x v="0"/>
    <x v="2"/>
    <x v="8"/>
    <x v="0"/>
  </r>
  <r>
    <x v="1"/>
    <x v="0"/>
    <x v="0"/>
    <x v="1"/>
    <x v="2"/>
    <x v="0"/>
    <x v="0"/>
    <x v="4"/>
    <x v="14"/>
    <x v="0"/>
  </r>
  <r>
    <x v="2"/>
    <x v="0"/>
    <x v="2"/>
    <x v="0"/>
    <x v="0"/>
    <x v="1"/>
    <x v="0"/>
    <x v="4"/>
    <x v="6"/>
    <x v="0"/>
  </r>
  <r>
    <x v="4"/>
    <x v="1"/>
    <x v="0"/>
    <x v="2"/>
    <x v="2"/>
    <x v="1"/>
    <x v="0"/>
    <x v="4"/>
    <x v="8"/>
    <x v="0"/>
  </r>
  <r>
    <x v="3"/>
    <x v="1"/>
    <x v="2"/>
    <x v="2"/>
    <x v="1"/>
    <x v="2"/>
    <x v="0"/>
    <x v="3"/>
    <x v="4"/>
    <x v="0"/>
  </r>
  <r>
    <x v="3"/>
    <x v="0"/>
    <x v="2"/>
    <x v="2"/>
    <x v="0"/>
    <x v="0"/>
    <x v="0"/>
    <x v="5"/>
    <x v="9"/>
    <x v="0"/>
  </r>
  <r>
    <x v="3"/>
    <x v="1"/>
    <x v="2"/>
    <x v="2"/>
    <x v="1"/>
    <x v="1"/>
    <x v="0"/>
    <x v="5"/>
    <x v="7"/>
    <x v="0"/>
  </r>
  <r>
    <x v="5"/>
    <x v="0"/>
    <x v="2"/>
    <x v="2"/>
    <x v="0"/>
    <x v="1"/>
    <x v="0"/>
    <x v="3"/>
    <x v="15"/>
    <x v="1"/>
  </r>
  <r>
    <x v="3"/>
    <x v="0"/>
    <x v="2"/>
    <x v="2"/>
    <x v="2"/>
    <x v="2"/>
    <x v="1"/>
    <x v="6"/>
    <x v="16"/>
    <x v="0"/>
  </r>
  <r>
    <x v="1"/>
    <x v="1"/>
    <x v="2"/>
    <x v="2"/>
    <x v="1"/>
    <x v="0"/>
    <x v="0"/>
    <x v="2"/>
    <x v="8"/>
    <x v="0"/>
  </r>
  <r>
    <x v="3"/>
    <x v="1"/>
    <x v="3"/>
    <x v="2"/>
    <x v="1"/>
    <x v="0"/>
    <x v="1"/>
    <x v="2"/>
    <x v="13"/>
    <x v="0"/>
  </r>
  <r>
    <x v="5"/>
    <x v="1"/>
    <x v="0"/>
    <x v="2"/>
    <x v="1"/>
    <x v="0"/>
    <x v="0"/>
    <x v="2"/>
    <x v="8"/>
    <x v="0"/>
  </r>
  <r>
    <x v="1"/>
    <x v="0"/>
    <x v="0"/>
    <x v="1"/>
    <x v="2"/>
    <x v="0"/>
    <x v="0"/>
    <x v="4"/>
    <x v="14"/>
    <x v="0"/>
  </r>
  <r>
    <x v="2"/>
    <x v="0"/>
    <x v="2"/>
    <x v="0"/>
    <x v="0"/>
    <x v="1"/>
    <x v="0"/>
    <x v="4"/>
    <x v="6"/>
    <x v="0"/>
  </r>
  <r>
    <x v="4"/>
    <x v="1"/>
    <x v="0"/>
    <x v="2"/>
    <x v="2"/>
    <x v="1"/>
    <x v="0"/>
    <x v="4"/>
    <x v="8"/>
    <x v="0"/>
  </r>
  <r>
    <x v="3"/>
    <x v="1"/>
    <x v="2"/>
    <x v="2"/>
    <x v="1"/>
    <x v="2"/>
    <x v="0"/>
    <x v="3"/>
    <x v="4"/>
    <x v="0"/>
  </r>
  <r>
    <x v="3"/>
    <x v="0"/>
    <x v="2"/>
    <x v="2"/>
    <x v="0"/>
    <x v="0"/>
    <x v="0"/>
    <x v="5"/>
    <x v="9"/>
    <x v="0"/>
  </r>
  <r>
    <x v="3"/>
    <x v="1"/>
    <x v="2"/>
    <x v="2"/>
    <x v="1"/>
    <x v="1"/>
    <x v="0"/>
    <x v="5"/>
    <x v="7"/>
    <x v="0"/>
  </r>
  <r>
    <x v="5"/>
    <x v="0"/>
    <x v="2"/>
    <x v="2"/>
    <x v="0"/>
    <x v="1"/>
    <x v="0"/>
    <x v="3"/>
    <x v="15"/>
    <x v="1"/>
  </r>
  <r>
    <x v="3"/>
    <x v="0"/>
    <x v="2"/>
    <x v="2"/>
    <x v="2"/>
    <x v="2"/>
    <x v="1"/>
    <x v="6"/>
    <x v="16"/>
    <x v="0"/>
  </r>
  <r>
    <x v="4"/>
    <x v="1"/>
    <x v="0"/>
    <x v="2"/>
    <x v="2"/>
    <x v="1"/>
    <x v="0"/>
    <x v="4"/>
    <x v="8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9">
  <r>
    <x v="0"/>
    <x v="0"/>
    <x v="0"/>
    <x v="0"/>
    <x v="0"/>
    <x v="0"/>
    <x v="0"/>
    <x v="0"/>
    <x v="0"/>
    <x v="0"/>
  </r>
  <r>
    <x v="0"/>
    <x v="0"/>
    <x v="1"/>
    <x v="1"/>
    <x v="1"/>
    <x v="1"/>
    <x v="0"/>
    <x v="1"/>
    <x v="1"/>
    <x v="0"/>
  </r>
  <r>
    <x v="1"/>
    <x v="0"/>
    <x v="0"/>
    <x v="0"/>
    <x v="0"/>
    <x v="2"/>
    <x v="1"/>
    <x v="1"/>
    <x v="2"/>
    <x v="0"/>
  </r>
  <r>
    <x v="2"/>
    <x v="1"/>
    <x v="2"/>
    <x v="2"/>
    <x v="0"/>
    <x v="0"/>
    <x v="1"/>
    <x v="2"/>
    <x v="3"/>
    <x v="0"/>
  </r>
  <r>
    <x v="1"/>
    <x v="1"/>
    <x v="0"/>
    <x v="2"/>
    <x v="1"/>
    <x v="0"/>
    <x v="0"/>
    <x v="2"/>
    <x v="4"/>
    <x v="0"/>
  </r>
  <r>
    <x v="0"/>
    <x v="0"/>
    <x v="2"/>
    <x v="1"/>
    <x v="0"/>
    <x v="1"/>
    <x v="0"/>
    <x v="1"/>
    <x v="5"/>
    <x v="0"/>
  </r>
  <r>
    <x v="3"/>
    <x v="1"/>
    <x v="2"/>
    <x v="2"/>
    <x v="2"/>
    <x v="1"/>
    <x v="1"/>
    <x v="1"/>
    <x v="6"/>
    <x v="0"/>
  </r>
  <r>
    <x v="3"/>
    <x v="0"/>
    <x v="0"/>
    <x v="1"/>
    <x v="1"/>
    <x v="2"/>
    <x v="1"/>
    <x v="1"/>
    <x v="7"/>
    <x v="0"/>
  </r>
  <r>
    <x v="1"/>
    <x v="0"/>
    <x v="1"/>
    <x v="0"/>
    <x v="2"/>
    <x v="1"/>
    <x v="0"/>
    <x v="1"/>
    <x v="8"/>
    <x v="0"/>
  </r>
  <r>
    <x v="0"/>
    <x v="1"/>
    <x v="0"/>
    <x v="2"/>
    <x v="0"/>
    <x v="2"/>
    <x v="0"/>
    <x v="1"/>
    <x v="9"/>
    <x v="0"/>
  </r>
  <r>
    <x v="4"/>
    <x v="0"/>
    <x v="0"/>
    <x v="2"/>
    <x v="1"/>
    <x v="2"/>
    <x v="0"/>
    <x v="3"/>
    <x v="10"/>
    <x v="0"/>
  </r>
  <r>
    <x v="4"/>
    <x v="0"/>
    <x v="1"/>
    <x v="1"/>
    <x v="0"/>
    <x v="0"/>
    <x v="0"/>
    <x v="4"/>
    <x v="11"/>
    <x v="0"/>
  </r>
  <r>
    <x v="1"/>
    <x v="0"/>
    <x v="0"/>
    <x v="2"/>
    <x v="0"/>
    <x v="2"/>
    <x v="0"/>
    <x v="4"/>
    <x v="12"/>
    <x v="0"/>
  </r>
  <r>
    <x v="1"/>
    <x v="1"/>
    <x v="2"/>
    <x v="2"/>
    <x v="1"/>
    <x v="0"/>
    <x v="0"/>
    <x v="2"/>
    <x v="8"/>
    <x v="0"/>
  </r>
  <r>
    <x v="3"/>
    <x v="1"/>
    <x v="3"/>
    <x v="2"/>
    <x v="1"/>
    <x v="0"/>
    <x v="1"/>
    <x v="2"/>
    <x v="13"/>
    <x v="0"/>
  </r>
  <r>
    <x v="5"/>
    <x v="1"/>
    <x v="0"/>
    <x v="2"/>
    <x v="1"/>
    <x v="0"/>
    <x v="0"/>
    <x v="2"/>
    <x v="8"/>
    <x v="0"/>
  </r>
  <r>
    <x v="1"/>
    <x v="0"/>
    <x v="0"/>
    <x v="1"/>
    <x v="2"/>
    <x v="0"/>
    <x v="0"/>
    <x v="4"/>
    <x v="14"/>
    <x v="0"/>
  </r>
  <r>
    <x v="2"/>
    <x v="0"/>
    <x v="2"/>
    <x v="0"/>
    <x v="0"/>
    <x v="1"/>
    <x v="0"/>
    <x v="4"/>
    <x v="6"/>
    <x v="0"/>
  </r>
  <r>
    <x v="4"/>
    <x v="1"/>
    <x v="0"/>
    <x v="2"/>
    <x v="2"/>
    <x v="1"/>
    <x v="0"/>
    <x v="4"/>
    <x v="8"/>
    <x v="0"/>
  </r>
  <r>
    <x v="3"/>
    <x v="1"/>
    <x v="2"/>
    <x v="2"/>
    <x v="1"/>
    <x v="2"/>
    <x v="0"/>
    <x v="3"/>
    <x v="4"/>
    <x v="0"/>
  </r>
  <r>
    <x v="3"/>
    <x v="0"/>
    <x v="2"/>
    <x v="2"/>
    <x v="0"/>
    <x v="0"/>
    <x v="0"/>
    <x v="5"/>
    <x v="9"/>
    <x v="0"/>
  </r>
  <r>
    <x v="3"/>
    <x v="1"/>
    <x v="2"/>
    <x v="2"/>
    <x v="1"/>
    <x v="1"/>
    <x v="0"/>
    <x v="5"/>
    <x v="7"/>
    <x v="0"/>
  </r>
  <r>
    <x v="5"/>
    <x v="0"/>
    <x v="2"/>
    <x v="2"/>
    <x v="0"/>
    <x v="1"/>
    <x v="0"/>
    <x v="3"/>
    <x v="15"/>
    <x v="1"/>
  </r>
  <r>
    <x v="3"/>
    <x v="0"/>
    <x v="2"/>
    <x v="2"/>
    <x v="2"/>
    <x v="2"/>
    <x v="1"/>
    <x v="6"/>
    <x v="16"/>
    <x v="0"/>
  </r>
  <r>
    <x v="3"/>
    <x v="1"/>
    <x v="0"/>
    <x v="2"/>
    <x v="0"/>
    <x v="2"/>
    <x v="0"/>
    <x v="4"/>
    <x v="0"/>
    <x v="0"/>
  </r>
  <r>
    <x v="5"/>
    <x v="0"/>
    <x v="0"/>
    <x v="1"/>
    <x v="0"/>
    <x v="2"/>
    <x v="1"/>
    <x v="4"/>
    <x v="17"/>
    <x v="1"/>
  </r>
  <r>
    <x v="0"/>
    <x v="0"/>
    <x v="2"/>
    <x v="1"/>
    <x v="0"/>
    <x v="2"/>
    <x v="1"/>
    <x v="2"/>
    <x v="5"/>
    <x v="1"/>
  </r>
  <r>
    <x v="5"/>
    <x v="0"/>
    <x v="0"/>
    <x v="1"/>
    <x v="0"/>
    <x v="0"/>
    <x v="1"/>
    <x v="1"/>
    <x v="3"/>
    <x v="0"/>
  </r>
  <r>
    <x v="3"/>
    <x v="0"/>
    <x v="0"/>
    <x v="2"/>
    <x v="0"/>
    <x v="0"/>
    <x v="0"/>
    <x v="1"/>
    <x v="6"/>
    <x v="0"/>
  </r>
  <r>
    <x v="0"/>
    <x v="0"/>
    <x v="2"/>
    <x v="2"/>
    <x v="2"/>
    <x v="1"/>
    <x v="0"/>
    <x v="1"/>
    <x v="8"/>
    <x v="0"/>
  </r>
  <r>
    <x v="0"/>
    <x v="1"/>
    <x v="0"/>
    <x v="1"/>
    <x v="0"/>
    <x v="0"/>
    <x v="1"/>
    <x v="1"/>
    <x v="17"/>
    <x v="0"/>
  </r>
  <r>
    <x v="0"/>
    <x v="1"/>
    <x v="0"/>
    <x v="1"/>
    <x v="1"/>
    <x v="2"/>
    <x v="1"/>
    <x v="1"/>
    <x v="4"/>
    <x v="1"/>
  </r>
  <r>
    <x v="0"/>
    <x v="0"/>
    <x v="0"/>
    <x v="0"/>
    <x v="0"/>
    <x v="0"/>
    <x v="0"/>
    <x v="0"/>
    <x v="0"/>
    <x v="0"/>
  </r>
  <r>
    <x v="0"/>
    <x v="0"/>
    <x v="1"/>
    <x v="1"/>
    <x v="1"/>
    <x v="1"/>
    <x v="0"/>
    <x v="1"/>
    <x v="1"/>
    <x v="0"/>
  </r>
  <r>
    <x v="1"/>
    <x v="0"/>
    <x v="0"/>
    <x v="0"/>
    <x v="0"/>
    <x v="2"/>
    <x v="1"/>
    <x v="1"/>
    <x v="2"/>
    <x v="0"/>
  </r>
  <r>
    <x v="2"/>
    <x v="1"/>
    <x v="2"/>
    <x v="2"/>
    <x v="0"/>
    <x v="0"/>
    <x v="1"/>
    <x v="2"/>
    <x v="3"/>
    <x v="0"/>
  </r>
  <r>
    <x v="1"/>
    <x v="1"/>
    <x v="0"/>
    <x v="2"/>
    <x v="1"/>
    <x v="0"/>
    <x v="0"/>
    <x v="2"/>
    <x v="4"/>
    <x v="0"/>
  </r>
  <r>
    <x v="0"/>
    <x v="0"/>
    <x v="2"/>
    <x v="1"/>
    <x v="0"/>
    <x v="1"/>
    <x v="0"/>
    <x v="1"/>
    <x v="5"/>
    <x v="0"/>
  </r>
  <r>
    <x v="3"/>
    <x v="1"/>
    <x v="2"/>
    <x v="2"/>
    <x v="2"/>
    <x v="1"/>
    <x v="1"/>
    <x v="1"/>
    <x v="6"/>
    <x v="0"/>
  </r>
  <r>
    <x v="3"/>
    <x v="0"/>
    <x v="0"/>
    <x v="1"/>
    <x v="1"/>
    <x v="2"/>
    <x v="1"/>
    <x v="1"/>
    <x v="7"/>
    <x v="0"/>
  </r>
  <r>
    <x v="1"/>
    <x v="0"/>
    <x v="1"/>
    <x v="0"/>
    <x v="2"/>
    <x v="1"/>
    <x v="0"/>
    <x v="1"/>
    <x v="8"/>
    <x v="0"/>
  </r>
  <r>
    <x v="0"/>
    <x v="1"/>
    <x v="0"/>
    <x v="2"/>
    <x v="0"/>
    <x v="2"/>
    <x v="0"/>
    <x v="1"/>
    <x v="9"/>
    <x v="0"/>
  </r>
  <r>
    <x v="4"/>
    <x v="0"/>
    <x v="0"/>
    <x v="2"/>
    <x v="1"/>
    <x v="2"/>
    <x v="0"/>
    <x v="3"/>
    <x v="10"/>
    <x v="0"/>
  </r>
  <r>
    <x v="4"/>
    <x v="0"/>
    <x v="1"/>
    <x v="1"/>
    <x v="0"/>
    <x v="0"/>
    <x v="0"/>
    <x v="4"/>
    <x v="11"/>
    <x v="0"/>
  </r>
  <r>
    <x v="1"/>
    <x v="0"/>
    <x v="0"/>
    <x v="2"/>
    <x v="0"/>
    <x v="2"/>
    <x v="0"/>
    <x v="4"/>
    <x v="12"/>
    <x v="0"/>
  </r>
  <r>
    <x v="1"/>
    <x v="1"/>
    <x v="2"/>
    <x v="2"/>
    <x v="1"/>
    <x v="0"/>
    <x v="0"/>
    <x v="2"/>
    <x v="8"/>
    <x v="0"/>
  </r>
  <r>
    <x v="3"/>
    <x v="1"/>
    <x v="3"/>
    <x v="2"/>
    <x v="1"/>
    <x v="0"/>
    <x v="1"/>
    <x v="2"/>
    <x v="13"/>
    <x v="0"/>
  </r>
  <r>
    <x v="5"/>
    <x v="1"/>
    <x v="0"/>
    <x v="2"/>
    <x v="1"/>
    <x v="0"/>
    <x v="0"/>
    <x v="2"/>
    <x v="8"/>
    <x v="0"/>
  </r>
  <r>
    <x v="1"/>
    <x v="0"/>
    <x v="0"/>
    <x v="1"/>
    <x v="2"/>
    <x v="0"/>
    <x v="0"/>
    <x v="4"/>
    <x v="14"/>
    <x v="0"/>
  </r>
  <r>
    <x v="2"/>
    <x v="0"/>
    <x v="2"/>
    <x v="0"/>
    <x v="0"/>
    <x v="1"/>
    <x v="0"/>
    <x v="4"/>
    <x v="6"/>
    <x v="0"/>
  </r>
  <r>
    <x v="4"/>
    <x v="1"/>
    <x v="0"/>
    <x v="2"/>
    <x v="2"/>
    <x v="1"/>
    <x v="0"/>
    <x v="4"/>
    <x v="8"/>
    <x v="0"/>
  </r>
  <r>
    <x v="3"/>
    <x v="1"/>
    <x v="2"/>
    <x v="2"/>
    <x v="1"/>
    <x v="2"/>
    <x v="0"/>
    <x v="3"/>
    <x v="4"/>
    <x v="0"/>
  </r>
  <r>
    <x v="3"/>
    <x v="0"/>
    <x v="2"/>
    <x v="2"/>
    <x v="0"/>
    <x v="0"/>
    <x v="0"/>
    <x v="5"/>
    <x v="9"/>
    <x v="0"/>
  </r>
  <r>
    <x v="3"/>
    <x v="1"/>
    <x v="2"/>
    <x v="2"/>
    <x v="1"/>
    <x v="1"/>
    <x v="0"/>
    <x v="5"/>
    <x v="7"/>
    <x v="0"/>
  </r>
  <r>
    <x v="5"/>
    <x v="0"/>
    <x v="2"/>
    <x v="2"/>
    <x v="0"/>
    <x v="1"/>
    <x v="0"/>
    <x v="3"/>
    <x v="15"/>
    <x v="1"/>
  </r>
  <r>
    <x v="3"/>
    <x v="0"/>
    <x v="2"/>
    <x v="2"/>
    <x v="2"/>
    <x v="2"/>
    <x v="1"/>
    <x v="6"/>
    <x v="16"/>
    <x v="0"/>
  </r>
  <r>
    <x v="3"/>
    <x v="1"/>
    <x v="0"/>
    <x v="2"/>
    <x v="0"/>
    <x v="2"/>
    <x v="0"/>
    <x v="4"/>
    <x v="0"/>
    <x v="0"/>
  </r>
  <r>
    <x v="5"/>
    <x v="0"/>
    <x v="0"/>
    <x v="1"/>
    <x v="0"/>
    <x v="2"/>
    <x v="1"/>
    <x v="4"/>
    <x v="17"/>
    <x v="1"/>
  </r>
  <r>
    <x v="0"/>
    <x v="0"/>
    <x v="2"/>
    <x v="1"/>
    <x v="0"/>
    <x v="2"/>
    <x v="1"/>
    <x v="2"/>
    <x v="5"/>
    <x v="1"/>
  </r>
  <r>
    <x v="5"/>
    <x v="0"/>
    <x v="0"/>
    <x v="1"/>
    <x v="0"/>
    <x v="0"/>
    <x v="1"/>
    <x v="1"/>
    <x v="3"/>
    <x v="0"/>
  </r>
  <r>
    <x v="3"/>
    <x v="0"/>
    <x v="0"/>
    <x v="2"/>
    <x v="0"/>
    <x v="0"/>
    <x v="0"/>
    <x v="1"/>
    <x v="6"/>
    <x v="0"/>
  </r>
  <r>
    <x v="0"/>
    <x v="0"/>
    <x v="2"/>
    <x v="2"/>
    <x v="2"/>
    <x v="1"/>
    <x v="0"/>
    <x v="1"/>
    <x v="8"/>
    <x v="0"/>
  </r>
  <r>
    <x v="0"/>
    <x v="1"/>
    <x v="0"/>
    <x v="1"/>
    <x v="0"/>
    <x v="0"/>
    <x v="1"/>
    <x v="1"/>
    <x v="17"/>
    <x v="0"/>
  </r>
  <r>
    <x v="0"/>
    <x v="1"/>
    <x v="0"/>
    <x v="1"/>
    <x v="1"/>
    <x v="2"/>
    <x v="1"/>
    <x v="1"/>
    <x v="4"/>
    <x v="1"/>
  </r>
  <r>
    <x v="0"/>
    <x v="0"/>
    <x v="1"/>
    <x v="1"/>
    <x v="1"/>
    <x v="1"/>
    <x v="0"/>
    <x v="1"/>
    <x v="1"/>
    <x v="0"/>
  </r>
  <r>
    <x v="1"/>
    <x v="0"/>
    <x v="0"/>
    <x v="0"/>
    <x v="0"/>
    <x v="2"/>
    <x v="1"/>
    <x v="1"/>
    <x v="2"/>
    <x v="0"/>
  </r>
  <r>
    <x v="2"/>
    <x v="1"/>
    <x v="2"/>
    <x v="2"/>
    <x v="0"/>
    <x v="0"/>
    <x v="1"/>
    <x v="2"/>
    <x v="3"/>
    <x v="0"/>
  </r>
  <r>
    <x v="1"/>
    <x v="1"/>
    <x v="0"/>
    <x v="2"/>
    <x v="1"/>
    <x v="0"/>
    <x v="0"/>
    <x v="2"/>
    <x v="4"/>
    <x v="0"/>
  </r>
  <r>
    <x v="0"/>
    <x v="0"/>
    <x v="2"/>
    <x v="1"/>
    <x v="0"/>
    <x v="1"/>
    <x v="0"/>
    <x v="1"/>
    <x v="5"/>
    <x v="0"/>
  </r>
  <r>
    <x v="3"/>
    <x v="1"/>
    <x v="2"/>
    <x v="2"/>
    <x v="2"/>
    <x v="1"/>
    <x v="1"/>
    <x v="1"/>
    <x v="6"/>
    <x v="0"/>
  </r>
  <r>
    <x v="3"/>
    <x v="0"/>
    <x v="0"/>
    <x v="1"/>
    <x v="1"/>
    <x v="2"/>
    <x v="1"/>
    <x v="1"/>
    <x v="7"/>
    <x v="0"/>
  </r>
  <r>
    <x v="1"/>
    <x v="0"/>
    <x v="1"/>
    <x v="0"/>
    <x v="2"/>
    <x v="1"/>
    <x v="0"/>
    <x v="1"/>
    <x v="8"/>
    <x v="0"/>
  </r>
  <r>
    <x v="0"/>
    <x v="1"/>
    <x v="0"/>
    <x v="2"/>
    <x v="0"/>
    <x v="2"/>
    <x v="0"/>
    <x v="1"/>
    <x v="9"/>
    <x v="0"/>
  </r>
  <r>
    <x v="4"/>
    <x v="0"/>
    <x v="0"/>
    <x v="2"/>
    <x v="1"/>
    <x v="2"/>
    <x v="0"/>
    <x v="3"/>
    <x v="10"/>
    <x v="0"/>
  </r>
  <r>
    <x v="4"/>
    <x v="0"/>
    <x v="1"/>
    <x v="1"/>
    <x v="0"/>
    <x v="0"/>
    <x v="0"/>
    <x v="4"/>
    <x v="11"/>
    <x v="0"/>
  </r>
  <r>
    <x v="1"/>
    <x v="0"/>
    <x v="0"/>
    <x v="2"/>
    <x v="0"/>
    <x v="2"/>
    <x v="0"/>
    <x v="4"/>
    <x v="12"/>
    <x v="0"/>
  </r>
  <r>
    <x v="1"/>
    <x v="1"/>
    <x v="2"/>
    <x v="2"/>
    <x v="1"/>
    <x v="0"/>
    <x v="0"/>
    <x v="2"/>
    <x v="8"/>
    <x v="0"/>
  </r>
  <r>
    <x v="3"/>
    <x v="1"/>
    <x v="3"/>
    <x v="2"/>
    <x v="1"/>
    <x v="0"/>
    <x v="1"/>
    <x v="2"/>
    <x v="13"/>
    <x v="0"/>
  </r>
  <r>
    <x v="5"/>
    <x v="1"/>
    <x v="0"/>
    <x v="2"/>
    <x v="1"/>
    <x v="0"/>
    <x v="0"/>
    <x v="2"/>
    <x v="8"/>
    <x v="0"/>
  </r>
  <r>
    <x v="1"/>
    <x v="0"/>
    <x v="0"/>
    <x v="1"/>
    <x v="2"/>
    <x v="0"/>
    <x v="0"/>
    <x v="4"/>
    <x v="14"/>
    <x v="0"/>
  </r>
  <r>
    <x v="2"/>
    <x v="0"/>
    <x v="2"/>
    <x v="0"/>
    <x v="0"/>
    <x v="1"/>
    <x v="0"/>
    <x v="4"/>
    <x v="6"/>
    <x v="0"/>
  </r>
  <r>
    <x v="4"/>
    <x v="1"/>
    <x v="0"/>
    <x v="2"/>
    <x v="2"/>
    <x v="1"/>
    <x v="0"/>
    <x v="4"/>
    <x v="8"/>
    <x v="0"/>
  </r>
  <r>
    <x v="3"/>
    <x v="1"/>
    <x v="2"/>
    <x v="2"/>
    <x v="1"/>
    <x v="2"/>
    <x v="0"/>
    <x v="3"/>
    <x v="4"/>
    <x v="0"/>
  </r>
  <r>
    <x v="3"/>
    <x v="0"/>
    <x v="2"/>
    <x v="2"/>
    <x v="0"/>
    <x v="0"/>
    <x v="0"/>
    <x v="5"/>
    <x v="9"/>
    <x v="0"/>
  </r>
  <r>
    <x v="3"/>
    <x v="1"/>
    <x v="2"/>
    <x v="2"/>
    <x v="1"/>
    <x v="1"/>
    <x v="0"/>
    <x v="5"/>
    <x v="7"/>
    <x v="0"/>
  </r>
  <r>
    <x v="5"/>
    <x v="0"/>
    <x v="2"/>
    <x v="2"/>
    <x v="0"/>
    <x v="1"/>
    <x v="0"/>
    <x v="3"/>
    <x v="15"/>
    <x v="1"/>
  </r>
  <r>
    <x v="3"/>
    <x v="0"/>
    <x v="2"/>
    <x v="2"/>
    <x v="2"/>
    <x v="2"/>
    <x v="1"/>
    <x v="6"/>
    <x v="16"/>
    <x v="0"/>
  </r>
  <r>
    <x v="1"/>
    <x v="1"/>
    <x v="2"/>
    <x v="2"/>
    <x v="1"/>
    <x v="0"/>
    <x v="0"/>
    <x v="2"/>
    <x v="8"/>
    <x v="0"/>
  </r>
  <r>
    <x v="3"/>
    <x v="1"/>
    <x v="3"/>
    <x v="2"/>
    <x v="1"/>
    <x v="0"/>
    <x v="1"/>
    <x v="2"/>
    <x v="13"/>
    <x v="0"/>
  </r>
  <r>
    <x v="5"/>
    <x v="1"/>
    <x v="0"/>
    <x v="2"/>
    <x v="1"/>
    <x v="0"/>
    <x v="0"/>
    <x v="2"/>
    <x v="8"/>
    <x v="0"/>
  </r>
  <r>
    <x v="1"/>
    <x v="0"/>
    <x v="0"/>
    <x v="1"/>
    <x v="2"/>
    <x v="0"/>
    <x v="0"/>
    <x v="4"/>
    <x v="14"/>
    <x v="0"/>
  </r>
  <r>
    <x v="2"/>
    <x v="0"/>
    <x v="2"/>
    <x v="0"/>
    <x v="0"/>
    <x v="1"/>
    <x v="0"/>
    <x v="4"/>
    <x v="6"/>
    <x v="0"/>
  </r>
  <r>
    <x v="4"/>
    <x v="1"/>
    <x v="0"/>
    <x v="2"/>
    <x v="2"/>
    <x v="1"/>
    <x v="0"/>
    <x v="4"/>
    <x v="8"/>
    <x v="0"/>
  </r>
  <r>
    <x v="3"/>
    <x v="1"/>
    <x v="2"/>
    <x v="2"/>
    <x v="1"/>
    <x v="2"/>
    <x v="0"/>
    <x v="3"/>
    <x v="4"/>
    <x v="0"/>
  </r>
  <r>
    <x v="3"/>
    <x v="0"/>
    <x v="2"/>
    <x v="2"/>
    <x v="0"/>
    <x v="0"/>
    <x v="0"/>
    <x v="5"/>
    <x v="9"/>
    <x v="0"/>
  </r>
  <r>
    <x v="3"/>
    <x v="1"/>
    <x v="2"/>
    <x v="2"/>
    <x v="1"/>
    <x v="1"/>
    <x v="0"/>
    <x v="5"/>
    <x v="7"/>
    <x v="0"/>
  </r>
  <r>
    <x v="5"/>
    <x v="0"/>
    <x v="2"/>
    <x v="2"/>
    <x v="0"/>
    <x v="1"/>
    <x v="0"/>
    <x v="3"/>
    <x v="15"/>
    <x v="1"/>
  </r>
  <r>
    <x v="3"/>
    <x v="0"/>
    <x v="2"/>
    <x v="2"/>
    <x v="2"/>
    <x v="2"/>
    <x v="1"/>
    <x v="6"/>
    <x v="16"/>
    <x v="0"/>
  </r>
  <r>
    <x v="4"/>
    <x v="1"/>
    <x v="0"/>
    <x v="2"/>
    <x v="2"/>
    <x v="1"/>
    <x v="0"/>
    <x v="4"/>
    <x v="8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9">
  <r>
    <n v="25"/>
    <s v="Male"/>
    <s v="Good"/>
    <x v="0"/>
    <x v="0"/>
    <x v="0"/>
    <x v="0"/>
    <x v="0"/>
    <n v="9"/>
    <x v="0"/>
  </r>
  <r>
    <n v="25"/>
    <s v="Male"/>
    <s v="Good"/>
    <x v="0"/>
    <x v="0"/>
    <x v="0"/>
    <x v="0"/>
    <x v="0"/>
    <n v="9"/>
    <x v="0"/>
  </r>
  <r>
    <n v="25"/>
    <s v="Male"/>
    <s v="Good"/>
    <x v="0"/>
    <x v="0"/>
    <x v="0"/>
    <x v="0"/>
    <x v="0"/>
    <n v="9"/>
    <x v="0"/>
  </r>
  <r>
    <n v="25"/>
    <s v="Male"/>
    <s v="Good"/>
    <x v="0"/>
    <x v="0"/>
    <x v="0"/>
    <x v="0"/>
    <x v="0"/>
    <n v="9"/>
    <x v="0"/>
  </r>
  <r>
    <n v="22"/>
    <s v="Female"/>
    <s v="Average"/>
    <x v="0"/>
    <x v="1"/>
    <x v="0"/>
    <x v="0"/>
    <x v="1"/>
    <n v="3"/>
    <x v="1"/>
  </r>
  <r>
    <n v="22"/>
    <s v="Female"/>
    <s v="Average"/>
    <x v="0"/>
    <x v="1"/>
    <x v="0"/>
    <x v="0"/>
    <x v="1"/>
    <n v="3"/>
    <x v="1"/>
  </r>
  <r>
    <n v="22"/>
    <s v="Female"/>
    <s v="Average"/>
    <x v="0"/>
    <x v="1"/>
    <x v="0"/>
    <x v="0"/>
    <x v="1"/>
    <n v="3"/>
    <x v="1"/>
  </r>
  <r>
    <n v="22"/>
    <s v="Female"/>
    <s v="Average"/>
    <x v="0"/>
    <x v="1"/>
    <x v="0"/>
    <x v="0"/>
    <x v="1"/>
    <n v="3"/>
    <x v="1"/>
  </r>
  <r>
    <n v="22"/>
    <s v="Female"/>
    <s v="Average"/>
    <x v="0"/>
    <x v="1"/>
    <x v="0"/>
    <x v="0"/>
    <x v="1"/>
    <n v="3"/>
    <x v="1"/>
  </r>
  <r>
    <n v="21"/>
    <s v="Female"/>
    <s v="Good"/>
    <x v="0"/>
    <x v="1"/>
    <x v="0"/>
    <x v="1"/>
    <x v="2"/>
    <n v="7"/>
    <x v="1"/>
  </r>
  <r>
    <n v="21"/>
    <s v="Female"/>
    <s v="Good"/>
    <x v="0"/>
    <x v="1"/>
    <x v="0"/>
    <x v="1"/>
    <x v="2"/>
    <n v="7"/>
    <x v="1"/>
  </r>
  <r>
    <n v="21"/>
    <s v="Female"/>
    <s v="Good"/>
    <x v="0"/>
    <x v="1"/>
    <x v="0"/>
    <x v="1"/>
    <x v="2"/>
    <n v="7"/>
    <x v="1"/>
  </r>
  <r>
    <n v="24"/>
    <s v="Male"/>
    <s v="Excellent"/>
    <x v="1"/>
    <x v="1"/>
    <x v="0"/>
    <x v="0"/>
    <x v="2"/>
    <n v="3"/>
    <x v="1"/>
  </r>
  <r>
    <n v="24"/>
    <s v="Male"/>
    <s v="Excellent"/>
    <x v="1"/>
    <x v="1"/>
    <x v="0"/>
    <x v="0"/>
    <x v="2"/>
    <n v="3"/>
    <x v="1"/>
  </r>
  <r>
    <n v="24"/>
    <s v="Male"/>
    <s v="Excellent"/>
    <x v="1"/>
    <x v="1"/>
    <x v="0"/>
    <x v="0"/>
    <x v="2"/>
    <n v="3"/>
    <x v="1"/>
  </r>
  <r>
    <n v="23"/>
    <s v="Male"/>
    <s v="Good"/>
    <x v="0"/>
    <x v="1"/>
    <x v="0"/>
    <x v="0"/>
    <x v="2"/>
    <n v="3"/>
    <x v="1"/>
  </r>
  <r>
    <n v="23"/>
    <s v="Male"/>
    <s v="Good"/>
    <x v="0"/>
    <x v="1"/>
    <x v="0"/>
    <x v="0"/>
    <x v="2"/>
    <n v="3"/>
    <x v="1"/>
  </r>
  <r>
    <n v="20"/>
    <s v="Male"/>
    <s v="Good"/>
    <x v="1"/>
    <x v="0"/>
    <x v="0"/>
    <x v="0"/>
    <x v="1"/>
    <n v="7"/>
    <x v="1"/>
  </r>
  <r>
    <n v="20"/>
    <s v="Male"/>
    <s v="Good"/>
    <x v="1"/>
    <x v="0"/>
    <x v="0"/>
    <x v="0"/>
    <x v="1"/>
    <n v="7"/>
    <x v="1"/>
  </r>
  <r>
    <n v="20"/>
    <s v="Male"/>
    <s v="Good"/>
    <x v="1"/>
    <x v="0"/>
    <x v="0"/>
    <x v="0"/>
    <x v="1"/>
    <n v="7"/>
    <x v="1"/>
  </r>
  <r>
    <n v="20"/>
    <s v="Male"/>
    <s v="Good"/>
    <x v="1"/>
    <x v="0"/>
    <x v="0"/>
    <x v="0"/>
    <x v="1"/>
    <n v="7"/>
    <x v="1"/>
  </r>
  <r>
    <n v="23"/>
    <s v="Male"/>
    <s v="Good"/>
    <x v="2"/>
    <x v="0"/>
    <x v="0"/>
    <x v="0"/>
    <x v="2"/>
    <n v="12"/>
    <x v="1"/>
  </r>
  <r>
    <n v="23"/>
    <s v="Male"/>
    <s v="Good"/>
    <x v="2"/>
    <x v="0"/>
    <x v="0"/>
    <x v="0"/>
    <x v="2"/>
    <n v="12"/>
    <x v="1"/>
  </r>
  <r>
    <n v="23"/>
    <s v="Male"/>
    <s v="Good"/>
    <x v="2"/>
    <x v="0"/>
    <x v="0"/>
    <x v="0"/>
    <x v="2"/>
    <n v="12"/>
    <x v="1"/>
  </r>
  <r>
    <n v="21"/>
    <s v="Female"/>
    <s v="Good"/>
    <x v="0"/>
    <x v="2"/>
    <x v="0"/>
    <x v="0"/>
    <x v="3"/>
    <n v="6"/>
    <x v="1"/>
  </r>
  <r>
    <n v="21"/>
    <s v="Female"/>
    <s v="Good"/>
    <x v="0"/>
    <x v="2"/>
    <x v="0"/>
    <x v="0"/>
    <x v="3"/>
    <n v="6"/>
    <x v="1"/>
  </r>
  <r>
    <n v="21"/>
    <s v="Female"/>
    <s v="Good"/>
    <x v="0"/>
    <x v="2"/>
    <x v="0"/>
    <x v="0"/>
    <x v="3"/>
    <n v="6"/>
    <x v="1"/>
  </r>
  <r>
    <n v="21"/>
    <s v="Female"/>
    <s v="Good"/>
    <x v="0"/>
    <x v="2"/>
    <x v="0"/>
    <x v="0"/>
    <x v="3"/>
    <n v="6"/>
    <x v="1"/>
  </r>
  <r>
    <n v="23"/>
    <s v="Male"/>
    <s v="Excellent"/>
    <x v="2"/>
    <x v="2"/>
    <x v="0"/>
    <x v="0"/>
    <x v="2"/>
    <n v="80"/>
    <x v="1"/>
  </r>
  <r>
    <n v="23"/>
    <s v="Male"/>
    <s v="Excellent"/>
    <x v="2"/>
    <x v="2"/>
    <x v="0"/>
    <x v="0"/>
    <x v="2"/>
    <n v="80"/>
    <x v="1"/>
  </r>
  <r>
    <n v="23"/>
    <s v="Male"/>
    <s v="Excellent"/>
    <x v="2"/>
    <x v="2"/>
    <x v="0"/>
    <x v="0"/>
    <x v="2"/>
    <n v="80"/>
    <x v="1"/>
  </r>
  <r>
    <n v="23"/>
    <s v="Male"/>
    <s v="Good"/>
    <x v="2"/>
    <x v="0"/>
    <x v="1"/>
    <x v="1"/>
    <x v="4"/>
    <n v="12"/>
    <x v="0"/>
  </r>
  <r>
    <n v="23"/>
    <s v="Male"/>
    <s v="Good"/>
    <x v="2"/>
    <x v="0"/>
    <x v="1"/>
    <x v="1"/>
    <x v="4"/>
    <n v="12"/>
    <x v="0"/>
  </r>
  <r>
    <n v="25"/>
    <s v="Male"/>
    <s v="Average"/>
    <x v="2"/>
    <x v="0"/>
    <x v="1"/>
    <x v="1"/>
    <x v="1"/>
    <n v="0"/>
    <x v="0"/>
  </r>
  <r>
    <n v="25"/>
    <s v="Male"/>
    <s v="Average"/>
    <x v="2"/>
    <x v="0"/>
    <x v="1"/>
    <x v="1"/>
    <x v="1"/>
    <n v="0"/>
    <x v="0"/>
  </r>
  <r>
    <n v="23"/>
    <s v="Female"/>
    <s v="Average"/>
    <x v="2"/>
    <x v="2"/>
    <x v="1"/>
    <x v="1"/>
    <x v="2"/>
    <n v="2"/>
    <x v="0"/>
  </r>
  <r>
    <n v="23"/>
    <s v="Female"/>
    <s v="Average"/>
    <x v="2"/>
    <x v="2"/>
    <x v="1"/>
    <x v="1"/>
    <x v="2"/>
    <n v="2"/>
    <x v="0"/>
  </r>
  <r>
    <n v="21"/>
    <s v="Male"/>
    <s v="Good"/>
    <x v="0"/>
    <x v="1"/>
    <x v="1"/>
    <x v="1"/>
    <x v="5"/>
    <n v="23"/>
    <x v="1"/>
  </r>
  <r>
    <n v="21"/>
    <s v="Male"/>
    <s v="Good"/>
    <x v="0"/>
    <x v="1"/>
    <x v="1"/>
    <x v="1"/>
    <x v="5"/>
    <n v="23"/>
    <x v="1"/>
  </r>
  <r>
    <n v="21"/>
    <s v="Male"/>
    <s v="Good"/>
    <x v="0"/>
    <x v="1"/>
    <x v="1"/>
    <x v="1"/>
    <x v="5"/>
    <n v="23"/>
    <x v="1"/>
  </r>
  <r>
    <n v="21"/>
    <s v="Male"/>
    <s v="Good"/>
    <x v="0"/>
    <x v="1"/>
    <x v="1"/>
    <x v="1"/>
    <x v="5"/>
    <n v="23"/>
    <x v="1"/>
  </r>
  <r>
    <n v="21"/>
    <s v="Female"/>
    <s v="Average"/>
    <x v="0"/>
    <x v="0"/>
    <x v="1"/>
    <x v="0"/>
    <x v="1"/>
    <m/>
    <x v="1"/>
  </r>
  <r>
    <n v="21"/>
    <s v="Female"/>
    <s v="Average"/>
    <x v="0"/>
    <x v="0"/>
    <x v="1"/>
    <x v="0"/>
    <x v="1"/>
    <m/>
    <x v="1"/>
  </r>
  <r>
    <n v="24"/>
    <s v="Male"/>
    <s v="Average"/>
    <x v="0"/>
    <x v="0"/>
    <x v="1"/>
    <x v="0"/>
    <x v="1"/>
    <n v="17"/>
    <x v="1"/>
  </r>
  <r>
    <n v="24"/>
    <s v="Male"/>
    <s v="Average"/>
    <x v="0"/>
    <x v="0"/>
    <x v="1"/>
    <x v="0"/>
    <x v="1"/>
    <n v="17"/>
    <x v="1"/>
  </r>
  <r>
    <n v="24"/>
    <s v="Male"/>
    <s v="Average"/>
    <x v="0"/>
    <x v="0"/>
    <x v="1"/>
    <x v="0"/>
    <x v="1"/>
    <n v="17"/>
    <x v="1"/>
  </r>
  <r>
    <n v="24"/>
    <s v="Male"/>
    <s v="Average"/>
    <x v="1"/>
    <x v="0"/>
    <x v="1"/>
    <x v="1"/>
    <x v="2"/>
    <n v="10"/>
    <x v="1"/>
  </r>
  <r>
    <n v="24"/>
    <s v="Male"/>
    <s v="Average"/>
    <x v="1"/>
    <x v="0"/>
    <x v="1"/>
    <x v="1"/>
    <x v="2"/>
    <n v="10"/>
    <x v="1"/>
  </r>
  <r>
    <n v="24"/>
    <s v="Male"/>
    <s v="Average"/>
    <x v="1"/>
    <x v="0"/>
    <x v="1"/>
    <x v="1"/>
    <x v="2"/>
    <n v="10"/>
    <x v="1"/>
  </r>
  <r>
    <n v="23"/>
    <s v="Female"/>
    <s v="Average"/>
    <x v="0"/>
    <x v="0"/>
    <x v="1"/>
    <x v="0"/>
    <x v="2"/>
    <n v="4"/>
    <x v="1"/>
  </r>
  <r>
    <n v="23"/>
    <s v="Female"/>
    <s v="Average"/>
    <x v="0"/>
    <x v="0"/>
    <x v="1"/>
    <x v="0"/>
    <x v="2"/>
    <n v="4"/>
    <x v="1"/>
  </r>
  <r>
    <n v="23"/>
    <s v="Female"/>
    <s v="Average"/>
    <x v="0"/>
    <x v="0"/>
    <x v="1"/>
    <x v="0"/>
    <x v="2"/>
    <n v="4"/>
    <x v="1"/>
  </r>
  <r>
    <n v="21"/>
    <s v="Female"/>
    <s v="Good"/>
    <x v="0"/>
    <x v="2"/>
    <x v="1"/>
    <x v="0"/>
    <x v="0"/>
    <n v="2"/>
    <x v="1"/>
  </r>
  <r>
    <n v="21"/>
    <s v="Female"/>
    <s v="Good"/>
    <x v="0"/>
    <x v="2"/>
    <x v="1"/>
    <x v="0"/>
    <x v="0"/>
    <n v="2"/>
    <x v="1"/>
  </r>
  <r>
    <n v="21"/>
    <s v="Female"/>
    <s v="Good"/>
    <x v="0"/>
    <x v="2"/>
    <x v="1"/>
    <x v="0"/>
    <x v="0"/>
    <n v="2"/>
    <x v="1"/>
  </r>
  <r>
    <n v="21"/>
    <s v="Female"/>
    <s v="Good"/>
    <x v="0"/>
    <x v="2"/>
    <x v="1"/>
    <x v="0"/>
    <x v="0"/>
    <n v="2"/>
    <x v="1"/>
  </r>
  <r>
    <n v="22"/>
    <s v="Male"/>
    <s v="Average"/>
    <x v="0"/>
    <x v="2"/>
    <x v="1"/>
    <x v="0"/>
    <x v="0"/>
    <n v="60"/>
    <x v="1"/>
  </r>
  <r>
    <n v="22"/>
    <s v="Male"/>
    <s v="Average"/>
    <x v="0"/>
    <x v="2"/>
    <x v="1"/>
    <x v="0"/>
    <x v="0"/>
    <n v="60"/>
    <x v="1"/>
  </r>
  <r>
    <n v="22"/>
    <s v="Male"/>
    <s v="Average"/>
    <x v="0"/>
    <x v="2"/>
    <x v="1"/>
    <x v="0"/>
    <x v="0"/>
    <n v="60"/>
    <x v="1"/>
  </r>
  <r>
    <n v="21"/>
    <s v="Male"/>
    <s v="Average"/>
    <x v="2"/>
    <x v="2"/>
    <x v="1"/>
    <x v="1"/>
    <x v="2"/>
    <n v="6"/>
    <x v="1"/>
  </r>
  <r>
    <n v="21"/>
    <s v="Male"/>
    <s v="Average"/>
    <x v="2"/>
    <x v="2"/>
    <x v="1"/>
    <x v="1"/>
    <x v="2"/>
    <n v="6"/>
    <x v="1"/>
  </r>
  <r>
    <n v="21"/>
    <s v="Male"/>
    <s v="Average"/>
    <x v="2"/>
    <x v="2"/>
    <x v="1"/>
    <x v="1"/>
    <x v="2"/>
    <n v="6"/>
    <x v="1"/>
  </r>
  <r>
    <n v="24"/>
    <s v="Male"/>
    <s v="Average"/>
    <x v="2"/>
    <x v="1"/>
    <x v="2"/>
    <x v="0"/>
    <x v="1"/>
    <n v="100"/>
    <x v="1"/>
  </r>
  <r>
    <n v="24"/>
    <s v="Male"/>
    <s v="Average"/>
    <x v="2"/>
    <x v="1"/>
    <x v="2"/>
    <x v="0"/>
    <x v="1"/>
    <n v="100"/>
    <x v="1"/>
  </r>
  <r>
    <n v="24"/>
    <s v="Male"/>
    <s v="Average"/>
    <x v="2"/>
    <x v="1"/>
    <x v="2"/>
    <x v="0"/>
    <x v="1"/>
    <n v="100"/>
    <x v="1"/>
  </r>
  <r>
    <n v="24"/>
    <s v="Male"/>
    <s v="Average"/>
    <x v="2"/>
    <x v="1"/>
    <x v="2"/>
    <x v="0"/>
    <x v="1"/>
    <n v="100"/>
    <x v="1"/>
  </r>
  <r>
    <n v="20"/>
    <s v="Female"/>
    <s v="Good"/>
    <x v="0"/>
    <x v="0"/>
    <x v="2"/>
    <x v="1"/>
    <x v="4"/>
    <n v="15"/>
    <x v="1"/>
  </r>
  <r>
    <n v="20"/>
    <s v="Female"/>
    <s v="Good"/>
    <x v="0"/>
    <x v="0"/>
    <x v="2"/>
    <x v="1"/>
    <x v="4"/>
    <n v="15"/>
    <x v="1"/>
  </r>
  <r>
    <n v="20"/>
    <s v="Female"/>
    <s v="Good"/>
    <x v="0"/>
    <x v="0"/>
    <x v="2"/>
    <x v="1"/>
    <x v="4"/>
    <n v="15"/>
    <x v="1"/>
  </r>
  <r>
    <n v="21"/>
    <s v="Male"/>
    <s v="Good"/>
    <x v="0"/>
    <x v="0"/>
    <x v="2"/>
    <x v="0"/>
    <x v="3"/>
    <n v="4"/>
    <x v="1"/>
  </r>
  <r>
    <n v="21"/>
    <s v="Male"/>
    <s v="Good"/>
    <x v="0"/>
    <x v="0"/>
    <x v="2"/>
    <x v="0"/>
    <x v="3"/>
    <n v="4"/>
    <x v="1"/>
  </r>
  <r>
    <n v="21"/>
    <s v="Male"/>
    <s v="Good"/>
    <x v="0"/>
    <x v="0"/>
    <x v="2"/>
    <x v="0"/>
    <x v="3"/>
    <n v="4"/>
    <x v="1"/>
  </r>
  <r>
    <n v="21"/>
    <s v="Male"/>
    <s v="Good"/>
    <x v="0"/>
    <x v="0"/>
    <x v="2"/>
    <x v="0"/>
    <x v="3"/>
    <n v="4"/>
    <x v="1"/>
  </r>
  <r>
    <n v="22"/>
    <s v="Male"/>
    <s v="Excellent"/>
    <x v="2"/>
    <x v="0"/>
    <x v="2"/>
    <x v="0"/>
    <x v="1"/>
    <n v="55"/>
    <x v="1"/>
  </r>
  <r>
    <n v="22"/>
    <s v="Male"/>
    <s v="Excellent"/>
    <x v="2"/>
    <x v="0"/>
    <x v="2"/>
    <x v="0"/>
    <x v="1"/>
    <n v="55"/>
    <x v="1"/>
  </r>
  <r>
    <n v="22"/>
    <s v="Male"/>
    <s v="Excellent"/>
    <x v="2"/>
    <x v="0"/>
    <x v="2"/>
    <x v="0"/>
    <x v="1"/>
    <n v="55"/>
    <x v="1"/>
  </r>
  <r>
    <n v="23"/>
    <s v="Female"/>
    <s v="Average"/>
    <x v="2"/>
    <x v="0"/>
    <x v="2"/>
    <x v="1"/>
    <x v="2"/>
    <n v="0"/>
    <x v="1"/>
  </r>
  <r>
    <n v="23"/>
    <s v="Female"/>
    <s v="Average"/>
    <x v="2"/>
    <x v="0"/>
    <x v="2"/>
    <x v="1"/>
    <x v="2"/>
    <n v="0"/>
    <x v="1"/>
  </r>
  <r>
    <n v="25"/>
    <s v="Male"/>
    <s v="Average"/>
    <x v="2"/>
    <x v="0"/>
    <x v="2"/>
    <x v="1"/>
    <x v="2"/>
    <n v="15"/>
    <x v="1"/>
  </r>
  <r>
    <n v="25"/>
    <s v="Male"/>
    <s v="Average"/>
    <x v="2"/>
    <x v="0"/>
    <x v="2"/>
    <x v="1"/>
    <x v="2"/>
    <n v="15"/>
    <x v="1"/>
  </r>
  <r>
    <n v="21"/>
    <s v="Male"/>
    <s v="Average"/>
    <x v="0"/>
    <x v="0"/>
    <x v="2"/>
    <x v="0"/>
    <x v="2"/>
    <n v="7"/>
    <x v="1"/>
  </r>
  <r>
    <n v="21"/>
    <s v="Male"/>
    <s v="Average"/>
    <x v="0"/>
    <x v="0"/>
    <x v="2"/>
    <x v="0"/>
    <x v="2"/>
    <n v="7"/>
    <x v="1"/>
  </r>
  <r>
    <n v="23"/>
    <s v="Male"/>
    <s v="Average"/>
    <x v="1"/>
    <x v="0"/>
    <x v="2"/>
    <x v="0"/>
    <x v="6"/>
    <m/>
    <x v="1"/>
  </r>
  <r>
    <n v="23"/>
    <s v="Male"/>
    <s v="Average"/>
    <x v="1"/>
    <x v="0"/>
    <x v="2"/>
    <x v="0"/>
    <x v="6"/>
    <m/>
    <x v="1"/>
  </r>
  <r>
    <n v="21"/>
    <s v="Female"/>
    <s v="Below average"/>
    <x v="0"/>
    <x v="2"/>
    <x v="2"/>
    <x v="1"/>
    <x v="4"/>
    <n v="1"/>
    <x v="1"/>
  </r>
  <r>
    <n v="21"/>
    <s v="Female"/>
    <s v="Below average"/>
    <x v="0"/>
    <x v="2"/>
    <x v="2"/>
    <x v="1"/>
    <x v="4"/>
    <n v="1"/>
    <x v="1"/>
  </r>
  <r>
    <n v="21"/>
    <s v="Female"/>
    <s v="Below average"/>
    <x v="0"/>
    <x v="2"/>
    <x v="2"/>
    <x v="1"/>
    <x v="4"/>
    <n v="1"/>
    <x v="1"/>
  </r>
  <r>
    <n v="21"/>
    <s v="Female"/>
    <s v="Below average"/>
    <x v="0"/>
    <x v="2"/>
    <x v="2"/>
    <x v="1"/>
    <x v="4"/>
    <n v="1"/>
    <x v="1"/>
  </r>
  <r>
    <n v="24"/>
    <s v="Female"/>
    <s v="Average"/>
    <x v="0"/>
    <x v="2"/>
    <x v="2"/>
    <x v="0"/>
    <x v="4"/>
    <n v="2"/>
    <x v="1"/>
  </r>
  <r>
    <n v="24"/>
    <s v="Female"/>
    <s v="Good"/>
    <x v="0"/>
    <x v="2"/>
    <x v="2"/>
    <x v="0"/>
    <x v="4"/>
    <n v="3"/>
    <x v="1"/>
  </r>
  <r>
    <n v="24"/>
    <s v="Female"/>
    <s v="Average"/>
    <x v="0"/>
    <x v="2"/>
    <x v="2"/>
    <x v="0"/>
    <x v="4"/>
    <n v="2"/>
    <x v="1"/>
  </r>
  <r>
    <n v="24"/>
    <s v="Female"/>
    <s v="Good"/>
    <x v="0"/>
    <x v="2"/>
    <x v="2"/>
    <x v="0"/>
    <x v="4"/>
    <n v="3"/>
    <x v="1"/>
  </r>
  <r>
    <n v="24"/>
    <s v="Female"/>
    <s v="Average"/>
    <x v="0"/>
    <x v="2"/>
    <x v="2"/>
    <x v="0"/>
    <x v="4"/>
    <n v="2"/>
    <x v="1"/>
  </r>
  <r>
    <n v="24"/>
    <s v="Female"/>
    <s v="Good"/>
    <x v="0"/>
    <x v="2"/>
    <x v="2"/>
    <x v="0"/>
    <x v="4"/>
    <n v="3"/>
    <x v="1"/>
  </r>
  <r>
    <n v="24"/>
    <s v="Female"/>
    <s v="Good"/>
    <x v="0"/>
    <x v="2"/>
    <x v="2"/>
    <x v="0"/>
    <x v="4"/>
    <n v="3"/>
    <x v="1"/>
  </r>
  <r>
    <n v="25"/>
    <s v="Female"/>
    <s v="Average"/>
    <x v="0"/>
    <x v="2"/>
    <x v="2"/>
    <x v="0"/>
    <x v="4"/>
    <n v="3"/>
    <x v="1"/>
  </r>
  <r>
    <n v="25"/>
    <s v="Female"/>
    <s v="Average"/>
    <x v="0"/>
    <x v="2"/>
    <x v="2"/>
    <x v="0"/>
    <x v="4"/>
    <n v="3"/>
    <x v="1"/>
  </r>
  <r>
    <n v="25"/>
    <s v="Female"/>
    <s v="Average"/>
    <x v="0"/>
    <x v="2"/>
    <x v="2"/>
    <x v="0"/>
    <x v="4"/>
    <n v="3"/>
    <x v="1"/>
  </r>
  <r>
    <n v="25"/>
    <s v="Female"/>
    <s v="Average"/>
    <x v="0"/>
    <x v="2"/>
    <x v="2"/>
    <x v="0"/>
    <x v="4"/>
    <n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6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4" indent="0" outline="1" outlineData="1" multipleFieldFilters="0" chartFormat="5" rowHeaderCaption="Like presentation">
  <location ref="A57:H61" firstHeaderRow="1" firstDataRow="2" firstDataCol="1"/>
  <pivotFields count="10">
    <pivotField axis="axisCol" dataField="1" showAll="0">
      <items count="7">
        <item x="2"/>
        <item x="3"/>
        <item x="4"/>
        <item x="0"/>
        <item x="1"/>
        <item x="5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>
      <items count="19">
        <item x="17"/>
        <item x="13"/>
        <item x="4"/>
        <item x="8"/>
        <item x="9"/>
        <item x="7"/>
        <item x="6"/>
        <item x="15"/>
        <item x="2"/>
        <item x="5"/>
        <item x="3"/>
        <item x="12"/>
        <item x="16"/>
        <item x="11"/>
        <item x="10"/>
        <item x="1"/>
        <item x="14"/>
        <item x="0"/>
        <item t="default"/>
      </items>
    </pivotField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Количество по полю Age " fld="0" subtotal="count" baseField="6" baseItem="0"/>
  </dataFields>
  <chartFormats count="6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Сводная таблица5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 chartFormat="2">
  <location ref="A65:E69" firstHeaderRow="1" firstDataRow="2" firstDataCol="1"/>
  <pivotFields count="10"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axis="axisRow" showAll="0">
      <items count="4">
        <item x="2"/>
        <item h="1" x="0"/>
        <item x="1"/>
        <item t="default"/>
      </items>
    </pivotField>
    <pivotField axis="axisCol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4"/>
  </rowFields>
  <rowItems count="3">
    <i>
      <x/>
    </i>
    <i>
      <x v="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Количество по полю FaceChallangesToCompleteAcademicTask" fld="5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СводнаяТаблица1" cacheId="4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8">
  <location ref="A129:D134" firstHeaderRow="1" firstDataRow="2" firstDataCol="1"/>
  <pivotFields count="10"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</pivotFields>
  <rowFields count="1">
    <field x="7"/>
  </rowFields>
  <rowItems count="4">
    <i>
      <x v="1"/>
    </i>
    <i>
      <x v="2"/>
    </i>
    <i>
      <x v="3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Количество по полю LikePresentation" fld="6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СводнаяТаблица9" cacheId="4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6">
  <location ref="A120:E125" firstHeaderRow="1" firstDataRow="2" firstDataCol="1"/>
  <pivotFields count="10">
    <pivotField showAll="0"/>
    <pivotField showAll="0"/>
    <pivotField showAll="0"/>
    <pivotField axis="axisRow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7"/>
  </colFields>
  <colItems count="4">
    <i>
      <x v="1"/>
    </i>
    <i>
      <x v="2"/>
    </i>
    <i>
      <x v="3"/>
    </i>
    <i t="grand">
      <x/>
    </i>
  </colItems>
  <dataFields count="1">
    <dataField name="Количество по полю TakingNoteInClass" fld="3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СводнаяТаблица7" cacheId="4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5">
  <location ref="A111:E116" firstHeaderRow="1" firstDataRow="2" firstDataCol="1"/>
  <pivotFields count="10">
    <pivotField showAll="0"/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7"/>
  </colFields>
  <colItems count="4">
    <i>
      <x v="1"/>
    </i>
    <i>
      <x v="2"/>
    </i>
    <i>
      <x v="3"/>
    </i>
    <i t="grand">
      <x/>
    </i>
  </colItems>
  <dataFields count="1">
    <dataField name="Количество по полю DepressionStatus" fld="4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СводнаяТаблица6" cacheId="4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6">
  <location ref="A102:E107" firstHeaderRow="1" firstDataRow="2" firstDataCol="1"/>
  <pivotFields count="10"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3">
        <item x="0"/>
        <item x="1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7"/>
  </colFields>
  <colItems count="4">
    <i>
      <x v="1"/>
    </i>
    <i>
      <x v="2"/>
    </i>
    <i>
      <x v="3"/>
    </i>
    <i t="grand">
      <x/>
    </i>
  </colItems>
  <dataFields count="1">
    <dataField name="Количество по полю FaceChallangesToCompleteAcademicTask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СводнаяТаблица3" cacheId="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7" rowHeaderCaption="Age">
  <location ref="A17:B20" firstHeaderRow="1" firstDataRow="1" firstDataCol="1"/>
  <pivotFields count="10">
    <pivotField showAll="0">
      <items count="7">
        <item x="2"/>
        <item x="3"/>
        <item x="4"/>
        <item x="0"/>
        <item x="1"/>
        <item x="5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>
      <items count="8">
        <item x="3"/>
        <item x="2"/>
        <item x="5"/>
        <item x="4"/>
        <item x="1"/>
        <item x="6"/>
        <item x="0"/>
        <item t="default"/>
      </items>
    </pivotField>
    <pivotField showAll="0">
      <items count="19">
        <item x="17"/>
        <item x="13"/>
        <item x="4"/>
        <item x="8"/>
        <item x="9"/>
        <item x="7"/>
        <item x="6"/>
        <item x="15"/>
        <item x="2"/>
        <item x="5"/>
        <item x="3"/>
        <item x="12"/>
        <item x="16"/>
        <item x="11"/>
        <item x="10"/>
        <item x="1"/>
        <item x="14"/>
        <item x="0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Среднее по полю SleepPerDayHours" fld="7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Сводная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4" indent="0" outline="1" outlineData="1" multipleFieldFilters="0" chartFormat="5" rowHeaderCaption="SleepPerDayHours">
  <location ref="A3:B11" firstHeaderRow="1" firstDataRow="1" firstDataCol="1"/>
  <pivotFields count="10">
    <pivotField showAll="0">
      <items count="7">
        <item x="2"/>
        <item x="3"/>
        <item x="4"/>
        <item x="0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8">
        <item x="3"/>
        <item x="2"/>
        <item x="5"/>
        <item x="4"/>
        <item x="1"/>
        <item x="6"/>
        <item x="0"/>
        <item t="default"/>
      </items>
    </pivotField>
    <pivotField showAll="0">
      <items count="19">
        <item x="17"/>
        <item x="13"/>
        <item x="4"/>
        <item x="8"/>
        <item x="9"/>
        <item x="7"/>
        <item x="6"/>
        <item x="15"/>
        <item x="2"/>
        <item x="5"/>
        <item x="3"/>
        <item x="12"/>
        <item x="16"/>
        <item x="11"/>
        <item x="10"/>
        <item x="1"/>
        <item x="14"/>
        <item x="0"/>
        <item t="default"/>
      </items>
    </pivotField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Количество SleepPerDayHours" fld="7" subtotal="count" baseField="7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4" indent="0" outline="1" outlineData="1" multipleFieldFilters="0" chartFormat="13" rowHeaderCaption="NumberOfFriends">
  <location ref="A3:B22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9">
        <item x="17"/>
        <item x="13"/>
        <item x="4"/>
        <item x="8"/>
        <item x="9"/>
        <item x="7"/>
        <item x="6"/>
        <item x="15"/>
        <item x="2"/>
        <item x="5"/>
        <item x="3"/>
        <item x="12"/>
        <item x="16"/>
        <item x="11"/>
        <item x="10"/>
        <item x="1"/>
        <item x="14"/>
        <item x="0"/>
        <item t="default"/>
      </items>
    </pivotField>
    <pivotField showAll="0"/>
  </pivotFields>
  <rowFields count="1">
    <field x="8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Количество по полю NumberOfFriend" fld="8" subtotal="count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7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4" indent="0" outline="1" outlineData="1" multipleFieldFilters="0" chartFormat="4" rowHeaderCaption="TakingNoteinClass">
  <location ref="A63:F68" firstHeaderRow="1" firstDataRow="2" firstDataCol="1"/>
  <pivotFields count="10">
    <pivotField showAll="0"/>
    <pivotField showAll="0"/>
    <pivotField axis="axisCol" dataField="1" showAll="0">
      <items count="5">
        <item x="0"/>
        <item x="3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>
      <items count="19">
        <item x="17"/>
        <item x="13"/>
        <item x="4"/>
        <item x="8"/>
        <item x="9"/>
        <item x="7"/>
        <item x="6"/>
        <item x="15"/>
        <item x="2"/>
        <item x="5"/>
        <item x="3"/>
        <item x="12"/>
        <item x="16"/>
        <item x="11"/>
        <item x="10"/>
        <item x="1"/>
        <item x="14"/>
        <item x="0"/>
        <item t="default"/>
      </items>
    </pivotField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AcademicPerformance" fld="2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4" indent="0" outline="1" outlineData="1" multipleFieldFilters="0" chartFormat="11" rowHeaderCaption="SleepPerDayHours">
  <location ref="A24:B32" firstHeaderRow="1" firstDataRow="1" firstDataCol="1"/>
  <pivotFields count="10">
    <pivotField showAll="0">
      <items count="7">
        <item x="2"/>
        <item x="3"/>
        <item x="4"/>
        <item x="0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8">
        <item x="3"/>
        <item x="2"/>
        <item x="5"/>
        <item x="4"/>
        <item x="1"/>
        <item x="6"/>
        <item x="0"/>
        <item t="default"/>
      </items>
    </pivotField>
    <pivotField showAll="0">
      <items count="19">
        <item x="17"/>
        <item x="13"/>
        <item x="4"/>
        <item x="8"/>
        <item x="9"/>
        <item x="7"/>
        <item x="6"/>
        <item x="15"/>
        <item x="2"/>
        <item x="5"/>
        <item x="3"/>
        <item x="12"/>
        <item x="16"/>
        <item x="11"/>
        <item x="10"/>
        <item x="1"/>
        <item x="14"/>
        <item x="0"/>
        <item t="default"/>
      </items>
    </pivotField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Количество по полю SleepPerDayHours" fld="7" subtotal="count" baseField="7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Таблица5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4" indent="0" outline="1" outlineData="1" multipleFieldFilters="0" chartFormat="6" rowHeaderCaption="LikenewFings">
  <location ref="A52:B55" firstHeaderRow="1" firstDataRow="1" firstDataCol="1"/>
  <pivotFields count="10">
    <pivotField showAll="0"/>
    <pivotField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9">
        <item x="17"/>
        <item x="13"/>
        <item x="4"/>
        <item x="8"/>
        <item x="9"/>
        <item x="7"/>
        <item x="6"/>
        <item x="15"/>
        <item x="2"/>
        <item x="5"/>
        <item x="3"/>
        <item x="12"/>
        <item x="16"/>
        <item x="11"/>
        <item x="10"/>
        <item x="1"/>
        <item x="14"/>
        <item x="0"/>
        <item t="default"/>
      </items>
    </pivotField>
    <pivotField axis="axisRow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Количество по полю Gender" fld="1" subtotal="count" baseField="0" baseItem="0"/>
  </dataFields>
  <chartFormats count="3">
    <chartFormat chart="3" format="1" series="1">
      <pivotArea type="data" outline="0" fieldPosition="0">
        <references count="1">
          <reference field="9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9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Таблица3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4" indent="0" outline="1" outlineData="1" multipleFieldFilters="0" chartFormat="3" rowHeaderCaption="Age">
  <location ref="A34:B41" firstHeaderRow="1" firstDataRow="1" firstDataCol="1"/>
  <pivotFields count="10">
    <pivotField axis="axisRow" showAll="0">
      <items count="7">
        <item x="2"/>
        <item x="3"/>
        <item x="4"/>
        <item x="0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">
        <item x="3"/>
        <item x="2"/>
        <item x="5"/>
        <item x="4"/>
        <item x="1"/>
        <item x="6"/>
        <item x="0"/>
        <item t="default"/>
      </items>
    </pivotField>
    <pivotField dataField="1" showAll="0">
      <items count="19">
        <item x="17"/>
        <item x="13"/>
        <item x="4"/>
        <item x="8"/>
        <item x="9"/>
        <item x="7"/>
        <item x="6"/>
        <item x="15"/>
        <item x="2"/>
        <item x="5"/>
        <item x="3"/>
        <item x="12"/>
        <item x="16"/>
        <item x="11"/>
        <item x="10"/>
        <item x="1"/>
        <item x="14"/>
        <item x="0"/>
        <item t="default"/>
      </items>
    </pivotField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Среднее по полю NumberOfFriend" fld="8" subtotal="average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СводнаяТаблица9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4" indent="0" outline="1" outlineData="1" multipleFieldFilters="0" chartFormat="4" rowHeaderCaption="Gender">
  <location ref="A78:B81" firstHeaderRow="1" firstDataRow="1" firstDataCol="1"/>
  <pivotFields count="10">
    <pivotField dataField="1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9">
        <item x="17"/>
        <item x="13"/>
        <item x="4"/>
        <item x="8"/>
        <item x="9"/>
        <item x="7"/>
        <item x="6"/>
        <item x="15"/>
        <item x="2"/>
        <item x="5"/>
        <item x="3"/>
        <item x="12"/>
        <item x="16"/>
        <item x="11"/>
        <item x="10"/>
        <item x="1"/>
        <item x="14"/>
        <item x="0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Среднее по полю Age " fld="0" subtotal="average" baseField="1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СводнаяТаблица8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4" indent="0" outline="1" outlineData="1" multipleFieldFilters="0" chartFormat="3" rowHeaderCaption="AcademicPerformence">
  <location ref="A70:E76" firstHeaderRow="1" firstDataRow="2" firstDataCol="1"/>
  <pivotFields count="10"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axis="axisCol" dataField="1" showAll="0">
      <items count="4">
        <item x="1"/>
        <item x="2"/>
        <item x="0"/>
        <item t="default"/>
      </items>
    </pivotField>
    <pivotField showAll="0"/>
    <pivotField showAll="0"/>
    <pivotField showAll="0">
      <items count="19">
        <item x="17"/>
        <item x="13"/>
        <item x="4"/>
        <item x="8"/>
        <item x="9"/>
        <item x="7"/>
        <item x="6"/>
        <item x="15"/>
        <item x="2"/>
        <item x="5"/>
        <item x="3"/>
        <item x="12"/>
        <item x="16"/>
        <item x="11"/>
        <item x="10"/>
        <item x="1"/>
        <item x="14"/>
        <item x="0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Количество по полю FaceChallangesToCompleteAcademicTask" fld="5" subtotal="count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СводнаяТаблица4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4" indent="0" outline="1" outlineData="1" multipleFieldFilters="0" chartFormat="3" rowHeaderCaption="Age">
  <location ref="A43:B50" firstHeaderRow="1" firstDataRow="1" firstDataCol="1"/>
  <pivotFields count="10">
    <pivotField axis="axisRow" showAll="0">
      <items count="7">
        <item x="2"/>
        <item x="3"/>
        <item x="4"/>
        <item x="0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8">
        <item x="3"/>
        <item x="2"/>
        <item x="5"/>
        <item x="4"/>
        <item x="1"/>
        <item x="6"/>
        <item x="0"/>
        <item t="default"/>
      </items>
    </pivotField>
    <pivotField showAll="0">
      <items count="19">
        <item x="17"/>
        <item x="13"/>
        <item x="4"/>
        <item x="8"/>
        <item x="9"/>
        <item x="7"/>
        <item x="6"/>
        <item x="15"/>
        <item x="2"/>
        <item x="5"/>
        <item x="3"/>
        <item x="12"/>
        <item x="16"/>
        <item x="11"/>
        <item x="10"/>
        <item x="1"/>
        <item x="14"/>
        <item x="0"/>
        <item t="default"/>
      </items>
    </pivotField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Среднее по полю SleepPerDayHours" fld="7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7" Type="http://schemas.openxmlformats.org/officeDocument/2006/relationships/drawing" Target="../drawings/drawing4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6" Type="http://schemas.openxmlformats.org/officeDocument/2006/relationships/pivotTable" Target="../pivotTables/pivotTable16.xml"/><Relationship Id="rId5" Type="http://schemas.openxmlformats.org/officeDocument/2006/relationships/pivotTable" Target="../pivotTables/pivotTable15.xml"/><Relationship Id="rId4" Type="http://schemas.openxmlformats.org/officeDocument/2006/relationships/pivotTable" Target="../pivotTables/pivotTable1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A3" sqref="A1:J100"/>
    </sheetView>
  </sheetViews>
  <sheetFormatPr defaultRowHeight="15" x14ac:dyDescent="0.25"/>
  <cols>
    <col min="1" max="1" width="4.85546875" bestFit="1" customWidth="1"/>
    <col min="2" max="2" width="7.5703125" bestFit="1" customWidth="1"/>
    <col min="3" max="3" width="21.42578125" bestFit="1" customWidth="1"/>
    <col min="4" max="4" width="17.5703125" bestFit="1" customWidth="1"/>
    <col min="5" max="5" width="16.42578125" customWidth="1"/>
    <col min="6" max="6" width="38.85546875" bestFit="1" customWidth="1"/>
    <col min="7" max="7" width="16.140625" bestFit="1" customWidth="1"/>
    <col min="8" max="8" width="17.7109375" bestFit="1" customWidth="1"/>
    <col min="9" max="9" width="16.28515625" bestFit="1" customWidth="1"/>
    <col min="10" max="10" width="14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25</v>
      </c>
      <c r="B2" t="s">
        <v>10</v>
      </c>
      <c r="C2" t="s">
        <v>17</v>
      </c>
      <c r="D2" t="s">
        <v>14</v>
      </c>
      <c r="E2" t="s">
        <v>13</v>
      </c>
      <c r="F2" t="s">
        <v>12</v>
      </c>
      <c r="G2" t="s">
        <v>14</v>
      </c>
      <c r="H2">
        <v>4</v>
      </c>
      <c r="I2">
        <v>9</v>
      </c>
      <c r="J2" t="s">
        <v>12</v>
      </c>
    </row>
    <row r="3" spans="1:10" x14ac:dyDescent="0.25">
      <c r="A3">
        <v>25</v>
      </c>
      <c r="B3" t="s">
        <v>10</v>
      </c>
      <c r="C3" t="s">
        <v>17</v>
      </c>
      <c r="D3" t="s">
        <v>14</v>
      </c>
      <c r="E3" t="s">
        <v>13</v>
      </c>
      <c r="F3" t="s">
        <v>12</v>
      </c>
      <c r="G3" t="s">
        <v>14</v>
      </c>
      <c r="H3">
        <v>4</v>
      </c>
      <c r="I3">
        <v>9</v>
      </c>
      <c r="J3" t="s">
        <v>12</v>
      </c>
    </row>
    <row r="4" spans="1:10" x14ac:dyDescent="0.25">
      <c r="A4">
        <v>25</v>
      </c>
      <c r="B4" t="s">
        <v>10</v>
      </c>
      <c r="C4" t="s">
        <v>17</v>
      </c>
      <c r="D4" t="s">
        <v>14</v>
      </c>
      <c r="E4" t="s">
        <v>13</v>
      </c>
      <c r="F4" t="s">
        <v>12</v>
      </c>
      <c r="G4" t="s">
        <v>14</v>
      </c>
      <c r="H4">
        <v>4</v>
      </c>
      <c r="I4">
        <v>9</v>
      </c>
      <c r="J4" t="s">
        <v>12</v>
      </c>
    </row>
    <row r="5" spans="1:10" x14ac:dyDescent="0.25">
      <c r="A5">
        <v>25</v>
      </c>
      <c r="B5" t="s">
        <v>10</v>
      </c>
      <c r="C5" t="s">
        <v>17</v>
      </c>
      <c r="D5" t="s">
        <v>14</v>
      </c>
      <c r="E5" t="s">
        <v>13</v>
      </c>
      <c r="F5" t="s">
        <v>12</v>
      </c>
      <c r="G5" t="s">
        <v>14</v>
      </c>
      <c r="H5">
        <v>4</v>
      </c>
      <c r="I5">
        <v>9</v>
      </c>
      <c r="J5" t="s">
        <v>12</v>
      </c>
    </row>
    <row r="6" spans="1:10" x14ac:dyDescent="0.25">
      <c r="A6">
        <v>23</v>
      </c>
      <c r="B6" t="s">
        <v>10</v>
      </c>
      <c r="C6" t="s">
        <v>17</v>
      </c>
      <c r="D6" t="s">
        <v>13</v>
      </c>
      <c r="E6" t="s">
        <v>13</v>
      </c>
      <c r="F6" t="s">
        <v>13</v>
      </c>
      <c r="G6" t="s">
        <v>12</v>
      </c>
      <c r="H6">
        <v>5</v>
      </c>
      <c r="I6">
        <v>12</v>
      </c>
      <c r="J6" t="s">
        <v>12</v>
      </c>
    </row>
    <row r="7" spans="1:10" x14ac:dyDescent="0.25">
      <c r="A7">
        <v>23</v>
      </c>
      <c r="B7" t="s">
        <v>10</v>
      </c>
      <c r="C7" t="s">
        <v>17</v>
      </c>
      <c r="D7" t="s">
        <v>13</v>
      </c>
      <c r="E7" t="s">
        <v>13</v>
      </c>
      <c r="F7" t="s">
        <v>13</v>
      </c>
      <c r="G7" t="s">
        <v>12</v>
      </c>
      <c r="H7">
        <v>5</v>
      </c>
      <c r="I7">
        <v>12</v>
      </c>
      <c r="J7" t="s">
        <v>12</v>
      </c>
    </row>
    <row r="8" spans="1:10" x14ac:dyDescent="0.25">
      <c r="A8">
        <v>25</v>
      </c>
      <c r="B8" t="s">
        <v>10</v>
      </c>
      <c r="C8" t="s">
        <v>11</v>
      </c>
      <c r="D8" t="s">
        <v>13</v>
      </c>
      <c r="E8" t="s">
        <v>13</v>
      </c>
      <c r="F8" t="s">
        <v>13</v>
      </c>
      <c r="G8" t="s">
        <v>12</v>
      </c>
      <c r="H8">
        <v>7</v>
      </c>
      <c r="I8">
        <v>0</v>
      </c>
      <c r="J8" t="s">
        <v>12</v>
      </c>
    </row>
    <row r="9" spans="1:10" x14ac:dyDescent="0.25">
      <c r="A9">
        <v>25</v>
      </c>
      <c r="B9" t="s">
        <v>10</v>
      </c>
      <c r="C9" t="s">
        <v>11</v>
      </c>
      <c r="D9" t="s">
        <v>13</v>
      </c>
      <c r="E9" t="s">
        <v>13</v>
      </c>
      <c r="F9" t="s">
        <v>13</v>
      </c>
      <c r="G9" t="s">
        <v>12</v>
      </c>
      <c r="H9">
        <v>7</v>
      </c>
      <c r="I9">
        <v>0</v>
      </c>
      <c r="J9" t="s">
        <v>12</v>
      </c>
    </row>
    <row r="10" spans="1:10" x14ac:dyDescent="0.25">
      <c r="A10">
        <v>23</v>
      </c>
      <c r="B10" t="s">
        <v>16</v>
      </c>
      <c r="C10" t="s">
        <v>11</v>
      </c>
      <c r="D10" t="s">
        <v>13</v>
      </c>
      <c r="E10" t="s">
        <v>14</v>
      </c>
      <c r="F10" t="s">
        <v>13</v>
      </c>
      <c r="G10" t="s">
        <v>12</v>
      </c>
      <c r="H10">
        <v>8</v>
      </c>
      <c r="I10">
        <v>2</v>
      </c>
      <c r="J10" t="s">
        <v>12</v>
      </c>
    </row>
    <row r="11" spans="1:10" x14ac:dyDescent="0.25">
      <c r="A11">
        <v>23</v>
      </c>
      <c r="B11" t="s">
        <v>16</v>
      </c>
      <c r="C11" t="s">
        <v>11</v>
      </c>
      <c r="D11" t="s">
        <v>13</v>
      </c>
      <c r="E11" t="s">
        <v>14</v>
      </c>
      <c r="F11" t="s">
        <v>13</v>
      </c>
      <c r="G11" t="s">
        <v>12</v>
      </c>
      <c r="H11">
        <v>8</v>
      </c>
      <c r="I11">
        <v>2</v>
      </c>
      <c r="J11" t="s">
        <v>12</v>
      </c>
    </row>
    <row r="12" spans="1:10" x14ac:dyDescent="0.25">
      <c r="A12">
        <v>22</v>
      </c>
      <c r="B12" t="s">
        <v>16</v>
      </c>
      <c r="C12" t="s">
        <v>11</v>
      </c>
      <c r="D12" t="s">
        <v>14</v>
      </c>
      <c r="E12" t="s">
        <v>12</v>
      </c>
      <c r="F12" t="s">
        <v>12</v>
      </c>
      <c r="G12" t="s">
        <v>14</v>
      </c>
      <c r="H12">
        <v>7</v>
      </c>
      <c r="I12">
        <v>3</v>
      </c>
      <c r="J12" t="s">
        <v>14</v>
      </c>
    </row>
    <row r="13" spans="1:10" x14ac:dyDescent="0.25">
      <c r="A13">
        <v>22</v>
      </c>
      <c r="B13" t="s">
        <v>16</v>
      </c>
      <c r="C13" t="s">
        <v>11</v>
      </c>
      <c r="D13" t="s">
        <v>14</v>
      </c>
      <c r="E13" t="s">
        <v>12</v>
      </c>
      <c r="F13" t="s">
        <v>12</v>
      </c>
      <c r="G13" t="s">
        <v>14</v>
      </c>
      <c r="H13">
        <v>7</v>
      </c>
      <c r="I13">
        <v>3</v>
      </c>
      <c r="J13" t="s">
        <v>14</v>
      </c>
    </row>
    <row r="14" spans="1:10" x14ac:dyDescent="0.25">
      <c r="A14">
        <v>22</v>
      </c>
      <c r="B14" t="s">
        <v>16</v>
      </c>
      <c r="C14" t="s">
        <v>11</v>
      </c>
      <c r="D14" t="s">
        <v>14</v>
      </c>
      <c r="E14" t="s">
        <v>12</v>
      </c>
      <c r="F14" t="s">
        <v>12</v>
      </c>
      <c r="G14" t="s">
        <v>14</v>
      </c>
      <c r="H14">
        <v>7</v>
      </c>
      <c r="I14">
        <v>3</v>
      </c>
      <c r="J14" t="s">
        <v>14</v>
      </c>
    </row>
    <row r="15" spans="1:10" x14ac:dyDescent="0.25">
      <c r="A15">
        <v>22</v>
      </c>
      <c r="B15" t="s">
        <v>16</v>
      </c>
      <c r="C15" t="s">
        <v>11</v>
      </c>
      <c r="D15" t="s">
        <v>14</v>
      </c>
      <c r="E15" t="s">
        <v>12</v>
      </c>
      <c r="F15" t="s">
        <v>12</v>
      </c>
      <c r="G15" t="s">
        <v>14</v>
      </c>
      <c r="H15">
        <v>7</v>
      </c>
      <c r="I15">
        <v>3</v>
      </c>
      <c r="J15" t="s">
        <v>14</v>
      </c>
    </row>
    <row r="16" spans="1:10" x14ac:dyDescent="0.25">
      <c r="A16">
        <v>22</v>
      </c>
      <c r="B16" t="s">
        <v>16</v>
      </c>
      <c r="C16" t="s">
        <v>11</v>
      </c>
      <c r="D16" t="s">
        <v>14</v>
      </c>
      <c r="E16" t="s">
        <v>12</v>
      </c>
      <c r="F16" t="s">
        <v>12</v>
      </c>
      <c r="G16" t="s">
        <v>14</v>
      </c>
      <c r="H16">
        <v>7</v>
      </c>
      <c r="I16">
        <v>3</v>
      </c>
      <c r="J16" t="s">
        <v>14</v>
      </c>
    </row>
    <row r="17" spans="1:10" x14ac:dyDescent="0.25">
      <c r="A17">
        <v>21</v>
      </c>
      <c r="B17" t="s">
        <v>16</v>
      </c>
      <c r="C17" t="s">
        <v>17</v>
      </c>
      <c r="D17" t="s">
        <v>14</v>
      </c>
      <c r="E17" t="s">
        <v>12</v>
      </c>
      <c r="F17" t="s">
        <v>12</v>
      </c>
      <c r="G17" t="s">
        <v>12</v>
      </c>
      <c r="H17">
        <v>8</v>
      </c>
      <c r="I17">
        <v>7</v>
      </c>
      <c r="J17" t="s">
        <v>14</v>
      </c>
    </row>
    <row r="18" spans="1:10" x14ac:dyDescent="0.25">
      <c r="A18">
        <v>21</v>
      </c>
      <c r="B18" t="s">
        <v>16</v>
      </c>
      <c r="C18" t="s">
        <v>17</v>
      </c>
      <c r="D18" t="s">
        <v>14</v>
      </c>
      <c r="E18" t="s">
        <v>12</v>
      </c>
      <c r="F18" t="s">
        <v>12</v>
      </c>
      <c r="G18" t="s">
        <v>12</v>
      </c>
      <c r="H18">
        <v>8</v>
      </c>
      <c r="I18">
        <v>7</v>
      </c>
      <c r="J18" t="s">
        <v>14</v>
      </c>
    </row>
    <row r="19" spans="1:10" x14ac:dyDescent="0.25">
      <c r="A19">
        <v>21</v>
      </c>
      <c r="B19" t="s">
        <v>16</v>
      </c>
      <c r="C19" t="s">
        <v>17</v>
      </c>
      <c r="D19" t="s">
        <v>14</v>
      </c>
      <c r="E19" t="s">
        <v>12</v>
      </c>
      <c r="F19" t="s">
        <v>12</v>
      </c>
      <c r="G19" t="s">
        <v>12</v>
      </c>
      <c r="H19">
        <v>8</v>
      </c>
      <c r="I19">
        <v>7</v>
      </c>
      <c r="J19" t="s">
        <v>14</v>
      </c>
    </row>
    <row r="20" spans="1:10" x14ac:dyDescent="0.25">
      <c r="A20">
        <v>24</v>
      </c>
      <c r="B20" t="s">
        <v>10</v>
      </c>
      <c r="C20" t="s">
        <v>15</v>
      </c>
      <c r="D20" t="s">
        <v>12</v>
      </c>
      <c r="E20" t="s">
        <v>12</v>
      </c>
      <c r="F20" t="s">
        <v>12</v>
      </c>
      <c r="G20" t="s">
        <v>14</v>
      </c>
      <c r="H20">
        <v>8</v>
      </c>
      <c r="I20">
        <v>3</v>
      </c>
      <c r="J20" t="s">
        <v>14</v>
      </c>
    </row>
    <row r="21" spans="1:10" x14ac:dyDescent="0.25">
      <c r="A21">
        <v>24</v>
      </c>
      <c r="B21" t="s">
        <v>10</v>
      </c>
      <c r="C21" t="s">
        <v>15</v>
      </c>
      <c r="D21" t="s">
        <v>12</v>
      </c>
      <c r="E21" t="s">
        <v>12</v>
      </c>
      <c r="F21" t="s">
        <v>12</v>
      </c>
      <c r="G21" t="s">
        <v>14</v>
      </c>
      <c r="H21">
        <v>8</v>
      </c>
      <c r="I21">
        <v>3</v>
      </c>
      <c r="J21" t="s">
        <v>14</v>
      </c>
    </row>
    <row r="22" spans="1:10" x14ac:dyDescent="0.25">
      <c r="A22">
        <v>24</v>
      </c>
      <c r="B22" t="s">
        <v>10</v>
      </c>
      <c r="C22" t="s">
        <v>15</v>
      </c>
      <c r="D22" t="s">
        <v>12</v>
      </c>
      <c r="E22" t="s">
        <v>12</v>
      </c>
      <c r="F22" t="s">
        <v>12</v>
      </c>
      <c r="G22" t="s">
        <v>14</v>
      </c>
      <c r="H22">
        <v>8</v>
      </c>
      <c r="I22">
        <v>3</v>
      </c>
      <c r="J22" t="s">
        <v>14</v>
      </c>
    </row>
    <row r="23" spans="1:10" x14ac:dyDescent="0.25">
      <c r="A23">
        <v>23</v>
      </c>
      <c r="B23" t="s">
        <v>10</v>
      </c>
      <c r="C23" t="s">
        <v>17</v>
      </c>
      <c r="D23" t="s">
        <v>14</v>
      </c>
      <c r="E23" t="s">
        <v>12</v>
      </c>
      <c r="F23" t="s">
        <v>12</v>
      </c>
      <c r="G23" t="s">
        <v>14</v>
      </c>
      <c r="H23">
        <v>8</v>
      </c>
      <c r="I23">
        <v>3</v>
      </c>
      <c r="J23" t="s">
        <v>14</v>
      </c>
    </row>
    <row r="24" spans="1:10" x14ac:dyDescent="0.25">
      <c r="A24">
        <v>23</v>
      </c>
      <c r="B24" t="s">
        <v>10</v>
      </c>
      <c r="C24" t="s">
        <v>17</v>
      </c>
      <c r="D24" t="s">
        <v>14</v>
      </c>
      <c r="E24" t="s">
        <v>12</v>
      </c>
      <c r="F24" t="s">
        <v>12</v>
      </c>
      <c r="G24" t="s">
        <v>14</v>
      </c>
      <c r="H24">
        <v>8</v>
      </c>
      <c r="I24">
        <v>3</v>
      </c>
      <c r="J24" t="s">
        <v>14</v>
      </c>
    </row>
    <row r="25" spans="1:10" x14ac:dyDescent="0.25">
      <c r="A25">
        <v>20</v>
      </c>
      <c r="B25" t="s">
        <v>10</v>
      </c>
      <c r="C25" t="s">
        <v>17</v>
      </c>
      <c r="D25" t="s">
        <v>12</v>
      </c>
      <c r="E25" t="s">
        <v>13</v>
      </c>
      <c r="F25" t="s">
        <v>12</v>
      </c>
      <c r="G25" t="s">
        <v>14</v>
      </c>
      <c r="H25">
        <v>7</v>
      </c>
      <c r="I25">
        <v>7</v>
      </c>
      <c r="J25" t="s">
        <v>14</v>
      </c>
    </row>
    <row r="26" spans="1:10" x14ac:dyDescent="0.25">
      <c r="A26">
        <v>20</v>
      </c>
      <c r="B26" t="s">
        <v>10</v>
      </c>
      <c r="C26" t="s">
        <v>17</v>
      </c>
      <c r="D26" t="s">
        <v>12</v>
      </c>
      <c r="E26" t="s">
        <v>13</v>
      </c>
      <c r="F26" t="s">
        <v>12</v>
      </c>
      <c r="G26" t="s">
        <v>14</v>
      </c>
      <c r="H26">
        <v>7</v>
      </c>
      <c r="I26">
        <v>7</v>
      </c>
      <c r="J26" t="s">
        <v>14</v>
      </c>
    </row>
    <row r="27" spans="1:10" x14ac:dyDescent="0.25">
      <c r="A27">
        <v>20</v>
      </c>
      <c r="B27" t="s">
        <v>10</v>
      </c>
      <c r="C27" t="s">
        <v>17</v>
      </c>
      <c r="D27" t="s">
        <v>12</v>
      </c>
      <c r="E27" t="s">
        <v>13</v>
      </c>
      <c r="F27" t="s">
        <v>12</v>
      </c>
      <c r="G27" t="s">
        <v>14</v>
      </c>
      <c r="H27">
        <v>7</v>
      </c>
      <c r="I27">
        <v>7</v>
      </c>
      <c r="J27" t="s">
        <v>14</v>
      </c>
    </row>
    <row r="28" spans="1:10" x14ac:dyDescent="0.25">
      <c r="A28">
        <v>20</v>
      </c>
      <c r="B28" t="s">
        <v>10</v>
      </c>
      <c r="C28" t="s">
        <v>17</v>
      </c>
      <c r="D28" t="s">
        <v>12</v>
      </c>
      <c r="E28" t="s">
        <v>13</v>
      </c>
      <c r="F28" t="s">
        <v>12</v>
      </c>
      <c r="G28" t="s">
        <v>14</v>
      </c>
      <c r="H28">
        <v>7</v>
      </c>
      <c r="I28">
        <v>7</v>
      </c>
      <c r="J28" t="s">
        <v>14</v>
      </c>
    </row>
    <row r="29" spans="1:10" x14ac:dyDescent="0.25">
      <c r="A29">
        <v>23</v>
      </c>
      <c r="B29" t="s">
        <v>10</v>
      </c>
      <c r="C29" t="s">
        <v>17</v>
      </c>
      <c r="D29" t="s">
        <v>13</v>
      </c>
      <c r="E29" t="s">
        <v>13</v>
      </c>
      <c r="F29" t="s">
        <v>12</v>
      </c>
      <c r="G29" t="s">
        <v>14</v>
      </c>
      <c r="H29">
        <v>8</v>
      </c>
      <c r="I29">
        <v>12</v>
      </c>
      <c r="J29" t="s">
        <v>14</v>
      </c>
    </row>
    <row r="30" spans="1:10" x14ac:dyDescent="0.25">
      <c r="A30">
        <v>23</v>
      </c>
      <c r="B30" t="s">
        <v>10</v>
      </c>
      <c r="C30" t="s">
        <v>17</v>
      </c>
      <c r="D30" t="s">
        <v>13</v>
      </c>
      <c r="E30" t="s">
        <v>13</v>
      </c>
      <c r="F30" t="s">
        <v>12</v>
      </c>
      <c r="G30" t="s">
        <v>14</v>
      </c>
      <c r="H30">
        <v>8</v>
      </c>
      <c r="I30">
        <v>12</v>
      </c>
      <c r="J30" t="s">
        <v>14</v>
      </c>
    </row>
    <row r="31" spans="1:10" x14ac:dyDescent="0.25">
      <c r="A31">
        <v>23</v>
      </c>
      <c r="B31" t="s">
        <v>10</v>
      </c>
      <c r="C31" t="s">
        <v>17</v>
      </c>
      <c r="D31" t="s">
        <v>13</v>
      </c>
      <c r="E31" t="s">
        <v>13</v>
      </c>
      <c r="F31" t="s">
        <v>12</v>
      </c>
      <c r="G31" t="s">
        <v>14</v>
      </c>
      <c r="H31">
        <v>8</v>
      </c>
      <c r="I31">
        <v>12</v>
      </c>
      <c r="J31" t="s">
        <v>14</v>
      </c>
    </row>
    <row r="32" spans="1:10" x14ac:dyDescent="0.25">
      <c r="A32">
        <v>21</v>
      </c>
      <c r="B32" t="s">
        <v>16</v>
      </c>
      <c r="C32" t="s">
        <v>17</v>
      </c>
      <c r="D32" t="s">
        <v>14</v>
      </c>
      <c r="E32" t="s">
        <v>14</v>
      </c>
      <c r="F32" t="s">
        <v>12</v>
      </c>
      <c r="G32" t="s">
        <v>14</v>
      </c>
      <c r="H32">
        <v>6</v>
      </c>
      <c r="I32">
        <v>6</v>
      </c>
      <c r="J32" t="s">
        <v>14</v>
      </c>
    </row>
    <row r="33" spans="1:10" x14ac:dyDescent="0.25">
      <c r="A33">
        <v>21</v>
      </c>
      <c r="B33" t="s">
        <v>16</v>
      </c>
      <c r="C33" t="s">
        <v>17</v>
      </c>
      <c r="D33" t="s">
        <v>14</v>
      </c>
      <c r="E33" t="s">
        <v>14</v>
      </c>
      <c r="F33" t="s">
        <v>12</v>
      </c>
      <c r="G33" t="s">
        <v>14</v>
      </c>
      <c r="H33">
        <v>6</v>
      </c>
      <c r="I33">
        <v>6</v>
      </c>
      <c r="J33" t="s">
        <v>14</v>
      </c>
    </row>
    <row r="34" spans="1:10" x14ac:dyDescent="0.25">
      <c r="A34">
        <v>21</v>
      </c>
      <c r="B34" t="s">
        <v>16</v>
      </c>
      <c r="C34" t="s">
        <v>17</v>
      </c>
      <c r="D34" t="s">
        <v>14</v>
      </c>
      <c r="E34" t="s">
        <v>14</v>
      </c>
      <c r="F34" t="s">
        <v>12</v>
      </c>
      <c r="G34" t="s">
        <v>14</v>
      </c>
      <c r="H34">
        <v>6</v>
      </c>
      <c r="I34">
        <v>6</v>
      </c>
      <c r="J34" t="s">
        <v>14</v>
      </c>
    </row>
    <row r="35" spans="1:10" x14ac:dyDescent="0.25">
      <c r="A35">
        <v>21</v>
      </c>
      <c r="B35" t="s">
        <v>16</v>
      </c>
      <c r="C35" t="s">
        <v>17</v>
      </c>
      <c r="D35" t="s">
        <v>14</v>
      </c>
      <c r="E35" t="s">
        <v>14</v>
      </c>
      <c r="F35" t="s">
        <v>12</v>
      </c>
      <c r="G35" t="s">
        <v>14</v>
      </c>
      <c r="H35">
        <v>6</v>
      </c>
      <c r="I35">
        <v>6</v>
      </c>
      <c r="J35" t="s">
        <v>14</v>
      </c>
    </row>
    <row r="36" spans="1:10" x14ac:dyDescent="0.25">
      <c r="A36">
        <v>23</v>
      </c>
      <c r="B36" t="s">
        <v>10</v>
      </c>
      <c r="C36" t="s">
        <v>15</v>
      </c>
      <c r="D36" t="s">
        <v>13</v>
      </c>
      <c r="E36" t="s">
        <v>14</v>
      </c>
      <c r="F36" t="s">
        <v>12</v>
      </c>
      <c r="G36" t="s">
        <v>14</v>
      </c>
      <c r="H36">
        <v>8</v>
      </c>
      <c r="I36">
        <v>80</v>
      </c>
      <c r="J36" t="s">
        <v>14</v>
      </c>
    </row>
    <row r="37" spans="1:10" x14ac:dyDescent="0.25">
      <c r="A37">
        <v>23</v>
      </c>
      <c r="B37" t="s">
        <v>10</v>
      </c>
      <c r="C37" t="s">
        <v>15</v>
      </c>
      <c r="D37" t="s">
        <v>13</v>
      </c>
      <c r="E37" t="s">
        <v>14</v>
      </c>
      <c r="F37" t="s">
        <v>12</v>
      </c>
      <c r="G37" t="s">
        <v>14</v>
      </c>
      <c r="H37">
        <v>8</v>
      </c>
      <c r="I37">
        <v>80</v>
      </c>
      <c r="J37" t="s">
        <v>14</v>
      </c>
    </row>
    <row r="38" spans="1:10" x14ac:dyDescent="0.25">
      <c r="A38">
        <v>23</v>
      </c>
      <c r="B38" t="s">
        <v>10</v>
      </c>
      <c r="C38" t="s">
        <v>15</v>
      </c>
      <c r="D38" t="s">
        <v>13</v>
      </c>
      <c r="E38" t="s">
        <v>14</v>
      </c>
      <c r="F38" t="s">
        <v>12</v>
      </c>
      <c r="G38" t="s">
        <v>14</v>
      </c>
      <c r="H38">
        <v>8</v>
      </c>
      <c r="I38">
        <v>80</v>
      </c>
      <c r="J38" t="s">
        <v>14</v>
      </c>
    </row>
    <row r="39" spans="1:10" x14ac:dyDescent="0.25">
      <c r="A39">
        <v>21</v>
      </c>
      <c r="B39" t="s">
        <v>10</v>
      </c>
      <c r="C39" t="s">
        <v>17</v>
      </c>
      <c r="D39" t="s">
        <v>14</v>
      </c>
      <c r="E39" t="s">
        <v>12</v>
      </c>
      <c r="F39" t="s">
        <v>13</v>
      </c>
      <c r="G39" t="s">
        <v>12</v>
      </c>
      <c r="H39">
        <v>10</v>
      </c>
      <c r="I39">
        <v>23</v>
      </c>
      <c r="J39" t="s">
        <v>14</v>
      </c>
    </row>
    <row r="40" spans="1:10" x14ac:dyDescent="0.25">
      <c r="A40">
        <v>21</v>
      </c>
      <c r="B40" t="s">
        <v>10</v>
      </c>
      <c r="C40" t="s">
        <v>17</v>
      </c>
      <c r="D40" t="s">
        <v>14</v>
      </c>
      <c r="E40" t="s">
        <v>12</v>
      </c>
      <c r="F40" t="s">
        <v>13</v>
      </c>
      <c r="G40" t="s">
        <v>12</v>
      </c>
      <c r="H40">
        <v>10</v>
      </c>
      <c r="I40">
        <v>23</v>
      </c>
      <c r="J40" t="s">
        <v>14</v>
      </c>
    </row>
    <row r="41" spans="1:10" x14ac:dyDescent="0.25">
      <c r="A41">
        <v>21</v>
      </c>
      <c r="B41" t="s">
        <v>10</v>
      </c>
      <c r="C41" t="s">
        <v>17</v>
      </c>
      <c r="D41" t="s">
        <v>14</v>
      </c>
      <c r="E41" t="s">
        <v>12</v>
      </c>
      <c r="F41" t="s">
        <v>13</v>
      </c>
      <c r="G41" t="s">
        <v>12</v>
      </c>
      <c r="H41">
        <v>10</v>
      </c>
      <c r="I41">
        <v>23</v>
      </c>
      <c r="J41" t="s">
        <v>14</v>
      </c>
    </row>
    <row r="42" spans="1:10" x14ac:dyDescent="0.25">
      <c r="A42">
        <v>21</v>
      </c>
      <c r="B42" t="s">
        <v>10</v>
      </c>
      <c r="C42" t="s">
        <v>17</v>
      </c>
      <c r="D42" t="s">
        <v>14</v>
      </c>
      <c r="E42" t="s">
        <v>12</v>
      </c>
      <c r="F42" t="s">
        <v>13</v>
      </c>
      <c r="G42" t="s">
        <v>12</v>
      </c>
      <c r="H42">
        <v>10</v>
      </c>
      <c r="I42">
        <v>23</v>
      </c>
      <c r="J42" t="s">
        <v>14</v>
      </c>
    </row>
    <row r="43" spans="1:10" x14ac:dyDescent="0.25">
      <c r="A43">
        <v>21</v>
      </c>
      <c r="B43" t="s">
        <v>16</v>
      </c>
      <c r="C43" t="s">
        <v>11</v>
      </c>
      <c r="D43" t="s">
        <v>14</v>
      </c>
      <c r="E43" t="s">
        <v>13</v>
      </c>
      <c r="F43" t="s">
        <v>13</v>
      </c>
      <c r="G43" t="s">
        <v>14</v>
      </c>
      <c r="H43">
        <v>7</v>
      </c>
      <c r="J43" t="s">
        <v>14</v>
      </c>
    </row>
    <row r="44" spans="1:10" x14ac:dyDescent="0.25">
      <c r="A44">
        <v>21</v>
      </c>
      <c r="B44" t="s">
        <v>16</v>
      </c>
      <c r="C44" t="s">
        <v>11</v>
      </c>
      <c r="D44" t="s">
        <v>14</v>
      </c>
      <c r="E44" t="s">
        <v>13</v>
      </c>
      <c r="F44" t="s">
        <v>13</v>
      </c>
      <c r="G44" t="s">
        <v>14</v>
      </c>
      <c r="H44">
        <v>7</v>
      </c>
      <c r="J44" t="s">
        <v>14</v>
      </c>
    </row>
    <row r="45" spans="1:10" x14ac:dyDescent="0.25">
      <c r="A45">
        <v>24</v>
      </c>
      <c r="B45" t="s">
        <v>10</v>
      </c>
      <c r="C45" t="s">
        <v>11</v>
      </c>
      <c r="D45" t="s">
        <v>14</v>
      </c>
      <c r="E45" t="s">
        <v>13</v>
      </c>
      <c r="F45" t="s">
        <v>13</v>
      </c>
      <c r="G45" t="s">
        <v>14</v>
      </c>
      <c r="H45">
        <v>7</v>
      </c>
      <c r="I45">
        <v>17</v>
      </c>
      <c r="J45" t="s">
        <v>14</v>
      </c>
    </row>
    <row r="46" spans="1:10" x14ac:dyDescent="0.25">
      <c r="A46">
        <v>24</v>
      </c>
      <c r="B46" t="s">
        <v>10</v>
      </c>
      <c r="C46" t="s">
        <v>11</v>
      </c>
      <c r="D46" t="s">
        <v>14</v>
      </c>
      <c r="E46" t="s">
        <v>13</v>
      </c>
      <c r="F46" t="s">
        <v>13</v>
      </c>
      <c r="G46" t="s">
        <v>14</v>
      </c>
      <c r="H46">
        <v>7</v>
      </c>
      <c r="I46">
        <v>17</v>
      </c>
      <c r="J46" t="s">
        <v>14</v>
      </c>
    </row>
    <row r="47" spans="1:10" x14ac:dyDescent="0.25">
      <c r="A47">
        <v>24</v>
      </c>
      <c r="B47" t="s">
        <v>10</v>
      </c>
      <c r="C47" t="s">
        <v>11</v>
      </c>
      <c r="D47" t="s">
        <v>14</v>
      </c>
      <c r="E47" t="s">
        <v>13</v>
      </c>
      <c r="F47" t="s">
        <v>13</v>
      </c>
      <c r="G47" t="s">
        <v>14</v>
      </c>
      <c r="H47">
        <v>7</v>
      </c>
      <c r="I47">
        <v>17</v>
      </c>
      <c r="J47" t="s">
        <v>14</v>
      </c>
    </row>
    <row r="48" spans="1:10" x14ac:dyDescent="0.25">
      <c r="A48">
        <v>24</v>
      </c>
      <c r="B48" t="s">
        <v>10</v>
      </c>
      <c r="C48" t="s">
        <v>11</v>
      </c>
      <c r="D48" t="s">
        <v>12</v>
      </c>
      <c r="E48" t="s">
        <v>13</v>
      </c>
      <c r="F48" t="s">
        <v>13</v>
      </c>
      <c r="G48" t="s">
        <v>12</v>
      </c>
      <c r="H48">
        <v>8</v>
      </c>
      <c r="I48">
        <v>10</v>
      </c>
      <c r="J48" t="s">
        <v>14</v>
      </c>
    </row>
    <row r="49" spans="1:10" x14ac:dyDescent="0.25">
      <c r="A49">
        <v>24</v>
      </c>
      <c r="B49" t="s">
        <v>10</v>
      </c>
      <c r="C49" t="s">
        <v>11</v>
      </c>
      <c r="D49" t="s">
        <v>12</v>
      </c>
      <c r="E49" t="s">
        <v>13</v>
      </c>
      <c r="F49" t="s">
        <v>13</v>
      </c>
      <c r="G49" t="s">
        <v>12</v>
      </c>
      <c r="H49">
        <v>8</v>
      </c>
      <c r="I49">
        <v>10</v>
      </c>
      <c r="J49" t="s">
        <v>14</v>
      </c>
    </row>
    <row r="50" spans="1:10" x14ac:dyDescent="0.25">
      <c r="A50">
        <v>24</v>
      </c>
      <c r="B50" t="s">
        <v>10</v>
      </c>
      <c r="C50" t="s">
        <v>11</v>
      </c>
      <c r="D50" t="s">
        <v>12</v>
      </c>
      <c r="E50" t="s">
        <v>13</v>
      </c>
      <c r="F50" t="s">
        <v>13</v>
      </c>
      <c r="G50" t="s">
        <v>12</v>
      </c>
      <c r="H50">
        <v>8</v>
      </c>
      <c r="I50">
        <v>10</v>
      </c>
      <c r="J50" t="s">
        <v>14</v>
      </c>
    </row>
    <row r="51" spans="1:10" x14ac:dyDescent="0.25">
      <c r="A51">
        <v>23</v>
      </c>
      <c r="B51" t="s">
        <v>16</v>
      </c>
      <c r="C51" t="s">
        <v>11</v>
      </c>
      <c r="D51" t="s">
        <v>14</v>
      </c>
      <c r="E51" t="s">
        <v>13</v>
      </c>
      <c r="F51" t="s">
        <v>13</v>
      </c>
      <c r="G51" t="s">
        <v>14</v>
      </c>
      <c r="H51">
        <v>8</v>
      </c>
      <c r="I51">
        <v>4</v>
      </c>
      <c r="J51" t="s">
        <v>14</v>
      </c>
    </row>
    <row r="52" spans="1:10" x14ac:dyDescent="0.25">
      <c r="A52">
        <v>23</v>
      </c>
      <c r="B52" t="s">
        <v>16</v>
      </c>
      <c r="C52" t="s">
        <v>11</v>
      </c>
      <c r="D52" t="s">
        <v>14</v>
      </c>
      <c r="E52" t="s">
        <v>13</v>
      </c>
      <c r="F52" t="s">
        <v>13</v>
      </c>
      <c r="G52" t="s">
        <v>14</v>
      </c>
      <c r="H52">
        <v>8</v>
      </c>
      <c r="I52">
        <v>4</v>
      </c>
      <c r="J52" t="s">
        <v>14</v>
      </c>
    </row>
    <row r="53" spans="1:10" x14ac:dyDescent="0.25">
      <c r="A53">
        <v>23</v>
      </c>
      <c r="B53" t="s">
        <v>16</v>
      </c>
      <c r="C53" t="s">
        <v>11</v>
      </c>
      <c r="D53" t="s">
        <v>14</v>
      </c>
      <c r="E53" t="s">
        <v>13</v>
      </c>
      <c r="F53" t="s">
        <v>13</v>
      </c>
      <c r="G53" t="s">
        <v>14</v>
      </c>
      <c r="H53">
        <v>8</v>
      </c>
      <c r="I53">
        <v>4</v>
      </c>
      <c r="J53" t="s">
        <v>14</v>
      </c>
    </row>
    <row r="54" spans="1:10" x14ac:dyDescent="0.25">
      <c r="A54">
        <v>21</v>
      </c>
      <c r="B54" t="s">
        <v>16</v>
      </c>
      <c r="C54" t="s">
        <v>17</v>
      </c>
      <c r="D54" t="s">
        <v>14</v>
      </c>
      <c r="E54" t="s">
        <v>14</v>
      </c>
      <c r="F54" t="s">
        <v>13</v>
      </c>
      <c r="G54" t="s">
        <v>14</v>
      </c>
      <c r="H54">
        <v>4</v>
      </c>
      <c r="I54">
        <v>2</v>
      </c>
      <c r="J54" t="s">
        <v>14</v>
      </c>
    </row>
    <row r="55" spans="1:10" x14ac:dyDescent="0.25">
      <c r="A55">
        <v>21</v>
      </c>
      <c r="B55" t="s">
        <v>16</v>
      </c>
      <c r="C55" t="s">
        <v>17</v>
      </c>
      <c r="D55" t="s">
        <v>14</v>
      </c>
      <c r="E55" t="s">
        <v>14</v>
      </c>
      <c r="F55" t="s">
        <v>13</v>
      </c>
      <c r="G55" t="s">
        <v>14</v>
      </c>
      <c r="H55">
        <v>4</v>
      </c>
      <c r="I55">
        <v>2</v>
      </c>
      <c r="J55" t="s">
        <v>14</v>
      </c>
    </row>
    <row r="56" spans="1:10" x14ac:dyDescent="0.25">
      <c r="A56">
        <v>21</v>
      </c>
      <c r="B56" t="s">
        <v>16</v>
      </c>
      <c r="C56" t="s">
        <v>17</v>
      </c>
      <c r="D56" t="s">
        <v>14</v>
      </c>
      <c r="E56" t="s">
        <v>14</v>
      </c>
      <c r="F56" t="s">
        <v>13</v>
      </c>
      <c r="G56" t="s">
        <v>14</v>
      </c>
      <c r="H56">
        <v>4</v>
      </c>
      <c r="I56">
        <v>2</v>
      </c>
      <c r="J56" t="s">
        <v>14</v>
      </c>
    </row>
    <row r="57" spans="1:10" x14ac:dyDescent="0.25">
      <c r="A57">
        <v>21</v>
      </c>
      <c r="B57" t="s">
        <v>16</v>
      </c>
      <c r="C57" t="s">
        <v>17</v>
      </c>
      <c r="D57" t="s">
        <v>14</v>
      </c>
      <c r="E57" t="s">
        <v>14</v>
      </c>
      <c r="F57" t="s">
        <v>13</v>
      </c>
      <c r="G57" t="s">
        <v>14</v>
      </c>
      <c r="H57">
        <v>4</v>
      </c>
      <c r="I57">
        <v>2</v>
      </c>
      <c r="J57" t="s">
        <v>14</v>
      </c>
    </row>
    <row r="58" spans="1:10" x14ac:dyDescent="0.25">
      <c r="A58">
        <v>22</v>
      </c>
      <c r="B58" t="s">
        <v>10</v>
      </c>
      <c r="C58" t="s">
        <v>11</v>
      </c>
      <c r="D58" t="s">
        <v>14</v>
      </c>
      <c r="E58" t="s">
        <v>14</v>
      </c>
      <c r="F58" t="s">
        <v>13</v>
      </c>
      <c r="G58" t="s">
        <v>14</v>
      </c>
      <c r="H58">
        <v>4</v>
      </c>
      <c r="I58">
        <v>60</v>
      </c>
      <c r="J58" t="s">
        <v>14</v>
      </c>
    </row>
    <row r="59" spans="1:10" x14ac:dyDescent="0.25">
      <c r="A59">
        <v>22</v>
      </c>
      <c r="B59" t="s">
        <v>10</v>
      </c>
      <c r="C59" t="s">
        <v>11</v>
      </c>
      <c r="D59" t="s">
        <v>14</v>
      </c>
      <c r="E59" t="s">
        <v>14</v>
      </c>
      <c r="F59" t="s">
        <v>13</v>
      </c>
      <c r="G59" t="s">
        <v>14</v>
      </c>
      <c r="H59">
        <v>4</v>
      </c>
      <c r="I59">
        <v>60</v>
      </c>
      <c r="J59" t="s">
        <v>14</v>
      </c>
    </row>
    <row r="60" spans="1:10" x14ac:dyDescent="0.25">
      <c r="A60">
        <v>22</v>
      </c>
      <c r="B60" t="s">
        <v>10</v>
      </c>
      <c r="C60" t="s">
        <v>11</v>
      </c>
      <c r="D60" t="s">
        <v>14</v>
      </c>
      <c r="E60" t="s">
        <v>14</v>
      </c>
      <c r="F60" t="s">
        <v>13</v>
      </c>
      <c r="G60" t="s">
        <v>14</v>
      </c>
      <c r="H60">
        <v>4</v>
      </c>
      <c r="I60">
        <v>60</v>
      </c>
      <c r="J60" t="s">
        <v>14</v>
      </c>
    </row>
    <row r="61" spans="1:10" x14ac:dyDescent="0.25">
      <c r="A61">
        <v>21</v>
      </c>
      <c r="B61" t="s">
        <v>10</v>
      </c>
      <c r="C61" t="s">
        <v>11</v>
      </c>
      <c r="D61" t="s">
        <v>13</v>
      </c>
      <c r="E61" t="s">
        <v>14</v>
      </c>
      <c r="F61" t="s">
        <v>13</v>
      </c>
      <c r="G61" t="s">
        <v>12</v>
      </c>
      <c r="H61">
        <v>8</v>
      </c>
      <c r="I61">
        <v>6</v>
      </c>
      <c r="J61" t="s">
        <v>14</v>
      </c>
    </row>
    <row r="62" spans="1:10" x14ac:dyDescent="0.25">
      <c r="A62">
        <v>21</v>
      </c>
      <c r="B62" t="s">
        <v>10</v>
      </c>
      <c r="C62" t="s">
        <v>11</v>
      </c>
      <c r="D62" t="s">
        <v>13</v>
      </c>
      <c r="E62" t="s">
        <v>14</v>
      </c>
      <c r="F62" t="s">
        <v>13</v>
      </c>
      <c r="G62" t="s">
        <v>12</v>
      </c>
      <c r="H62">
        <v>8</v>
      </c>
      <c r="I62">
        <v>6</v>
      </c>
      <c r="J62" t="s">
        <v>14</v>
      </c>
    </row>
    <row r="63" spans="1:10" x14ac:dyDescent="0.25">
      <c r="A63">
        <v>21</v>
      </c>
      <c r="B63" t="s">
        <v>10</v>
      </c>
      <c r="C63" t="s">
        <v>11</v>
      </c>
      <c r="D63" t="s">
        <v>13</v>
      </c>
      <c r="E63" t="s">
        <v>14</v>
      </c>
      <c r="F63" t="s">
        <v>13</v>
      </c>
      <c r="G63" t="s">
        <v>12</v>
      </c>
      <c r="H63">
        <v>8</v>
      </c>
      <c r="I63">
        <v>6</v>
      </c>
      <c r="J63" t="s">
        <v>14</v>
      </c>
    </row>
    <row r="64" spans="1:10" x14ac:dyDescent="0.25">
      <c r="A64">
        <v>24</v>
      </c>
      <c r="B64" t="s">
        <v>10</v>
      </c>
      <c r="C64" t="s">
        <v>11</v>
      </c>
      <c r="D64" t="s">
        <v>13</v>
      </c>
      <c r="E64" t="s">
        <v>12</v>
      </c>
      <c r="F64" t="s">
        <v>14</v>
      </c>
      <c r="G64" t="s">
        <v>14</v>
      </c>
      <c r="H64">
        <v>7</v>
      </c>
      <c r="I64">
        <v>100</v>
      </c>
      <c r="J64" t="s">
        <v>14</v>
      </c>
    </row>
    <row r="65" spans="1:10" x14ac:dyDescent="0.25">
      <c r="A65">
        <v>24</v>
      </c>
      <c r="B65" t="s">
        <v>10</v>
      </c>
      <c r="C65" t="s">
        <v>11</v>
      </c>
      <c r="D65" t="s">
        <v>13</v>
      </c>
      <c r="E65" t="s">
        <v>12</v>
      </c>
      <c r="F65" t="s">
        <v>14</v>
      </c>
      <c r="G65" t="s">
        <v>14</v>
      </c>
      <c r="H65">
        <v>7</v>
      </c>
      <c r="I65">
        <v>100</v>
      </c>
      <c r="J65" t="s">
        <v>14</v>
      </c>
    </row>
    <row r="66" spans="1:10" x14ac:dyDescent="0.25">
      <c r="A66">
        <v>24</v>
      </c>
      <c r="B66" t="s">
        <v>10</v>
      </c>
      <c r="C66" t="s">
        <v>11</v>
      </c>
      <c r="D66" t="s">
        <v>13</v>
      </c>
      <c r="E66" t="s">
        <v>12</v>
      </c>
      <c r="F66" t="s">
        <v>14</v>
      </c>
      <c r="G66" t="s">
        <v>14</v>
      </c>
      <c r="H66">
        <v>7</v>
      </c>
      <c r="I66">
        <v>100</v>
      </c>
      <c r="J66" t="s">
        <v>14</v>
      </c>
    </row>
    <row r="67" spans="1:10" x14ac:dyDescent="0.25">
      <c r="A67">
        <v>24</v>
      </c>
      <c r="B67" t="s">
        <v>10</v>
      </c>
      <c r="C67" t="s">
        <v>11</v>
      </c>
      <c r="D67" t="s">
        <v>13</v>
      </c>
      <c r="E67" t="s">
        <v>12</v>
      </c>
      <c r="F67" t="s">
        <v>14</v>
      </c>
      <c r="G67" t="s">
        <v>14</v>
      </c>
      <c r="H67">
        <v>7</v>
      </c>
      <c r="I67">
        <v>100</v>
      </c>
      <c r="J67" t="s">
        <v>14</v>
      </c>
    </row>
    <row r="68" spans="1:10" x14ac:dyDescent="0.25">
      <c r="A68">
        <v>20</v>
      </c>
      <c r="B68" t="s">
        <v>16</v>
      </c>
      <c r="C68" t="s">
        <v>17</v>
      </c>
      <c r="D68" t="s">
        <v>14</v>
      </c>
      <c r="E68" t="s">
        <v>13</v>
      </c>
      <c r="F68" t="s">
        <v>14</v>
      </c>
      <c r="G68" t="s">
        <v>12</v>
      </c>
      <c r="H68">
        <v>5</v>
      </c>
      <c r="I68">
        <v>15</v>
      </c>
      <c r="J68" t="s">
        <v>14</v>
      </c>
    </row>
    <row r="69" spans="1:10" x14ac:dyDescent="0.25">
      <c r="A69">
        <v>20</v>
      </c>
      <c r="B69" t="s">
        <v>16</v>
      </c>
      <c r="C69" t="s">
        <v>17</v>
      </c>
      <c r="D69" t="s">
        <v>14</v>
      </c>
      <c r="E69" t="s">
        <v>13</v>
      </c>
      <c r="F69" t="s">
        <v>14</v>
      </c>
      <c r="G69" t="s">
        <v>12</v>
      </c>
      <c r="H69">
        <v>5</v>
      </c>
      <c r="I69">
        <v>15</v>
      </c>
      <c r="J69" t="s">
        <v>14</v>
      </c>
    </row>
    <row r="70" spans="1:10" x14ac:dyDescent="0.25">
      <c r="A70">
        <v>20</v>
      </c>
      <c r="B70" t="s">
        <v>16</v>
      </c>
      <c r="C70" t="s">
        <v>17</v>
      </c>
      <c r="D70" t="s">
        <v>14</v>
      </c>
      <c r="E70" t="s">
        <v>13</v>
      </c>
      <c r="F70" t="s">
        <v>14</v>
      </c>
      <c r="G70" t="s">
        <v>12</v>
      </c>
      <c r="H70">
        <v>5</v>
      </c>
      <c r="I70">
        <v>15</v>
      </c>
      <c r="J70" t="s">
        <v>14</v>
      </c>
    </row>
    <row r="71" spans="1:10" x14ac:dyDescent="0.25">
      <c r="A71">
        <v>21</v>
      </c>
      <c r="B71" t="s">
        <v>10</v>
      </c>
      <c r="C71" t="s">
        <v>17</v>
      </c>
      <c r="D71" t="s">
        <v>14</v>
      </c>
      <c r="E71" t="s">
        <v>13</v>
      </c>
      <c r="F71" t="s">
        <v>14</v>
      </c>
      <c r="G71" t="s">
        <v>14</v>
      </c>
      <c r="H71">
        <v>6</v>
      </c>
      <c r="I71">
        <v>4</v>
      </c>
      <c r="J71" t="s">
        <v>14</v>
      </c>
    </row>
    <row r="72" spans="1:10" x14ac:dyDescent="0.25">
      <c r="A72">
        <v>21</v>
      </c>
      <c r="B72" t="s">
        <v>10</v>
      </c>
      <c r="C72" t="s">
        <v>17</v>
      </c>
      <c r="D72" t="s">
        <v>14</v>
      </c>
      <c r="E72" t="s">
        <v>13</v>
      </c>
      <c r="F72" t="s">
        <v>14</v>
      </c>
      <c r="G72" t="s">
        <v>14</v>
      </c>
      <c r="H72">
        <v>6</v>
      </c>
      <c r="I72">
        <v>4</v>
      </c>
      <c r="J72" t="s">
        <v>14</v>
      </c>
    </row>
    <row r="73" spans="1:10" x14ac:dyDescent="0.25">
      <c r="A73">
        <v>21</v>
      </c>
      <c r="B73" t="s">
        <v>10</v>
      </c>
      <c r="C73" t="s">
        <v>17</v>
      </c>
      <c r="D73" t="s">
        <v>14</v>
      </c>
      <c r="E73" t="s">
        <v>13</v>
      </c>
      <c r="F73" t="s">
        <v>14</v>
      </c>
      <c r="G73" t="s">
        <v>14</v>
      </c>
      <c r="H73">
        <v>6</v>
      </c>
      <c r="I73">
        <v>4</v>
      </c>
      <c r="J73" t="s">
        <v>14</v>
      </c>
    </row>
    <row r="74" spans="1:10" x14ac:dyDescent="0.25">
      <c r="A74">
        <v>21</v>
      </c>
      <c r="B74" t="s">
        <v>10</v>
      </c>
      <c r="C74" t="s">
        <v>17</v>
      </c>
      <c r="D74" t="s">
        <v>14</v>
      </c>
      <c r="E74" t="s">
        <v>13</v>
      </c>
      <c r="F74" t="s">
        <v>14</v>
      </c>
      <c r="G74" t="s">
        <v>14</v>
      </c>
      <c r="H74">
        <v>6</v>
      </c>
      <c r="I74">
        <v>4</v>
      </c>
      <c r="J74" t="s">
        <v>14</v>
      </c>
    </row>
    <row r="75" spans="1:10" x14ac:dyDescent="0.25">
      <c r="A75">
        <v>22</v>
      </c>
      <c r="B75" t="s">
        <v>10</v>
      </c>
      <c r="C75" t="s">
        <v>15</v>
      </c>
      <c r="D75" t="s">
        <v>13</v>
      </c>
      <c r="E75" t="s">
        <v>13</v>
      </c>
      <c r="F75" t="s">
        <v>14</v>
      </c>
      <c r="G75" t="s">
        <v>14</v>
      </c>
      <c r="H75">
        <v>7</v>
      </c>
      <c r="I75">
        <v>55</v>
      </c>
      <c r="J75" t="s">
        <v>14</v>
      </c>
    </row>
    <row r="76" spans="1:10" x14ac:dyDescent="0.25">
      <c r="A76">
        <v>22</v>
      </c>
      <c r="B76" t="s">
        <v>10</v>
      </c>
      <c r="C76" t="s">
        <v>15</v>
      </c>
      <c r="D76" t="s">
        <v>13</v>
      </c>
      <c r="E76" t="s">
        <v>13</v>
      </c>
      <c r="F76" t="s">
        <v>14</v>
      </c>
      <c r="G76" t="s">
        <v>14</v>
      </c>
      <c r="H76">
        <v>7</v>
      </c>
      <c r="I76">
        <v>55</v>
      </c>
      <c r="J76" t="s">
        <v>14</v>
      </c>
    </row>
    <row r="77" spans="1:10" x14ac:dyDescent="0.25">
      <c r="A77">
        <v>22</v>
      </c>
      <c r="B77" t="s">
        <v>10</v>
      </c>
      <c r="C77" t="s">
        <v>15</v>
      </c>
      <c r="D77" t="s">
        <v>13</v>
      </c>
      <c r="E77" t="s">
        <v>13</v>
      </c>
      <c r="F77" t="s">
        <v>14</v>
      </c>
      <c r="G77" t="s">
        <v>14</v>
      </c>
      <c r="H77">
        <v>7</v>
      </c>
      <c r="I77">
        <v>55</v>
      </c>
      <c r="J77" t="s">
        <v>14</v>
      </c>
    </row>
    <row r="78" spans="1:10" x14ac:dyDescent="0.25">
      <c r="A78">
        <v>23</v>
      </c>
      <c r="B78" t="s">
        <v>16</v>
      </c>
      <c r="C78" t="s">
        <v>11</v>
      </c>
      <c r="D78" t="s">
        <v>13</v>
      </c>
      <c r="E78" t="s">
        <v>13</v>
      </c>
      <c r="F78" t="s">
        <v>14</v>
      </c>
      <c r="G78" t="s">
        <v>12</v>
      </c>
      <c r="H78">
        <v>8</v>
      </c>
      <c r="I78">
        <v>0</v>
      </c>
      <c r="J78" t="s">
        <v>14</v>
      </c>
    </row>
    <row r="79" spans="1:10" x14ac:dyDescent="0.25">
      <c r="A79">
        <v>23</v>
      </c>
      <c r="B79" t="s">
        <v>16</v>
      </c>
      <c r="C79" t="s">
        <v>11</v>
      </c>
      <c r="D79" t="s">
        <v>13</v>
      </c>
      <c r="E79" t="s">
        <v>13</v>
      </c>
      <c r="F79" t="s">
        <v>14</v>
      </c>
      <c r="G79" t="s">
        <v>12</v>
      </c>
      <c r="H79">
        <v>8</v>
      </c>
      <c r="I79">
        <v>0</v>
      </c>
      <c r="J79" t="s">
        <v>14</v>
      </c>
    </row>
    <row r="80" spans="1:10" x14ac:dyDescent="0.25">
      <c r="A80">
        <v>25</v>
      </c>
      <c r="B80" t="s">
        <v>10</v>
      </c>
      <c r="C80" t="s">
        <v>11</v>
      </c>
      <c r="D80" t="s">
        <v>13</v>
      </c>
      <c r="E80" t="s">
        <v>13</v>
      </c>
      <c r="F80" t="s">
        <v>14</v>
      </c>
      <c r="G80" t="s">
        <v>12</v>
      </c>
      <c r="H80">
        <v>8</v>
      </c>
      <c r="I80">
        <v>15</v>
      </c>
      <c r="J80" t="s">
        <v>14</v>
      </c>
    </row>
    <row r="81" spans="1:10" x14ac:dyDescent="0.25">
      <c r="A81">
        <v>25</v>
      </c>
      <c r="B81" t="s">
        <v>10</v>
      </c>
      <c r="C81" t="s">
        <v>11</v>
      </c>
      <c r="D81" t="s">
        <v>13</v>
      </c>
      <c r="E81" t="s">
        <v>13</v>
      </c>
      <c r="F81" t="s">
        <v>14</v>
      </c>
      <c r="G81" t="s">
        <v>12</v>
      </c>
      <c r="H81">
        <v>8</v>
      </c>
      <c r="I81">
        <v>15</v>
      </c>
      <c r="J81" t="s">
        <v>14</v>
      </c>
    </row>
    <row r="82" spans="1:10" x14ac:dyDescent="0.25">
      <c r="A82">
        <v>21</v>
      </c>
      <c r="B82" t="s">
        <v>10</v>
      </c>
      <c r="C82" t="s">
        <v>11</v>
      </c>
      <c r="D82" t="s">
        <v>14</v>
      </c>
      <c r="E82" t="s">
        <v>13</v>
      </c>
      <c r="F82" t="s">
        <v>14</v>
      </c>
      <c r="G82" t="s">
        <v>14</v>
      </c>
      <c r="H82">
        <v>8</v>
      </c>
      <c r="I82">
        <v>7</v>
      </c>
      <c r="J82" t="s">
        <v>14</v>
      </c>
    </row>
    <row r="83" spans="1:10" x14ac:dyDescent="0.25">
      <c r="A83">
        <v>21</v>
      </c>
      <c r="B83" t="s">
        <v>10</v>
      </c>
      <c r="C83" t="s">
        <v>11</v>
      </c>
      <c r="D83" t="s">
        <v>14</v>
      </c>
      <c r="E83" t="s">
        <v>13</v>
      </c>
      <c r="F83" t="s">
        <v>14</v>
      </c>
      <c r="G83" t="s">
        <v>14</v>
      </c>
      <c r="H83">
        <v>8</v>
      </c>
      <c r="I83">
        <v>7</v>
      </c>
      <c r="J83" t="s">
        <v>14</v>
      </c>
    </row>
    <row r="84" spans="1:10" x14ac:dyDescent="0.25">
      <c r="A84">
        <v>23</v>
      </c>
      <c r="B84" t="s">
        <v>10</v>
      </c>
      <c r="C84" t="s">
        <v>11</v>
      </c>
      <c r="D84" t="s">
        <v>12</v>
      </c>
      <c r="E84" t="s">
        <v>13</v>
      </c>
      <c r="F84" t="s">
        <v>14</v>
      </c>
      <c r="G84" t="s">
        <v>14</v>
      </c>
      <c r="H84">
        <v>12</v>
      </c>
      <c r="J84" t="s">
        <v>14</v>
      </c>
    </row>
    <row r="85" spans="1:10" x14ac:dyDescent="0.25">
      <c r="A85">
        <v>23</v>
      </c>
      <c r="B85" t="s">
        <v>10</v>
      </c>
      <c r="C85" t="s">
        <v>11</v>
      </c>
      <c r="D85" t="s">
        <v>12</v>
      </c>
      <c r="E85" t="s">
        <v>13</v>
      </c>
      <c r="F85" t="s">
        <v>14</v>
      </c>
      <c r="G85" t="s">
        <v>14</v>
      </c>
      <c r="H85">
        <v>12</v>
      </c>
      <c r="J85" t="s">
        <v>14</v>
      </c>
    </row>
    <row r="86" spans="1:10" x14ac:dyDescent="0.25">
      <c r="A86">
        <v>21</v>
      </c>
      <c r="B86" t="s">
        <v>16</v>
      </c>
      <c r="C86" t="s">
        <v>18</v>
      </c>
      <c r="D86" t="s">
        <v>14</v>
      </c>
      <c r="E86" t="s">
        <v>14</v>
      </c>
      <c r="F86" t="s">
        <v>14</v>
      </c>
      <c r="G86" t="s">
        <v>12</v>
      </c>
      <c r="H86">
        <v>5</v>
      </c>
      <c r="I86">
        <v>1</v>
      </c>
      <c r="J86" t="s">
        <v>14</v>
      </c>
    </row>
    <row r="87" spans="1:10" x14ac:dyDescent="0.25">
      <c r="A87">
        <v>21</v>
      </c>
      <c r="B87" t="s">
        <v>16</v>
      </c>
      <c r="C87" t="s">
        <v>18</v>
      </c>
      <c r="D87" t="s">
        <v>14</v>
      </c>
      <c r="E87" t="s">
        <v>14</v>
      </c>
      <c r="F87" t="s">
        <v>14</v>
      </c>
      <c r="G87" t="s">
        <v>12</v>
      </c>
      <c r="H87">
        <v>5</v>
      </c>
      <c r="I87">
        <v>1</v>
      </c>
      <c r="J87" t="s">
        <v>14</v>
      </c>
    </row>
    <row r="88" spans="1:10" x14ac:dyDescent="0.25">
      <c r="A88">
        <v>21</v>
      </c>
      <c r="B88" t="s">
        <v>16</v>
      </c>
      <c r="C88" t="s">
        <v>18</v>
      </c>
      <c r="D88" t="s">
        <v>14</v>
      </c>
      <c r="E88" t="s">
        <v>14</v>
      </c>
      <c r="F88" t="s">
        <v>14</v>
      </c>
      <c r="G88" t="s">
        <v>12</v>
      </c>
      <c r="H88">
        <v>5</v>
      </c>
      <c r="I88">
        <v>1</v>
      </c>
      <c r="J88" t="s">
        <v>14</v>
      </c>
    </row>
    <row r="89" spans="1:10" x14ac:dyDescent="0.25">
      <c r="A89">
        <v>21</v>
      </c>
      <c r="B89" t="s">
        <v>16</v>
      </c>
      <c r="C89" t="s">
        <v>18</v>
      </c>
      <c r="D89" t="s">
        <v>14</v>
      </c>
      <c r="E89" t="s">
        <v>14</v>
      </c>
      <c r="F89" t="s">
        <v>14</v>
      </c>
      <c r="G89" t="s">
        <v>12</v>
      </c>
      <c r="H89">
        <v>5</v>
      </c>
      <c r="I89">
        <v>1</v>
      </c>
      <c r="J89" t="s">
        <v>14</v>
      </c>
    </row>
    <row r="90" spans="1:10" x14ac:dyDescent="0.25">
      <c r="A90">
        <v>24</v>
      </c>
      <c r="B90" t="s">
        <v>16</v>
      </c>
      <c r="C90" t="s">
        <v>11</v>
      </c>
      <c r="D90" t="s">
        <v>14</v>
      </c>
      <c r="E90" t="s">
        <v>14</v>
      </c>
      <c r="F90" t="s">
        <v>14</v>
      </c>
      <c r="G90" t="s">
        <v>14</v>
      </c>
      <c r="H90">
        <v>5</v>
      </c>
      <c r="I90">
        <v>2</v>
      </c>
      <c r="J90" t="s">
        <v>14</v>
      </c>
    </row>
    <row r="91" spans="1:10" x14ac:dyDescent="0.25">
      <c r="A91">
        <v>24</v>
      </c>
      <c r="B91" t="s">
        <v>16</v>
      </c>
      <c r="C91" t="s">
        <v>17</v>
      </c>
      <c r="D91" t="s">
        <v>14</v>
      </c>
      <c r="E91" t="s">
        <v>14</v>
      </c>
      <c r="F91" t="s">
        <v>14</v>
      </c>
      <c r="G91" t="s">
        <v>14</v>
      </c>
      <c r="H91">
        <v>5</v>
      </c>
      <c r="I91">
        <v>3</v>
      </c>
      <c r="J91" t="s">
        <v>14</v>
      </c>
    </row>
    <row r="92" spans="1:10" x14ac:dyDescent="0.25">
      <c r="A92">
        <v>24</v>
      </c>
      <c r="B92" t="s">
        <v>16</v>
      </c>
      <c r="C92" t="s">
        <v>11</v>
      </c>
      <c r="D92" t="s">
        <v>14</v>
      </c>
      <c r="E92" t="s">
        <v>14</v>
      </c>
      <c r="F92" t="s">
        <v>14</v>
      </c>
      <c r="G92" t="s">
        <v>14</v>
      </c>
      <c r="H92">
        <v>5</v>
      </c>
      <c r="I92">
        <v>2</v>
      </c>
      <c r="J92" t="s">
        <v>14</v>
      </c>
    </row>
    <row r="93" spans="1:10" x14ac:dyDescent="0.25">
      <c r="A93">
        <v>24</v>
      </c>
      <c r="B93" t="s">
        <v>16</v>
      </c>
      <c r="C93" t="s">
        <v>17</v>
      </c>
      <c r="D93" t="s">
        <v>14</v>
      </c>
      <c r="E93" t="s">
        <v>14</v>
      </c>
      <c r="F93" t="s">
        <v>14</v>
      </c>
      <c r="G93" t="s">
        <v>14</v>
      </c>
      <c r="H93">
        <v>5</v>
      </c>
      <c r="I93">
        <v>3</v>
      </c>
      <c r="J93" t="s">
        <v>14</v>
      </c>
    </row>
    <row r="94" spans="1:10" x14ac:dyDescent="0.25">
      <c r="A94">
        <v>24</v>
      </c>
      <c r="B94" t="s">
        <v>16</v>
      </c>
      <c r="C94" t="s">
        <v>11</v>
      </c>
      <c r="D94" t="s">
        <v>14</v>
      </c>
      <c r="E94" t="s">
        <v>14</v>
      </c>
      <c r="F94" t="s">
        <v>14</v>
      </c>
      <c r="G94" t="s">
        <v>14</v>
      </c>
      <c r="H94">
        <v>5</v>
      </c>
      <c r="I94">
        <v>2</v>
      </c>
      <c r="J94" t="s">
        <v>14</v>
      </c>
    </row>
    <row r="95" spans="1:10" x14ac:dyDescent="0.25">
      <c r="A95">
        <v>24</v>
      </c>
      <c r="B95" t="s">
        <v>16</v>
      </c>
      <c r="C95" t="s">
        <v>17</v>
      </c>
      <c r="D95" t="s">
        <v>14</v>
      </c>
      <c r="E95" t="s">
        <v>14</v>
      </c>
      <c r="F95" t="s">
        <v>14</v>
      </c>
      <c r="G95" t="s">
        <v>14</v>
      </c>
      <c r="H95">
        <v>5</v>
      </c>
      <c r="I95">
        <v>3</v>
      </c>
      <c r="J95" t="s">
        <v>14</v>
      </c>
    </row>
    <row r="96" spans="1:10" x14ac:dyDescent="0.25">
      <c r="A96">
        <v>24</v>
      </c>
      <c r="B96" t="s">
        <v>16</v>
      </c>
      <c r="C96" t="s">
        <v>17</v>
      </c>
      <c r="D96" t="s">
        <v>14</v>
      </c>
      <c r="E96" t="s">
        <v>14</v>
      </c>
      <c r="F96" t="s">
        <v>14</v>
      </c>
      <c r="G96" t="s">
        <v>14</v>
      </c>
      <c r="H96">
        <v>5</v>
      </c>
      <c r="I96">
        <v>3</v>
      </c>
      <c r="J96" t="s">
        <v>14</v>
      </c>
    </row>
    <row r="97" spans="1:10" x14ac:dyDescent="0.25">
      <c r="A97">
        <v>25</v>
      </c>
      <c r="B97" t="s">
        <v>16</v>
      </c>
      <c r="C97" t="s">
        <v>11</v>
      </c>
      <c r="D97" t="s">
        <v>14</v>
      </c>
      <c r="E97" t="s">
        <v>14</v>
      </c>
      <c r="F97" t="s">
        <v>14</v>
      </c>
      <c r="G97" t="s">
        <v>14</v>
      </c>
      <c r="H97">
        <v>5</v>
      </c>
      <c r="I97">
        <v>3</v>
      </c>
      <c r="J97" t="s">
        <v>14</v>
      </c>
    </row>
    <row r="98" spans="1:10" x14ac:dyDescent="0.25">
      <c r="A98">
        <v>25</v>
      </c>
      <c r="B98" t="s">
        <v>16</v>
      </c>
      <c r="C98" t="s">
        <v>11</v>
      </c>
      <c r="D98" t="s">
        <v>14</v>
      </c>
      <c r="E98" t="s">
        <v>14</v>
      </c>
      <c r="F98" t="s">
        <v>14</v>
      </c>
      <c r="G98" t="s">
        <v>14</v>
      </c>
      <c r="H98">
        <v>5</v>
      </c>
      <c r="I98">
        <v>3</v>
      </c>
      <c r="J98" t="s">
        <v>14</v>
      </c>
    </row>
    <row r="99" spans="1:10" x14ac:dyDescent="0.25">
      <c r="A99">
        <v>25</v>
      </c>
      <c r="B99" t="s">
        <v>16</v>
      </c>
      <c r="C99" t="s">
        <v>11</v>
      </c>
      <c r="D99" t="s">
        <v>14</v>
      </c>
      <c r="E99" t="s">
        <v>14</v>
      </c>
      <c r="F99" t="s">
        <v>14</v>
      </c>
      <c r="G99" t="s">
        <v>14</v>
      </c>
      <c r="H99">
        <v>5</v>
      </c>
      <c r="I99">
        <v>3</v>
      </c>
      <c r="J99" t="s">
        <v>14</v>
      </c>
    </row>
    <row r="100" spans="1:10" x14ac:dyDescent="0.25">
      <c r="A100">
        <v>25</v>
      </c>
      <c r="B100" t="s">
        <v>16</v>
      </c>
      <c r="C100" t="s">
        <v>11</v>
      </c>
      <c r="D100" t="s">
        <v>14</v>
      </c>
      <c r="E100" t="s">
        <v>14</v>
      </c>
      <c r="F100" t="s">
        <v>14</v>
      </c>
      <c r="G100" t="s">
        <v>14</v>
      </c>
      <c r="H100">
        <v>5</v>
      </c>
      <c r="I100">
        <v>3</v>
      </c>
      <c r="J100" t="s">
        <v>14</v>
      </c>
    </row>
  </sheetData>
  <autoFilter ref="A1:J100">
    <sortState ref="A2:J100">
      <sortCondition ref="J1:J100"/>
    </sortState>
  </autoFilter>
  <conditionalFormatting sqref="A1:A1048576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:B1048576">
    <cfRule type="containsText" dxfId="21" priority="23" operator="containsText" text="Fe">
      <formula>NOT(ISERROR(SEARCH("Fe",B1)))</formula>
    </cfRule>
    <cfRule type="containsText" dxfId="20" priority="24" operator="containsText" text="male">
      <formula>NOT(ISERROR(SEARCH("male",B1)))</formula>
    </cfRule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B100">
    <cfRule type="containsText" dxfId="19" priority="25" operator="containsText" text="Fe">
      <formula>NOT(ISERROR(SEARCH("Fe",B2)))</formula>
    </cfRule>
    <cfRule type="containsText" priority="26" operator="containsText" text="Fe">
      <formula>NOT(ISERROR(SEARCH("Fe",B2)))</formula>
    </cfRule>
  </conditionalFormatting>
  <conditionalFormatting sqref="C1:C1048576">
    <cfRule type="containsText" dxfId="18" priority="18" operator="containsText" text="Ex">
      <formula>NOT(ISERROR(SEARCH("Ex",C1)))</formula>
    </cfRule>
    <cfRule type="containsText" dxfId="17" priority="19" operator="containsText" text="below">
      <formula>NOT(ISERROR(SEARCH("below",C1)))</formula>
    </cfRule>
    <cfRule type="containsText" dxfId="16" priority="20" operator="containsText" text="average">
      <formula>NOT(ISERROR(SEARCH("average",C1)))</formula>
    </cfRule>
    <cfRule type="containsText" dxfId="15" priority="21" operator="containsText" text="Below">
      <formula>NOT(ISERROR(SEARCH("Below",C1)))</formula>
    </cfRule>
    <cfRule type="containsText" dxfId="14" priority="22" operator="containsText" text="Good">
      <formula>NOT(ISERROR(SEARCH("Good",C1)))</formula>
    </cfRule>
  </conditionalFormatting>
  <conditionalFormatting sqref="D2:D100">
    <cfRule type="containsText" dxfId="13" priority="13" operator="containsText" text="No">
      <formula>NOT(ISERROR(SEARCH("No",D2)))</formula>
    </cfRule>
    <cfRule type="containsText" dxfId="12" priority="16" operator="containsText" text="Yes">
      <formula>NOT(ISERROR(SEARCH("Yes",D2)))</formula>
    </cfRule>
    <cfRule type="containsText" dxfId="11" priority="17" operator="containsText" text="Somet">
      <formula>NOT(ISERROR(SEARCH("Somet",D2)))</formula>
    </cfRule>
  </conditionalFormatting>
  <conditionalFormatting sqref="D2:D13">
    <cfRule type="containsText" dxfId="10" priority="15" operator="containsText" text="No">
      <formula>NOT(ISERROR(SEARCH("No",D2)))</formula>
    </cfRule>
  </conditionalFormatting>
  <conditionalFormatting sqref="E2:E100">
    <cfRule type="containsText" dxfId="9" priority="11" operator="containsText" text="Some">
      <formula>NOT(ISERROR(SEARCH("Some",E2)))</formula>
    </cfRule>
    <cfRule type="containsText" dxfId="8" priority="12" operator="containsText" text="Yes">
      <formula>NOT(ISERROR(SEARCH("Yes",E2)))</formula>
    </cfRule>
    <cfRule type="containsText" dxfId="7" priority="14" operator="containsText" text="No">
      <formula>NOT(ISERROR(SEARCH("No",E2)))</formula>
    </cfRule>
  </conditionalFormatting>
  <conditionalFormatting sqref="F2:F100">
    <cfRule type="containsText" dxfId="6" priority="8" operator="containsText" text="Yes">
      <formula>NOT(ISERROR(SEARCH("Yes",F2)))</formula>
    </cfRule>
    <cfRule type="containsText" dxfId="5" priority="9" operator="containsText" text="Some">
      <formula>NOT(ISERROR(SEARCH("Some",F2)))</formula>
    </cfRule>
    <cfRule type="containsText" dxfId="4" priority="10" operator="containsText" text="No">
      <formula>NOT(ISERROR(SEARCH("No",F2)))</formula>
    </cfRule>
  </conditionalFormatting>
  <conditionalFormatting sqref="G2:G100">
    <cfRule type="containsText" dxfId="3" priority="6" operator="containsText" text="No">
      <formula>NOT(ISERROR(SEARCH("No",G2)))</formula>
    </cfRule>
    <cfRule type="containsText" dxfId="2" priority="7" operator="containsText" text="Yes">
      <formula>NOT(ISERROR(SEARCH("Yes",G2)))</formula>
    </cfRule>
  </conditionalFormatting>
  <conditionalFormatting sqref="H2:H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3">
      <colorScale>
        <cfvo type="min"/>
        <cfvo type="max"/>
        <color rgb="FFFFEF9C"/>
        <color rgb="FF63BE7B"/>
      </colorScale>
    </cfRule>
  </conditionalFormatting>
  <conditionalFormatting sqref="J2:J100">
    <cfRule type="containsText" dxfId="1" priority="1" operator="containsText" text="No">
      <formula>NOT(ISERROR(SEARCH("No",J2)))</formula>
    </cfRule>
    <cfRule type="containsText" dxfId="0" priority="2" operator="containsText" text="Yes">
      <formula>NOT(ISERROR(SEARCH("Yes",J2)))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108"/>
  <sheetViews>
    <sheetView topLeftCell="A13" workbookViewId="0">
      <selection activeCell="A43" sqref="A43:B50"/>
    </sheetView>
  </sheetViews>
  <sheetFormatPr defaultRowHeight="15" x14ac:dyDescent="0.25"/>
  <cols>
    <col min="1" max="1" width="41.140625" customWidth="1"/>
    <col min="2" max="2" width="33.28515625" customWidth="1"/>
    <col min="3" max="3" width="14.140625" customWidth="1"/>
    <col min="4" max="4" width="9.140625" customWidth="1"/>
    <col min="5" max="5" width="5.85546875" customWidth="1"/>
    <col min="6" max="6" width="11.85546875" customWidth="1"/>
    <col min="7" max="7" width="3" customWidth="1"/>
    <col min="8" max="8" width="11.85546875" bestFit="1" customWidth="1"/>
  </cols>
  <sheetData>
    <row r="3" spans="1:2" x14ac:dyDescent="0.25">
      <c r="A3" s="1" t="s">
        <v>22</v>
      </c>
      <c r="B3" t="s">
        <v>21</v>
      </c>
    </row>
    <row r="4" spans="1:2" x14ac:dyDescent="0.25">
      <c r="A4" s="2">
        <v>0</v>
      </c>
      <c r="B4" s="3">
        <v>4</v>
      </c>
    </row>
    <row r="5" spans="1:2" x14ac:dyDescent="0.25">
      <c r="A5" s="2">
        <v>1</v>
      </c>
      <c r="B5" s="3">
        <v>4</v>
      </c>
    </row>
    <row r="6" spans="1:2" x14ac:dyDescent="0.25">
      <c r="A6" s="2">
        <v>2</v>
      </c>
      <c r="B6" s="3">
        <v>9</v>
      </c>
    </row>
    <row r="7" spans="1:2" x14ac:dyDescent="0.25">
      <c r="A7" s="2">
        <v>3</v>
      </c>
      <c r="B7" s="3">
        <v>18</v>
      </c>
    </row>
    <row r="8" spans="1:2" x14ac:dyDescent="0.25">
      <c r="A8" s="2">
        <v>4</v>
      </c>
      <c r="B8" s="3">
        <v>7</v>
      </c>
    </row>
    <row r="9" spans="1:2" x14ac:dyDescent="0.25">
      <c r="A9" s="2">
        <v>6</v>
      </c>
      <c r="B9" s="3">
        <v>7</v>
      </c>
    </row>
    <row r="10" spans="1:2" x14ac:dyDescent="0.25">
      <c r="A10" s="2">
        <v>7</v>
      </c>
      <c r="B10" s="3">
        <v>9</v>
      </c>
    </row>
    <row r="11" spans="1:2" x14ac:dyDescent="0.25">
      <c r="A11" s="2">
        <v>9</v>
      </c>
      <c r="B11" s="3">
        <v>4</v>
      </c>
    </row>
    <row r="12" spans="1:2" x14ac:dyDescent="0.25">
      <c r="A12" s="2">
        <v>10</v>
      </c>
      <c r="B12" s="3">
        <v>3</v>
      </c>
    </row>
    <row r="13" spans="1:2" x14ac:dyDescent="0.25">
      <c r="A13" s="2">
        <v>12</v>
      </c>
      <c r="B13" s="3">
        <v>5</v>
      </c>
    </row>
    <row r="14" spans="1:2" x14ac:dyDescent="0.25">
      <c r="A14" s="2">
        <v>15</v>
      </c>
      <c r="B14" s="3">
        <v>5</v>
      </c>
    </row>
    <row r="15" spans="1:2" x14ac:dyDescent="0.25">
      <c r="A15" s="2">
        <v>17</v>
      </c>
      <c r="B15" s="3">
        <v>3</v>
      </c>
    </row>
    <row r="16" spans="1:2" x14ac:dyDescent="0.25">
      <c r="A16" s="2">
        <v>23</v>
      </c>
      <c r="B16" s="3">
        <v>4</v>
      </c>
    </row>
    <row r="17" spans="1:2" x14ac:dyDescent="0.25">
      <c r="A17" s="2">
        <v>55</v>
      </c>
      <c r="B17" s="3">
        <v>3</v>
      </c>
    </row>
    <row r="18" spans="1:2" x14ac:dyDescent="0.25">
      <c r="A18" s="2">
        <v>60</v>
      </c>
      <c r="B18" s="3">
        <v>3</v>
      </c>
    </row>
    <row r="19" spans="1:2" x14ac:dyDescent="0.25">
      <c r="A19" s="2">
        <v>80</v>
      </c>
      <c r="B19" s="3">
        <v>3</v>
      </c>
    </row>
    <row r="20" spans="1:2" x14ac:dyDescent="0.25">
      <c r="A20" s="2">
        <v>100</v>
      </c>
      <c r="B20" s="3">
        <v>4</v>
      </c>
    </row>
    <row r="21" spans="1:2" x14ac:dyDescent="0.25">
      <c r="A21" s="2" t="s">
        <v>19</v>
      </c>
      <c r="B21" s="3"/>
    </row>
    <row r="22" spans="1:2" x14ac:dyDescent="0.25">
      <c r="A22" s="2" t="s">
        <v>20</v>
      </c>
      <c r="B22" s="3">
        <v>95</v>
      </c>
    </row>
    <row r="24" spans="1:2" x14ac:dyDescent="0.25">
      <c r="A24" s="1" t="s">
        <v>7</v>
      </c>
      <c r="B24" t="s">
        <v>24</v>
      </c>
    </row>
    <row r="25" spans="1:2" x14ac:dyDescent="0.25">
      <c r="A25" s="2">
        <v>4</v>
      </c>
      <c r="B25" s="3">
        <v>11</v>
      </c>
    </row>
    <row r="26" spans="1:2" x14ac:dyDescent="0.25">
      <c r="A26" s="2">
        <v>5</v>
      </c>
      <c r="B26" s="3">
        <v>20</v>
      </c>
    </row>
    <row r="27" spans="1:2" x14ac:dyDescent="0.25">
      <c r="A27" s="2">
        <v>6</v>
      </c>
      <c r="B27" s="3">
        <v>8</v>
      </c>
    </row>
    <row r="28" spans="1:2" x14ac:dyDescent="0.25">
      <c r="A28" s="2">
        <v>7</v>
      </c>
      <c r="B28" s="3">
        <v>23</v>
      </c>
    </row>
    <row r="29" spans="1:2" x14ac:dyDescent="0.25">
      <c r="A29" s="2">
        <v>8</v>
      </c>
      <c r="B29" s="3">
        <v>31</v>
      </c>
    </row>
    <row r="30" spans="1:2" x14ac:dyDescent="0.25">
      <c r="A30" s="2">
        <v>10</v>
      </c>
      <c r="B30" s="3">
        <v>4</v>
      </c>
    </row>
    <row r="31" spans="1:2" x14ac:dyDescent="0.25">
      <c r="A31" s="2">
        <v>12</v>
      </c>
      <c r="B31" s="3">
        <v>2</v>
      </c>
    </row>
    <row r="32" spans="1:2" x14ac:dyDescent="0.25">
      <c r="A32" s="2" t="s">
        <v>20</v>
      </c>
      <c r="B32" s="3">
        <v>99</v>
      </c>
    </row>
    <row r="34" spans="1:24" x14ac:dyDescent="0.25">
      <c r="A34" s="1" t="s">
        <v>29</v>
      </c>
      <c r="B34" t="s">
        <v>26</v>
      </c>
    </row>
    <row r="35" spans="1:24" x14ac:dyDescent="0.25">
      <c r="A35" s="2">
        <v>20</v>
      </c>
      <c r="B35" s="3">
        <v>10.428571428571429</v>
      </c>
    </row>
    <row r="36" spans="1:24" x14ac:dyDescent="0.25">
      <c r="A36" s="2">
        <v>21</v>
      </c>
      <c r="B36" s="3">
        <v>7.0357142857142856</v>
      </c>
    </row>
    <row r="37" spans="1:24" x14ac:dyDescent="0.25">
      <c r="A37" s="2">
        <v>22</v>
      </c>
      <c r="B37" s="3">
        <v>32.727272727272727</v>
      </c>
    </row>
    <row r="38" spans="1:24" x14ac:dyDescent="0.25">
      <c r="A38" s="2">
        <v>23</v>
      </c>
      <c r="B38" s="3">
        <v>18.941176470588236</v>
      </c>
    </row>
    <row r="39" spans="1:24" x14ac:dyDescent="0.25">
      <c r="A39" s="2">
        <v>24</v>
      </c>
      <c r="B39" s="3">
        <v>25.4</v>
      </c>
    </row>
    <row r="40" spans="1:24" x14ac:dyDescent="0.25">
      <c r="A40" s="2">
        <v>25</v>
      </c>
      <c r="B40" s="3">
        <v>6.5</v>
      </c>
    </row>
    <row r="41" spans="1:24" x14ac:dyDescent="0.25">
      <c r="A41" s="2" t="s">
        <v>20</v>
      </c>
      <c r="B41" s="3">
        <v>16.189473684210526</v>
      </c>
    </row>
    <row r="43" spans="1:24" x14ac:dyDescent="0.25">
      <c r="A43" s="1" t="s">
        <v>29</v>
      </c>
      <c r="B43" t="s">
        <v>28</v>
      </c>
    </row>
    <row r="44" spans="1:24" ht="23.25" x14ac:dyDescent="0.25">
      <c r="A44" s="2">
        <v>20</v>
      </c>
      <c r="B44" s="3">
        <v>6.1428571428571432</v>
      </c>
      <c r="X44" s="4"/>
    </row>
    <row r="45" spans="1:24" x14ac:dyDescent="0.25">
      <c r="A45" s="2">
        <v>21</v>
      </c>
      <c r="B45" s="3">
        <v>6.7333333333333334</v>
      </c>
    </row>
    <row r="46" spans="1:24" x14ac:dyDescent="0.25">
      <c r="A46" s="2">
        <v>22</v>
      </c>
      <c r="B46" s="3">
        <v>6.1818181818181817</v>
      </c>
    </row>
    <row r="47" spans="1:24" x14ac:dyDescent="0.25">
      <c r="A47" s="2">
        <v>23</v>
      </c>
      <c r="B47" s="3">
        <v>8.1052631578947363</v>
      </c>
    </row>
    <row r="48" spans="1:24" x14ac:dyDescent="0.25">
      <c r="A48" s="2">
        <v>24</v>
      </c>
      <c r="B48" s="3">
        <v>6.6</v>
      </c>
    </row>
    <row r="49" spans="1:8" x14ac:dyDescent="0.25">
      <c r="A49" s="2">
        <v>25</v>
      </c>
      <c r="B49" s="3">
        <v>5.5</v>
      </c>
    </row>
    <row r="50" spans="1:8" x14ac:dyDescent="0.25">
      <c r="A50" s="2" t="s">
        <v>20</v>
      </c>
      <c r="B50" s="3">
        <v>6.7171717171717171</v>
      </c>
    </row>
    <row r="52" spans="1:8" x14ac:dyDescent="0.25">
      <c r="A52" s="1" t="s">
        <v>58</v>
      </c>
      <c r="B52" t="s">
        <v>57</v>
      </c>
    </row>
    <row r="53" spans="1:8" x14ac:dyDescent="0.25">
      <c r="A53" s="2" t="s">
        <v>12</v>
      </c>
      <c r="B53" s="3">
        <v>10</v>
      </c>
    </row>
    <row r="54" spans="1:8" x14ac:dyDescent="0.25">
      <c r="A54" s="2" t="s">
        <v>14</v>
      </c>
      <c r="B54" s="3">
        <v>89</v>
      </c>
    </row>
    <row r="55" spans="1:8" x14ac:dyDescent="0.25">
      <c r="A55" s="2" t="s">
        <v>20</v>
      </c>
      <c r="B55" s="3">
        <v>99</v>
      </c>
    </row>
    <row r="57" spans="1:8" x14ac:dyDescent="0.25">
      <c r="A57" s="1" t="s">
        <v>25</v>
      </c>
      <c r="B57" s="1" t="s">
        <v>23</v>
      </c>
    </row>
    <row r="58" spans="1:8" x14ac:dyDescent="0.25">
      <c r="A58" s="1" t="s">
        <v>31</v>
      </c>
      <c r="B58">
        <v>20</v>
      </c>
      <c r="C58">
        <v>21</v>
      </c>
      <c r="D58">
        <v>22</v>
      </c>
      <c r="E58">
        <v>23</v>
      </c>
      <c r="F58">
        <v>24</v>
      </c>
      <c r="G58">
        <v>25</v>
      </c>
      <c r="H58" t="s">
        <v>20</v>
      </c>
    </row>
    <row r="59" spans="1:8" x14ac:dyDescent="0.25">
      <c r="A59" s="2" t="s">
        <v>12</v>
      </c>
      <c r="B59" s="3">
        <v>3</v>
      </c>
      <c r="C59" s="3">
        <v>14</v>
      </c>
      <c r="D59" s="3"/>
      <c r="E59" s="3">
        <v>6</v>
      </c>
      <c r="F59" s="3">
        <v>3</v>
      </c>
      <c r="G59" s="3">
        <v>4</v>
      </c>
      <c r="H59" s="3">
        <v>30</v>
      </c>
    </row>
    <row r="60" spans="1:8" x14ac:dyDescent="0.25">
      <c r="A60" s="2" t="s">
        <v>14</v>
      </c>
      <c r="B60" s="3">
        <v>4</v>
      </c>
      <c r="C60" s="3">
        <v>16</v>
      </c>
      <c r="D60" s="3">
        <v>11</v>
      </c>
      <c r="E60" s="3">
        <v>13</v>
      </c>
      <c r="F60" s="3">
        <v>17</v>
      </c>
      <c r="G60" s="3">
        <v>8</v>
      </c>
      <c r="H60" s="3">
        <v>69</v>
      </c>
    </row>
    <row r="61" spans="1:8" x14ac:dyDescent="0.25">
      <c r="A61" s="2" t="s">
        <v>20</v>
      </c>
      <c r="B61" s="3">
        <v>7</v>
      </c>
      <c r="C61" s="3">
        <v>30</v>
      </c>
      <c r="D61" s="3">
        <v>11</v>
      </c>
      <c r="E61" s="3">
        <v>19</v>
      </c>
      <c r="F61" s="3">
        <v>20</v>
      </c>
      <c r="G61" s="3">
        <v>12</v>
      </c>
      <c r="H61" s="3">
        <v>99</v>
      </c>
    </row>
    <row r="63" spans="1:8" x14ac:dyDescent="0.25">
      <c r="A63" s="1" t="s">
        <v>30</v>
      </c>
      <c r="B63" s="1" t="s">
        <v>23</v>
      </c>
    </row>
    <row r="64" spans="1:8" x14ac:dyDescent="0.25">
      <c r="A64" s="1" t="s">
        <v>33</v>
      </c>
      <c r="B64" t="s">
        <v>11</v>
      </c>
      <c r="C64" t="s">
        <v>18</v>
      </c>
      <c r="D64" t="s">
        <v>15</v>
      </c>
      <c r="E64" t="s">
        <v>17</v>
      </c>
      <c r="F64" t="s">
        <v>20</v>
      </c>
    </row>
    <row r="65" spans="1:6" x14ac:dyDescent="0.25">
      <c r="A65" s="2" t="s">
        <v>12</v>
      </c>
      <c r="B65" s="3">
        <v>5</v>
      </c>
      <c r="C65" s="3"/>
      <c r="D65" s="3">
        <v>3</v>
      </c>
      <c r="E65" s="3">
        <v>4</v>
      </c>
      <c r="F65" s="3">
        <v>12</v>
      </c>
    </row>
    <row r="66" spans="1:6" x14ac:dyDescent="0.25">
      <c r="A66" s="2" t="s">
        <v>13</v>
      </c>
      <c r="B66" s="3">
        <v>15</v>
      </c>
      <c r="C66" s="3"/>
      <c r="D66" s="3">
        <v>6</v>
      </c>
      <c r="E66" s="3">
        <v>5</v>
      </c>
      <c r="F66" s="3">
        <v>26</v>
      </c>
    </row>
    <row r="67" spans="1:6" x14ac:dyDescent="0.25">
      <c r="A67" s="2" t="s">
        <v>14</v>
      </c>
      <c r="B67" s="3">
        <v>25</v>
      </c>
      <c r="C67" s="3">
        <v>4</v>
      </c>
      <c r="D67" s="3"/>
      <c r="E67" s="3">
        <v>32</v>
      </c>
      <c r="F67" s="3">
        <v>61</v>
      </c>
    </row>
    <row r="68" spans="1:6" x14ac:dyDescent="0.25">
      <c r="A68" s="2" t="s">
        <v>20</v>
      </c>
      <c r="B68" s="3">
        <v>45</v>
      </c>
      <c r="C68" s="3">
        <v>4</v>
      </c>
      <c r="D68" s="3">
        <v>9</v>
      </c>
      <c r="E68" s="3">
        <v>41</v>
      </c>
      <c r="F68" s="3">
        <v>99</v>
      </c>
    </row>
    <row r="70" spans="1:6" x14ac:dyDescent="0.25">
      <c r="A70" s="1" t="s">
        <v>32</v>
      </c>
      <c r="B70" s="1" t="s">
        <v>23</v>
      </c>
    </row>
    <row r="71" spans="1:6" x14ac:dyDescent="0.25">
      <c r="A71" s="1" t="s">
        <v>34</v>
      </c>
      <c r="B71" t="s">
        <v>12</v>
      </c>
      <c r="C71" t="s">
        <v>13</v>
      </c>
      <c r="D71" t="s">
        <v>14</v>
      </c>
      <c r="E71" t="s">
        <v>20</v>
      </c>
    </row>
    <row r="72" spans="1:6" x14ac:dyDescent="0.25">
      <c r="A72" s="2" t="s">
        <v>11</v>
      </c>
      <c r="B72" s="3">
        <v>5</v>
      </c>
      <c r="C72" s="3">
        <v>21</v>
      </c>
      <c r="D72" s="3">
        <v>19</v>
      </c>
      <c r="E72" s="3">
        <v>45</v>
      </c>
    </row>
    <row r="73" spans="1:6" x14ac:dyDescent="0.25">
      <c r="A73" s="2" t="s">
        <v>18</v>
      </c>
      <c r="B73" s="3"/>
      <c r="C73" s="3"/>
      <c r="D73" s="3">
        <v>4</v>
      </c>
      <c r="E73" s="3">
        <v>4</v>
      </c>
    </row>
    <row r="74" spans="1:6" x14ac:dyDescent="0.25">
      <c r="A74" s="2" t="s">
        <v>15</v>
      </c>
      <c r="B74" s="3">
        <v>6</v>
      </c>
      <c r="C74" s="3"/>
      <c r="D74" s="3">
        <v>3</v>
      </c>
      <c r="E74" s="3">
        <v>9</v>
      </c>
    </row>
    <row r="75" spans="1:6" x14ac:dyDescent="0.25">
      <c r="A75" s="2" t="s">
        <v>17</v>
      </c>
      <c r="B75" s="3">
        <v>20</v>
      </c>
      <c r="C75" s="3">
        <v>10</v>
      </c>
      <c r="D75" s="3">
        <v>11</v>
      </c>
      <c r="E75" s="3">
        <v>41</v>
      </c>
    </row>
    <row r="76" spans="1:6" x14ac:dyDescent="0.25">
      <c r="A76" s="2" t="s">
        <v>20</v>
      </c>
      <c r="B76" s="3">
        <v>31</v>
      </c>
      <c r="C76" s="3">
        <v>31</v>
      </c>
      <c r="D76" s="3">
        <v>37</v>
      </c>
      <c r="E76" s="3">
        <v>99</v>
      </c>
    </row>
    <row r="78" spans="1:6" x14ac:dyDescent="0.25">
      <c r="A78" s="1" t="s">
        <v>1</v>
      </c>
      <c r="B78" t="s">
        <v>27</v>
      </c>
    </row>
    <row r="79" spans="1:6" x14ac:dyDescent="0.25">
      <c r="A79" s="2" t="s">
        <v>16</v>
      </c>
      <c r="B79" s="3">
        <v>22.232558139534884</v>
      </c>
    </row>
    <row r="80" spans="1:6" x14ac:dyDescent="0.25">
      <c r="A80" s="2" t="s">
        <v>10</v>
      </c>
      <c r="B80" s="3">
        <v>22.732142857142858</v>
      </c>
    </row>
    <row r="81" spans="1:2" x14ac:dyDescent="0.25">
      <c r="A81" s="2" t="s">
        <v>20</v>
      </c>
      <c r="B81" s="3">
        <v>22.515151515151516</v>
      </c>
    </row>
    <row r="104" spans="1:3" ht="48" customHeight="1" x14ac:dyDescent="0.25">
      <c r="A104" s="18" t="s">
        <v>35</v>
      </c>
      <c r="B104" s="18"/>
      <c r="C104" s="18"/>
    </row>
    <row r="105" spans="1:3" x14ac:dyDescent="0.25">
      <c r="A105" s="18"/>
      <c r="B105" s="18"/>
      <c r="C105" s="18"/>
    </row>
    <row r="106" spans="1:3" x14ac:dyDescent="0.25">
      <c r="A106" s="18"/>
      <c r="B106" s="18"/>
      <c r="C106" s="18"/>
    </row>
    <row r="107" spans="1:3" x14ac:dyDescent="0.25">
      <c r="A107" s="18"/>
      <c r="B107" s="18"/>
      <c r="C107" s="18"/>
    </row>
    <row r="108" spans="1:3" x14ac:dyDescent="0.25">
      <c r="A108" s="18"/>
      <c r="B108" s="18"/>
      <c r="C108" s="18"/>
    </row>
  </sheetData>
  <mergeCells count="1">
    <mergeCell ref="A104:C108"/>
  </mergeCells>
  <pageMargins left="0.7" right="0.7" top="0.75" bottom="0.75" header="0.3" footer="0.3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workbookViewId="0">
      <selection activeCell="K19" sqref="K19"/>
    </sheetView>
  </sheetViews>
  <sheetFormatPr defaultRowHeight="15" x14ac:dyDescent="0.25"/>
  <cols>
    <col min="1" max="1" width="51.140625" bestFit="1" customWidth="1"/>
    <col min="2" max="3" width="14.42578125" bestFit="1" customWidth="1"/>
    <col min="4" max="4" width="10.28515625" bestFit="1" customWidth="1"/>
    <col min="5" max="5" width="14" customWidth="1"/>
    <col min="14" max="14" width="14.42578125" customWidth="1"/>
  </cols>
  <sheetData>
    <row r="1" spans="1:6" x14ac:dyDescent="0.25">
      <c r="A1" t="s">
        <v>37</v>
      </c>
      <c r="E1" t="s">
        <v>92</v>
      </c>
    </row>
    <row r="2" spans="1:6" ht="15.75" thickBot="1" x14ac:dyDescent="0.3">
      <c r="E2" t="s">
        <v>91</v>
      </c>
    </row>
    <row r="3" spans="1:6" x14ac:dyDescent="0.25">
      <c r="A3" s="7"/>
      <c r="B3" s="7" t="s">
        <v>38</v>
      </c>
      <c r="C3" s="7" t="s">
        <v>39</v>
      </c>
    </row>
    <row r="4" spans="1:6" x14ac:dyDescent="0.25">
      <c r="A4" s="5" t="s">
        <v>40</v>
      </c>
      <c r="B4" s="5">
        <v>22.133333333333333</v>
      </c>
      <c r="C4" s="5">
        <v>22.681159420289855</v>
      </c>
      <c r="E4" t="s">
        <v>60</v>
      </c>
    </row>
    <row r="5" spans="1:6" x14ac:dyDescent="0.25">
      <c r="A5" s="5" t="s">
        <v>41</v>
      </c>
      <c r="B5" s="5">
        <v>2.7402298850574729</v>
      </c>
      <c r="C5" s="5">
        <v>2.2497868712702482</v>
      </c>
      <c r="E5" t="s">
        <v>51</v>
      </c>
      <c r="F5" t="s">
        <v>52</v>
      </c>
    </row>
    <row r="6" spans="1:6" x14ac:dyDescent="0.25">
      <c r="A6" s="5" t="s">
        <v>42</v>
      </c>
      <c r="B6" s="5">
        <v>30</v>
      </c>
      <c r="C6" s="5">
        <v>69</v>
      </c>
      <c r="E6" t="s">
        <v>59</v>
      </c>
    </row>
    <row r="7" spans="1:6" x14ac:dyDescent="0.25">
      <c r="A7" s="5" t="s">
        <v>43</v>
      </c>
      <c r="B7" s="5">
        <v>2.3964141640519956</v>
      </c>
      <c r="C7" s="5"/>
    </row>
    <row r="8" spans="1:6" x14ac:dyDescent="0.25">
      <c r="A8" s="5" t="s">
        <v>44</v>
      </c>
      <c r="B8" s="5">
        <v>0</v>
      </c>
      <c r="C8" s="5"/>
    </row>
    <row r="9" spans="1:6" x14ac:dyDescent="0.25">
      <c r="A9" s="5" t="s">
        <v>45</v>
      </c>
      <c r="B9" s="5">
        <v>97</v>
      </c>
      <c r="C9" s="5"/>
    </row>
    <row r="10" spans="1:6" x14ac:dyDescent="0.25">
      <c r="A10" s="5" t="s">
        <v>46</v>
      </c>
      <c r="B10" s="5">
        <v>-1.6181893762556299</v>
      </c>
      <c r="C10" s="5"/>
    </row>
    <row r="11" spans="1:6" x14ac:dyDescent="0.25">
      <c r="A11" s="5" t="s">
        <v>47</v>
      </c>
      <c r="B11" s="5">
        <v>5.4434532479656822E-2</v>
      </c>
      <c r="C11" s="5"/>
    </row>
    <row r="12" spans="1:6" x14ac:dyDescent="0.25">
      <c r="A12" s="5" t="s">
        <v>48</v>
      </c>
      <c r="B12" s="5">
        <v>1.6607146101230255</v>
      </c>
      <c r="C12" s="5"/>
    </row>
    <row r="13" spans="1:6" x14ac:dyDescent="0.25">
      <c r="A13" s="5" t="s">
        <v>49</v>
      </c>
      <c r="B13" s="5">
        <v>0.10886906495931364</v>
      </c>
      <c r="C13" s="5"/>
    </row>
    <row r="14" spans="1:6" ht="15.75" thickBot="1" x14ac:dyDescent="0.3">
      <c r="A14" s="6" t="s">
        <v>50</v>
      </c>
      <c r="B14" s="6">
        <v>1.9847231860139838</v>
      </c>
      <c r="C14" s="6"/>
    </row>
    <row r="16" spans="1:6" x14ac:dyDescent="0.25">
      <c r="A16" t="s">
        <v>37</v>
      </c>
      <c r="E16" t="s">
        <v>150</v>
      </c>
    </row>
    <row r="17" spans="1:6" ht="15.75" thickBot="1" x14ac:dyDescent="0.3">
      <c r="E17" t="s">
        <v>93</v>
      </c>
    </row>
    <row r="18" spans="1:6" x14ac:dyDescent="0.25">
      <c r="A18" s="7"/>
      <c r="B18" s="7" t="s">
        <v>38</v>
      </c>
      <c r="C18" s="7" t="s">
        <v>39</v>
      </c>
    </row>
    <row r="19" spans="1:6" x14ac:dyDescent="0.25">
      <c r="A19" s="5" t="s">
        <v>40</v>
      </c>
      <c r="B19" s="5">
        <v>6.935483870967742</v>
      </c>
      <c r="C19" s="5">
        <v>6.3513513513513518</v>
      </c>
      <c r="E19" t="s">
        <v>60</v>
      </c>
    </row>
    <row r="20" spans="1:6" x14ac:dyDescent="0.25">
      <c r="A20" s="5" t="s">
        <v>41</v>
      </c>
      <c r="B20" s="5">
        <v>2.8154415653093565</v>
      </c>
      <c r="C20" s="5">
        <v>3.2342342342342363</v>
      </c>
      <c r="E20" t="s">
        <v>53</v>
      </c>
      <c r="F20" t="s">
        <v>52</v>
      </c>
    </row>
    <row r="21" spans="1:6" x14ac:dyDescent="0.25">
      <c r="A21" s="5" t="s">
        <v>42</v>
      </c>
      <c r="B21" s="5">
        <v>62</v>
      </c>
      <c r="C21" s="5">
        <v>37</v>
      </c>
      <c r="E21" t="s">
        <v>61</v>
      </c>
    </row>
    <row r="22" spans="1:6" x14ac:dyDescent="0.25">
      <c r="A22" s="5" t="s">
        <v>43</v>
      </c>
      <c r="B22" s="5">
        <v>2.9708697723330233</v>
      </c>
      <c r="C22" s="5"/>
    </row>
    <row r="23" spans="1:6" x14ac:dyDescent="0.25">
      <c r="A23" s="5" t="s">
        <v>44</v>
      </c>
      <c r="B23" s="5">
        <v>0</v>
      </c>
      <c r="C23" s="5"/>
    </row>
    <row r="24" spans="1:6" x14ac:dyDescent="0.25">
      <c r="A24" s="5" t="s">
        <v>45</v>
      </c>
      <c r="B24" s="5">
        <v>97</v>
      </c>
      <c r="C24" s="5"/>
    </row>
    <row r="25" spans="1:6" x14ac:dyDescent="0.25">
      <c r="A25" s="5" t="s">
        <v>46</v>
      </c>
      <c r="B25" s="5">
        <v>1.6313557829038488</v>
      </c>
      <c r="C25" s="5"/>
    </row>
    <row r="26" spans="1:6" x14ac:dyDescent="0.25">
      <c r="A26" s="5" t="s">
        <v>47</v>
      </c>
      <c r="B26" s="5">
        <v>5.3028969729664747E-2</v>
      </c>
      <c r="C26" s="5"/>
    </row>
    <row r="27" spans="1:6" x14ac:dyDescent="0.25">
      <c r="A27" s="5" t="s">
        <v>48</v>
      </c>
      <c r="B27" s="5">
        <v>1.6607146101230255</v>
      </c>
      <c r="C27" s="5"/>
    </row>
    <row r="28" spans="1:6" x14ac:dyDescent="0.25">
      <c r="A28" s="5" t="s">
        <v>49</v>
      </c>
      <c r="B28" s="5">
        <v>0.10605793945932949</v>
      </c>
      <c r="C28" s="5"/>
    </row>
    <row r="29" spans="1:6" ht="15.75" thickBot="1" x14ac:dyDescent="0.3">
      <c r="A29" s="6" t="s">
        <v>50</v>
      </c>
      <c r="B29" s="6">
        <v>1.9847231860139838</v>
      </c>
      <c r="C29" s="6"/>
    </row>
    <row r="31" spans="1:6" x14ac:dyDescent="0.25">
      <c r="A31" t="s">
        <v>37</v>
      </c>
      <c r="E31" t="s">
        <v>94</v>
      </c>
    </row>
    <row r="32" spans="1:6" ht="15.75" thickBot="1" x14ac:dyDescent="0.3">
      <c r="E32" t="s">
        <v>95</v>
      </c>
    </row>
    <row r="33" spans="1:6" x14ac:dyDescent="0.25">
      <c r="A33" s="7"/>
      <c r="B33" s="7" t="s">
        <v>38</v>
      </c>
      <c r="C33" s="7" t="s">
        <v>39</v>
      </c>
    </row>
    <row r="34" spans="1:6" x14ac:dyDescent="0.25">
      <c r="A34" s="5" t="s">
        <v>40</v>
      </c>
      <c r="B34" s="5">
        <v>16.885245901639344</v>
      </c>
      <c r="C34" s="5">
        <v>14.941176470588236</v>
      </c>
      <c r="E34" t="s">
        <v>60</v>
      </c>
    </row>
    <row r="35" spans="1:6" x14ac:dyDescent="0.25">
      <c r="A35" s="5" t="s">
        <v>41</v>
      </c>
      <c r="B35" s="5">
        <v>629.6366120218579</v>
      </c>
      <c r="C35" s="5">
        <v>690.11764705882342</v>
      </c>
      <c r="E35" t="s">
        <v>55</v>
      </c>
      <c r="F35" t="s">
        <v>52</v>
      </c>
    </row>
    <row r="36" spans="1:6" x14ac:dyDescent="0.25">
      <c r="A36" s="5" t="s">
        <v>42</v>
      </c>
      <c r="B36" s="5">
        <v>61</v>
      </c>
      <c r="C36" s="5">
        <v>34</v>
      </c>
      <c r="E36" t="s">
        <v>54</v>
      </c>
    </row>
    <row r="37" spans="1:6" x14ac:dyDescent="0.25">
      <c r="A37" s="5" t="s">
        <v>43</v>
      </c>
      <c r="B37" s="5">
        <v>651.09762445432955</v>
      </c>
      <c r="C37" s="5"/>
    </row>
    <row r="38" spans="1:6" x14ac:dyDescent="0.25">
      <c r="A38" s="5" t="s">
        <v>44</v>
      </c>
      <c r="B38" s="5">
        <v>0</v>
      </c>
      <c r="C38" s="5"/>
    </row>
    <row r="39" spans="1:6" x14ac:dyDescent="0.25">
      <c r="A39" s="5" t="s">
        <v>45</v>
      </c>
      <c r="B39" s="5">
        <v>93</v>
      </c>
      <c r="C39" s="5"/>
    </row>
    <row r="40" spans="1:6" x14ac:dyDescent="0.25">
      <c r="A40" s="5" t="s">
        <v>46</v>
      </c>
      <c r="B40" s="5">
        <v>0.35598466449960409</v>
      </c>
      <c r="C40" s="5"/>
    </row>
    <row r="41" spans="1:6" x14ac:dyDescent="0.25">
      <c r="A41" s="5" t="s">
        <v>47</v>
      </c>
      <c r="B41" s="5">
        <v>0.36132915478905353</v>
      </c>
      <c r="C41" s="5"/>
    </row>
    <row r="42" spans="1:6" x14ac:dyDescent="0.25">
      <c r="A42" s="5" t="s">
        <v>48</v>
      </c>
      <c r="B42" s="5">
        <v>1.6614036736648974</v>
      </c>
      <c r="C42" s="5"/>
    </row>
    <row r="43" spans="1:6" x14ac:dyDescent="0.25">
      <c r="A43" s="5" t="s">
        <v>49</v>
      </c>
      <c r="B43" s="5">
        <v>0.72265830957810706</v>
      </c>
      <c r="C43" s="5"/>
    </row>
    <row r="44" spans="1:6" ht="15.75" thickBot="1" x14ac:dyDescent="0.3">
      <c r="A44" s="6" t="s">
        <v>50</v>
      </c>
      <c r="B44" s="6">
        <v>1.9858018143458216</v>
      </c>
      <c r="C44" s="6"/>
    </row>
    <row r="46" spans="1:6" x14ac:dyDescent="0.25">
      <c r="A46" t="s">
        <v>37</v>
      </c>
      <c r="E46" t="s">
        <v>62</v>
      </c>
    </row>
    <row r="47" spans="1:6" ht="15.75" thickBot="1" x14ac:dyDescent="0.3">
      <c r="E47" t="s">
        <v>64</v>
      </c>
    </row>
    <row r="48" spans="1:6" x14ac:dyDescent="0.25">
      <c r="A48" s="7"/>
      <c r="B48" s="7" t="s">
        <v>38</v>
      </c>
      <c r="C48" s="7" t="s">
        <v>39</v>
      </c>
    </row>
    <row r="49" spans="1:6" x14ac:dyDescent="0.25">
      <c r="A49" s="5" t="s">
        <v>40</v>
      </c>
      <c r="B49" s="5">
        <v>5.6</v>
      </c>
      <c r="C49" s="5">
        <v>6.8426966292134832</v>
      </c>
      <c r="E49" t="s">
        <v>60</v>
      </c>
    </row>
    <row r="50" spans="1:6" x14ac:dyDescent="0.25">
      <c r="A50" s="5" t="s">
        <v>41</v>
      </c>
      <c r="B50" s="5">
        <v>2.9333333333333309</v>
      </c>
      <c r="C50" s="5">
        <v>2.9067926455566893</v>
      </c>
      <c r="E50" t="s">
        <v>56</v>
      </c>
      <c r="F50" t="s">
        <v>36</v>
      </c>
    </row>
    <row r="51" spans="1:6" x14ac:dyDescent="0.25">
      <c r="A51" s="5" t="s">
        <v>42</v>
      </c>
      <c r="B51" s="5">
        <v>10</v>
      </c>
      <c r="C51" s="5">
        <v>89</v>
      </c>
      <c r="E51" t="s">
        <v>63</v>
      </c>
    </row>
    <row r="52" spans="1:6" x14ac:dyDescent="0.25">
      <c r="A52" s="5" t="s">
        <v>43</v>
      </c>
      <c r="B52" s="5">
        <v>2.9092551835978209</v>
      </c>
      <c r="C52" s="5"/>
    </row>
    <row r="53" spans="1:6" x14ac:dyDescent="0.25">
      <c r="A53" s="5" t="s">
        <v>44</v>
      </c>
      <c r="B53" s="5">
        <v>0</v>
      </c>
      <c r="C53" s="5"/>
    </row>
    <row r="54" spans="1:6" x14ac:dyDescent="0.25">
      <c r="A54" s="5" t="s">
        <v>45</v>
      </c>
      <c r="B54" s="5">
        <v>97</v>
      </c>
      <c r="C54" s="5"/>
    </row>
    <row r="55" spans="1:6" x14ac:dyDescent="0.25">
      <c r="A55" s="5" t="s">
        <v>46</v>
      </c>
      <c r="B55" s="5">
        <v>-2.1844978315749612</v>
      </c>
      <c r="C55" s="5"/>
    </row>
    <row r="56" spans="1:6" x14ac:dyDescent="0.25">
      <c r="A56" s="5" t="s">
        <v>47</v>
      </c>
      <c r="B56" s="5">
        <v>1.5667571101775194E-2</v>
      </c>
      <c r="C56" s="5"/>
    </row>
    <row r="57" spans="1:6" x14ac:dyDescent="0.25">
      <c r="A57" s="5" t="s">
        <v>48</v>
      </c>
      <c r="B57" s="5">
        <v>1.6607146101230255</v>
      </c>
      <c r="C57" s="5"/>
    </row>
    <row r="58" spans="1:6" x14ac:dyDescent="0.25">
      <c r="A58" s="5" t="s">
        <v>49</v>
      </c>
      <c r="B58" s="5">
        <v>3.1335142203550388E-2</v>
      </c>
      <c r="C58" s="5"/>
    </row>
    <row r="59" spans="1:6" ht="15.75" thickBot="1" x14ac:dyDescent="0.3">
      <c r="A59" s="6" t="s">
        <v>50</v>
      </c>
      <c r="B59" s="6">
        <v>1.9847231860139838</v>
      </c>
      <c r="C59" s="6"/>
    </row>
    <row r="62" spans="1:6" x14ac:dyDescent="0.25">
      <c r="A62" t="s">
        <v>100</v>
      </c>
    </row>
    <row r="63" spans="1:6" x14ac:dyDescent="0.25">
      <c r="A63" t="s">
        <v>101</v>
      </c>
    </row>
    <row r="65" spans="1:5" x14ac:dyDescent="0.25">
      <c r="A65" s="1" t="s">
        <v>32</v>
      </c>
      <c r="B65" s="1" t="s">
        <v>23</v>
      </c>
    </row>
    <row r="66" spans="1:5" x14ac:dyDescent="0.25">
      <c r="A66" s="1" t="s">
        <v>71</v>
      </c>
      <c r="B66" t="s">
        <v>12</v>
      </c>
      <c r="C66" t="s">
        <v>13</v>
      </c>
      <c r="D66" t="s">
        <v>14</v>
      </c>
      <c r="E66" t="s">
        <v>20</v>
      </c>
    </row>
    <row r="67" spans="1:5" x14ac:dyDescent="0.25">
      <c r="A67" s="2" t="s">
        <v>12</v>
      </c>
      <c r="B67" s="3">
        <v>13</v>
      </c>
      <c r="C67" s="3">
        <v>4</v>
      </c>
      <c r="D67" s="3">
        <v>4</v>
      </c>
      <c r="E67" s="3">
        <v>21</v>
      </c>
    </row>
    <row r="68" spans="1:5" x14ac:dyDescent="0.25">
      <c r="A68" s="2" t="s">
        <v>14</v>
      </c>
      <c r="B68" s="3">
        <v>7</v>
      </c>
      <c r="C68" s="3">
        <v>12</v>
      </c>
      <c r="D68" s="3">
        <v>15</v>
      </c>
      <c r="E68" s="3">
        <v>34</v>
      </c>
    </row>
    <row r="69" spans="1:5" x14ac:dyDescent="0.25">
      <c r="A69" s="2" t="s">
        <v>20</v>
      </c>
      <c r="B69" s="3">
        <v>20</v>
      </c>
      <c r="C69" s="3">
        <v>16</v>
      </c>
      <c r="D69" s="3">
        <v>19</v>
      </c>
      <c r="E69" s="3">
        <v>55</v>
      </c>
    </row>
    <row r="71" spans="1:5" x14ac:dyDescent="0.25">
      <c r="A71" s="2" t="s">
        <v>102</v>
      </c>
      <c r="B71">
        <f>GETPIVOTDATA("FaceChallangesToCompleteAcademicTask",$A$65,"DepressionStatus","No","FaceChallangesToCompleteAcademicTask","Yes")/GETPIVOTDATA("FaceChallangesToCompleteAcademicTask",$A$65,"DepressionStatus","No")</f>
        <v>0.19047619047619047</v>
      </c>
    </row>
    <row r="72" spans="1:5" x14ac:dyDescent="0.25">
      <c r="A72" s="2" t="s">
        <v>103</v>
      </c>
      <c r="B72">
        <f>GETPIVOTDATA("FaceChallangesToCompleteAcademicTask",$A$65,"DepressionStatus","Yes","FaceChallangesToCompleteAcademicTask","Yes")/GETPIVOTDATA("FaceChallangesToCompleteAcademicTask",$A$65,"DepressionStatus","Yes")</f>
        <v>0.44117647058823528</v>
      </c>
    </row>
    <row r="73" spans="1:5" x14ac:dyDescent="0.25">
      <c r="A73" s="2" t="s">
        <v>104</v>
      </c>
      <c r="B73">
        <f>(GETPIVOTDATA("FaceChallangesToCompleteAcademicTask",$A$65,"DepressionStatus","No","FaceChallangesToCompleteAcademicTask","Yes")+GETPIVOTDATA("FaceChallangesToCompleteAcademicTask",$A$65,"DepressionStatus","Yes","FaceChallangesToCompleteAcademicTask","Yes"))/GETPIVOTDATA("FaceChallangesToCompleteAcademicTask",$A$65)</f>
        <v>0.34545454545454546</v>
      </c>
    </row>
    <row r="74" spans="1:5" x14ac:dyDescent="0.25">
      <c r="A74" s="2" t="s">
        <v>105</v>
      </c>
      <c r="B74">
        <f>TINV(0.05,99)</f>
        <v>1.9842169515864165</v>
      </c>
    </row>
    <row r="75" spans="1:5" x14ac:dyDescent="0.25">
      <c r="A75" s="2" t="s">
        <v>106</v>
      </c>
      <c r="B75">
        <f>(B71 - B72)/(B73*(1-B73)*(1/GETPIVOTDATA("FaceChallangesToCompleteAcademicTask",$A$65,"DepressionStatus","No")+1/GETPIVOTDATA("FaceChallangesToCompleteAcademicTask",$A$65,"DepressionStatus","Yes")))</f>
        <v>-14.393274853801168</v>
      </c>
    </row>
    <row r="76" spans="1:5" x14ac:dyDescent="0.25">
      <c r="A76" s="2" t="s">
        <v>118</v>
      </c>
      <c r="B76" t="s">
        <v>107</v>
      </c>
    </row>
    <row r="77" spans="1:5" x14ac:dyDescent="0.25">
      <c r="A77" t="s"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topLeftCell="A16" workbookViewId="0">
      <selection activeCell="C45" sqref="C45"/>
    </sheetView>
  </sheetViews>
  <sheetFormatPr defaultRowHeight="15" x14ac:dyDescent="0.25"/>
  <cols>
    <col min="1" max="1" width="17.5703125" customWidth="1"/>
    <col min="2" max="2" width="23.7109375" bestFit="1" customWidth="1"/>
    <col min="3" max="3" width="17.28515625" customWidth="1"/>
    <col min="4" max="4" width="14.7109375" customWidth="1"/>
    <col min="5" max="5" width="18.42578125" customWidth="1"/>
    <col min="6" max="6" width="12" customWidth="1"/>
    <col min="7" max="7" width="13.28515625" customWidth="1"/>
    <col min="8" max="8" width="12.28515625" customWidth="1"/>
  </cols>
  <sheetData>
    <row r="1" spans="1:8" x14ac:dyDescent="0.25">
      <c r="B1" s="2" t="s">
        <v>65</v>
      </c>
      <c r="C1" s="3" t="s">
        <v>70</v>
      </c>
      <c r="D1" s="3"/>
      <c r="E1" s="3"/>
    </row>
    <row r="2" spans="1:8" x14ac:dyDescent="0.25">
      <c r="B2" s="2"/>
      <c r="C2" s="3" t="s">
        <v>66</v>
      </c>
      <c r="D2" s="3" t="s">
        <v>67</v>
      </c>
      <c r="E2" s="3"/>
    </row>
    <row r="3" spans="1:8" x14ac:dyDescent="0.25">
      <c r="B3" s="2"/>
      <c r="C3" s="3" t="s">
        <v>68</v>
      </c>
      <c r="D3" s="3" t="s">
        <v>69</v>
      </c>
      <c r="E3" s="3"/>
    </row>
    <row r="7" spans="1:8" x14ac:dyDescent="0.25">
      <c r="A7" s="12" t="s">
        <v>71</v>
      </c>
      <c r="B7" s="12" t="s">
        <v>12</v>
      </c>
      <c r="C7" s="12" t="s">
        <v>13</v>
      </c>
      <c r="D7" s="12" t="s">
        <v>14</v>
      </c>
      <c r="E7" s="12" t="s">
        <v>20</v>
      </c>
    </row>
    <row r="8" spans="1:8" x14ac:dyDescent="0.25">
      <c r="A8" s="8" t="s">
        <v>16</v>
      </c>
      <c r="B8" s="10"/>
      <c r="C8" s="10">
        <v>4</v>
      </c>
      <c r="D8" s="10">
        <v>39</v>
      </c>
      <c r="E8" s="10">
        <v>43</v>
      </c>
    </row>
    <row r="9" spans="1:8" x14ac:dyDescent="0.25">
      <c r="A9" s="8" t="s">
        <v>10</v>
      </c>
      <c r="B9" s="10">
        <v>12</v>
      </c>
      <c r="C9" s="10">
        <v>22</v>
      </c>
      <c r="D9" s="10">
        <v>22</v>
      </c>
      <c r="E9" s="10">
        <v>56</v>
      </c>
    </row>
    <row r="10" spans="1:8" ht="15.75" thickBot="1" x14ac:dyDescent="0.3">
      <c r="A10" s="9" t="s">
        <v>20</v>
      </c>
      <c r="B10" s="11">
        <v>12</v>
      </c>
      <c r="C10" s="11">
        <v>26</v>
      </c>
      <c r="D10" s="11">
        <v>61</v>
      </c>
      <c r="E10" s="11">
        <v>99</v>
      </c>
    </row>
    <row r="12" spans="1:8" x14ac:dyDescent="0.25">
      <c r="A12" s="8" t="s">
        <v>16</v>
      </c>
      <c r="B12" s="10"/>
      <c r="C12" s="10">
        <f>(E8*C10)/E10</f>
        <v>11.292929292929292</v>
      </c>
      <c r="D12" s="10">
        <f>(E12*D14)/E14</f>
        <v>26.494949494949495</v>
      </c>
      <c r="E12" s="10">
        <v>43</v>
      </c>
    </row>
    <row r="13" spans="1:8" x14ac:dyDescent="0.25">
      <c r="A13" s="8" t="s">
        <v>10</v>
      </c>
      <c r="B13" s="10">
        <f>(B10*E$9)/$E$10</f>
        <v>6.7878787878787881</v>
      </c>
      <c r="C13" s="10">
        <f>(E13*C14)/E14</f>
        <v>14.707070707070708</v>
      </c>
      <c r="D13" s="10">
        <f>(E13*D14)/E14</f>
        <v>34.505050505050505</v>
      </c>
      <c r="E13" s="10">
        <v>56</v>
      </c>
    </row>
    <row r="14" spans="1:8" ht="15.75" thickBot="1" x14ac:dyDescent="0.3">
      <c r="A14" s="9" t="s">
        <v>20</v>
      </c>
      <c r="B14" s="11">
        <v>12</v>
      </c>
      <c r="C14" s="11">
        <v>26</v>
      </c>
      <c r="D14" s="11">
        <v>61</v>
      </c>
      <c r="E14" s="11">
        <v>99</v>
      </c>
    </row>
    <row r="15" spans="1:8" x14ac:dyDescent="0.25">
      <c r="G15">
        <f>SUM(B16:D17)</f>
        <v>22.762420353823327</v>
      </c>
      <c r="H15" t="s">
        <v>72</v>
      </c>
    </row>
    <row r="16" spans="1:8" x14ac:dyDescent="0.25">
      <c r="A16" s="8" t="s">
        <v>16</v>
      </c>
      <c r="B16" s="10"/>
      <c r="C16" s="10">
        <f>((C8-C12)^2)/C12</f>
        <v>4.7097450353264305</v>
      </c>
      <c r="D16" s="10">
        <f>((D8-D12)^2)/D12</f>
        <v>5.9021168605613905</v>
      </c>
      <c r="E16" s="10">
        <v>43</v>
      </c>
      <c r="G16">
        <v>3.8</v>
      </c>
      <c r="H16" t="s">
        <v>73</v>
      </c>
    </row>
    <row r="17" spans="1:8" x14ac:dyDescent="0.25">
      <c r="A17" s="8" t="s">
        <v>10</v>
      </c>
      <c r="B17" s="10">
        <f>((B9-B13)^2)/B13</f>
        <v>4.0021645021645016</v>
      </c>
      <c r="C17" s="10">
        <f>((C9-C13)^2)/C13</f>
        <v>3.6164113664113655</v>
      </c>
      <c r="D17" s="10">
        <f>((D9-D13)^2)/D13</f>
        <v>4.5319825893596386</v>
      </c>
      <c r="E17" s="10">
        <v>56</v>
      </c>
    </row>
    <row r="18" spans="1:8" ht="15.75" thickBot="1" x14ac:dyDescent="0.3">
      <c r="A18" s="9" t="s">
        <v>20</v>
      </c>
      <c r="B18" s="11">
        <v>12</v>
      </c>
      <c r="C18" s="11">
        <v>26</v>
      </c>
      <c r="D18" s="11">
        <v>61</v>
      </c>
      <c r="E18" s="11">
        <v>99</v>
      </c>
      <c r="G18" t="s">
        <v>75</v>
      </c>
      <c r="H18" t="s">
        <v>76</v>
      </c>
    </row>
    <row r="21" spans="1:8" x14ac:dyDescent="0.25">
      <c r="B21" s="2" t="s">
        <v>65</v>
      </c>
      <c r="C21" s="3" t="s">
        <v>84</v>
      </c>
      <c r="D21" s="3"/>
      <c r="E21" s="3"/>
    </row>
    <row r="22" spans="1:8" x14ac:dyDescent="0.25">
      <c r="B22" s="2"/>
      <c r="C22" s="3" t="s">
        <v>66</v>
      </c>
      <c r="D22" s="3" t="s">
        <v>67</v>
      </c>
      <c r="E22" s="3"/>
    </row>
    <row r="23" spans="1:8" x14ac:dyDescent="0.25">
      <c r="B23" s="2"/>
      <c r="C23" s="3" t="s">
        <v>68</v>
      </c>
      <c r="D23" s="3" t="s">
        <v>69</v>
      </c>
      <c r="E23" s="3"/>
    </row>
    <row r="25" spans="1:8" x14ac:dyDescent="0.25">
      <c r="B25" s="12" t="s">
        <v>77</v>
      </c>
      <c r="C25" s="12" t="s">
        <v>78</v>
      </c>
    </row>
    <row r="26" spans="1:8" x14ac:dyDescent="0.25">
      <c r="A26" s="8">
        <v>20</v>
      </c>
      <c r="B26" s="10"/>
      <c r="C26" s="10">
        <v>7</v>
      </c>
      <c r="D26" s="10">
        <v>7</v>
      </c>
    </row>
    <row r="27" spans="1:8" x14ac:dyDescent="0.25">
      <c r="A27" s="8">
        <v>21</v>
      </c>
      <c r="B27" s="10">
        <v>11</v>
      </c>
      <c r="C27" s="10">
        <v>19</v>
      </c>
      <c r="D27" s="10">
        <v>30</v>
      </c>
    </row>
    <row r="28" spans="1:8" x14ac:dyDescent="0.25">
      <c r="A28" s="8">
        <v>22</v>
      </c>
      <c r="B28" s="10">
        <v>8</v>
      </c>
      <c r="C28" s="10">
        <v>3</v>
      </c>
      <c r="D28" s="10">
        <v>11</v>
      </c>
      <c r="F28" s="3"/>
    </row>
    <row r="29" spans="1:8" x14ac:dyDescent="0.25">
      <c r="A29" s="8">
        <v>23</v>
      </c>
      <c r="B29" s="10">
        <v>9</v>
      </c>
      <c r="C29" s="10">
        <v>10</v>
      </c>
      <c r="D29" s="10">
        <v>19</v>
      </c>
      <c r="F29" s="3"/>
    </row>
    <row r="30" spans="1:8" x14ac:dyDescent="0.25">
      <c r="A30" s="8">
        <v>24</v>
      </c>
      <c r="B30" s="10">
        <v>13</v>
      </c>
      <c r="C30" s="10">
        <v>7</v>
      </c>
      <c r="D30" s="10">
        <v>20</v>
      </c>
      <c r="F30" s="3"/>
    </row>
    <row r="31" spans="1:8" x14ac:dyDescent="0.25">
      <c r="A31" s="8">
        <v>25</v>
      </c>
      <c r="B31" s="10">
        <v>8</v>
      </c>
      <c r="C31" s="10">
        <v>4</v>
      </c>
      <c r="D31" s="10">
        <v>12</v>
      </c>
      <c r="F31" s="3"/>
    </row>
    <row r="32" spans="1:8" ht="15.75" thickBot="1" x14ac:dyDescent="0.3">
      <c r="A32" s="9" t="s">
        <v>20</v>
      </c>
      <c r="B32" s="11">
        <v>49</v>
      </c>
      <c r="C32" s="11">
        <v>50</v>
      </c>
      <c r="D32" s="11">
        <v>99</v>
      </c>
      <c r="F32" s="3"/>
    </row>
    <row r="33" spans="1:8" x14ac:dyDescent="0.25">
      <c r="A33" s="2"/>
      <c r="B33" s="3"/>
      <c r="C33" s="3"/>
      <c r="D33" s="3"/>
      <c r="F33" s="3"/>
    </row>
    <row r="34" spans="1:8" x14ac:dyDescent="0.25">
      <c r="B34" s="12" t="s">
        <v>77</v>
      </c>
      <c r="C34" s="12" t="s">
        <v>78</v>
      </c>
      <c r="F34" s="3"/>
    </row>
    <row r="35" spans="1:8" x14ac:dyDescent="0.25">
      <c r="A35" s="8">
        <v>20</v>
      </c>
      <c r="B35" s="10"/>
      <c r="C35" s="10">
        <f t="shared" ref="C35:C40" si="0">(D26*C$32)/$D$32</f>
        <v>3.5353535353535355</v>
      </c>
      <c r="D35" s="10">
        <v>7</v>
      </c>
      <c r="G35">
        <f>SUM(Лаб3!B44:C49)</f>
        <v>11.118765995074265</v>
      </c>
      <c r="H35" t="s">
        <v>72</v>
      </c>
    </row>
    <row r="36" spans="1:8" x14ac:dyDescent="0.25">
      <c r="A36" s="8">
        <v>21</v>
      </c>
      <c r="B36" s="10">
        <f>(D27*B$32)/$D$32</f>
        <v>14.848484848484848</v>
      </c>
      <c r="C36" s="10">
        <f t="shared" si="0"/>
        <v>15.151515151515152</v>
      </c>
      <c r="D36" s="10">
        <v>30</v>
      </c>
      <c r="G36">
        <v>12.592000000000001</v>
      </c>
      <c r="H36" t="s">
        <v>73</v>
      </c>
    </row>
    <row r="37" spans="1:8" x14ac:dyDescent="0.25">
      <c r="A37" s="8">
        <v>22</v>
      </c>
      <c r="B37" s="10">
        <f>(D28*B$32)/$D$32</f>
        <v>5.4444444444444446</v>
      </c>
      <c r="C37" s="10">
        <f t="shared" si="0"/>
        <v>5.5555555555555554</v>
      </c>
      <c r="D37" s="10">
        <v>11</v>
      </c>
    </row>
    <row r="38" spans="1:8" x14ac:dyDescent="0.25">
      <c r="A38" s="8">
        <v>23</v>
      </c>
      <c r="B38" s="10">
        <f>(D29*B$32)/$D$32</f>
        <v>9.4040404040404049</v>
      </c>
      <c r="C38" s="10">
        <f t="shared" si="0"/>
        <v>9.5959595959595951</v>
      </c>
      <c r="D38" s="10">
        <v>19</v>
      </c>
      <c r="G38" t="s">
        <v>79</v>
      </c>
      <c r="H38" t="s">
        <v>74</v>
      </c>
    </row>
    <row r="39" spans="1:8" x14ac:dyDescent="0.25">
      <c r="A39" s="8">
        <v>24</v>
      </c>
      <c r="B39" s="10">
        <f>(D30*B$32)/$D$32</f>
        <v>9.8989898989898997</v>
      </c>
      <c r="C39" s="10">
        <f t="shared" si="0"/>
        <v>10.1010101010101</v>
      </c>
      <c r="D39" s="10">
        <v>20</v>
      </c>
    </row>
    <row r="40" spans="1:8" x14ac:dyDescent="0.25">
      <c r="A40" s="8">
        <v>25</v>
      </c>
      <c r="B40" s="10">
        <f>(D31*B$32)/$D$32</f>
        <v>5.9393939393939394</v>
      </c>
      <c r="C40" s="10">
        <f t="shared" si="0"/>
        <v>6.0606060606060606</v>
      </c>
      <c r="D40" s="10">
        <v>12</v>
      </c>
    </row>
    <row r="41" spans="1:8" ht="15.75" thickBot="1" x14ac:dyDescent="0.3">
      <c r="A41" s="9" t="s">
        <v>20</v>
      </c>
      <c r="B41" s="11">
        <v>49</v>
      </c>
      <c r="C41" s="11">
        <v>50</v>
      </c>
      <c r="D41" s="11">
        <v>99</v>
      </c>
    </row>
    <row r="42" spans="1:8" x14ac:dyDescent="0.25">
      <c r="D42" s="3"/>
    </row>
    <row r="43" spans="1:8" x14ac:dyDescent="0.25">
      <c r="B43" s="12" t="s">
        <v>77</v>
      </c>
      <c r="C43" s="12" t="s">
        <v>78</v>
      </c>
    </row>
    <row r="44" spans="1:8" x14ac:dyDescent="0.25">
      <c r="A44" s="8">
        <v>20</v>
      </c>
      <c r="B44" s="10"/>
      <c r="C44" s="10">
        <f t="shared" ref="C44:C49" si="1">((C26-C35)^2)/C35</f>
        <v>3.3953535353535349</v>
      </c>
      <c r="D44" s="10">
        <v>7</v>
      </c>
    </row>
    <row r="45" spans="1:8" x14ac:dyDescent="0.25">
      <c r="A45" s="8">
        <v>21</v>
      </c>
      <c r="B45" s="10">
        <f>((B27-B36)^2)/B36</f>
        <v>0.99746444032158288</v>
      </c>
      <c r="C45" s="10">
        <f t="shared" si="1"/>
        <v>0.97751515151515112</v>
      </c>
      <c r="D45" s="10">
        <v>30</v>
      </c>
    </row>
    <row r="46" spans="1:8" x14ac:dyDescent="0.25">
      <c r="A46" s="8">
        <v>22</v>
      </c>
      <c r="B46" s="10">
        <f>((B28-B37)^2)/B37</f>
        <v>1.1995464852607707</v>
      </c>
      <c r="C46" s="10">
        <f t="shared" si="1"/>
        <v>1.1755555555555555</v>
      </c>
      <c r="D46" s="10">
        <v>11</v>
      </c>
    </row>
    <row r="47" spans="1:8" x14ac:dyDescent="0.25">
      <c r="A47" s="8">
        <v>23</v>
      </c>
      <c r="B47" s="10">
        <f>((B29-B38)^2)/B38</f>
        <v>1.7359415855656524E-2</v>
      </c>
      <c r="C47" s="10">
        <f t="shared" si="1"/>
        <v>1.7012227538543399E-2</v>
      </c>
      <c r="D47" s="10">
        <v>19</v>
      </c>
    </row>
    <row r="48" spans="1:8" x14ac:dyDescent="0.25">
      <c r="A48" s="8">
        <v>24</v>
      </c>
      <c r="B48" s="10">
        <f>((B30-B39)^2)/B39</f>
        <v>0.97143887858173517</v>
      </c>
      <c r="C48" s="10">
        <f t="shared" si="1"/>
        <v>0.95201010101010064</v>
      </c>
      <c r="D48" s="10">
        <v>20</v>
      </c>
    </row>
    <row r="49" spans="1:8" x14ac:dyDescent="0.25">
      <c r="A49" s="8">
        <v>25</v>
      </c>
      <c r="B49" s="10">
        <f>((B31-B40)^2)/B40</f>
        <v>0.71490414347557207</v>
      </c>
      <c r="C49" s="10">
        <f t="shared" si="1"/>
        <v>0.70060606060606057</v>
      </c>
      <c r="D49" s="10">
        <v>12</v>
      </c>
    </row>
    <row r="50" spans="1:8" ht="15.75" thickBot="1" x14ac:dyDescent="0.3">
      <c r="A50" s="9" t="s">
        <v>20</v>
      </c>
      <c r="B50" s="11">
        <v>49</v>
      </c>
      <c r="C50" s="11">
        <v>50</v>
      </c>
      <c r="D50" s="11">
        <v>99</v>
      </c>
    </row>
    <row r="53" spans="1:8" x14ac:dyDescent="0.25">
      <c r="B53" s="2" t="s">
        <v>65</v>
      </c>
      <c r="C53" s="3" t="s">
        <v>82</v>
      </c>
      <c r="D53" s="3"/>
      <c r="E53" s="3"/>
    </row>
    <row r="54" spans="1:8" x14ac:dyDescent="0.25">
      <c r="B54" s="2"/>
      <c r="C54" s="3" t="s">
        <v>66</v>
      </c>
      <c r="D54" s="3" t="s">
        <v>67</v>
      </c>
      <c r="E54" s="3"/>
    </row>
    <row r="55" spans="1:8" x14ac:dyDescent="0.25">
      <c r="B55" s="2"/>
      <c r="C55" s="3" t="s">
        <v>68</v>
      </c>
      <c r="D55" s="3" t="s">
        <v>69</v>
      </c>
      <c r="E55" s="3"/>
    </row>
    <row r="57" spans="1:8" x14ac:dyDescent="0.25">
      <c r="A57" s="12" t="s">
        <v>71</v>
      </c>
      <c r="B57" s="12" t="s">
        <v>12</v>
      </c>
      <c r="C57" s="12" t="s">
        <v>13</v>
      </c>
      <c r="D57" s="12" t="s">
        <v>14</v>
      </c>
      <c r="E57" s="12" t="s">
        <v>20</v>
      </c>
    </row>
    <row r="58" spans="1:8" x14ac:dyDescent="0.25">
      <c r="A58" s="8" t="s">
        <v>12</v>
      </c>
      <c r="B58" s="10">
        <v>13</v>
      </c>
      <c r="C58" s="10">
        <v>4</v>
      </c>
      <c r="D58" s="10">
        <v>4</v>
      </c>
      <c r="E58" s="10">
        <v>21</v>
      </c>
    </row>
    <row r="59" spans="1:8" x14ac:dyDescent="0.25">
      <c r="A59" s="8" t="s">
        <v>13</v>
      </c>
      <c r="B59" s="10">
        <v>11</v>
      </c>
      <c r="C59" s="10">
        <v>15</v>
      </c>
      <c r="D59" s="10">
        <v>18</v>
      </c>
      <c r="E59" s="10">
        <v>44</v>
      </c>
    </row>
    <row r="60" spans="1:8" x14ac:dyDescent="0.25">
      <c r="A60" s="8" t="s">
        <v>14</v>
      </c>
      <c r="B60" s="10">
        <v>7</v>
      </c>
      <c r="C60" s="10">
        <v>12</v>
      </c>
      <c r="D60" s="10">
        <v>15</v>
      </c>
      <c r="E60" s="10">
        <v>34</v>
      </c>
    </row>
    <row r="61" spans="1:8" ht="15.75" thickBot="1" x14ac:dyDescent="0.3">
      <c r="A61" s="9" t="s">
        <v>20</v>
      </c>
      <c r="B61" s="11">
        <v>31</v>
      </c>
      <c r="C61" s="11">
        <v>31</v>
      </c>
      <c r="D61" s="11">
        <v>37</v>
      </c>
      <c r="E61" s="11">
        <v>99</v>
      </c>
    </row>
    <row r="62" spans="1:8" x14ac:dyDescent="0.25">
      <c r="G62">
        <f>SUM(B70:D72)</f>
        <v>11.82261727707648</v>
      </c>
      <c r="H62" t="s">
        <v>72</v>
      </c>
    </row>
    <row r="63" spans="1:8" x14ac:dyDescent="0.25">
      <c r="A63" s="12" t="s">
        <v>71</v>
      </c>
      <c r="B63" s="12" t="s">
        <v>12</v>
      </c>
      <c r="C63" s="12" t="s">
        <v>13</v>
      </c>
      <c r="D63" s="12" t="s">
        <v>14</v>
      </c>
      <c r="E63" s="12" t="s">
        <v>20</v>
      </c>
      <c r="G63">
        <v>9.4879999999999995</v>
      </c>
      <c r="H63" t="s">
        <v>73</v>
      </c>
    </row>
    <row r="64" spans="1:8" x14ac:dyDescent="0.25">
      <c r="A64" s="8" t="s">
        <v>12</v>
      </c>
      <c r="B64" s="10">
        <f t="shared" ref="B64:D66" si="2">($E58*B$61)/$E$61</f>
        <v>6.5757575757575761</v>
      </c>
      <c r="C64" s="10">
        <f t="shared" si="2"/>
        <v>6.5757575757575761</v>
      </c>
      <c r="D64" s="10">
        <f t="shared" si="2"/>
        <v>7.8484848484848486</v>
      </c>
      <c r="E64" s="10">
        <v>21</v>
      </c>
    </row>
    <row r="65" spans="1:8" x14ac:dyDescent="0.25">
      <c r="A65" s="8" t="s">
        <v>13</v>
      </c>
      <c r="B65" s="10">
        <f t="shared" si="2"/>
        <v>13.777777777777779</v>
      </c>
      <c r="C65" s="10">
        <f t="shared" si="2"/>
        <v>13.777777777777779</v>
      </c>
      <c r="D65" s="10">
        <f t="shared" si="2"/>
        <v>16.444444444444443</v>
      </c>
      <c r="E65" s="10">
        <v>44</v>
      </c>
      <c r="G65" t="s">
        <v>80</v>
      </c>
      <c r="H65" t="s">
        <v>81</v>
      </c>
    </row>
    <row r="66" spans="1:8" x14ac:dyDescent="0.25">
      <c r="A66" s="8" t="s">
        <v>14</v>
      </c>
      <c r="B66" s="10">
        <f t="shared" si="2"/>
        <v>10.646464646464647</v>
      </c>
      <c r="C66" s="10">
        <f t="shared" si="2"/>
        <v>10.646464646464647</v>
      </c>
      <c r="D66" s="10">
        <f t="shared" si="2"/>
        <v>12.707070707070708</v>
      </c>
      <c r="E66" s="10">
        <v>34</v>
      </c>
    </row>
    <row r="67" spans="1:8" ht="15.75" thickBot="1" x14ac:dyDescent="0.3">
      <c r="A67" s="9" t="s">
        <v>20</v>
      </c>
      <c r="B67" s="11">
        <v>31</v>
      </c>
      <c r="C67" s="11">
        <v>31</v>
      </c>
      <c r="D67" s="11">
        <v>37</v>
      </c>
      <c r="E67" s="11">
        <v>99</v>
      </c>
    </row>
    <row r="69" spans="1:8" x14ac:dyDescent="0.25">
      <c r="A69" s="12" t="s">
        <v>71</v>
      </c>
      <c r="B69" s="12" t="s">
        <v>12</v>
      </c>
      <c r="C69" s="12" t="s">
        <v>13</v>
      </c>
      <c r="D69" s="12" t="s">
        <v>14</v>
      </c>
      <c r="E69" s="12" t="s">
        <v>20</v>
      </c>
    </row>
    <row r="70" spans="1:8" x14ac:dyDescent="0.25">
      <c r="A70" s="8" t="s">
        <v>12</v>
      </c>
      <c r="B70" s="10">
        <f t="shared" ref="B70:D72" si="3">((B58-B64)^2)/B64</f>
        <v>6.2762184052506624</v>
      </c>
      <c r="C70" s="10">
        <f t="shared" si="3"/>
        <v>1.0089372992598802</v>
      </c>
      <c r="D70" s="10">
        <f t="shared" si="3"/>
        <v>1.8870948870948872</v>
      </c>
      <c r="E70" s="10">
        <v>21</v>
      </c>
    </row>
    <row r="71" spans="1:8" x14ac:dyDescent="0.25">
      <c r="A71" s="8" t="s">
        <v>13</v>
      </c>
      <c r="B71" s="10">
        <f t="shared" si="3"/>
        <v>0.56003584229390713</v>
      </c>
      <c r="C71" s="10">
        <f t="shared" si="3"/>
        <v>0.1084229390681002</v>
      </c>
      <c r="D71" s="10">
        <f t="shared" si="3"/>
        <v>0.14714714714714747</v>
      </c>
      <c r="E71" s="10">
        <v>44</v>
      </c>
    </row>
    <row r="72" spans="1:8" x14ac:dyDescent="0.25">
      <c r="A72" s="8" t="s">
        <v>14</v>
      </c>
      <c r="B72" s="10">
        <f t="shared" si="3"/>
        <v>1.2489314396335274</v>
      </c>
      <c r="C72" s="10">
        <f t="shared" si="3"/>
        <v>0.17208134475686643</v>
      </c>
      <c r="D72" s="10">
        <f t="shared" si="3"/>
        <v>0.41374797257150175</v>
      </c>
      <c r="E72" s="10">
        <v>34</v>
      </c>
    </row>
    <row r="73" spans="1:8" ht="15.75" thickBot="1" x14ac:dyDescent="0.3">
      <c r="A73" s="9" t="s">
        <v>20</v>
      </c>
      <c r="B73" s="11">
        <v>31</v>
      </c>
      <c r="C73" s="11">
        <v>31</v>
      </c>
      <c r="D73" s="11">
        <v>37</v>
      </c>
      <c r="E73" s="11">
        <v>99</v>
      </c>
    </row>
    <row r="76" spans="1:8" x14ac:dyDescent="0.25">
      <c r="B76" s="2" t="s">
        <v>65</v>
      </c>
      <c r="C76" s="3" t="s">
        <v>126</v>
      </c>
      <c r="D76" s="3"/>
      <c r="E76" s="3"/>
    </row>
    <row r="77" spans="1:8" x14ac:dyDescent="0.25">
      <c r="B77" s="2"/>
      <c r="C77" s="3" t="s">
        <v>66</v>
      </c>
      <c r="D77" s="3" t="s">
        <v>67</v>
      </c>
      <c r="E77" s="3"/>
    </row>
    <row r="78" spans="1:8" x14ac:dyDescent="0.25">
      <c r="B78" s="2"/>
      <c r="C78" s="3" t="s">
        <v>68</v>
      </c>
      <c r="D78" s="3" t="s">
        <v>69</v>
      </c>
      <c r="E78" s="3"/>
    </row>
    <row r="80" spans="1:8" x14ac:dyDescent="0.25">
      <c r="A80" s="12" t="s">
        <v>71</v>
      </c>
      <c r="B80" s="12" t="s">
        <v>12</v>
      </c>
      <c r="C80" s="12" t="s">
        <v>13</v>
      </c>
      <c r="D80" s="12" t="s">
        <v>14</v>
      </c>
      <c r="E80" s="12" t="s">
        <v>20</v>
      </c>
    </row>
    <row r="81" spans="1:8" x14ac:dyDescent="0.25">
      <c r="A81" s="8" t="s">
        <v>11</v>
      </c>
      <c r="B81" s="10">
        <v>5</v>
      </c>
      <c r="C81" s="10">
        <v>15</v>
      </c>
      <c r="D81" s="10">
        <v>25</v>
      </c>
      <c r="E81" s="10">
        <v>45</v>
      </c>
    </row>
    <row r="82" spans="1:8" x14ac:dyDescent="0.25">
      <c r="A82" s="8" t="s">
        <v>18</v>
      </c>
      <c r="B82" s="10"/>
      <c r="C82" s="10"/>
      <c r="D82" s="10">
        <v>4</v>
      </c>
      <c r="E82" s="10">
        <v>4</v>
      </c>
    </row>
    <row r="83" spans="1:8" x14ac:dyDescent="0.25">
      <c r="A83" s="8" t="s">
        <v>15</v>
      </c>
      <c r="B83" s="10">
        <v>3</v>
      </c>
      <c r="C83" s="10">
        <v>6</v>
      </c>
      <c r="D83" s="10"/>
      <c r="E83" s="10">
        <v>9</v>
      </c>
    </row>
    <row r="84" spans="1:8" x14ac:dyDescent="0.25">
      <c r="A84" s="8" t="s">
        <v>17</v>
      </c>
      <c r="B84" s="10">
        <v>4</v>
      </c>
      <c r="C84" s="10">
        <v>5</v>
      </c>
      <c r="D84" s="10">
        <v>32</v>
      </c>
      <c r="E84" s="10">
        <v>41</v>
      </c>
    </row>
    <row r="85" spans="1:8" ht="15.75" thickBot="1" x14ac:dyDescent="0.3">
      <c r="A85" s="9" t="s">
        <v>20</v>
      </c>
      <c r="B85" s="11">
        <v>12</v>
      </c>
      <c r="C85" s="11">
        <v>26</v>
      </c>
      <c r="D85" s="11">
        <v>61</v>
      </c>
      <c r="E85" s="11">
        <v>99</v>
      </c>
    </row>
    <row r="86" spans="1:8" x14ac:dyDescent="0.25">
      <c r="A86" s="2"/>
      <c r="B86" s="3"/>
      <c r="C86" s="3"/>
      <c r="D86" s="3"/>
      <c r="E86" s="3"/>
    </row>
    <row r="87" spans="1:8" x14ac:dyDescent="0.25">
      <c r="A87" s="12" t="s">
        <v>71</v>
      </c>
      <c r="B87" s="12" t="s">
        <v>12</v>
      </c>
      <c r="C87" s="12" t="s">
        <v>13</v>
      </c>
      <c r="D87" s="12" t="s">
        <v>14</v>
      </c>
      <c r="E87" s="12" t="s">
        <v>20</v>
      </c>
    </row>
    <row r="88" spans="1:8" x14ac:dyDescent="0.25">
      <c r="A88" s="8" t="s">
        <v>11</v>
      </c>
      <c r="B88" s="10">
        <f>($E81*B$85)/$E$85</f>
        <v>5.4545454545454541</v>
      </c>
      <c r="C88" s="10">
        <f t="shared" ref="C88:D88" si="4">($E81*C$85)/$E$85</f>
        <v>11.818181818181818</v>
      </c>
      <c r="D88" s="10">
        <f t="shared" si="4"/>
        <v>27.727272727272727</v>
      </c>
      <c r="E88" s="10">
        <v>45</v>
      </c>
    </row>
    <row r="89" spans="1:8" x14ac:dyDescent="0.25">
      <c r="A89" s="8" t="s">
        <v>18</v>
      </c>
      <c r="B89" s="10">
        <f t="shared" ref="B89:D89" si="5">($E82*B$85)/$E$85</f>
        <v>0.48484848484848486</v>
      </c>
      <c r="C89" s="10">
        <f t="shared" si="5"/>
        <v>1.0505050505050506</v>
      </c>
      <c r="D89" s="10">
        <f t="shared" si="5"/>
        <v>2.4646464646464645</v>
      </c>
      <c r="E89" s="10">
        <v>4</v>
      </c>
      <c r="G89">
        <f>SUM(B95:D98)</f>
        <v>23.210813110653174</v>
      </c>
      <c r="H89" t="s">
        <v>72</v>
      </c>
    </row>
    <row r="90" spans="1:8" x14ac:dyDescent="0.25">
      <c r="A90" s="8" t="s">
        <v>15</v>
      </c>
      <c r="B90" s="10">
        <f t="shared" ref="B90:D90" si="6">($E83*B$85)/$E$85</f>
        <v>1.0909090909090908</v>
      </c>
      <c r="C90" s="10">
        <f t="shared" si="6"/>
        <v>2.3636363636363638</v>
      </c>
      <c r="D90" s="10">
        <f t="shared" si="6"/>
        <v>5.5454545454545459</v>
      </c>
      <c r="E90" s="10">
        <v>9</v>
      </c>
      <c r="G90">
        <v>12.592000000000001</v>
      </c>
      <c r="H90" t="s">
        <v>73</v>
      </c>
    </row>
    <row r="91" spans="1:8" x14ac:dyDescent="0.25">
      <c r="A91" s="8" t="s">
        <v>17</v>
      </c>
      <c r="B91" s="10">
        <f t="shared" ref="B91:D91" si="7">($E84*B$85)/$E$85</f>
        <v>4.9696969696969697</v>
      </c>
      <c r="C91" s="10">
        <f t="shared" si="7"/>
        <v>10.767676767676768</v>
      </c>
      <c r="D91" s="10">
        <f t="shared" si="7"/>
        <v>25.262626262626263</v>
      </c>
      <c r="E91" s="10">
        <v>41</v>
      </c>
    </row>
    <row r="92" spans="1:8" ht="15.75" thickBot="1" x14ac:dyDescent="0.3">
      <c r="A92" s="9" t="s">
        <v>20</v>
      </c>
      <c r="B92" s="11">
        <v>12</v>
      </c>
      <c r="C92" s="11">
        <v>26</v>
      </c>
      <c r="D92" s="11">
        <v>61</v>
      </c>
      <c r="E92" s="11">
        <v>99</v>
      </c>
      <c r="G92" t="s">
        <v>83</v>
      </c>
      <c r="H92" t="s">
        <v>81</v>
      </c>
    </row>
    <row r="94" spans="1:8" x14ac:dyDescent="0.25">
      <c r="A94" s="12" t="s">
        <v>71</v>
      </c>
      <c r="B94" s="12" t="s">
        <v>12</v>
      </c>
      <c r="C94" s="12" t="s">
        <v>13</v>
      </c>
      <c r="D94" s="12" t="s">
        <v>14</v>
      </c>
      <c r="E94" s="12" t="s">
        <v>20</v>
      </c>
      <c r="F94" s="3"/>
    </row>
    <row r="95" spans="1:8" x14ac:dyDescent="0.25">
      <c r="A95" s="8" t="s">
        <v>11</v>
      </c>
      <c r="B95" s="10">
        <f>((B81-B88)^2)/B88</f>
        <v>3.7878787878787817E-2</v>
      </c>
      <c r="C95" s="10">
        <f t="shared" ref="C95:D96" si="8">((C81-C88)^2)/C88</f>
        <v>0.85664335664335667</v>
      </c>
      <c r="D95" s="10">
        <f t="shared" si="8"/>
        <v>0.26825633383010422</v>
      </c>
      <c r="E95" s="10">
        <v>45</v>
      </c>
      <c r="F95" s="3"/>
    </row>
    <row r="96" spans="1:8" x14ac:dyDescent="0.25">
      <c r="A96" s="8" t="s">
        <v>18</v>
      </c>
      <c r="B96" s="10">
        <f>((B82-B89)^2)/B89</f>
        <v>0.48484848484848486</v>
      </c>
      <c r="C96" s="10">
        <f t="shared" si="8"/>
        <v>1.0505050505050506</v>
      </c>
      <c r="D96" s="10">
        <f t="shared" si="8"/>
        <v>0.95644974333498944</v>
      </c>
      <c r="E96" s="10">
        <v>4</v>
      </c>
      <c r="F96" s="3"/>
    </row>
    <row r="97" spans="1:8" x14ac:dyDescent="0.25">
      <c r="A97" s="8" t="s">
        <v>15</v>
      </c>
      <c r="B97" s="10">
        <f t="shared" ref="B97:D98" si="9">((B83-B90)^2)/B90</f>
        <v>3.3409090909090917</v>
      </c>
      <c r="C97" s="10">
        <f t="shared" si="9"/>
        <v>5.5944055944055933</v>
      </c>
      <c r="D97" s="10">
        <f t="shared" si="9"/>
        <v>5.5454545454545459</v>
      </c>
      <c r="E97" s="10">
        <v>9</v>
      </c>
      <c r="F97" s="3"/>
    </row>
    <row r="98" spans="1:8" x14ac:dyDescent="0.25">
      <c r="A98" s="8" t="s">
        <v>17</v>
      </c>
      <c r="B98" s="10">
        <f t="shared" si="9"/>
        <v>0.18920916481892094</v>
      </c>
      <c r="C98" s="10">
        <f t="shared" si="9"/>
        <v>3.0894403699281754</v>
      </c>
      <c r="D98" s="10">
        <f t="shared" si="9"/>
        <v>1.7968125880960746</v>
      </c>
      <c r="E98" s="10">
        <v>41</v>
      </c>
      <c r="F98" s="3"/>
    </row>
    <row r="99" spans="1:8" ht="15.75" thickBot="1" x14ac:dyDescent="0.3">
      <c r="A99" s="9" t="s">
        <v>20</v>
      </c>
      <c r="B99" s="11">
        <v>12</v>
      </c>
      <c r="C99" s="11">
        <v>26</v>
      </c>
      <c r="D99" s="11">
        <v>61</v>
      </c>
      <c r="E99" s="11">
        <v>99</v>
      </c>
      <c r="F99" s="3"/>
    </row>
    <row r="101" spans="1:8" x14ac:dyDescent="0.25">
      <c r="B101" s="2" t="s">
        <v>65</v>
      </c>
      <c r="C101" s="3" t="s">
        <v>88</v>
      </c>
      <c r="D101" s="3"/>
      <c r="E101" s="3"/>
    </row>
    <row r="102" spans="1:8" x14ac:dyDescent="0.25">
      <c r="B102" s="2"/>
      <c r="C102" s="3" t="s">
        <v>66</v>
      </c>
      <c r="D102" s="3" t="s">
        <v>67</v>
      </c>
      <c r="E102" s="3"/>
    </row>
    <row r="103" spans="1:8" x14ac:dyDescent="0.25">
      <c r="B103" s="2"/>
      <c r="C103" s="3" t="s">
        <v>68</v>
      </c>
      <c r="D103" s="3" t="s">
        <v>69</v>
      </c>
      <c r="E103" s="3"/>
    </row>
    <row r="105" spans="1:8" x14ac:dyDescent="0.25">
      <c r="A105" s="12" t="s">
        <v>71</v>
      </c>
      <c r="B105" s="12" t="s">
        <v>12</v>
      </c>
      <c r="C105" s="12" t="s">
        <v>13</v>
      </c>
      <c r="D105" s="12" t="s">
        <v>14</v>
      </c>
      <c r="E105" s="12" t="s">
        <v>20</v>
      </c>
    </row>
    <row r="106" spans="1:8" x14ac:dyDescent="0.25">
      <c r="A106" s="8" t="s">
        <v>85</v>
      </c>
      <c r="B106" s="10">
        <v>28</v>
      </c>
      <c r="C106" s="10">
        <v>28</v>
      </c>
      <c r="D106" s="10">
        <v>30</v>
      </c>
      <c r="E106" s="10">
        <v>86</v>
      </c>
    </row>
    <row r="107" spans="1:8" x14ac:dyDescent="0.25">
      <c r="A107" s="8" t="s">
        <v>86</v>
      </c>
      <c r="B107" s="10"/>
      <c r="C107" s="10">
        <v>3</v>
      </c>
      <c r="D107" s="10">
        <v>3</v>
      </c>
      <c r="E107" s="10">
        <v>6</v>
      </c>
    </row>
    <row r="108" spans="1:8" x14ac:dyDescent="0.25">
      <c r="A108" s="8" t="s">
        <v>87</v>
      </c>
      <c r="B108" s="10">
        <v>3</v>
      </c>
      <c r="C108" s="10"/>
      <c r="D108" s="10">
        <v>4</v>
      </c>
      <c r="E108" s="10">
        <v>7</v>
      </c>
    </row>
    <row r="109" spans="1:8" ht="15.75" thickBot="1" x14ac:dyDescent="0.3">
      <c r="A109" s="9" t="s">
        <v>20</v>
      </c>
      <c r="B109" s="11">
        <v>31</v>
      </c>
      <c r="C109" s="11">
        <v>31</v>
      </c>
      <c r="D109" s="11">
        <v>37</v>
      </c>
      <c r="E109" s="11">
        <v>99</v>
      </c>
    </row>
    <row r="110" spans="1:8" x14ac:dyDescent="0.25">
      <c r="A110" s="2"/>
      <c r="B110" s="3"/>
      <c r="C110" s="3"/>
      <c r="D110" s="3"/>
      <c r="E110" s="3"/>
    </row>
    <row r="111" spans="1:8" x14ac:dyDescent="0.25">
      <c r="A111" s="12" t="s">
        <v>71</v>
      </c>
      <c r="B111" s="12" t="s">
        <v>12</v>
      </c>
      <c r="C111" s="12" t="s">
        <v>13</v>
      </c>
      <c r="D111" s="12" t="s">
        <v>14</v>
      </c>
      <c r="E111" s="12" t="s">
        <v>20</v>
      </c>
    </row>
    <row r="112" spans="1:8" x14ac:dyDescent="0.25">
      <c r="A112" s="8" t="s">
        <v>85</v>
      </c>
      <c r="B112" s="10">
        <f t="shared" ref="B112:D114" si="10">($E106*B$109)/$E$109</f>
        <v>26.929292929292931</v>
      </c>
      <c r="C112" s="10">
        <f t="shared" si="10"/>
        <v>26.929292929292931</v>
      </c>
      <c r="D112" s="10">
        <f t="shared" si="10"/>
        <v>32.141414141414138</v>
      </c>
      <c r="E112" s="10">
        <v>86</v>
      </c>
      <c r="G112">
        <f>SUM(B118:D120)</f>
        <v>6.2534707035832309</v>
      </c>
      <c r="H112" t="s">
        <v>72</v>
      </c>
    </row>
    <row r="113" spans="1:8" x14ac:dyDescent="0.25">
      <c r="A113" s="8" t="s">
        <v>86</v>
      </c>
      <c r="B113" s="10">
        <f t="shared" si="10"/>
        <v>1.8787878787878789</v>
      </c>
      <c r="C113" s="10">
        <f t="shared" si="10"/>
        <v>1.8787878787878789</v>
      </c>
      <c r="D113" s="10">
        <f t="shared" si="10"/>
        <v>2.2424242424242422</v>
      </c>
      <c r="E113" s="10">
        <v>6</v>
      </c>
      <c r="G113">
        <v>9.4879999999999995</v>
      </c>
      <c r="H113" t="s">
        <v>73</v>
      </c>
    </row>
    <row r="114" spans="1:8" x14ac:dyDescent="0.25">
      <c r="A114" s="8" t="s">
        <v>87</v>
      </c>
      <c r="B114" s="10">
        <f t="shared" si="10"/>
        <v>2.191919191919192</v>
      </c>
      <c r="C114" s="10">
        <f t="shared" si="10"/>
        <v>2.191919191919192</v>
      </c>
      <c r="D114" s="10">
        <f t="shared" si="10"/>
        <v>2.6161616161616164</v>
      </c>
      <c r="E114" s="10">
        <v>7</v>
      </c>
    </row>
    <row r="115" spans="1:8" ht="15.75" thickBot="1" x14ac:dyDescent="0.3">
      <c r="A115" s="9" t="s">
        <v>20</v>
      </c>
      <c r="B115" s="11">
        <v>31</v>
      </c>
      <c r="C115" s="11">
        <v>31</v>
      </c>
      <c r="D115" s="11">
        <v>37</v>
      </c>
      <c r="E115" s="11">
        <v>99</v>
      </c>
      <c r="G115" t="s">
        <v>89</v>
      </c>
      <c r="H115" t="s">
        <v>90</v>
      </c>
    </row>
    <row r="117" spans="1:8" x14ac:dyDescent="0.25">
      <c r="A117" s="12" t="s">
        <v>71</v>
      </c>
      <c r="B117" s="12" t="s">
        <v>12</v>
      </c>
      <c r="C117" s="12" t="s">
        <v>13</v>
      </c>
      <c r="D117" s="12" t="s">
        <v>14</v>
      </c>
      <c r="E117" s="12" t="s">
        <v>20</v>
      </c>
    </row>
    <row r="118" spans="1:8" x14ac:dyDescent="0.25">
      <c r="A118" s="8" t="s">
        <v>85</v>
      </c>
      <c r="B118" s="10">
        <f t="shared" ref="B118:D120" si="11">((B106-B112)^2)/B112</f>
        <v>4.2571248872824138E-2</v>
      </c>
      <c r="C118" s="10">
        <f t="shared" si="11"/>
        <v>4.2571248872824138E-2</v>
      </c>
      <c r="D118" s="10">
        <f t="shared" si="11"/>
        <v>0.14267121243865388</v>
      </c>
      <c r="E118" s="10">
        <v>86</v>
      </c>
    </row>
    <row r="119" spans="1:8" x14ac:dyDescent="0.25">
      <c r="A119" s="8" t="s">
        <v>86</v>
      </c>
      <c r="B119" s="10">
        <f t="shared" si="11"/>
        <v>1.8787878787878789</v>
      </c>
      <c r="C119" s="10">
        <f t="shared" si="11"/>
        <v>0.66911045943303993</v>
      </c>
      <c r="D119" s="10">
        <f t="shared" si="11"/>
        <v>0.25593775593775608</v>
      </c>
      <c r="E119" s="10">
        <v>6</v>
      </c>
    </row>
    <row r="120" spans="1:8" x14ac:dyDescent="0.25">
      <c r="A120" s="8" t="s">
        <v>87</v>
      </c>
      <c r="B120" s="10">
        <f t="shared" si="11"/>
        <v>0.29790997532933006</v>
      </c>
      <c r="C120" s="10">
        <f t="shared" si="11"/>
        <v>2.191919191919192</v>
      </c>
      <c r="D120" s="10">
        <f t="shared" si="11"/>
        <v>0.73199173199173173</v>
      </c>
      <c r="E120" s="10">
        <v>7</v>
      </c>
    </row>
    <row r="121" spans="1:8" ht="15.75" thickBot="1" x14ac:dyDescent="0.3">
      <c r="A121" s="9" t="s">
        <v>20</v>
      </c>
      <c r="B121" s="11">
        <v>31</v>
      </c>
      <c r="C121" s="11">
        <v>31</v>
      </c>
      <c r="D121" s="11">
        <v>37</v>
      </c>
      <c r="E121" s="11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"/>
  <sheetViews>
    <sheetView topLeftCell="N1" workbookViewId="0">
      <selection activeCell="Q2" sqref="Q2"/>
    </sheetView>
  </sheetViews>
  <sheetFormatPr defaultRowHeight="15" x14ac:dyDescent="0.25"/>
  <cols>
    <col min="2" max="2" width="18.5703125" customWidth="1"/>
    <col min="8" max="8" width="12" customWidth="1"/>
    <col min="15" max="16" width="18" customWidth="1"/>
  </cols>
  <sheetData>
    <row r="1" spans="1:33" x14ac:dyDescent="0.25">
      <c r="A1" t="s">
        <v>0</v>
      </c>
      <c r="B1" t="s">
        <v>8</v>
      </c>
      <c r="C1" t="s">
        <v>96</v>
      </c>
      <c r="D1" t="s">
        <v>97</v>
      </c>
      <c r="F1" t="s">
        <v>98</v>
      </c>
      <c r="H1" t="s">
        <v>99</v>
      </c>
      <c r="O1" t="s">
        <v>7</v>
      </c>
      <c r="P1" t="s">
        <v>8</v>
      </c>
      <c r="Q1" t="s">
        <v>96</v>
      </c>
      <c r="R1" t="s">
        <v>97</v>
      </c>
      <c r="T1" t="s">
        <v>98</v>
      </c>
      <c r="V1" t="s">
        <v>99</v>
      </c>
      <c r="AB1" t="s">
        <v>109</v>
      </c>
      <c r="AC1" t="s">
        <v>110</v>
      </c>
      <c r="AD1" t="s">
        <v>111</v>
      </c>
      <c r="AE1" t="s">
        <v>112</v>
      </c>
    </row>
    <row r="2" spans="1:33" x14ac:dyDescent="0.25">
      <c r="A2">
        <v>25</v>
      </c>
      <c r="B2">
        <v>9</v>
      </c>
      <c r="C2">
        <f t="shared" ref="C2:C33" si="0">_xlfn.RANK.AVG(A2,$A$2:$A$100)</f>
        <v>6.5</v>
      </c>
      <c r="D2">
        <f t="shared" ref="D2:D33" si="1">_xlfn.RANK.EQ(B2,$B$2:$B$100)</f>
        <v>34</v>
      </c>
      <c r="F2">
        <f>PEARSON(A2:A100,B2:B100)</f>
        <v>0.10716468327153558</v>
      </c>
      <c r="H2">
        <f>CORREL(C2:C100,D2:D100)</f>
        <v>1.5922799868163022E-2</v>
      </c>
      <c r="O2">
        <v>4</v>
      </c>
      <c r="P2">
        <v>9</v>
      </c>
      <c r="Q2">
        <f>_xlfn.RANK.AVG(O2,$O$2:$O$100)</f>
        <v>94</v>
      </c>
      <c r="R2">
        <f>_xlfn.RANK.EQ(P2,$P$2:$P$100)</f>
        <v>34</v>
      </c>
      <c r="T2">
        <f>PEARSON(O2:O100,P2:P100)</f>
        <v>0.10333230738066655</v>
      </c>
      <c r="V2">
        <f>CORREL(Q2:Q100,R2:R100)</f>
        <v>0.13504651705339543</v>
      </c>
      <c r="AB2">
        <v>12</v>
      </c>
      <c r="AC2">
        <v>23</v>
      </c>
      <c r="AD2">
        <f t="shared" ref="AD2:AD33" si="2">_xlfn.RANK.AVG(AB2,$AB$2:$AB$100)</f>
        <v>1.5</v>
      </c>
      <c r="AE2">
        <f t="shared" ref="AE2:AE33" si="3">_xlfn.RANK.AVG(AC2,$AC$2:$AC$100)</f>
        <v>42</v>
      </c>
    </row>
    <row r="3" spans="1:33" x14ac:dyDescent="0.25">
      <c r="A3">
        <v>25</v>
      </c>
      <c r="B3">
        <v>9</v>
      </c>
      <c r="C3">
        <f t="shared" si="0"/>
        <v>6.5</v>
      </c>
      <c r="D3">
        <f t="shared" si="1"/>
        <v>34</v>
      </c>
      <c r="O3">
        <v>4</v>
      </c>
      <c r="P3">
        <v>9</v>
      </c>
      <c r="Q3">
        <f t="shared" ref="Q3:Q66" si="4">_xlfn.RANK.AVG(O3,$O$2:$O$100)</f>
        <v>94</v>
      </c>
      <c r="R3">
        <f t="shared" ref="R3:R66" si="5">_xlfn.RANK.EQ(P3,$P$2:$P$100)</f>
        <v>34</v>
      </c>
      <c r="AB3">
        <v>12</v>
      </c>
      <c r="AC3">
        <v>23</v>
      </c>
      <c r="AD3">
        <f t="shared" si="2"/>
        <v>1.5</v>
      </c>
      <c r="AE3">
        <f t="shared" si="3"/>
        <v>42</v>
      </c>
      <c r="AF3" t="s">
        <v>113</v>
      </c>
      <c r="AG3">
        <f>CORREL(AB2:AB100,AC2:AC100)</f>
        <v>-5.4824539121914984E-2</v>
      </c>
    </row>
    <row r="4" spans="1:33" x14ac:dyDescent="0.25">
      <c r="A4">
        <v>25</v>
      </c>
      <c r="B4">
        <v>9</v>
      </c>
      <c r="C4">
        <f t="shared" si="0"/>
        <v>6.5</v>
      </c>
      <c r="D4">
        <f t="shared" si="1"/>
        <v>34</v>
      </c>
      <c r="O4">
        <v>4</v>
      </c>
      <c r="P4">
        <v>9</v>
      </c>
      <c r="Q4">
        <f t="shared" si="4"/>
        <v>94</v>
      </c>
      <c r="R4">
        <f t="shared" si="5"/>
        <v>34</v>
      </c>
      <c r="AB4">
        <v>10</v>
      </c>
      <c r="AC4">
        <v>21</v>
      </c>
      <c r="AD4">
        <f t="shared" si="2"/>
        <v>4.5</v>
      </c>
      <c r="AE4">
        <f t="shared" si="3"/>
        <v>77.5</v>
      </c>
      <c r="AF4" t="s">
        <v>114</v>
      </c>
      <c r="AG4">
        <f>CORREL(AD2:AD100,AE2:AE100)</f>
        <v>-3.2856833444126148E-2</v>
      </c>
    </row>
    <row r="5" spans="1:33" x14ac:dyDescent="0.25">
      <c r="A5">
        <v>25</v>
      </c>
      <c r="B5">
        <v>9</v>
      </c>
      <c r="C5">
        <f t="shared" si="0"/>
        <v>6.5</v>
      </c>
      <c r="D5">
        <f t="shared" si="1"/>
        <v>34</v>
      </c>
      <c r="O5">
        <v>4</v>
      </c>
      <c r="P5">
        <v>9</v>
      </c>
      <c r="Q5">
        <f t="shared" si="4"/>
        <v>94</v>
      </c>
      <c r="R5">
        <f t="shared" si="5"/>
        <v>34</v>
      </c>
      <c r="AB5">
        <v>10</v>
      </c>
      <c r="AC5">
        <v>21</v>
      </c>
      <c r="AD5">
        <f t="shared" si="2"/>
        <v>4.5</v>
      </c>
      <c r="AE5">
        <f t="shared" si="3"/>
        <v>77.5</v>
      </c>
    </row>
    <row r="6" spans="1:33" x14ac:dyDescent="0.25">
      <c r="A6">
        <v>22</v>
      </c>
      <c r="B6">
        <v>3</v>
      </c>
      <c r="C6">
        <f t="shared" si="0"/>
        <v>57</v>
      </c>
      <c r="D6">
        <f t="shared" si="1"/>
        <v>61</v>
      </c>
      <c r="O6">
        <v>7</v>
      </c>
      <c r="P6">
        <v>3</v>
      </c>
      <c r="Q6">
        <f t="shared" si="4"/>
        <v>49</v>
      </c>
      <c r="R6">
        <f t="shared" si="5"/>
        <v>61</v>
      </c>
      <c r="AB6">
        <v>10</v>
      </c>
      <c r="AC6">
        <v>21</v>
      </c>
      <c r="AD6">
        <f t="shared" si="2"/>
        <v>4.5</v>
      </c>
      <c r="AE6">
        <f t="shared" si="3"/>
        <v>77.5</v>
      </c>
    </row>
    <row r="7" spans="1:33" x14ac:dyDescent="0.25">
      <c r="A7">
        <v>22</v>
      </c>
      <c r="B7">
        <v>3</v>
      </c>
      <c r="C7">
        <f t="shared" si="0"/>
        <v>57</v>
      </c>
      <c r="D7">
        <f t="shared" si="1"/>
        <v>61</v>
      </c>
      <c r="O7">
        <v>7</v>
      </c>
      <c r="P7">
        <v>3</v>
      </c>
      <c r="Q7">
        <f t="shared" si="4"/>
        <v>49</v>
      </c>
      <c r="R7">
        <f t="shared" si="5"/>
        <v>61</v>
      </c>
      <c r="AB7">
        <v>10</v>
      </c>
      <c r="AC7">
        <v>21</v>
      </c>
      <c r="AD7">
        <f t="shared" si="2"/>
        <v>4.5</v>
      </c>
      <c r="AE7">
        <f t="shared" si="3"/>
        <v>77.5</v>
      </c>
    </row>
    <row r="8" spans="1:33" x14ac:dyDescent="0.25">
      <c r="A8">
        <v>22</v>
      </c>
      <c r="B8">
        <v>3</v>
      </c>
      <c r="C8">
        <f t="shared" si="0"/>
        <v>57</v>
      </c>
      <c r="D8">
        <f t="shared" si="1"/>
        <v>61</v>
      </c>
      <c r="O8">
        <v>7</v>
      </c>
      <c r="P8">
        <v>3</v>
      </c>
      <c r="Q8">
        <f t="shared" si="4"/>
        <v>49</v>
      </c>
      <c r="R8">
        <f t="shared" si="5"/>
        <v>61</v>
      </c>
      <c r="AB8">
        <v>8</v>
      </c>
      <c r="AC8">
        <v>23</v>
      </c>
      <c r="AD8">
        <f t="shared" si="2"/>
        <v>22</v>
      </c>
      <c r="AE8">
        <f t="shared" si="3"/>
        <v>42</v>
      </c>
    </row>
    <row r="9" spans="1:33" x14ac:dyDescent="0.25">
      <c r="A9">
        <v>22</v>
      </c>
      <c r="B9">
        <v>3</v>
      </c>
      <c r="C9">
        <f t="shared" si="0"/>
        <v>57</v>
      </c>
      <c r="D9">
        <f t="shared" si="1"/>
        <v>61</v>
      </c>
      <c r="O9">
        <v>7</v>
      </c>
      <c r="P9">
        <v>3</v>
      </c>
      <c r="Q9">
        <f t="shared" si="4"/>
        <v>49</v>
      </c>
      <c r="R9">
        <f t="shared" si="5"/>
        <v>61</v>
      </c>
      <c r="AB9">
        <v>8</v>
      </c>
      <c r="AC9">
        <v>23</v>
      </c>
      <c r="AD9">
        <f t="shared" si="2"/>
        <v>22</v>
      </c>
      <c r="AE9">
        <f t="shared" si="3"/>
        <v>42</v>
      </c>
    </row>
    <row r="10" spans="1:33" x14ac:dyDescent="0.25">
      <c r="A10">
        <v>22</v>
      </c>
      <c r="B10">
        <v>3</v>
      </c>
      <c r="C10">
        <f t="shared" si="0"/>
        <v>57</v>
      </c>
      <c r="D10">
        <f t="shared" si="1"/>
        <v>61</v>
      </c>
      <c r="O10">
        <v>7</v>
      </c>
      <c r="P10">
        <v>3</v>
      </c>
      <c r="Q10">
        <f t="shared" si="4"/>
        <v>49</v>
      </c>
      <c r="R10">
        <f t="shared" si="5"/>
        <v>61</v>
      </c>
      <c r="AB10">
        <v>8</v>
      </c>
      <c r="AC10">
        <v>23</v>
      </c>
      <c r="AD10">
        <f t="shared" si="2"/>
        <v>22</v>
      </c>
      <c r="AE10">
        <f t="shared" si="3"/>
        <v>42</v>
      </c>
    </row>
    <row r="11" spans="1:33" x14ac:dyDescent="0.25">
      <c r="A11">
        <v>21</v>
      </c>
      <c r="B11">
        <v>7</v>
      </c>
      <c r="C11">
        <f t="shared" si="0"/>
        <v>77.5</v>
      </c>
      <c r="D11">
        <f t="shared" si="1"/>
        <v>38</v>
      </c>
      <c r="O11">
        <v>8</v>
      </c>
      <c r="P11">
        <v>7</v>
      </c>
      <c r="Q11">
        <f t="shared" si="4"/>
        <v>22</v>
      </c>
      <c r="R11">
        <f t="shared" si="5"/>
        <v>38</v>
      </c>
      <c r="AB11">
        <v>8</v>
      </c>
      <c r="AC11">
        <v>25</v>
      </c>
      <c r="AD11">
        <f t="shared" si="2"/>
        <v>22</v>
      </c>
      <c r="AE11">
        <f t="shared" si="3"/>
        <v>6.5</v>
      </c>
    </row>
    <row r="12" spans="1:33" x14ac:dyDescent="0.25">
      <c r="A12">
        <v>21</v>
      </c>
      <c r="B12">
        <v>7</v>
      </c>
      <c r="C12">
        <f t="shared" si="0"/>
        <v>77.5</v>
      </c>
      <c r="D12">
        <f t="shared" si="1"/>
        <v>38</v>
      </c>
      <c r="O12">
        <v>8</v>
      </c>
      <c r="P12">
        <v>7</v>
      </c>
      <c r="Q12">
        <f t="shared" si="4"/>
        <v>22</v>
      </c>
      <c r="R12">
        <f t="shared" si="5"/>
        <v>38</v>
      </c>
      <c r="AB12">
        <v>8</v>
      </c>
      <c r="AC12">
        <v>25</v>
      </c>
      <c r="AD12">
        <f t="shared" si="2"/>
        <v>22</v>
      </c>
      <c r="AE12">
        <f t="shared" si="3"/>
        <v>6.5</v>
      </c>
    </row>
    <row r="13" spans="1:33" x14ac:dyDescent="0.25">
      <c r="A13">
        <v>21</v>
      </c>
      <c r="B13">
        <v>7</v>
      </c>
      <c r="C13">
        <f t="shared" si="0"/>
        <v>77.5</v>
      </c>
      <c r="D13">
        <f t="shared" si="1"/>
        <v>38</v>
      </c>
      <c r="O13">
        <v>8</v>
      </c>
      <c r="P13">
        <v>7</v>
      </c>
      <c r="Q13">
        <f t="shared" si="4"/>
        <v>22</v>
      </c>
      <c r="R13">
        <f t="shared" si="5"/>
        <v>38</v>
      </c>
      <c r="AB13">
        <v>8</v>
      </c>
      <c r="AC13">
        <v>23</v>
      </c>
      <c r="AD13">
        <f t="shared" si="2"/>
        <v>22</v>
      </c>
      <c r="AE13">
        <f t="shared" si="3"/>
        <v>42</v>
      </c>
    </row>
    <row r="14" spans="1:33" x14ac:dyDescent="0.25">
      <c r="A14">
        <v>24</v>
      </c>
      <c r="B14">
        <v>3</v>
      </c>
      <c r="C14">
        <f t="shared" si="0"/>
        <v>22.5</v>
      </c>
      <c r="D14">
        <f t="shared" si="1"/>
        <v>61</v>
      </c>
      <c r="O14">
        <v>8</v>
      </c>
      <c r="P14">
        <v>3</v>
      </c>
      <c r="Q14">
        <f t="shared" si="4"/>
        <v>22</v>
      </c>
      <c r="R14">
        <f t="shared" si="5"/>
        <v>61</v>
      </c>
      <c r="AB14">
        <v>8</v>
      </c>
      <c r="AC14">
        <v>23</v>
      </c>
      <c r="AD14">
        <f t="shared" si="2"/>
        <v>22</v>
      </c>
      <c r="AE14">
        <f t="shared" si="3"/>
        <v>42</v>
      </c>
    </row>
    <row r="15" spans="1:33" x14ac:dyDescent="0.25">
      <c r="A15">
        <v>24</v>
      </c>
      <c r="B15">
        <v>3</v>
      </c>
      <c r="C15">
        <f t="shared" si="0"/>
        <v>22.5</v>
      </c>
      <c r="D15">
        <f t="shared" si="1"/>
        <v>61</v>
      </c>
      <c r="O15">
        <v>8</v>
      </c>
      <c r="P15">
        <v>3</v>
      </c>
      <c r="Q15">
        <f t="shared" si="4"/>
        <v>22</v>
      </c>
      <c r="R15">
        <f t="shared" si="5"/>
        <v>61</v>
      </c>
      <c r="AB15">
        <v>8</v>
      </c>
      <c r="AC15">
        <v>23</v>
      </c>
      <c r="AD15">
        <f t="shared" si="2"/>
        <v>22</v>
      </c>
      <c r="AE15">
        <f t="shared" si="3"/>
        <v>42</v>
      </c>
    </row>
    <row r="16" spans="1:33" x14ac:dyDescent="0.25">
      <c r="A16">
        <v>24</v>
      </c>
      <c r="B16">
        <v>3</v>
      </c>
      <c r="C16">
        <f t="shared" si="0"/>
        <v>22.5</v>
      </c>
      <c r="D16">
        <f t="shared" si="1"/>
        <v>61</v>
      </c>
      <c r="O16">
        <v>8</v>
      </c>
      <c r="P16">
        <v>3</v>
      </c>
      <c r="Q16">
        <f t="shared" si="4"/>
        <v>22</v>
      </c>
      <c r="R16">
        <f t="shared" si="5"/>
        <v>61</v>
      </c>
      <c r="AB16">
        <v>8</v>
      </c>
      <c r="AC16">
        <v>24</v>
      </c>
      <c r="AD16">
        <f t="shared" si="2"/>
        <v>22</v>
      </c>
      <c r="AE16">
        <f t="shared" si="3"/>
        <v>22.5</v>
      </c>
    </row>
    <row r="17" spans="1:31" x14ac:dyDescent="0.25">
      <c r="A17">
        <v>23</v>
      </c>
      <c r="B17">
        <v>3</v>
      </c>
      <c r="C17">
        <f t="shared" si="0"/>
        <v>42</v>
      </c>
      <c r="D17">
        <f t="shared" si="1"/>
        <v>61</v>
      </c>
      <c r="O17">
        <v>8</v>
      </c>
      <c r="P17">
        <v>3</v>
      </c>
      <c r="Q17">
        <f t="shared" si="4"/>
        <v>22</v>
      </c>
      <c r="R17">
        <f t="shared" si="5"/>
        <v>61</v>
      </c>
      <c r="AB17">
        <v>8</v>
      </c>
      <c r="AC17">
        <v>24</v>
      </c>
      <c r="AD17">
        <f t="shared" si="2"/>
        <v>22</v>
      </c>
      <c r="AE17">
        <f t="shared" si="3"/>
        <v>22.5</v>
      </c>
    </row>
    <row r="18" spans="1:31" x14ac:dyDescent="0.25">
      <c r="A18">
        <v>23</v>
      </c>
      <c r="B18">
        <v>3</v>
      </c>
      <c r="C18">
        <f t="shared" si="0"/>
        <v>42</v>
      </c>
      <c r="D18">
        <f t="shared" si="1"/>
        <v>61</v>
      </c>
      <c r="O18">
        <v>8</v>
      </c>
      <c r="P18">
        <v>3</v>
      </c>
      <c r="Q18">
        <f t="shared" si="4"/>
        <v>22</v>
      </c>
      <c r="R18">
        <f t="shared" si="5"/>
        <v>61</v>
      </c>
      <c r="AB18">
        <v>8</v>
      </c>
      <c r="AC18">
        <v>24</v>
      </c>
      <c r="AD18">
        <f t="shared" si="2"/>
        <v>22</v>
      </c>
      <c r="AE18">
        <f t="shared" si="3"/>
        <v>22.5</v>
      </c>
    </row>
    <row r="19" spans="1:31" x14ac:dyDescent="0.25">
      <c r="A19">
        <v>20</v>
      </c>
      <c r="B19">
        <v>7</v>
      </c>
      <c r="C19">
        <f t="shared" si="0"/>
        <v>96</v>
      </c>
      <c r="D19">
        <f t="shared" si="1"/>
        <v>38</v>
      </c>
      <c r="O19">
        <v>7</v>
      </c>
      <c r="P19">
        <v>7</v>
      </c>
      <c r="Q19">
        <f t="shared" si="4"/>
        <v>49</v>
      </c>
      <c r="R19">
        <f t="shared" si="5"/>
        <v>38</v>
      </c>
      <c r="AB19">
        <v>8</v>
      </c>
      <c r="AC19">
        <v>21</v>
      </c>
      <c r="AD19">
        <f t="shared" si="2"/>
        <v>22</v>
      </c>
      <c r="AE19">
        <f t="shared" si="3"/>
        <v>77.5</v>
      </c>
    </row>
    <row r="20" spans="1:31" x14ac:dyDescent="0.25">
      <c r="A20">
        <v>20</v>
      </c>
      <c r="B20">
        <v>7</v>
      </c>
      <c r="C20">
        <f t="shared" si="0"/>
        <v>96</v>
      </c>
      <c r="D20">
        <f t="shared" si="1"/>
        <v>38</v>
      </c>
      <c r="O20">
        <v>7</v>
      </c>
      <c r="P20">
        <v>7</v>
      </c>
      <c r="Q20">
        <f t="shared" si="4"/>
        <v>49</v>
      </c>
      <c r="R20">
        <f t="shared" si="5"/>
        <v>38</v>
      </c>
      <c r="AB20">
        <v>8</v>
      </c>
      <c r="AC20">
        <v>21</v>
      </c>
      <c r="AD20">
        <f t="shared" si="2"/>
        <v>22</v>
      </c>
      <c r="AE20">
        <f t="shared" si="3"/>
        <v>77.5</v>
      </c>
    </row>
    <row r="21" spans="1:31" x14ac:dyDescent="0.25">
      <c r="A21">
        <v>20</v>
      </c>
      <c r="B21">
        <v>7</v>
      </c>
      <c r="C21">
        <f t="shared" si="0"/>
        <v>96</v>
      </c>
      <c r="D21">
        <f t="shared" si="1"/>
        <v>38</v>
      </c>
      <c r="O21">
        <v>7</v>
      </c>
      <c r="P21">
        <v>7</v>
      </c>
      <c r="Q21">
        <f t="shared" si="4"/>
        <v>49</v>
      </c>
      <c r="R21">
        <f t="shared" si="5"/>
        <v>38</v>
      </c>
      <c r="AB21">
        <v>8</v>
      </c>
      <c r="AC21">
        <v>21</v>
      </c>
      <c r="AD21">
        <f t="shared" si="2"/>
        <v>22</v>
      </c>
      <c r="AE21">
        <f t="shared" si="3"/>
        <v>77.5</v>
      </c>
    </row>
    <row r="22" spans="1:31" x14ac:dyDescent="0.25">
      <c r="A22">
        <v>20</v>
      </c>
      <c r="B22">
        <v>7</v>
      </c>
      <c r="C22">
        <f t="shared" si="0"/>
        <v>96</v>
      </c>
      <c r="D22">
        <f t="shared" si="1"/>
        <v>38</v>
      </c>
      <c r="O22">
        <v>7</v>
      </c>
      <c r="P22">
        <v>7</v>
      </c>
      <c r="Q22">
        <f t="shared" si="4"/>
        <v>49</v>
      </c>
      <c r="R22">
        <f t="shared" si="5"/>
        <v>38</v>
      </c>
      <c r="AB22">
        <v>8</v>
      </c>
      <c r="AC22">
        <v>21</v>
      </c>
      <c r="AD22">
        <f t="shared" si="2"/>
        <v>22</v>
      </c>
      <c r="AE22">
        <f t="shared" si="3"/>
        <v>77.5</v>
      </c>
    </row>
    <row r="23" spans="1:31" x14ac:dyDescent="0.25">
      <c r="A23">
        <v>23</v>
      </c>
      <c r="B23">
        <v>12</v>
      </c>
      <c r="C23">
        <f t="shared" si="0"/>
        <v>42</v>
      </c>
      <c r="D23">
        <f t="shared" si="1"/>
        <v>26</v>
      </c>
      <c r="O23">
        <v>8</v>
      </c>
      <c r="P23">
        <v>12</v>
      </c>
      <c r="Q23">
        <f t="shared" si="4"/>
        <v>22</v>
      </c>
      <c r="R23">
        <f t="shared" si="5"/>
        <v>26</v>
      </c>
      <c r="AB23">
        <v>8</v>
      </c>
      <c r="AC23">
        <v>21</v>
      </c>
      <c r="AD23">
        <f t="shared" si="2"/>
        <v>22</v>
      </c>
      <c r="AE23">
        <f t="shared" si="3"/>
        <v>77.5</v>
      </c>
    </row>
    <row r="24" spans="1:31" x14ac:dyDescent="0.25">
      <c r="A24">
        <v>23</v>
      </c>
      <c r="B24">
        <v>12</v>
      </c>
      <c r="C24">
        <f t="shared" si="0"/>
        <v>42</v>
      </c>
      <c r="D24">
        <f t="shared" si="1"/>
        <v>26</v>
      </c>
      <c r="O24">
        <v>8</v>
      </c>
      <c r="P24">
        <v>12</v>
      </c>
      <c r="Q24">
        <f t="shared" si="4"/>
        <v>22</v>
      </c>
      <c r="R24">
        <f t="shared" si="5"/>
        <v>26</v>
      </c>
      <c r="AB24">
        <v>8</v>
      </c>
      <c r="AC24">
        <v>21</v>
      </c>
      <c r="AD24">
        <f t="shared" si="2"/>
        <v>22</v>
      </c>
      <c r="AE24">
        <f t="shared" si="3"/>
        <v>77.5</v>
      </c>
    </row>
    <row r="25" spans="1:31" x14ac:dyDescent="0.25">
      <c r="A25">
        <v>23</v>
      </c>
      <c r="B25">
        <v>12</v>
      </c>
      <c r="C25">
        <f t="shared" si="0"/>
        <v>42</v>
      </c>
      <c r="D25">
        <f t="shared" si="1"/>
        <v>26</v>
      </c>
      <c r="O25">
        <v>8</v>
      </c>
      <c r="P25">
        <v>12</v>
      </c>
      <c r="Q25">
        <f t="shared" si="4"/>
        <v>22</v>
      </c>
      <c r="R25">
        <f t="shared" si="5"/>
        <v>26</v>
      </c>
      <c r="AB25">
        <v>8</v>
      </c>
      <c r="AC25">
        <v>21</v>
      </c>
      <c r="AD25">
        <f t="shared" si="2"/>
        <v>22</v>
      </c>
      <c r="AE25">
        <f t="shared" si="3"/>
        <v>77.5</v>
      </c>
    </row>
    <row r="26" spans="1:31" x14ac:dyDescent="0.25">
      <c r="A26">
        <v>21</v>
      </c>
      <c r="B26">
        <v>6</v>
      </c>
      <c r="C26">
        <f t="shared" si="0"/>
        <v>77.5</v>
      </c>
      <c r="D26">
        <f t="shared" si="1"/>
        <v>47</v>
      </c>
      <c r="O26">
        <v>6</v>
      </c>
      <c r="P26">
        <v>6</v>
      </c>
      <c r="Q26">
        <f t="shared" si="4"/>
        <v>64.5</v>
      </c>
      <c r="R26">
        <f t="shared" si="5"/>
        <v>47</v>
      </c>
      <c r="AB26">
        <v>8</v>
      </c>
      <c r="AC26">
        <v>21</v>
      </c>
      <c r="AD26">
        <f t="shared" si="2"/>
        <v>22</v>
      </c>
      <c r="AE26">
        <f t="shared" si="3"/>
        <v>77.5</v>
      </c>
    </row>
    <row r="27" spans="1:31" x14ac:dyDescent="0.25">
      <c r="A27">
        <v>21</v>
      </c>
      <c r="B27">
        <v>6</v>
      </c>
      <c r="C27">
        <f t="shared" si="0"/>
        <v>77.5</v>
      </c>
      <c r="D27">
        <f t="shared" si="1"/>
        <v>47</v>
      </c>
      <c r="O27">
        <v>6</v>
      </c>
      <c r="P27">
        <v>6</v>
      </c>
      <c r="Q27">
        <f t="shared" si="4"/>
        <v>64.5</v>
      </c>
      <c r="R27">
        <f t="shared" si="5"/>
        <v>47</v>
      </c>
      <c r="AB27">
        <v>8</v>
      </c>
      <c r="AC27">
        <v>23</v>
      </c>
      <c r="AD27">
        <f t="shared" si="2"/>
        <v>22</v>
      </c>
      <c r="AE27">
        <f t="shared" si="3"/>
        <v>42</v>
      </c>
    </row>
    <row r="28" spans="1:31" x14ac:dyDescent="0.25">
      <c r="A28">
        <v>21</v>
      </c>
      <c r="B28">
        <v>6</v>
      </c>
      <c r="C28">
        <f t="shared" si="0"/>
        <v>77.5</v>
      </c>
      <c r="D28">
        <f t="shared" si="1"/>
        <v>47</v>
      </c>
      <c r="O28">
        <v>6</v>
      </c>
      <c r="P28">
        <v>6</v>
      </c>
      <c r="Q28">
        <f t="shared" si="4"/>
        <v>64.5</v>
      </c>
      <c r="R28">
        <f t="shared" si="5"/>
        <v>47</v>
      </c>
      <c r="AB28">
        <v>8</v>
      </c>
      <c r="AC28">
        <v>23</v>
      </c>
      <c r="AD28">
        <f t="shared" si="2"/>
        <v>22</v>
      </c>
      <c r="AE28">
        <f t="shared" si="3"/>
        <v>42</v>
      </c>
    </row>
    <row r="29" spans="1:31" x14ac:dyDescent="0.25">
      <c r="A29">
        <v>21</v>
      </c>
      <c r="B29">
        <v>6</v>
      </c>
      <c r="C29">
        <f t="shared" si="0"/>
        <v>77.5</v>
      </c>
      <c r="D29">
        <f t="shared" si="1"/>
        <v>47</v>
      </c>
      <c r="O29">
        <v>6</v>
      </c>
      <c r="P29">
        <v>6</v>
      </c>
      <c r="Q29">
        <f t="shared" si="4"/>
        <v>64.5</v>
      </c>
      <c r="R29">
        <f t="shared" si="5"/>
        <v>47</v>
      </c>
      <c r="AB29">
        <v>8</v>
      </c>
      <c r="AC29">
        <v>23</v>
      </c>
      <c r="AD29">
        <f t="shared" si="2"/>
        <v>22</v>
      </c>
      <c r="AE29">
        <f t="shared" si="3"/>
        <v>42</v>
      </c>
    </row>
    <row r="30" spans="1:31" x14ac:dyDescent="0.25">
      <c r="A30">
        <v>23</v>
      </c>
      <c r="B30">
        <v>80</v>
      </c>
      <c r="C30">
        <f t="shared" si="0"/>
        <v>42</v>
      </c>
      <c r="D30">
        <f t="shared" si="1"/>
        <v>5</v>
      </c>
      <c r="O30">
        <v>8</v>
      </c>
      <c r="P30">
        <v>80</v>
      </c>
      <c r="Q30">
        <f t="shared" si="4"/>
        <v>22</v>
      </c>
      <c r="R30">
        <f t="shared" si="5"/>
        <v>5</v>
      </c>
      <c r="AB30">
        <v>8</v>
      </c>
      <c r="AC30">
        <v>24</v>
      </c>
      <c r="AD30">
        <f t="shared" si="2"/>
        <v>22</v>
      </c>
      <c r="AE30">
        <f t="shared" si="3"/>
        <v>22.5</v>
      </c>
    </row>
    <row r="31" spans="1:31" x14ac:dyDescent="0.25">
      <c r="A31">
        <v>23</v>
      </c>
      <c r="B31">
        <v>80</v>
      </c>
      <c r="C31">
        <f t="shared" si="0"/>
        <v>42</v>
      </c>
      <c r="D31">
        <f t="shared" si="1"/>
        <v>5</v>
      </c>
      <c r="O31">
        <v>8</v>
      </c>
      <c r="P31">
        <v>80</v>
      </c>
      <c r="Q31">
        <f t="shared" si="4"/>
        <v>22</v>
      </c>
      <c r="R31">
        <f t="shared" si="5"/>
        <v>5</v>
      </c>
      <c r="AB31">
        <v>8</v>
      </c>
      <c r="AC31">
        <v>23</v>
      </c>
      <c r="AD31">
        <f t="shared" si="2"/>
        <v>22</v>
      </c>
      <c r="AE31">
        <f t="shared" si="3"/>
        <v>42</v>
      </c>
    </row>
    <row r="32" spans="1:31" x14ac:dyDescent="0.25">
      <c r="A32">
        <v>23</v>
      </c>
      <c r="B32">
        <v>80</v>
      </c>
      <c r="C32">
        <f t="shared" si="0"/>
        <v>42</v>
      </c>
      <c r="D32">
        <f t="shared" si="1"/>
        <v>5</v>
      </c>
      <c r="O32">
        <v>8</v>
      </c>
      <c r="P32">
        <v>80</v>
      </c>
      <c r="Q32">
        <f t="shared" si="4"/>
        <v>22</v>
      </c>
      <c r="R32">
        <f t="shared" si="5"/>
        <v>5</v>
      </c>
      <c r="AB32">
        <v>8</v>
      </c>
      <c r="AC32">
        <v>24</v>
      </c>
      <c r="AD32">
        <f t="shared" si="2"/>
        <v>22</v>
      </c>
      <c r="AE32">
        <f t="shared" si="3"/>
        <v>22.5</v>
      </c>
    </row>
    <row r="33" spans="1:40" x14ac:dyDescent="0.25">
      <c r="A33">
        <v>23</v>
      </c>
      <c r="B33">
        <v>12</v>
      </c>
      <c r="C33">
        <f t="shared" si="0"/>
        <v>42</v>
      </c>
      <c r="D33">
        <f t="shared" si="1"/>
        <v>26</v>
      </c>
      <c r="O33">
        <v>5</v>
      </c>
      <c r="P33">
        <v>12</v>
      </c>
      <c r="Q33">
        <f t="shared" si="4"/>
        <v>78.5</v>
      </c>
      <c r="R33">
        <f t="shared" si="5"/>
        <v>26</v>
      </c>
      <c r="AB33">
        <v>8</v>
      </c>
      <c r="AC33">
        <v>23</v>
      </c>
      <c r="AD33">
        <f t="shared" si="2"/>
        <v>22</v>
      </c>
      <c r="AE33">
        <f t="shared" si="3"/>
        <v>42</v>
      </c>
    </row>
    <row r="34" spans="1:40" x14ac:dyDescent="0.25">
      <c r="A34">
        <v>23</v>
      </c>
      <c r="B34">
        <v>12</v>
      </c>
      <c r="C34">
        <f t="shared" ref="C34:C65" si="6">_xlfn.RANK.AVG(A34,$A$2:$A$100)</f>
        <v>42</v>
      </c>
      <c r="D34">
        <f t="shared" ref="D34:D65" si="7">_xlfn.RANK.EQ(B34,$B$2:$B$100)</f>
        <v>26</v>
      </c>
      <c r="O34">
        <v>5</v>
      </c>
      <c r="P34">
        <v>12</v>
      </c>
      <c r="Q34">
        <f t="shared" si="4"/>
        <v>78.5</v>
      </c>
      <c r="R34">
        <f t="shared" si="5"/>
        <v>26</v>
      </c>
      <c r="AB34">
        <v>8</v>
      </c>
      <c r="AC34">
        <v>24</v>
      </c>
      <c r="AD34">
        <f t="shared" ref="AD34:AD65" si="8">_xlfn.RANK.AVG(AB34,$AB$2:$AB$100)</f>
        <v>22</v>
      </c>
      <c r="AE34">
        <f t="shared" ref="AE34:AE65" si="9">_xlfn.RANK.AVG(AC34,$AC$2:$AC$100)</f>
        <v>22.5</v>
      </c>
    </row>
    <row r="35" spans="1:40" x14ac:dyDescent="0.25">
      <c r="A35">
        <v>25</v>
      </c>
      <c r="B35">
        <v>0</v>
      </c>
      <c r="C35">
        <f t="shared" si="6"/>
        <v>6.5</v>
      </c>
      <c r="D35">
        <f t="shared" si="7"/>
        <v>92</v>
      </c>
      <c r="O35">
        <v>7</v>
      </c>
      <c r="P35">
        <v>0</v>
      </c>
      <c r="Q35">
        <f t="shared" si="4"/>
        <v>49</v>
      </c>
      <c r="R35">
        <f t="shared" si="5"/>
        <v>92</v>
      </c>
      <c r="AB35">
        <v>8</v>
      </c>
      <c r="AC35">
        <v>23</v>
      </c>
      <c r="AD35">
        <f t="shared" si="8"/>
        <v>22</v>
      </c>
      <c r="AE35">
        <f t="shared" si="9"/>
        <v>42</v>
      </c>
    </row>
    <row r="36" spans="1:40" x14ac:dyDescent="0.25">
      <c r="A36">
        <v>25</v>
      </c>
      <c r="B36">
        <v>0</v>
      </c>
      <c r="C36">
        <f t="shared" si="6"/>
        <v>6.5</v>
      </c>
      <c r="D36">
        <f t="shared" si="7"/>
        <v>92</v>
      </c>
      <c r="O36">
        <v>7</v>
      </c>
      <c r="P36">
        <v>0</v>
      </c>
      <c r="Q36">
        <f t="shared" si="4"/>
        <v>49</v>
      </c>
      <c r="R36">
        <f t="shared" si="5"/>
        <v>92</v>
      </c>
      <c r="AB36">
        <v>8</v>
      </c>
      <c r="AC36">
        <v>23</v>
      </c>
      <c r="AD36">
        <f t="shared" si="8"/>
        <v>22</v>
      </c>
      <c r="AE36">
        <f t="shared" si="9"/>
        <v>42</v>
      </c>
    </row>
    <row r="37" spans="1:40" ht="15" customHeight="1" x14ac:dyDescent="0.25">
      <c r="A37">
        <v>23</v>
      </c>
      <c r="B37">
        <v>2</v>
      </c>
      <c r="C37">
        <f t="shared" si="6"/>
        <v>42</v>
      </c>
      <c r="D37">
        <f t="shared" si="7"/>
        <v>79</v>
      </c>
      <c r="F37" s="19" t="s">
        <v>115</v>
      </c>
      <c r="G37" s="19"/>
      <c r="H37" s="19"/>
      <c r="I37" s="19"/>
      <c r="J37" s="19"/>
      <c r="K37" s="19"/>
      <c r="L37" s="19"/>
      <c r="M37" s="19"/>
      <c r="O37">
        <v>8</v>
      </c>
      <c r="P37">
        <v>2</v>
      </c>
      <c r="Q37">
        <f t="shared" si="4"/>
        <v>22</v>
      </c>
      <c r="R37">
        <f t="shared" si="5"/>
        <v>79</v>
      </c>
      <c r="T37" s="19" t="s">
        <v>117</v>
      </c>
      <c r="U37" s="19"/>
      <c r="V37" s="19"/>
      <c r="W37" s="19"/>
      <c r="X37" s="19"/>
      <c r="Y37" s="19"/>
      <c r="Z37" s="19"/>
      <c r="AA37" s="19"/>
      <c r="AB37">
        <v>8</v>
      </c>
      <c r="AC37">
        <v>23</v>
      </c>
      <c r="AD37">
        <f t="shared" si="8"/>
        <v>22</v>
      </c>
      <c r="AE37">
        <f t="shared" si="9"/>
        <v>42</v>
      </c>
      <c r="AG37" s="19" t="s">
        <v>116</v>
      </c>
      <c r="AH37" s="19"/>
      <c r="AI37" s="19"/>
      <c r="AJ37" s="19"/>
      <c r="AK37" s="19"/>
      <c r="AL37" s="19"/>
      <c r="AM37" s="19"/>
      <c r="AN37" s="19"/>
    </row>
    <row r="38" spans="1:40" ht="15" customHeight="1" x14ac:dyDescent="0.25">
      <c r="A38">
        <v>23</v>
      </c>
      <c r="B38">
        <v>2</v>
      </c>
      <c r="C38">
        <f t="shared" si="6"/>
        <v>42</v>
      </c>
      <c r="D38">
        <f t="shared" si="7"/>
        <v>79</v>
      </c>
      <c r="F38" s="19"/>
      <c r="G38" s="19"/>
      <c r="H38" s="19"/>
      <c r="I38" s="19"/>
      <c r="J38" s="19"/>
      <c r="K38" s="19"/>
      <c r="L38" s="19"/>
      <c r="M38" s="19"/>
      <c r="O38">
        <v>8</v>
      </c>
      <c r="P38">
        <v>2</v>
      </c>
      <c r="Q38">
        <f t="shared" si="4"/>
        <v>22</v>
      </c>
      <c r="R38">
        <f t="shared" si="5"/>
        <v>79</v>
      </c>
      <c r="T38" s="19"/>
      <c r="U38" s="19"/>
      <c r="V38" s="19"/>
      <c r="W38" s="19"/>
      <c r="X38" s="19"/>
      <c r="Y38" s="19"/>
      <c r="Z38" s="19"/>
      <c r="AA38" s="19"/>
      <c r="AB38">
        <v>8</v>
      </c>
      <c r="AC38">
        <v>23</v>
      </c>
      <c r="AD38">
        <f t="shared" si="8"/>
        <v>22</v>
      </c>
      <c r="AE38">
        <f t="shared" si="9"/>
        <v>42</v>
      </c>
      <c r="AG38" s="19"/>
      <c r="AH38" s="19"/>
      <c r="AI38" s="19"/>
      <c r="AJ38" s="19"/>
      <c r="AK38" s="19"/>
      <c r="AL38" s="19"/>
      <c r="AM38" s="19"/>
      <c r="AN38" s="19"/>
    </row>
    <row r="39" spans="1:40" ht="15" customHeight="1" x14ac:dyDescent="0.25">
      <c r="A39">
        <v>21</v>
      </c>
      <c r="B39">
        <v>23</v>
      </c>
      <c r="C39">
        <f t="shared" si="6"/>
        <v>77.5</v>
      </c>
      <c r="D39">
        <f t="shared" si="7"/>
        <v>14</v>
      </c>
      <c r="F39" s="19"/>
      <c r="G39" s="19"/>
      <c r="H39" s="19"/>
      <c r="I39" s="19"/>
      <c r="J39" s="19"/>
      <c r="K39" s="19"/>
      <c r="L39" s="19"/>
      <c r="M39" s="19"/>
      <c r="O39">
        <v>10</v>
      </c>
      <c r="P39">
        <v>23</v>
      </c>
      <c r="Q39">
        <f t="shared" si="4"/>
        <v>4.5</v>
      </c>
      <c r="R39">
        <f t="shared" si="5"/>
        <v>14</v>
      </c>
      <c r="T39" s="19"/>
      <c r="U39" s="19"/>
      <c r="V39" s="19"/>
      <c r="W39" s="19"/>
      <c r="X39" s="19"/>
      <c r="Y39" s="19"/>
      <c r="Z39" s="19"/>
      <c r="AA39" s="19"/>
      <c r="AB39">
        <v>7</v>
      </c>
      <c r="AC39">
        <v>24</v>
      </c>
      <c r="AD39">
        <f t="shared" si="8"/>
        <v>49</v>
      </c>
      <c r="AE39">
        <f t="shared" si="9"/>
        <v>22.5</v>
      </c>
      <c r="AG39" s="19"/>
      <c r="AH39" s="19"/>
      <c r="AI39" s="19"/>
      <c r="AJ39" s="19"/>
      <c r="AK39" s="19"/>
      <c r="AL39" s="19"/>
      <c r="AM39" s="19"/>
      <c r="AN39" s="19"/>
    </row>
    <row r="40" spans="1:40" ht="15" customHeight="1" x14ac:dyDescent="0.25">
      <c r="A40">
        <v>21</v>
      </c>
      <c r="B40">
        <v>23</v>
      </c>
      <c r="C40">
        <f t="shared" si="6"/>
        <v>77.5</v>
      </c>
      <c r="D40">
        <f t="shared" si="7"/>
        <v>14</v>
      </c>
      <c r="F40" s="19"/>
      <c r="G40" s="19"/>
      <c r="H40" s="19"/>
      <c r="I40" s="19"/>
      <c r="J40" s="19"/>
      <c r="K40" s="19"/>
      <c r="L40" s="19"/>
      <c r="M40" s="19"/>
      <c r="O40">
        <v>10</v>
      </c>
      <c r="P40">
        <v>23</v>
      </c>
      <c r="Q40">
        <f t="shared" si="4"/>
        <v>4.5</v>
      </c>
      <c r="R40">
        <f t="shared" si="5"/>
        <v>14</v>
      </c>
      <c r="T40" s="19"/>
      <c r="U40" s="19"/>
      <c r="V40" s="19"/>
      <c r="W40" s="19"/>
      <c r="X40" s="19"/>
      <c r="Y40" s="19"/>
      <c r="Z40" s="19"/>
      <c r="AA40" s="19"/>
      <c r="AB40">
        <v>7</v>
      </c>
      <c r="AC40">
        <v>24</v>
      </c>
      <c r="AD40">
        <f t="shared" si="8"/>
        <v>49</v>
      </c>
      <c r="AE40">
        <f t="shared" si="9"/>
        <v>22.5</v>
      </c>
      <c r="AG40" s="19"/>
      <c r="AH40" s="19"/>
      <c r="AI40" s="19"/>
      <c r="AJ40" s="19"/>
      <c r="AK40" s="19"/>
      <c r="AL40" s="19"/>
      <c r="AM40" s="19"/>
      <c r="AN40" s="19"/>
    </row>
    <row r="41" spans="1:40" ht="15" customHeight="1" x14ac:dyDescent="0.25">
      <c r="A41">
        <v>21</v>
      </c>
      <c r="B41">
        <v>23</v>
      </c>
      <c r="C41">
        <f t="shared" si="6"/>
        <v>77.5</v>
      </c>
      <c r="D41">
        <f t="shared" si="7"/>
        <v>14</v>
      </c>
      <c r="F41" s="19"/>
      <c r="G41" s="19"/>
      <c r="H41" s="19"/>
      <c r="I41" s="19"/>
      <c r="J41" s="19"/>
      <c r="K41" s="19"/>
      <c r="L41" s="19"/>
      <c r="M41" s="19"/>
      <c r="O41">
        <v>10</v>
      </c>
      <c r="P41">
        <v>23</v>
      </c>
      <c r="Q41">
        <f t="shared" si="4"/>
        <v>4.5</v>
      </c>
      <c r="R41">
        <f t="shared" si="5"/>
        <v>14</v>
      </c>
      <c r="T41" s="19"/>
      <c r="U41" s="19"/>
      <c r="V41" s="19"/>
      <c r="W41" s="19"/>
      <c r="X41" s="19"/>
      <c r="Y41" s="19"/>
      <c r="Z41" s="19"/>
      <c r="AA41" s="19"/>
      <c r="AB41">
        <v>7</v>
      </c>
      <c r="AC41">
        <v>24</v>
      </c>
      <c r="AD41">
        <f t="shared" si="8"/>
        <v>49</v>
      </c>
      <c r="AE41">
        <f t="shared" si="9"/>
        <v>22.5</v>
      </c>
      <c r="AG41" s="19"/>
      <c r="AH41" s="19"/>
      <c r="AI41" s="19"/>
      <c r="AJ41" s="19"/>
      <c r="AK41" s="19"/>
      <c r="AL41" s="19"/>
      <c r="AM41" s="19"/>
      <c r="AN41" s="19"/>
    </row>
    <row r="42" spans="1:40" ht="15" customHeight="1" x14ac:dyDescent="0.25">
      <c r="A42">
        <v>21</v>
      </c>
      <c r="B42">
        <v>23</v>
      </c>
      <c r="C42">
        <f t="shared" si="6"/>
        <v>77.5</v>
      </c>
      <c r="D42">
        <f t="shared" si="7"/>
        <v>14</v>
      </c>
      <c r="F42" s="19"/>
      <c r="G42" s="19"/>
      <c r="H42" s="19"/>
      <c r="I42" s="19"/>
      <c r="J42" s="19"/>
      <c r="K42" s="19"/>
      <c r="L42" s="19"/>
      <c r="M42" s="19"/>
      <c r="O42">
        <v>10</v>
      </c>
      <c r="P42">
        <v>23</v>
      </c>
      <c r="Q42">
        <f t="shared" si="4"/>
        <v>4.5</v>
      </c>
      <c r="R42">
        <f t="shared" si="5"/>
        <v>14</v>
      </c>
      <c r="T42" s="19"/>
      <c r="U42" s="19"/>
      <c r="V42" s="19"/>
      <c r="W42" s="19"/>
      <c r="X42" s="19"/>
      <c r="Y42" s="19"/>
      <c r="Z42" s="19"/>
      <c r="AA42" s="19"/>
      <c r="AB42">
        <v>7</v>
      </c>
      <c r="AC42">
        <v>24</v>
      </c>
      <c r="AD42">
        <f t="shared" si="8"/>
        <v>49</v>
      </c>
      <c r="AE42">
        <f t="shared" si="9"/>
        <v>22.5</v>
      </c>
      <c r="AG42" s="19"/>
      <c r="AH42" s="19"/>
      <c r="AI42" s="19"/>
      <c r="AJ42" s="19"/>
      <c r="AK42" s="19"/>
      <c r="AL42" s="19"/>
      <c r="AM42" s="19"/>
      <c r="AN42" s="19"/>
    </row>
    <row r="43" spans="1:40" ht="15" customHeight="1" x14ac:dyDescent="0.25">
      <c r="A43">
        <v>21</v>
      </c>
      <c r="C43">
        <f t="shared" si="6"/>
        <v>77.5</v>
      </c>
      <c r="D43">
        <f t="shared" si="7"/>
        <v>92</v>
      </c>
      <c r="F43" s="19"/>
      <c r="G43" s="19"/>
      <c r="H43" s="19"/>
      <c r="I43" s="19"/>
      <c r="J43" s="19"/>
      <c r="K43" s="19"/>
      <c r="L43" s="19"/>
      <c r="M43" s="19"/>
      <c r="O43">
        <v>7</v>
      </c>
      <c r="Q43">
        <f t="shared" si="4"/>
        <v>49</v>
      </c>
      <c r="R43">
        <f t="shared" si="5"/>
        <v>92</v>
      </c>
      <c r="T43" s="19"/>
      <c r="U43" s="19"/>
      <c r="V43" s="19"/>
      <c r="W43" s="19"/>
      <c r="X43" s="19"/>
      <c r="Y43" s="19"/>
      <c r="Z43" s="19"/>
      <c r="AA43" s="19"/>
      <c r="AB43">
        <v>7</v>
      </c>
      <c r="AC43">
        <v>22</v>
      </c>
      <c r="AD43">
        <f t="shared" si="8"/>
        <v>49</v>
      </c>
      <c r="AE43">
        <f t="shared" si="9"/>
        <v>57</v>
      </c>
      <c r="AG43" s="19"/>
      <c r="AH43" s="19"/>
      <c r="AI43" s="19"/>
      <c r="AJ43" s="19"/>
      <c r="AK43" s="19"/>
      <c r="AL43" s="19"/>
      <c r="AM43" s="19"/>
      <c r="AN43" s="19"/>
    </row>
    <row r="44" spans="1:40" ht="15" customHeight="1" x14ac:dyDescent="0.25">
      <c r="A44">
        <v>21</v>
      </c>
      <c r="C44">
        <f t="shared" si="6"/>
        <v>77.5</v>
      </c>
      <c r="D44">
        <f t="shared" si="7"/>
        <v>92</v>
      </c>
      <c r="F44" s="19"/>
      <c r="G44" s="19"/>
      <c r="H44" s="19"/>
      <c r="I44" s="19"/>
      <c r="J44" s="19"/>
      <c r="K44" s="19"/>
      <c r="L44" s="19"/>
      <c r="M44" s="19"/>
      <c r="O44">
        <v>7</v>
      </c>
      <c r="Q44">
        <f t="shared" si="4"/>
        <v>49</v>
      </c>
      <c r="R44">
        <f t="shared" si="5"/>
        <v>92</v>
      </c>
      <c r="T44" s="19"/>
      <c r="U44" s="19"/>
      <c r="V44" s="19"/>
      <c r="W44" s="19"/>
      <c r="X44" s="19"/>
      <c r="Y44" s="19"/>
      <c r="Z44" s="19"/>
      <c r="AA44" s="19"/>
      <c r="AB44">
        <v>7</v>
      </c>
      <c r="AC44">
        <v>22</v>
      </c>
      <c r="AD44">
        <f t="shared" si="8"/>
        <v>49</v>
      </c>
      <c r="AE44">
        <f t="shared" si="9"/>
        <v>57</v>
      </c>
      <c r="AG44" s="19"/>
      <c r="AH44" s="19"/>
      <c r="AI44" s="19"/>
      <c r="AJ44" s="19"/>
      <c r="AK44" s="19"/>
      <c r="AL44" s="19"/>
      <c r="AM44" s="19"/>
      <c r="AN44" s="19"/>
    </row>
    <row r="45" spans="1:40" ht="15" customHeight="1" x14ac:dyDescent="0.25">
      <c r="A45">
        <v>24</v>
      </c>
      <c r="B45">
        <v>17</v>
      </c>
      <c r="C45">
        <f t="shared" si="6"/>
        <v>22.5</v>
      </c>
      <c r="D45">
        <f t="shared" si="7"/>
        <v>18</v>
      </c>
      <c r="F45" s="19"/>
      <c r="G45" s="19"/>
      <c r="H45" s="19"/>
      <c r="I45" s="19"/>
      <c r="J45" s="19"/>
      <c r="K45" s="19"/>
      <c r="L45" s="19"/>
      <c r="M45" s="19"/>
      <c r="O45">
        <v>7</v>
      </c>
      <c r="P45">
        <v>17</v>
      </c>
      <c r="Q45">
        <f t="shared" si="4"/>
        <v>49</v>
      </c>
      <c r="R45">
        <f t="shared" si="5"/>
        <v>18</v>
      </c>
      <c r="T45" s="19"/>
      <c r="U45" s="19"/>
      <c r="V45" s="19"/>
      <c r="W45" s="19"/>
      <c r="X45" s="19"/>
      <c r="Y45" s="19"/>
      <c r="Z45" s="19"/>
      <c r="AA45" s="19"/>
      <c r="AB45">
        <v>7</v>
      </c>
      <c r="AC45">
        <v>22</v>
      </c>
      <c r="AD45">
        <f t="shared" si="8"/>
        <v>49</v>
      </c>
      <c r="AE45">
        <f t="shared" si="9"/>
        <v>57</v>
      </c>
      <c r="AG45" s="19"/>
      <c r="AH45" s="19"/>
      <c r="AI45" s="19"/>
      <c r="AJ45" s="19"/>
      <c r="AK45" s="19"/>
      <c r="AL45" s="19"/>
      <c r="AM45" s="19"/>
      <c r="AN45" s="19"/>
    </row>
    <row r="46" spans="1:40" ht="15" customHeight="1" x14ac:dyDescent="0.25">
      <c r="A46">
        <v>24</v>
      </c>
      <c r="B46">
        <v>17</v>
      </c>
      <c r="C46">
        <f t="shared" si="6"/>
        <v>22.5</v>
      </c>
      <c r="D46">
        <f t="shared" si="7"/>
        <v>18</v>
      </c>
      <c r="F46" s="19"/>
      <c r="G46" s="19"/>
      <c r="H46" s="19"/>
      <c r="I46" s="19"/>
      <c r="J46" s="19"/>
      <c r="K46" s="19"/>
      <c r="L46" s="19"/>
      <c r="M46" s="19"/>
      <c r="O46">
        <v>7</v>
      </c>
      <c r="P46">
        <v>17</v>
      </c>
      <c r="Q46">
        <f t="shared" si="4"/>
        <v>49</v>
      </c>
      <c r="R46">
        <f t="shared" si="5"/>
        <v>18</v>
      </c>
      <c r="T46" s="19"/>
      <c r="U46" s="19"/>
      <c r="V46" s="19"/>
      <c r="W46" s="19"/>
      <c r="X46" s="19"/>
      <c r="Y46" s="19"/>
      <c r="Z46" s="19"/>
      <c r="AA46" s="19"/>
      <c r="AB46">
        <v>7</v>
      </c>
      <c r="AC46">
        <v>24</v>
      </c>
      <c r="AD46">
        <f t="shared" si="8"/>
        <v>49</v>
      </c>
      <c r="AE46">
        <f t="shared" si="9"/>
        <v>22.5</v>
      </c>
      <c r="AG46" s="19"/>
      <c r="AH46" s="19"/>
      <c r="AI46" s="19"/>
      <c r="AJ46" s="19"/>
      <c r="AK46" s="19"/>
      <c r="AL46" s="19"/>
      <c r="AM46" s="19"/>
      <c r="AN46" s="19"/>
    </row>
    <row r="47" spans="1:40" ht="15" customHeight="1" x14ac:dyDescent="0.25">
      <c r="A47">
        <v>24</v>
      </c>
      <c r="B47">
        <v>17</v>
      </c>
      <c r="C47">
        <f t="shared" si="6"/>
        <v>22.5</v>
      </c>
      <c r="D47">
        <f t="shared" si="7"/>
        <v>18</v>
      </c>
      <c r="F47" s="19"/>
      <c r="G47" s="19"/>
      <c r="H47" s="19"/>
      <c r="I47" s="19"/>
      <c r="J47" s="19"/>
      <c r="K47" s="19"/>
      <c r="L47" s="19"/>
      <c r="M47" s="19"/>
      <c r="O47">
        <v>7</v>
      </c>
      <c r="P47">
        <v>17</v>
      </c>
      <c r="Q47">
        <f t="shared" si="4"/>
        <v>49</v>
      </c>
      <c r="R47">
        <f t="shared" si="5"/>
        <v>18</v>
      </c>
      <c r="T47" s="19"/>
      <c r="U47" s="19"/>
      <c r="V47" s="19"/>
      <c r="W47" s="19"/>
      <c r="X47" s="19"/>
      <c r="Y47" s="19"/>
      <c r="Z47" s="19"/>
      <c r="AA47" s="19"/>
      <c r="AB47">
        <v>7</v>
      </c>
      <c r="AC47">
        <v>24</v>
      </c>
      <c r="AD47">
        <f t="shared" si="8"/>
        <v>49</v>
      </c>
      <c r="AE47">
        <f t="shared" si="9"/>
        <v>22.5</v>
      </c>
      <c r="AG47" s="19"/>
      <c r="AH47" s="19"/>
      <c r="AI47" s="19"/>
      <c r="AJ47" s="19"/>
      <c r="AK47" s="19"/>
      <c r="AL47" s="19"/>
      <c r="AM47" s="19"/>
      <c r="AN47" s="19"/>
    </row>
    <row r="48" spans="1:40" ht="15" customHeight="1" x14ac:dyDescent="0.25">
      <c r="A48">
        <v>24</v>
      </c>
      <c r="B48">
        <v>10</v>
      </c>
      <c r="C48">
        <f t="shared" si="6"/>
        <v>22.5</v>
      </c>
      <c r="D48">
        <f t="shared" si="7"/>
        <v>31</v>
      </c>
      <c r="F48" s="19"/>
      <c r="G48" s="19"/>
      <c r="H48" s="19"/>
      <c r="I48" s="19"/>
      <c r="J48" s="19"/>
      <c r="K48" s="19"/>
      <c r="L48" s="19"/>
      <c r="M48" s="19"/>
      <c r="O48">
        <v>8</v>
      </c>
      <c r="P48">
        <v>10</v>
      </c>
      <c r="Q48">
        <f t="shared" si="4"/>
        <v>22</v>
      </c>
      <c r="R48">
        <f t="shared" si="5"/>
        <v>31</v>
      </c>
      <c r="T48" s="19"/>
      <c r="U48" s="19"/>
      <c r="V48" s="19"/>
      <c r="W48" s="19"/>
      <c r="X48" s="19"/>
      <c r="Y48" s="19"/>
      <c r="Z48" s="19"/>
      <c r="AA48" s="19"/>
      <c r="AB48">
        <v>7</v>
      </c>
      <c r="AC48">
        <v>24</v>
      </c>
      <c r="AD48">
        <f t="shared" si="8"/>
        <v>49</v>
      </c>
      <c r="AE48">
        <f t="shared" si="9"/>
        <v>22.5</v>
      </c>
      <c r="AG48" s="19"/>
      <c r="AH48" s="19"/>
      <c r="AI48" s="19"/>
      <c r="AJ48" s="19"/>
      <c r="AK48" s="19"/>
      <c r="AL48" s="19"/>
      <c r="AM48" s="19"/>
      <c r="AN48" s="19"/>
    </row>
    <row r="49" spans="1:31" x14ac:dyDescent="0.25">
      <c r="A49">
        <v>24</v>
      </c>
      <c r="B49">
        <v>10</v>
      </c>
      <c r="C49">
        <f t="shared" si="6"/>
        <v>22.5</v>
      </c>
      <c r="D49">
        <f t="shared" si="7"/>
        <v>31</v>
      </c>
      <c r="O49">
        <v>8</v>
      </c>
      <c r="P49">
        <v>10</v>
      </c>
      <c r="Q49">
        <f t="shared" si="4"/>
        <v>22</v>
      </c>
      <c r="R49">
        <f t="shared" si="5"/>
        <v>31</v>
      </c>
      <c r="AB49">
        <v>7</v>
      </c>
      <c r="AC49">
        <v>20</v>
      </c>
      <c r="AD49">
        <f t="shared" si="8"/>
        <v>49</v>
      </c>
      <c r="AE49">
        <f t="shared" si="9"/>
        <v>96</v>
      </c>
    </row>
    <row r="50" spans="1:31" x14ac:dyDescent="0.25">
      <c r="A50">
        <v>24</v>
      </c>
      <c r="B50">
        <v>10</v>
      </c>
      <c r="C50">
        <f t="shared" si="6"/>
        <v>22.5</v>
      </c>
      <c r="D50">
        <f t="shared" si="7"/>
        <v>31</v>
      </c>
      <c r="O50">
        <v>8</v>
      </c>
      <c r="P50">
        <v>10</v>
      </c>
      <c r="Q50">
        <f t="shared" si="4"/>
        <v>22</v>
      </c>
      <c r="R50">
        <f t="shared" si="5"/>
        <v>31</v>
      </c>
      <c r="AB50">
        <v>7</v>
      </c>
      <c r="AC50">
        <v>20</v>
      </c>
      <c r="AD50">
        <f t="shared" si="8"/>
        <v>49</v>
      </c>
      <c r="AE50">
        <f t="shared" si="9"/>
        <v>96</v>
      </c>
    </row>
    <row r="51" spans="1:31" x14ac:dyDescent="0.25">
      <c r="A51">
        <v>23</v>
      </c>
      <c r="B51">
        <v>4</v>
      </c>
      <c r="C51">
        <f t="shared" si="6"/>
        <v>42</v>
      </c>
      <c r="D51">
        <f t="shared" si="7"/>
        <v>54</v>
      </c>
      <c r="O51">
        <v>8</v>
      </c>
      <c r="P51">
        <v>4</v>
      </c>
      <c r="Q51">
        <f t="shared" si="4"/>
        <v>22</v>
      </c>
      <c r="R51">
        <f t="shared" si="5"/>
        <v>54</v>
      </c>
      <c r="AB51">
        <v>7</v>
      </c>
      <c r="AC51">
        <v>20</v>
      </c>
      <c r="AD51">
        <f t="shared" si="8"/>
        <v>49</v>
      </c>
      <c r="AE51">
        <f t="shared" si="9"/>
        <v>96</v>
      </c>
    </row>
    <row r="52" spans="1:31" x14ac:dyDescent="0.25">
      <c r="A52">
        <v>23</v>
      </c>
      <c r="B52">
        <v>4</v>
      </c>
      <c r="C52">
        <f t="shared" si="6"/>
        <v>42</v>
      </c>
      <c r="D52">
        <f t="shared" si="7"/>
        <v>54</v>
      </c>
      <c r="O52">
        <v>8</v>
      </c>
      <c r="P52">
        <v>4</v>
      </c>
      <c r="Q52">
        <f t="shared" si="4"/>
        <v>22</v>
      </c>
      <c r="R52">
        <f t="shared" si="5"/>
        <v>54</v>
      </c>
      <c r="AB52">
        <v>7</v>
      </c>
      <c r="AC52">
        <v>20</v>
      </c>
      <c r="AD52">
        <f t="shared" si="8"/>
        <v>49</v>
      </c>
      <c r="AE52">
        <f t="shared" si="9"/>
        <v>96</v>
      </c>
    </row>
    <row r="53" spans="1:31" x14ac:dyDescent="0.25">
      <c r="A53">
        <v>23</v>
      </c>
      <c r="B53">
        <v>4</v>
      </c>
      <c r="C53">
        <f t="shared" si="6"/>
        <v>42</v>
      </c>
      <c r="D53">
        <f t="shared" si="7"/>
        <v>54</v>
      </c>
      <c r="O53">
        <v>8</v>
      </c>
      <c r="P53">
        <v>4</v>
      </c>
      <c r="Q53">
        <f t="shared" si="4"/>
        <v>22</v>
      </c>
      <c r="R53">
        <f t="shared" si="5"/>
        <v>54</v>
      </c>
      <c r="AB53">
        <v>7</v>
      </c>
      <c r="AC53">
        <v>22</v>
      </c>
      <c r="AD53">
        <f t="shared" si="8"/>
        <v>49</v>
      </c>
      <c r="AE53">
        <f t="shared" si="9"/>
        <v>57</v>
      </c>
    </row>
    <row r="54" spans="1:31" x14ac:dyDescent="0.25">
      <c r="A54">
        <v>21</v>
      </c>
      <c r="B54">
        <v>2</v>
      </c>
      <c r="C54">
        <f t="shared" si="6"/>
        <v>77.5</v>
      </c>
      <c r="D54">
        <f t="shared" si="7"/>
        <v>79</v>
      </c>
      <c r="O54">
        <v>4</v>
      </c>
      <c r="P54">
        <v>2</v>
      </c>
      <c r="Q54">
        <f t="shared" si="4"/>
        <v>94</v>
      </c>
      <c r="R54">
        <f t="shared" si="5"/>
        <v>79</v>
      </c>
      <c r="AB54">
        <v>7</v>
      </c>
      <c r="AC54">
        <v>22</v>
      </c>
      <c r="AD54">
        <f t="shared" si="8"/>
        <v>49</v>
      </c>
      <c r="AE54">
        <f t="shared" si="9"/>
        <v>57</v>
      </c>
    </row>
    <row r="55" spans="1:31" x14ac:dyDescent="0.25">
      <c r="A55">
        <v>21</v>
      </c>
      <c r="B55">
        <v>2</v>
      </c>
      <c r="C55">
        <f t="shared" si="6"/>
        <v>77.5</v>
      </c>
      <c r="D55">
        <f t="shared" si="7"/>
        <v>79</v>
      </c>
      <c r="O55">
        <v>4</v>
      </c>
      <c r="P55">
        <v>2</v>
      </c>
      <c r="Q55">
        <f t="shared" si="4"/>
        <v>94</v>
      </c>
      <c r="R55">
        <f t="shared" si="5"/>
        <v>79</v>
      </c>
      <c r="AB55">
        <v>7</v>
      </c>
      <c r="AC55">
        <v>22</v>
      </c>
      <c r="AD55">
        <f t="shared" si="8"/>
        <v>49</v>
      </c>
      <c r="AE55">
        <f t="shared" si="9"/>
        <v>57</v>
      </c>
    </row>
    <row r="56" spans="1:31" x14ac:dyDescent="0.25">
      <c r="A56">
        <v>21</v>
      </c>
      <c r="B56">
        <v>2</v>
      </c>
      <c r="C56">
        <f t="shared" si="6"/>
        <v>77.5</v>
      </c>
      <c r="D56">
        <f t="shared" si="7"/>
        <v>79</v>
      </c>
      <c r="O56">
        <v>4</v>
      </c>
      <c r="P56">
        <v>2</v>
      </c>
      <c r="Q56">
        <f t="shared" si="4"/>
        <v>94</v>
      </c>
      <c r="R56">
        <f t="shared" si="5"/>
        <v>79</v>
      </c>
      <c r="AB56">
        <v>7</v>
      </c>
      <c r="AC56">
        <v>22</v>
      </c>
      <c r="AD56">
        <f t="shared" si="8"/>
        <v>49</v>
      </c>
      <c r="AE56">
        <f t="shared" si="9"/>
        <v>57</v>
      </c>
    </row>
    <row r="57" spans="1:31" x14ac:dyDescent="0.25">
      <c r="A57">
        <v>21</v>
      </c>
      <c r="B57">
        <v>2</v>
      </c>
      <c r="C57">
        <f t="shared" si="6"/>
        <v>77.5</v>
      </c>
      <c r="D57">
        <f t="shared" si="7"/>
        <v>79</v>
      </c>
      <c r="O57">
        <v>4</v>
      </c>
      <c r="P57">
        <v>2</v>
      </c>
      <c r="Q57">
        <f t="shared" si="4"/>
        <v>94</v>
      </c>
      <c r="R57">
        <f t="shared" si="5"/>
        <v>79</v>
      </c>
      <c r="AB57">
        <v>7</v>
      </c>
      <c r="AC57">
        <v>22</v>
      </c>
      <c r="AD57">
        <f t="shared" si="8"/>
        <v>49</v>
      </c>
      <c r="AE57">
        <f t="shared" si="9"/>
        <v>57</v>
      </c>
    </row>
    <row r="58" spans="1:31" x14ac:dyDescent="0.25">
      <c r="A58">
        <v>22</v>
      </c>
      <c r="B58">
        <v>60</v>
      </c>
      <c r="C58">
        <f t="shared" si="6"/>
        <v>57</v>
      </c>
      <c r="D58">
        <f t="shared" si="7"/>
        <v>8</v>
      </c>
      <c r="O58">
        <v>4</v>
      </c>
      <c r="P58">
        <v>60</v>
      </c>
      <c r="Q58">
        <f t="shared" si="4"/>
        <v>94</v>
      </c>
      <c r="R58">
        <f t="shared" si="5"/>
        <v>8</v>
      </c>
      <c r="AB58">
        <v>7</v>
      </c>
      <c r="AC58">
        <v>21</v>
      </c>
      <c r="AD58">
        <f t="shared" si="8"/>
        <v>49</v>
      </c>
      <c r="AE58">
        <f t="shared" si="9"/>
        <v>77.5</v>
      </c>
    </row>
    <row r="59" spans="1:31" x14ac:dyDescent="0.25">
      <c r="A59">
        <v>22</v>
      </c>
      <c r="B59">
        <v>60</v>
      </c>
      <c r="C59">
        <f t="shared" si="6"/>
        <v>57</v>
      </c>
      <c r="D59">
        <f t="shared" si="7"/>
        <v>8</v>
      </c>
      <c r="O59">
        <v>4</v>
      </c>
      <c r="P59">
        <v>60</v>
      </c>
      <c r="Q59">
        <f t="shared" si="4"/>
        <v>94</v>
      </c>
      <c r="R59">
        <f t="shared" si="5"/>
        <v>8</v>
      </c>
      <c r="AB59">
        <v>7</v>
      </c>
      <c r="AC59">
        <v>25</v>
      </c>
      <c r="AD59">
        <f t="shared" si="8"/>
        <v>49</v>
      </c>
      <c r="AE59">
        <f t="shared" si="9"/>
        <v>6.5</v>
      </c>
    </row>
    <row r="60" spans="1:31" x14ac:dyDescent="0.25">
      <c r="A60">
        <v>22</v>
      </c>
      <c r="B60">
        <v>60</v>
      </c>
      <c r="C60">
        <f t="shared" si="6"/>
        <v>57</v>
      </c>
      <c r="D60">
        <f t="shared" si="7"/>
        <v>8</v>
      </c>
      <c r="O60">
        <v>4</v>
      </c>
      <c r="P60">
        <v>60</v>
      </c>
      <c r="Q60">
        <f t="shared" si="4"/>
        <v>94</v>
      </c>
      <c r="R60">
        <f t="shared" si="5"/>
        <v>8</v>
      </c>
      <c r="AB60">
        <v>7</v>
      </c>
      <c r="AC60">
        <v>21</v>
      </c>
      <c r="AD60">
        <f t="shared" si="8"/>
        <v>49</v>
      </c>
      <c r="AE60">
        <f t="shared" si="9"/>
        <v>77.5</v>
      </c>
    </row>
    <row r="61" spans="1:31" x14ac:dyDescent="0.25">
      <c r="A61">
        <v>21</v>
      </c>
      <c r="B61">
        <v>6</v>
      </c>
      <c r="C61">
        <f t="shared" si="6"/>
        <v>77.5</v>
      </c>
      <c r="D61">
        <f t="shared" si="7"/>
        <v>47</v>
      </c>
      <c r="O61">
        <v>8</v>
      </c>
      <c r="P61">
        <v>6</v>
      </c>
      <c r="Q61">
        <f t="shared" si="4"/>
        <v>22</v>
      </c>
      <c r="R61">
        <f t="shared" si="5"/>
        <v>47</v>
      </c>
      <c r="AB61">
        <v>7</v>
      </c>
      <c r="AC61">
        <v>25</v>
      </c>
      <c r="AD61">
        <f t="shared" si="8"/>
        <v>49</v>
      </c>
      <c r="AE61">
        <f t="shared" si="9"/>
        <v>6.5</v>
      </c>
    </row>
    <row r="62" spans="1:31" x14ac:dyDescent="0.25">
      <c r="A62">
        <v>21</v>
      </c>
      <c r="B62">
        <v>6</v>
      </c>
      <c r="C62">
        <f t="shared" si="6"/>
        <v>77.5</v>
      </c>
      <c r="D62">
        <f t="shared" si="7"/>
        <v>47</v>
      </c>
      <c r="O62">
        <v>8</v>
      </c>
      <c r="P62">
        <v>6</v>
      </c>
      <c r="Q62">
        <f t="shared" si="4"/>
        <v>22</v>
      </c>
      <c r="R62">
        <f t="shared" si="5"/>
        <v>47</v>
      </c>
      <c r="AB62">
        <v>6</v>
      </c>
      <c r="AC62">
        <v>21</v>
      </c>
      <c r="AD62">
        <f t="shared" si="8"/>
        <v>64.5</v>
      </c>
      <c r="AE62">
        <f t="shared" si="9"/>
        <v>77.5</v>
      </c>
    </row>
    <row r="63" spans="1:31" x14ac:dyDescent="0.25">
      <c r="A63">
        <v>21</v>
      </c>
      <c r="B63">
        <v>6</v>
      </c>
      <c r="C63">
        <f t="shared" si="6"/>
        <v>77.5</v>
      </c>
      <c r="D63">
        <f t="shared" si="7"/>
        <v>47</v>
      </c>
      <c r="O63">
        <v>8</v>
      </c>
      <c r="P63">
        <v>6</v>
      </c>
      <c r="Q63">
        <f t="shared" si="4"/>
        <v>22</v>
      </c>
      <c r="R63">
        <f t="shared" si="5"/>
        <v>47</v>
      </c>
      <c r="AB63">
        <v>6</v>
      </c>
      <c r="AC63">
        <v>21</v>
      </c>
      <c r="AD63">
        <f t="shared" si="8"/>
        <v>64.5</v>
      </c>
      <c r="AE63">
        <f t="shared" si="9"/>
        <v>77.5</v>
      </c>
    </row>
    <row r="64" spans="1:31" x14ac:dyDescent="0.25">
      <c r="A64">
        <v>24</v>
      </c>
      <c r="B64">
        <v>100</v>
      </c>
      <c r="C64">
        <f t="shared" si="6"/>
        <v>22.5</v>
      </c>
      <c r="D64">
        <f t="shared" si="7"/>
        <v>1</v>
      </c>
      <c r="O64">
        <v>7</v>
      </c>
      <c r="P64">
        <v>100</v>
      </c>
      <c r="Q64">
        <f t="shared" si="4"/>
        <v>49</v>
      </c>
      <c r="R64">
        <f t="shared" si="5"/>
        <v>1</v>
      </c>
      <c r="AB64">
        <v>6</v>
      </c>
      <c r="AC64">
        <v>21</v>
      </c>
      <c r="AD64">
        <f t="shared" si="8"/>
        <v>64.5</v>
      </c>
      <c r="AE64">
        <f t="shared" si="9"/>
        <v>77.5</v>
      </c>
    </row>
    <row r="65" spans="1:31" x14ac:dyDescent="0.25">
      <c r="A65">
        <v>24</v>
      </c>
      <c r="B65">
        <v>100</v>
      </c>
      <c r="C65">
        <f t="shared" si="6"/>
        <v>22.5</v>
      </c>
      <c r="D65">
        <f t="shared" si="7"/>
        <v>1</v>
      </c>
      <c r="O65">
        <v>7</v>
      </c>
      <c r="P65">
        <v>100</v>
      </c>
      <c r="Q65">
        <f t="shared" si="4"/>
        <v>49</v>
      </c>
      <c r="R65">
        <f t="shared" si="5"/>
        <v>1</v>
      </c>
      <c r="AB65">
        <v>6</v>
      </c>
      <c r="AC65">
        <v>21</v>
      </c>
      <c r="AD65">
        <f t="shared" si="8"/>
        <v>64.5</v>
      </c>
      <c r="AE65">
        <f t="shared" si="9"/>
        <v>77.5</v>
      </c>
    </row>
    <row r="66" spans="1:31" x14ac:dyDescent="0.25">
      <c r="A66">
        <v>24</v>
      </c>
      <c r="B66">
        <v>100</v>
      </c>
      <c r="C66">
        <f t="shared" ref="C66:C100" si="10">_xlfn.RANK.AVG(A66,$A$2:$A$100)</f>
        <v>22.5</v>
      </c>
      <c r="D66">
        <f t="shared" ref="D66:D100" si="11">_xlfn.RANK.EQ(B66,$B$2:$B$100)</f>
        <v>1</v>
      </c>
      <c r="O66">
        <v>7</v>
      </c>
      <c r="P66">
        <v>100</v>
      </c>
      <c r="Q66">
        <f t="shared" si="4"/>
        <v>49</v>
      </c>
      <c r="R66">
        <f t="shared" si="5"/>
        <v>1</v>
      </c>
      <c r="AB66">
        <v>6</v>
      </c>
      <c r="AC66">
        <v>21</v>
      </c>
      <c r="AD66">
        <f t="shared" ref="AD66:AD100" si="12">_xlfn.RANK.AVG(AB66,$AB$2:$AB$100)</f>
        <v>64.5</v>
      </c>
      <c r="AE66">
        <f t="shared" ref="AE66:AE100" si="13">_xlfn.RANK.AVG(AC66,$AC$2:$AC$100)</f>
        <v>77.5</v>
      </c>
    </row>
    <row r="67" spans="1:31" x14ac:dyDescent="0.25">
      <c r="A67">
        <v>24</v>
      </c>
      <c r="B67">
        <v>100</v>
      </c>
      <c r="C67">
        <f t="shared" si="10"/>
        <v>22.5</v>
      </c>
      <c r="D67">
        <f t="shared" si="11"/>
        <v>1</v>
      </c>
      <c r="O67">
        <v>7</v>
      </c>
      <c r="P67">
        <v>100</v>
      </c>
      <c r="Q67">
        <f t="shared" ref="Q67:Q100" si="14">_xlfn.RANK.AVG(O67,$O$2:$O$100)</f>
        <v>49</v>
      </c>
      <c r="R67">
        <f t="shared" ref="R67:R100" si="15">_xlfn.RANK.EQ(P67,$P$2:$P$100)</f>
        <v>1</v>
      </c>
      <c r="AB67">
        <v>6</v>
      </c>
      <c r="AC67">
        <v>21</v>
      </c>
      <c r="AD67">
        <f t="shared" si="12"/>
        <v>64.5</v>
      </c>
      <c r="AE67">
        <f t="shared" si="13"/>
        <v>77.5</v>
      </c>
    </row>
    <row r="68" spans="1:31" x14ac:dyDescent="0.25">
      <c r="A68">
        <v>20</v>
      </c>
      <c r="B68">
        <v>15</v>
      </c>
      <c r="C68">
        <f t="shared" si="10"/>
        <v>96</v>
      </c>
      <c r="D68">
        <f t="shared" si="11"/>
        <v>21</v>
      </c>
      <c r="O68">
        <v>5</v>
      </c>
      <c r="P68">
        <v>15</v>
      </c>
      <c r="Q68">
        <f t="shared" si="14"/>
        <v>78.5</v>
      </c>
      <c r="R68">
        <f t="shared" si="15"/>
        <v>21</v>
      </c>
      <c r="AB68">
        <v>6</v>
      </c>
      <c r="AC68">
        <v>21</v>
      </c>
      <c r="AD68">
        <f t="shared" si="12"/>
        <v>64.5</v>
      </c>
      <c r="AE68">
        <f t="shared" si="13"/>
        <v>77.5</v>
      </c>
    </row>
    <row r="69" spans="1:31" x14ac:dyDescent="0.25">
      <c r="A69">
        <v>20</v>
      </c>
      <c r="B69">
        <v>15</v>
      </c>
      <c r="C69">
        <f t="shared" si="10"/>
        <v>96</v>
      </c>
      <c r="D69">
        <f t="shared" si="11"/>
        <v>21</v>
      </c>
      <c r="O69">
        <v>5</v>
      </c>
      <c r="P69">
        <v>15</v>
      </c>
      <c r="Q69">
        <f t="shared" si="14"/>
        <v>78.5</v>
      </c>
      <c r="R69">
        <f t="shared" si="15"/>
        <v>21</v>
      </c>
      <c r="AB69">
        <v>6</v>
      </c>
      <c r="AC69">
        <v>21</v>
      </c>
      <c r="AD69">
        <f t="shared" si="12"/>
        <v>64.5</v>
      </c>
      <c r="AE69">
        <f t="shared" si="13"/>
        <v>77.5</v>
      </c>
    </row>
    <row r="70" spans="1:31" x14ac:dyDescent="0.25">
      <c r="A70">
        <v>20</v>
      </c>
      <c r="B70">
        <v>15</v>
      </c>
      <c r="C70">
        <f t="shared" si="10"/>
        <v>96</v>
      </c>
      <c r="D70">
        <f t="shared" si="11"/>
        <v>21</v>
      </c>
      <c r="O70">
        <v>5</v>
      </c>
      <c r="P70">
        <v>15</v>
      </c>
      <c r="Q70">
        <f t="shared" si="14"/>
        <v>78.5</v>
      </c>
      <c r="R70">
        <f t="shared" si="15"/>
        <v>21</v>
      </c>
      <c r="AB70">
        <v>5</v>
      </c>
      <c r="AC70">
        <v>20</v>
      </c>
      <c r="AD70">
        <f t="shared" si="12"/>
        <v>78.5</v>
      </c>
      <c r="AE70">
        <f t="shared" si="13"/>
        <v>96</v>
      </c>
    </row>
    <row r="71" spans="1:31" x14ac:dyDescent="0.25">
      <c r="A71">
        <v>21</v>
      </c>
      <c r="B71">
        <v>4</v>
      </c>
      <c r="C71">
        <f t="shared" si="10"/>
        <v>77.5</v>
      </c>
      <c r="D71">
        <f t="shared" si="11"/>
        <v>54</v>
      </c>
      <c r="O71">
        <v>6</v>
      </c>
      <c r="P71">
        <v>4</v>
      </c>
      <c r="Q71">
        <f t="shared" si="14"/>
        <v>64.5</v>
      </c>
      <c r="R71">
        <f t="shared" si="15"/>
        <v>54</v>
      </c>
      <c r="AB71">
        <v>5</v>
      </c>
      <c r="AC71">
        <v>20</v>
      </c>
      <c r="AD71">
        <f t="shared" si="12"/>
        <v>78.5</v>
      </c>
      <c r="AE71">
        <f t="shared" si="13"/>
        <v>96</v>
      </c>
    </row>
    <row r="72" spans="1:31" x14ac:dyDescent="0.25">
      <c r="A72">
        <v>21</v>
      </c>
      <c r="B72">
        <v>4</v>
      </c>
      <c r="C72">
        <f t="shared" si="10"/>
        <v>77.5</v>
      </c>
      <c r="D72">
        <f t="shared" si="11"/>
        <v>54</v>
      </c>
      <c r="O72">
        <v>6</v>
      </c>
      <c r="P72">
        <v>4</v>
      </c>
      <c r="Q72">
        <f t="shared" si="14"/>
        <v>64.5</v>
      </c>
      <c r="R72">
        <f t="shared" si="15"/>
        <v>54</v>
      </c>
      <c r="AB72">
        <v>5</v>
      </c>
      <c r="AC72">
        <v>20</v>
      </c>
      <c r="AD72">
        <f t="shared" si="12"/>
        <v>78.5</v>
      </c>
      <c r="AE72">
        <f t="shared" si="13"/>
        <v>96</v>
      </c>
    </row>
    <row r="73" spans="1:31" x14ac:dyDescent="0.25">
      <c r="A73">
        <v>21</v>
      </c>
      <c r="B73">
        <v>4</v>
      </c>
      <c r="C73">
        <f t="shared" si="10"/>
        <v>77.5</v>
      </c>
      <c r="D73">
        <f t="shared" si="11"/>
        <v>54</v>
      </c>
      <c r="O73">
        <v>6</v>
      </c>
      <c r="P73">
        <v>4</v>
      </c>
      <c r="Q73">
        <f t="shared" si="14"/>
        <v>64.5</v>
      </c>
      <c r="R73">
        <f t="shared" si="15"/>
        <v>54</v>
      </c>
      <c r="AB73">
        <v>5</v>
      </c>
      <c r="AC73">
        <v>23</v>
      </c>
      <c r="AD73">
        <f t="shared" si="12"/>
        <v>78.5</v>
      </c>
      <c r="AE73">
        <f t="shared" si="13"/>
        <v>42</v>
      </c>
    </row>
    <row r="74" spans="1:31" x14ac:dyDescent="0.25">
      <c r="A74">
        <v>21</v>
      </c>
      <c r="B74">
        <v>4</v>
      </c>
      <c r="C74">
        <f t="shared" si="10"/>
        <v>77.5</v>
      </c>
      <c r="D74">
        <f t="shared" si="11"/>
        <v>54</v>
      </c>
      <c r="O74">
        <v>6</v>
      </c>
      <c r="P74">
        <v>4</v>
      </c>
      <c r="Q74">
        <f t="shared" si="14"/>
        <v>64.5</v>
      </c>
      <c r="R74">
        <f t="shared" si="15"/>
        <v>54</v>
      </c>
      <c r="AB74">
        <v>5</v>
      </c>
      <c r="AC74">
        <v>23</v>
      </c>
      <c r="AD74">
        <f t="shared" si="12"/>
        <v>78.5</v>
      </c>
      <c r="AE74">
        <f t="shared" si="13"/>
        <v>42</v>
      </c>
    </row>
    <row r="75" spans="1:31" x14ac:dyDescent="0.25">
      <c r="A75">
        <v>22</v>
      </c>
      <c r="B75">
        <v>55</v>
      </c>
      <c r="C75">
        <f t="shared" si="10"/>
        <v>57</v>
      </c>
      <c r="D75">
        <f t="shared" si="11"/>
        <v>11</v>
      </c>
      <c r="O75">
        <v>7</v>
      </c>
      <c r="P75">
        <v>55</v>
      </c>
      <c r="Q75">
        <f t="shared" si="14"/>
        <v>49</v>
      </c>
      <c r="R75">
        <f t="shared" si="15"/>
        <v>11</v>
      </c>
      <c r="AB75">
        <v>5</v>
      </c>
      <c r="AC75">
        <v>24</v>
      </c>
      <c r="AD75">
        <f t="shared" si="12"/>
        <v>78.5</v>
      </c>
      <c r="AE75">
        <f t="shared" si="13"/>
        <v>22.5</v>
      </c>
    </row>
    <row r="76" spans="1:31" x14ac:dyDescent="0.25">
      <c r="A76">
        <v>22</v>
      </c>
      <c r="B76">
        <v>55</v>
      </c>
      <c r="C76">
        <f t="shared" si="10"/>
        <v>57</v>
      </c>
      <c r="D76">
        <f t="shared" si="11"/>
        <v>11</v>
      </c>
      <c r="O76">
        <v>7</v>
      </c>
      <c r="P76">
        <v>55</v>
      </c>
      <c r="Q76">
        <f t="shared" si="14"/>
        <v>49</v>
      </c>
      <c r="R76">
        <f t="shared" si="15"/>
        <v>11</v>
      </c>
      <c r="AB76">
        <v>5</v>
      </c>
      <c r="AC76">
        <v>25</v>
      </c>
      <c r="AD76">
        <f t="shared" si="12"/>
        <v>78.5</v>
      </c>
      <c r="AE76">
        <f t="shared" si="13"/>
        <v>6.5</v>
      </c>
    </row>
    <row r="77" spans="1:31" x14ac:dyDescent="0.25">
      <c r="A77">
        <v>22</v>
      </c>
      <c r="B77">
        <v>55</v>
      </c>
      <c r="C77">
        <f t="shared" si="10"/>
        <v>57</v>
      </c>
      <c r="D77">
        <f t="shared" si="11"/>
        <v>11</v>
      </c>
      <c r="O77">
        <v>7</v>
      </c>
      <c r="P77">
        <v>55</v>
      </c>
      <c r="Q77">
        <f t="shared" si="14"/>
        <v>49</v>
      </c>
      <c r="R77">
        <f t="shared" si="15"/>
        <v>11</v>
      </c>
      <c r="AB77">
        <v>5</v>
      </c>
      <c r="AC77">
        <v>24</v>
      </c>
      <c r="AD77">
        <f t="shared" si="12"/>
        <v>78.5</v>
      </c>
      <c r="AE77">
        <f t="shared" si="13"/>
        <v>22.5</v>
      </c>
    </row>
    <row r="78" spans="1:31" x14ac:dyDescent="0.25">
      <c r="A78">
        <v>23</v>
      </c>
      <c r="B78">
        <v>0</v>
      </c>
      <c r="C78">
        <f t="shared" si="10"/>
        <v>42</v>
      </c>
      <c r="D78">
        <f t="shared" si="11"/>
        <v>92</v>
      </c>
      <c r="O78">
        <v>8</v>
      </c>
      <c r="P78">
        <v>0</v>
      </c>
      <c r="Q78">
        <f t="shared" si="14"/>
        <v>22</v>
      </c>
      <c r="R78">
        <f t="shared" si="15"/>
        <v>92</v>
      </c>
      <c r="AB78">
        <v>5</v>
      </c>
      <c r="AC78">
        <v>25</v>
      </c>
      <c r="AD78">
        <f t="shared" si="12"/>
        <v>78.5</v>
      </c>
      <c r="AE78">
        <f t="shared" si="13"/>
        <v>6.5</v>
      </c>
    </row>
    <row r="79" spans="1:31" x14ac:dyDescent="0.25">
      <c r="A79">
        <v>23</v>
      </c>
      <c r="B79">
        <v>0</v>
      </c>
      <c r="C79">
        <f t="shared" si="10"/>
        <v>42</v>
      </c>
      <c r="D79">
        <f t="shared" si="11"/>
        <v>92</v>
      </c>
      <c r="O79">
        <v>8</v>
      </c>
      <c r="P79">
        <v>0</v>
      </c>
      <c r="Q79">
        <f t="shared" si="14"/>
        <v>22</v>
      </c>
      <c r="R79">
        <f t="shared" si="15"/>
        <v>92</v>
      </c>
      <c r="AB79">
        <v>5</v>
      </c>
      <c r="AC79">
        <v>24</v>
      </c>
      <c r="AD79">
        <f t="shared" si="12"/>
        <v>78.5</v>
      </c>
      <c r="AE79">
        <f t="shared" si="13"/>
        <v>22.5</v>
      </c>
    </row>
    <row r="80" spans="1:31" x14ac:dyDescent="0.25">
      <c r="A80">
        <v>25</v>
      </c>
      <c r="B80">
        <v>15</v>
      </c>
      <c r="C80">
        <f t="shared" si="10"/>
        <v>6.5</v>
      </c>
      <c r="D80">
        <f t="shared" si="11"/>
        <v>21</v>
      </c>
      <c r="O80">
        <v>8</v>
      </c>
      <c r="P80">
        <v>15</v>
      </c>
      <c r="Q80">
        <f t="shared" si="14"/>
        <v>22</v>
      </c>
      <c r="R80">
        <f t="shared" si="15"/>
        <v>21</v>
      </c>
      <c r="AB80">
        <v>5</v>
      </c>
      <c r="AC80">
        <v>25</v>
      </c>
      <c r="AD80">
        <f t="shared" si="12"/>
        <v>78.5</v>
      </c>
      <c r="AE80">
        <f t="shared" si="13"/>
        <v>6.5</v>
      </c>
    </row>
    <row r="81" spans="1:31" x14ac:dyDescent="0.25">
      <c r="A81">
        <v>25</v>
      </c>
      <c r="B81">
        <v>15</v>
      </c>
      <c r="C81">
        <f t="shared" si="10"/>
        <v>6.5</v>
      </c>
      <c r="D81">
        <f t="shared" si="11"/>
        <v>21</v>
      </c>
      <c r="O81">
        <v>8</v>
      </c>
      <c r="P81">
        <v>15</v>
      </c>
      <c r="Q81">
        <f t="shared" si="14"/>
        <v>22</v>
      </c>
      <c r="R81">
        <f t="shared" si="15"/>
        <v>21</v>
      </c>
      <c r="AB81">
        <v>5</v>
      </c>
      <c r="AC81">
        <v>24</v>
      </c>
      <c r="AD81">
        <f t="shared" si="12"/>
        <v>78.5</v>
      </c>
      <c r="AE81">
        <f t="shared" si="13"/>
        <v>22.5</v>
      </c>
    </row>
    <row r="82" spans="1:31" x14ac:dyDescent="0.25">
      <c r="A82">
        <v>21</v>
      </c>
      <c r="B82">
        <v>7</v>
      </c>
      <c r="C82">
        <f t="shared" si="10"/>
        <v>77.5</v>
      </c>
      <c r="D82">
        <f t="shared" si="11"/>
        <v>38</v>
      </c>
      <c r="O82">
        <v>8</v>
      </c>
      <c r="P82">
        <v>7</v>
      </c>
      <c r="Q82">
        <f t="shared" si="14"/>
        <v>22</v>
      </c>
      <c r="R82">
        <f t="shared" si="15"/>
        <v>38</v>
      </c>
      <c r="AB82">
        <v>5</v>
      </c>
      <c r="AC82">
        <v>25</v>
      </c>
      <c r="AD82">
        <f t="shared" si="12"/>
        <v>78.5</v>
      </c>
      <c r="AE82">
        <f t="shared" si="13"/>
        <v>6.5</v>
      </c>
    </row>
    <row r="83" spans="1:31" x14ac:dyDescent="0.25">
      <c r="A83">
        <v>21</v>
      </c>
      <c r="B83">
        <v>7</v>
      </c>
      <c r="C83">
        <f t="shared" si="10"/>
        <v>77.5</v>
      </c>
      <c r="D83">
        <f t="shared" si="11"/>
        <v>38</v>
      </c>
      <c r="O83">
        <v>8</v>
      </c>
      <c r="P83">
        <v>7</v>
      </c>
      <c r="Q83">
        <f t="shared" si="14"/>
        <v>22</v>
      </c>
      <c r="R83">
        <f t="shared" si="15"/>
        <v>38</v>
      </c>
      <c r="AB83">
        <v>5</v>
      </c>
      <c r="AC83">
        <v>24</v>
      </c>
      <c r="AD83">
        <f t="shared" si="12"/>
        <v>78.5</v>
      </c>
      <c r="AE83">
        <f t="shared" si="13"/>
        <v>22.5</v>
      </c>
    </row>
    <row r="84" spans="1:31" x14ac:dyDescent="0.25">
      <c r="A84">
        <v>23</v>
      </c>
      <c r="C84">
        <f t="shared" si="10"/>
        <v>42</v>
      </c>
      <c r="D84">
        <f t="shared" si="11"/>
        <v>92</v>
      </c>
      <c r="O84">
        <v>12</v>
      </c>
      <c r="Q84">
        <f t="shared" si="14"/>
        <v>1.5</v>
      </c>
      <c r="R84">
        <f t="shared" si="15"/>
        <v>92</v>
      </c>
      <c r="AB84">
        <v>5</v>
      </c>
      <c r="AC84">
        <v>24</v>
      </c>
      <c r="AD84">
        <f t="shared" si="12"/>
        <v>78.5</v>
      </c>
      <c r="AE84">
        <f t="shared" si="13"/>
        <v>22.5</v>
      </c>
    </row>
    <row r="85" spans="1:31" x14ac:dyDescent="0.25">
      <c r="A85">
        <v>23</v>
      </c>
      <c r="C85">
        <f t="shared" si="10"/>
        <v>42</v>
      </c>
      <c r="D85">
        <f t="shared" si="11"/>
        <v>92</v>
      </c>
      <c r="O85">
        <v>12</v>
      </c>
      <c r="Q85">
        <f t="shared" si="14"/>
        <v>1.5</v>
      </c>
      <c r="R85">
        <f t="shared" si="15"/>
        <v>92</v>
      </c>
      <c r="AB85">
        <v>5</v>
      </c>
      <c r="AC85">
        <v>24</v>
      </c>
      <c r="AD85">
        <f t="shared" si="12"/>
        <v>78.5</v>
      </c>
      <c r="AE85">
        <f t="shared" si="13"/>
        <v>22.5</v>
      </c>
    </row>
    <row r="86" spans="1:31" x14ac:dyDescent="0.25">
      <c r="A86">
        <v>21</v>
      </c>
      <c r="B86">
        <v>1</v>
      </c>
      <c r="C86">
        <f t="shared" si="10"/>
        <v>77.5</v>
      </c>
      <c r="D86">
        <f t="shared" si="11"/>
        <v>88</v>
      </c>
      <c r="O86">
        <v>5</v>
      </c>
      <c r="P86">
        <v>1</v>
      </c>
      <c r="Q86">
        <f t="shared" si="14"/>
        <v>78.5</v>
      </c>
      <c r="R86">
        <f t="shared" si="15"/>
        <v>88</v>
      </c>
      <c r="AB86">
        <v>5</v>
      </c>
      <c r="AC86">
        <v>21</v>
      </c>
      <c r="AD86">
        <f t="shared" si="12"/>
        <v>78.5</v>
      </c>
      <c r="AE86">
        <f t="shared" si="13"/>
        <v>77.5</v>
      </c>
    </row>
    <row r="87" spans="1:31" x14ac:dyDescent="0.25">
      <c r="A87">
        <v>21</v>
      </c>
      <c r="B87">
        <v>1</v>
      </c>
      <c r="C87">
        <f t="shared" si="10"/>
        <v>77.5</v>
      </c>
      <c r="D87">
        <f t="shared" si="11"/>
        <v>88</v>
      </c>
      <c r="O87">
        <v>5</v>
      </c>
      <c r="P87">
        <v>1</v>
      </c>
      <c r="Q87">
        <f t="shared" si="14"/>
        <v>78.5</v>
      </c>
      <c r="R87">
        <f t="shared" si="15"/>
        <v>88</v>
      </c>
      <c r="AB87">
        <v>5</v>
      </c>
      <c r="AC87">
        <v>21</v>
      </c>
      <c r="AD87">
        <f t="shared" si="12"/>
        <v>78.5</v>
      </c>
      <c r="AE87">
        <f t="shared" si="13"/>
        <v>77.5</v>
      </c>
    </row>
    <row r="88" spans="1:31" x14ac:dyDescent="0.25">
      <c r="A88">
        <v>21</v>
      </c>
      <c r="B88">
        <v>1</v>
      </c>
      <c r="C88">
        <f t="shared" si="10"/>
        <v>77.5</v>
      </c>
      <c r="D88">
        <f t="shared" si="11"/>
        <v>88</v>
      </c>
      <c r="O88">
        <v>5</v>
      </c>
      <c r="P88">
        <v>1</v>
      </c>
      <c r="Q88">
        <f t="shared" si="14"/>
        <v>78.5</v>
      </c>
      <c r="R88">
        <f t="shared" si="15"/>
        <v>88</v>
      </c>
      <c r="AB88">
        <v>5</v>
      </c>
      <c r="AC88">
        <v>21</v>
      </c>
      <c r="AD88">
        <f t="shared" si="12"/>
        <v>78.5</v>
      </c>
      <c r="AE88">
        <f t="shared" si="13"/>
        <v>77.5</v>
      </c>
    </row>
    <row r="89" spans="1:31" x14ac:dyDescent="0.25">
      <c r="A89">
        <v>21</v>
      </c>
      <c r="B89">
        <v>1</v>
      </c>
      <c r="C89">
        <f t="shared" si="10"/>
        <v>77.5</v>
      </c>
      <c r="D89">
        <f t="shared" si="11"/>
        <v>88</v>
      </c>
      <c r="O89">
        <v>5</v>
      </c>
      <c r="P89">
        <v>1</v>
      </c>
      <c r="Q89">
        <f t="shared" si="14"/>
        <v>78.5</v>
      </c>
      <c r="R89">
        <f t="shared" si="15"/>
        <v>88</v>
      </c>
      <c r="AB89">
        <v>5</v>
      </c>
      <c r="AC89">
        <v>21</v>
      </c>
      <c r="AD89">
        <f t="shared" si="12"/>
        <v>78.5</v>
      </c>
      <c r="AE89">
        <f t="shared" si="13"/>
        <v>77.5</v>
      </c>
    </row>
    <row r="90" spans="1:31" x14ac:dyDescent="0.25">
      <c r="A90">
        <v>24</v>
      </c>
      <c r="B90">
        <v>2</v>
      </c>
      <c r="C90">
        <f t="shared" si="10"/>
        <v>22.5</v>
      </c>
      <c r="D90">
        <f t="shared" si="11"/>
        <v>79</v>
      </c>
      <c r="O90">
        <v>5</v>
      </c>
      <c r="P90">
        <v>2</v>
      </c>
      <c r="Q90">
        <f t="shared" si="14"/>
        <v>78.5</v>
      </c>
      <c r="R90">
        <f t="shared" si="15"/>
        <v>79</v>
      </c>
      <c r="AB90">
        <v>4</v>
      </c>
      <c r="AC90">
        <v>22</v>
      </c>
      <c r="AD90">
        <f t="shared" si="12"/>
        <v>94</v>
      </c>
      <c r="AE90">
        <f t="shared" si="13"/>
        <v>57</v>
      </c>
    </row>
    <row r="91" spans="1:31" x14ac:dyDescent="0.25">
      <c r="A91">
        <v>24</v>
      </c>
      <c r="B91">
        <v>3</v>
      </c>
      <c r="C91">
        <f t="shared" si="10"/>
        <v>22.5</v>
      </c>
      <c r="D91">
        <f t="shared" si="11"/>
        <v>61</v>
      </c>
      <c r="O91">
        <v>5</v>
      </c>
      <c r="P91">
        <v>3</v>
      </c>
      <c r="Q91">
        <f t="shared" si="14"/>
        <v>78.5</v>
      </c>
      <c r="R91">
        <f t="shared" si="15"/>
        <v>61</v>
      </c>
      <c r="AB91">
        <v>4</v>
      </c>
      <c r="AC91">
        <v>22</v>
      </c>
      <c r="AD91">
        <f t="shared" si="12"/>
        <v>94</v>
      </c>
      <c r="AE91">
        <f t="shared" si="13"/>
        <v>57</v>
      </c>
    </row>
    <row r="92" spans="1:31" x14ac:dyDescent="0.25">
      <c r="A92">
        <v>24</v>
      </c>
      <c r="B92">
        <v>2</v>
      </c>
      <c r="C92">
        <f t="shared" si="10"/>
        <v>22.5</v>
      </c>
      <c r="D92">
        <f t="shared" si="11"/>
        <v>79</v>
      </c>
      <c r="O92">
        <v>5</v>
      </c>
      <c r="P92">
        <v>2</v>
      </c>
      <c r="Q92">
        <f t="shared" si="14"/>
        <v>78.5</v>
      </c>
      <c r="R92">
        <f t="shared" si="15"/>
        <v>79</v>
      </c>
      <c r="AB92">
        <v>4</v>
      </c>
      <c r="AC92">
        <v>22</v>
      </c>
      <c r="AD92">
        <f t="shared" si="12"/>
        <v>94</v>
      </c>
      <c r="AE92">
        <f t="shared" si="13"/>
        <v>57</v>
      </c>
    </row>
    <row r="93" spans="1:31" x14ac:dyDescent="0.25">
      <c r="A93">
        <v>24</v>
      </c>
      <c r="B93">
        <v>3</v>
      </c>
      <c r="C93">
        <f t="shared" si="10"/>
        <v>22.5</v>
      </c>
      <c r="D93">
        <f t="shared" si="11"/>
        <v>61</v>
      </c>
      <c r="O93">
        <v>5</v>
      </c>
      <c r="P93">
        <v>3</v>
      </c>
      <c r="Q93">
        <f t="shared" si="14"/>
        <v>78.5</v>
      </c>
      <c r="R93">
        <f t="shared" si="15"/>
        <v>61</v>
      </c>
      <c r="AB93">
        <v>4</v>
      </c>
      <c r="AC93">
        <v>25</v>
      </c>
      <c r="AD93">
        <f t="shared" si="12"/>
        <v>94</v>
      </c>
      <c r="AE93">
        <f t="shared" si="13"/>
        <v>6.5</v>
      </c>
    </row>
    <row r="94" spans="1:31" x14ac:dyDescent="0.25">
      <c r="A94">
        <v>24</v>
      </c>
      <c r="B94">
        <v>2</v>
      </c>
      <c r="C94">
        <f t="shared" si="10"/>
        <v>22.5</v>
      </c>
      <c r="D94">
        <f t="shared" si="11"/>
        <v>79</v>
      </c>
      <c r="O94">
        <v>5</v>
      </c>
      <c r="P94">
        <v>2</v>
      </c>
      <c r="Q94">
        <f t="shared" si="14"/>
        <v>78.5</v>
      </c>
      <c r="R94">
        <f t="shared" si="15"/>
        <v>79</v>
      </c>
      <c r="AB94">
        <v>4</v>
      </c>
      <c r="AC94">
        <v>25</v>
      </c>
      <c r="AD94">
        <f t="shared" si="12"/>
        <v>94</v>
      </c>
      <c r="AE94">
        <f t="shared" si="13"/>
        <v>6.5</v>
      </c>
    </row>
    <row r="95" spans="1:31" x14ac:dyDescent="0.25">
      <c r="A95">
        <v>24</v>
      </c>
      <c r="B95">
        <v>3</v>
      </c>
      <c r="C95">
        <f t="shared" si="10"/>
        <v>22.5</v>
      </c>
      <c r="D95">
        <f t="shared" si="11"/>
        <v>61</v>
      </c>
      <c r="O95">
        <v>5</v>
      </c>
      <c r="P95">
        <v>3</v>
      </c>
      <c r="Q95">
        <f t="shared" si="14"/>
        <v>78.5</v>
      </c>
      <c r="R95">
        <f t="shared" si="15"/>
        <v>61</v>
      </c>
      <c r="AB95">
        <v>4</v>
      </c>
      <c r="AC95">
        <v>25</v>
      </c>
      <c r="AD95">
        <f t="shared" si="12"/>
        <v>94</v>
      </c>
      <c r="AE95">
        <f t="shared" si="13"/>
        <v>6.5</v>
      </c>
    </row>
    <row r="96" spans="1:31" x14ac:dyDescent="0.25">
      <c r="A96">
        <v>24</v>
      </c>
      <c r="B96">
        <v>3</v>
      </c>
      <c r="C96">
        <f t="shared" si="10"/>
        <v>22.5</v>
      </c>
      <c r="D96">
        <f t="shared" si="11"/>
        <v>61</v>
      </c>
      <c r="O96">
        <v>5</v>
      </c>
      <c r="P96">
        <v>3</v>
      </c>
      <c r="Q96">
        <f t="shared" si="14"/>
        <v>78.5</v>
      </c>
      <c r="R96">
        <f t="shared" si="15"/>
        <v>61</v>
      </c>
      <c r="AB96">
        <v>4</v>
      </c>
      <c r="AC96">
        <v>25</v>
      </c>
      <c r="AD96">
        <f t="shared" si="12"/>
        <v>94</v>
      </c>
      <c r="AE96">
        <f t="shared" si="13"/>
        <v>6.5</v>
      </c>
    </row>
    <row r="97" spans="1:31" x14ac:dyDescent="0.25">
      <c r="A97">
        <v>25</v>
      </c>
      <c r="B97">
        <v>3</v>
      </c>
      <c r="C97">
        <f t="shared" si="10"/>
        <v>6.5</v>
      </c>
      <c r="D97">
        <f t="shared" si="11"/>
        <v>61</v>
      </c>
      <c r="O97">
        <v>5</v>
      </c>
      <c r="P97">
        <v>3</v>
      </c>
      <c r="Q97">
        <f t="shared" si="14"/>
        <v>78.5</v>
      </c>
      <c r="R97">
        <f t="shared" si="15"/>
        <v>61</v>
      </c>
      <c r="AB97">
        <v>4</v>
      </c>
      <c r="AC97">
        <v>21</v>
      </c>
      <c r="AD97">
        <f t="shared" si="12"/>
        <v>94</v>
      </c>
      <c r="AE97">
        <f t="shared" si="13"/>
        <v>77.5</v>
      </c>
    </row>
    <row r="98" spans="1:31" x14ac:dyDescent="0.25">
      <c r="A98">
        <v>25</v>
      </c>
      <c r="B98">
        <v>3</v>
      </c>
      <c r="C98">
        <f t="shared" si="10"/>
        <v>6.5</v>
      </c>
      <c r="D98">
        <f t="shared" si="11"/>
        <v>61</v>
      </c>
      <c r="O98">
        <v>5</v>
      </c>
      <c r="P98">
        <v>3</v>
      </c>
      <c r="Q98">
        <f t="shared" si="14"/>
        <v>78.5</v>
      </c>
      <c r="R98">
        <f t="shared" si="15"/>
        <v>61</v>
      </c>
      <c r="AB98">
        <v>4</v>
      </c>
      <c r="AC98">
        <v>21</v>
      </c>
      <c r="AD98">
        <f t="shared" si="12"/>
        <v>94</v>
      </c>
      <c r="AE98">
        <f t="shared" si="13"/>
        <v>77.5</v>
      </c>
    </row>
    <row r="99" spans="1:31" x14ac:dyDescent="0.25">
      <c r="A99">
        <v>25</v>
      </c>
      <c r="B99">
        <v>3</v>
      </c>
      <c r="C99">
        <f t="shared" si="10"/>
        <v>6.5</v>
      </c>
      <c r="D99">
        <f t="shared" si="11"/>
        <v>61</v>
      </c>
      <c r="O99">
        <v>5</v>
      </c>
      <c r="P99">
        <v>3</v>
      </c>
      <c r="Q99">
        <f t="shared" si="14"/>
        <v>78.5</v>
      </c>
      <c r="R99">
        <f t="shared" si="15"/>
        <v>61</v>
      </c>
      <c r="AB99">
        <v>4</v>
      </c>
      <c r="AC99">
        <v>21</v>
      </c>
      <c r="AD99">
        <f t="shared" si="12"/>
        <v>94</v>
      </c>
      <c r="AE99">
        <f t="shared" si="13"/>
        <v>77.5</v>
      </c>
    </row>
    <row r="100" spans="1:31" x14ac:dyDescent="0.25">
      <c r="A100">
        <v>25</v>
      </c>
      <c r="B100">
        <v>3</v>
      </c>
      <c r="C100">
        <f t="shared" si="10"/>
        <v>6.5</v>
      </c>
      <c r="D100">
        <f t="shared" si="11"/>
        <v>61</v>
      </c>
      <c r="O100">
        <v>5</v>
      </c>
      <c r="P100">
        <v>3</v>
      </c>
      <c r="Q100">
        <f t="shared" si="14"/>
        <v>78.5</v>
      </c>
      <c r="R100">
        <f t="shared" si="15"/>
        <v>61</v>
      </c>
      <c r="AB100">
        <v>4</v>
      </c>
      <c r="AC100">
        <v>21</v>
      </c>
      <c r="AD100">
        <f t="shared" si="12"/>
        <v>94</v>
      </c>
      <c r="AE100">
        <f t="shared" si="13"/>
        <v>77.5</v>
      </c>
    </row>
  </sheetData>
  <mergeCells count="3">
    <mergeCell ref="AG37:AN48"/>
    <mergeCell ref="T37:AA48"/>
    <mergeCell ref="F37:M4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"/>
  <sheetViews>
    <sheetView tabSelected="1" topLeftCell="A121" workbookViewId="0">
      <selection activeCell="P101" sqref="P101"/>
    </sheetView>
  </sheetViews>
  <sheetFormatPr defaultRowHeight="15" x14ac:dyDescent="0.25"/>
  <cols>
    <col min="1" max="1" width="36" customWidth="1"/>
    <col min="2" max="2" width="20.85546875" customWidth="1"/>
    <col min="3" max="3" width="25.7109375" customWidth="1"/>
    <col min="4" max="4" width="23" customWidth="1"/>
    <col min="5" max="5" width="11.85546875" customWidth="1"/>
    <col min="6" max="6" width="13" customWidth="1"/>
    <col min="7" max="7" width="23.28515625" customWidth="1"/>
    <col min="8" max="8" width="18.7109375" customWidth="1"/>
    <col min="9" max="9" width="11.85546875" customWidth="1"/>
    <col min="13" max="13" width="37.28515625" bestFit="1" customWidth="1"/>
    <col min="14" max="14" width="20.85546875" bestFit="1" customWidth="1"/>
    <col min="15" max="15" width="17.5703125" customWidth="1"/>
    <col min="16" max="16" width="17.7109375" customWidth="1"/>
    <col min="17" max="17" width="11.85546875" bestFit="1" customWidth="1"/>
    <col min="19" max="19" width="23.5703125" bestFit="1" customWidth="1"/>
    <col min="20" max="20" width="13.7109375" bestFit="1" customWidth="1"/>
    <col min="21" max="21" width="15.28515625" customWidth="1"/>
  </cols>
  <sheetData>
    <row r="1" spans="1:2" x14ac:dyDescent="0.25">
      <c r="A1" t="s">
        <v>119</v>
      </c>
    </row>
    <row r="2" spans="1:2" x14ac:dyDescent="0.25">
      <c r="A2" t="s">
        <v>121</v>
      </c>
    </row>
    <row r="3" spans="1:2" x14ac:dyDescent="0.25">
      <c r="A3" s="1" t="s">
        <v>7</v>
      </c>
      <c r="B3" t="s">
        <v>120</v>
      </c>
    </row>
    <row r="4" spans="1:2" x14ac:dyDescent="0.25">
      <c r="A4" s="2">
        <v>4</v>
      </c>
      <c r="B4" s="3">
        <v>11</v>
      </c>
    </row>
    <row r="5" spans="1:2" x14ac:dyDescent="0.25">
      <c r="A5" s="2">
        <v>5</v>
      </c>
      <c r="B5" s="3">
        <v>20</v>
      </c>
    </row>
    <row r="6" spans="1:2" x14ac:dyDescent="0.25">
      <c r="A6" s="2">
        <v>6</v>
      </c>
      <c r="B6" s="3">
        <v>8</v>
      </c>
    </row>
    <row r="7" spans="1:2" x14ac:dyDescent="0.25">
      <c r="A7" s="2">
        <v>7</v>
      </c>
      <c r="B7" s="3">
        <v>23</v>
      </c>
    </row>
    <row r="8" spans="1:2" x14ac:dyDescent="0.25">
      <c r="A8" s="2">
        <v>8</v>
      </c>
      <c r="B8" s="3">
        <v>31</v>
      </c>
    </row>
    <row r="9" spans="1:2" x14ac:dyDescent="0.25">
      <c r="A9" s="2">
        <v>10</v>
      </c>
      <c r="B9" s="3">
        <v>4</v>
      </c>
    </row>
    <row r="10" spans="1:2" x14ac:dyDescent="0.25">
      <c r="A10" s="2">
        <v>12</v>
      </c>
      <c r="B10" s="3">
        <v>2</v>
      </c>
    </row>
    <row r="11" spans="1:2" x14ac:dyDescent="0.25">
      <c r="A11" s="2" t="s">
        <v>20</v>
      </c>
      <c r="B11" s="3">
        <v>99</v>
      </c>
    </row>
    <row r="13" spans="1:2" ht="81" customHeight="1" x14ac:dyDescent="0.25">
      <c r="A13" s="13" t="s">
        <v>122</v>
      </c>
    </row>
    <row r="15" spans="1:2" x14ac:dyDescent="0.25">
      <c r="A15" t="s">
        <v>123</v>
      </c>
    </row>
    <row r="17" spans="1:9" x14ac:dyDescent="0.25">
      <c r="A17" s="1" t="s">
        <v>29</v>
      </c>
      <c r="B17" t="s">
        <v>28</v>
      </c>
    </row>
    <row r="18" spans="1:9" x14ac:dyDescent="0.25">
      <c r="A18" s="2" t="s">
        <v>16</v>
      </c>
      <c r="B18" s="3">
        <v>6.0232558139534884</v>
      </c>
    </row>
    <row r="19" spans="1:9" x14ac:dyDescent="0.25">
      <c r="A19" s="2" t="s">
        <v>10</v>
      </c>
      <c r="B19" s="3">
        <v>7.25</v>
      </c>
    </row>
    <row r="20" spans="1:9" x14ac:dyDescent="0.25">
      <c r="A20" s="2" t="s">
        <v>20</v>
      </c>
      <c r="B20" s="3">
        <v>6.7171717171717171</v>
      </c>
    </row>
    <row r="22" spans="1:9" x14ac:dyDescent="0.25">
      <c r="A22" s="2" t="s">
        <v>124</v>
      </c>
    </row>
    <row r="24" spans="1:9" x14ac:dyDescent="0.25">
      <c r="A24" s="2" t="s">
        <v>125</v>
      </c>
    </row>
    <row r="26" spans="1:9" x14ac:dyDescent="0.25">
      <c r="B26" t="s">
        <v>151</v>
      </c>
    </row>
    <row r="27" spans="1:9" x14ac:dyDescent="0.25">
      <c r="B27" t="s">
        <v>152</v>
      </c>
    </row>
    <row r="29" spans="1:9" x14ac:dyDescent="0.25">
      <c r="B29" s="12" t="s">
        <v>71</v>
      </c>
      <c r="C29" s="12" t="s">
        <v>77</v>
      </c>
      <c r="D29" s="12" t="s">
        <v>127</v>
      </c>
      <c r="E29" s="12" t="s">
        <v>20</v>
      </c>
      <c r="G29" s="14" t="s">
        <v>72</v>
      </c>
      <c r="H29" s="20">
        <f>SUM(C50:D56)</f>
        <v>13.327261869922856</v>
      </c>
      <c r="I29" s="20"/>
    </row>
    <row r="30" spans="1:9" x14ac:dyDescent="0.25">
      <c r="B30" s="8">
        <v>4</v>
      </c>
      <c r="C30" s="10">
        <v>3</v>
      </c>
      <c r="D30" s="10">
        <v>8</v>
      </c>
      <c r="E30" s="10">
        <v>11</v>
      </c>
      <c r="G30" s="15" t="s">
        <v>128</v>
      </c>
      <c r="H30" s="16">
        <v>0.05</v>
      </c>
      <c r="I30" s="17">
        <v>0.05</v>
      </c>
    </row>
    <row r="31" spans="1:9" x14ac:dyDescent="0.25">
      <c r="B31" s="8">
        <v>5</v>
      </c>
      <c r="C31" s="10">
        <v>11</v>
      </c>
      <c r="D31" s="10">
        <v>9</v>
      </c>
      <c r="E31" s="10">
        <v>20</v>
      </c>
      <c r="G31" s="15" t="s">
        <v>129</v>
      </c>
      <c r="H31" s="17" t="s">
        <v>130</v>
      </c>
      <c r="I31" s="17">
        <v>2</v>
      </c>
    </row>
    <row r="32" spans="1:9" x14ac:dyDescent="0.25">
      <c r="B32" s="8">
        <v>6</v>
      </c>
      <c r="C32" s="10"/>
      <c r="D32" s="10">
        <v>8</v>
      </c>
      <c r="E32" s="10">
        <v>8</v>
      </c>
      <c r="G32" s="14" t="s">
        <v>105</v>
      </c>
      <c r="H32" s="21" t="s">
        <v>131</v>
      </c>
      <c r="I32" s="21"/>
    </row>
    <row r="33" spans="2:7" x14ac:dyDescent="0.25">
      <c r="B33" s="8">
        <v>7</v>
      </c>
      <c r="C33" s="10">
        <v>16</v>
      </c>
      <c r="D33" s="10">
        <v>7</v>
      </c>
      <c r="E33" s="10">
        <v>23</v>
      </c>
    </row>
    <row r="34" spans="2:7" x14ac:dyDescent="0.25">
      <c r="B34" s="8">
        <v>8</v>
      </c>
      <c r="C34" s="10">
        <v>17</v>
      </c>
      <c r="D34" s="10">
        <v>14</v>
      </c>
      <c r="E34" s="10">
        <v>31</v>
      </c>
      <c r="G34" t="s">
        <v>132</v>
      </c>
    </row>
    <row r="35" spans="2:7" x14ac:dyDescent="0.25">
      <c r="B35" s="8">
        <v>10</v>
      </c>
      <c r="C35" s="10"/>
      <c r="D35" s="10">
        <v>4</v>
      </c>
      <c r="E35" s="10">
        <v>4</v>
      </c>
      <c r="G35" t="s">
        <v>133</v>
      </c>
    </row>
    <row r="36" spans="2:7" x14ac:dyDescent="0.25">
      <c r="B36" s="8">
        <v>12</v>
      </c>
      <c r="C36" s="10">
        <v>2</v>
      </c>
      <c r="D36" s="10"/>
      <c r="E36" s="10">
        <v>2</v>
      </c>
    </row>
    <row r="37" spans="2:7" ht="15.75" thickBot="1" x14ac:dyDescent="0.3">
      <c r="B37" s="9" t="s">
        <v>20</v>
      </c>
      <c r="C37" s="11">
        <v>49</v>
      </c>
      <c r="D37" s="11">
        <v>50</v>
      </c>
      <c r="E37" s="11">
        <v>99</v>
      </c>
    </row>
    <row r="39" spans="2:7" x14ac:dyDescent="0.25">
      <c r="B39" s="12" t="s">
        <v>71</v>
      </c>
      <c r="C39" s="12" t="s">
        <v>77</v>
      </c>
      <c r="D39" s="12" t="s">
        <v>127</v>
      </c>
      <c r="E39" s="12" t="s">
        <v>20</v>
      </c>
    </row>
    <row r="40" spans="2:7" x14ac:dyDescent="0.25">
      <c r="B40" s="8">
        <v>4</v>
      </c>
      <c r="C40" s="10">
        <f>(E30*C$37)/$E$37</f>
        <v>5.4444444444444446</v>
      </c>
      <c r="D40" s="10">
        <f>(E30*D$37)/$E$37</f>
        <v>5.5555555555555554</v>
      </c>
      <c r="E40" s="10">
        <v>11</v>
      </c>
    </row>
    <row r="41" spans="2:7" x14ac:dyDescent="0.25">
      <c r="B41" s="8">
        <v>5</v>
      </c>
      <c r="C41" s="10">
        <f t="shared" ref="C41:C46" si="0">(E31*C$37)/$E$37</f>
        <v>9.8989898989898997</v>
      </c>
      <c r="D41" s="10">
        <f t="shared" ref="D41:D45" si="1">(E31*D$37)/$E$37</f>
        <v>10.1010101010101</v>
      </c>
      <c r="E41" s="10">
        <v>20</v>
      </c>
    </row>
    <row r="42" spans="2:7" x14ac:dyDescent="0.25">
      <c r="B42" s="8">
        <v>6</v>
      </c>
      <c r="C42" s="10"/>
      <c r="D42" s="10">
        <f t="shared" si="1"/>
        <v>4.0404040404040407</v>
      </c>
      <c r="E42" s="10">
        <v>8</v>
      </c>
    </row>
    <row r="43" spans="2:7" x14ac:dyDescent="0.25">
      <c r="B43" s="8">
        <v>7</v>
      </c>
      <c r="C43" s="10">
        <f t="shared" si="0"/>
        <v>11.383838383838384</v>
      </c>
      <c r="D43" s="10">
        <f t="shared" si="1"/>
        <v>11.616161616161616</v>
      </c>
      <c r="E43" s="10">
        <v>23</v>
      </c>
    </row>
    <row r="44" spans="2:7" x14ac:dyDescent="0.25">
      <c r="B44" s="8">
        <v>8</v>
      </c>
      <c r="C44" s="10">
        <f t="shared" si="0"/>
        <v>15.343434343434344</v>
      </c>
      <c r="D44" s="10">
        <f t="shared" si="1"/>
        <v>15.656565656565656</v>
      </c>
      <c r="E44" s="10">
        <v>31</v>
      </c>
    </row>
    <row r="45" spans="2:7" x14ac:dyDescent="0.25">
      <c r="B45" s="8">
        <v>10</v>
      </c>
      <c r="C45" s="10">
        <f t="shared" si="0"/>
        <v>1.9797979797979799</v>
      </c>
      <c r="D45" s="10">
        <f t="shared" si="1"/>
        <v>2.0202020202020203</v>
      </c>
      <c r="E45" s="10">
        <v>4</v>
      </c>
    </row>
    <row r="46" spans="2:7" x14ac:dyDescent="0.25">
      <c r="B46" s="8">
        <v>12</v>
      </c>
      <c r="C46" s="10">
        <f t="shared" si="0"/>
        <v>0.98989898989898994</v>
      </c>
      <c r="D46" s="10">
        <f>(E36*D$37)/$E$37</f>
        <v>1.0101010101010102</v>
      </c>
      <c r="E46" s="10">
        <v>2</v>
      </c>
    </row>
    <row r="47" spans="2:7" ht="15.75" thickBot="1" x14ac:dyDescent="0.3">
      <c r="B47" s="9" t="s">
        <v>20</v>
      </c>
      <c r="C47" s="11">
        <v>49</v>
      </c>
      <c r="D47" s="11">
        <v>50</v>
      </c>
      <c r="E47" s="11">
        <v>99</v>
      </c>
    </row>
    <row r="49" spans="1:5" x14ac:dyDescent="0.25">
      <c r="B49" s="12" t="s">
        <v>71</v>
      </c>
      <c r="C49" s="12" t="s">
        <v>77</v>
      </c>
      <c r="D49" s="12" t="s">
        <v>127</v>
      </c>
      <c r="E49" s="12" t="s">
        <v>20</v>
      </c>
    </row>
    <row r="50" spans="1:5" x14ac:dyDescent="0.25">
      <c r="B50" s="8">
        <v>4</v>
      </c>
      <c r="C50" s="10">
        <f>((C30-C40)^2)/C40</f>
        <v>1.0975056689342404</v>
      </c>
      <c r="D50" s="10">
        <f>((D30-D40)^2)/D40</f>
        <v>1.0755555555555558</v>
      </c>
      <c r="E50" s="10">
        <v>11</v>
      </c>
    </row>
    <row r="51" spans="1:5" x14ac:dyDescent="0.25">
      <c r="B51" s="8">
        <v>5</v>
      </c>
      <c r="C51" s="10">
        <f t="shared" ref="C51:C56" si="2">((C31-C41)^2)/C41</f>
        <v>0.12245928674500087</v>
      </c>
      <c r="D51" s="10">
        <f t="shared" ref="D51:D55" si="3">((D31-D41)^2)/D41</f>
        <v>0.12001010101010087</v>
      </c>
      <c r="E51" s="10">
        <v>20</v>
      </c>
    </row>
    <row r="52" spans="1:5" x14ac:dyDescent="0.25">
      <c r="B52" s="8">
        <v>6</v>
      </c>
      <c r="C52" s="10"/>
      <c r="D52" s="10">
        <f t="shared" si="3"/>
        <v>3.8804040404040396</v>
      </c>
      <c r="E52" s="10">
        <v>8</v>
      </c>
    </row>
    <row r="53" spans="1:5" x14ac:dyDescent="0.25">
      <c r="B53" s="8">
        <v>7</v>
      </c>
      <c r="C53" s="10">
        <f t="shared" si="2"/>
        <v>1.8718596793130953</v>
      </c>
      <c r="D53" s="10">
        <f t="shared" si="3"/>
        <v>1.8344224857268334</v>
      </c>
      <c r="E53" s="10">
        <v>23</v>
      </c>
    </row>
    <row r="54" spans="1:5" x14ac:dyDescent="0.25">
      <c r="B54" s="8">
        <v>8</v>
      </c>
      <c r="C54" s="10">
        <f t="shared" si="2"/>
        <v>0.17885238161735839</v>
      </c>
      <c r="D54" s="10">
        <f t="shared" si="3"/>
        <v>0.17527533398501124</v>
      </c>
      <c r="E54" s="10">
        <v>31</v>
      </c>
    </row>
    <row r="55" spans="1:5" x14ac:dyDescent="0.25">
      <c r="B55" s="8">
        <v>10</v>
      </c>
      <c r="C55" s="10"/>
      <c r="D55" s="10">
        <f t="shared" si="3"/>
        <v>1.9402020202020198</v>
      </c>
      <c r="E55" s="10">
        <v>4</v>
      </c>
    </row>
    <row r="56" spans="1:5" x14ac:dyDescent="0.25">
      <c r="B56" s="8">
        <v>12</v>
      </c>
      <c r="C56" s="10">
        <f t="shared" si="2"/>
        <v>1.0307153164296019</v>
      </c>
      <c r="D56" s="10"/>
      <c r="E56" s="10">
        <v>2</v>
      </c>
    </row>
    <row r="57" spans="1:5" ht="15.75" thickBot="1" x14ac:dyDescent="0.3">
      <c r="B57" s="9" t="s">
        <v>20</v>
      </c>
      <c r="C57" s="11">
        <v>49</v>
      </c>
      <c r="D57" s="11">
        <v>50</v>
      </c>
      <c r="E57" s="11">
        <v>99</v>
      </c>
    </row>
    <row r="59" spans="1:5" x14ac:dyDescent="0.25">
      <c r="B59" t="s">
        <v>134</v>
      </c>
    </row>
    <row r="61" spans="1:5" x14ac:dyDescent="0.25">
      <c r="A61" t="s">
        <v>135</v>
      </c>
    </row>
    <row r="62" spans="1:5" x14ac:dyDescent="0.25">
      <c r="A62" t="s">
        <v>136</v>
      </c>
    </row>
    <row r="79" spans="1:1" x14ac:dyDescent="0.25">
      <c r="A79" t="s">
        <v>137</v>
      </c>
    </row>
    <row r="81" spans="1:1" x14ac:dyDescent="0.25">
      <c r="A81" t="s">
        <v>138</v>
      </c>
    </row>
    <row r="98" spans="1:5" x14ac:dyDescent="0.25">
      <c r="A98" t="s">
        <v>139</v>
      </c>
    </row>
    <row r="100" spans="1:5" x14ac:dyDescent="0.25">
      <c r="A100" t="s">
        <v>145</v>
      </c>
    </row>
    <row r="102" spans="1:5" x14ac:dyDescent="0.25">
      <c r="A102" s="1" t="s">
        <v>32</v>
      </c>
      <c r="B102" s="1" t="s">
        <v>23</v>
      </c>
    </row>
    <row r="103" spans="1:5" x14ac:dyDescent="0.25">
      <c r="A103" s="1" t="s">
        <v>71</v>
      </c>
      <c r="B103" t="s">
        <v>140</v>
      </c>
      <c r="C103" t="s">
        <v>141</v>
      </c>
      <c r="D103" t="s">
        <v>142</v>
      </c>
      <c r="E103" t="s">
        <v>20</v>
      </c>
    </row>
    <row r="104" spans="1:5" x14ac:dyDescent="0.25">
      <c r="A104" s="2" t="s">
        <v>12</v>
      </c>
      <c r="B104" s="3">
        <v>8</v>
      </c>
      <c r="C104" s="3">
        <v>23</v>
      </c>
      <c r="D104" s="3"/>
      <c r="E104" s="3">
        <v>31</v>
      </c>
    </row>
    <row r="105" spans="1:5" x14ac:dyDescent="0.25">
      <c r="A105" s="2" t="s">
        <v>13</v>
      </c>
      <c r="B105" s="3">
        <v>9</v>
      </c>
      <c r="C105" s="3">
        <v>18</v>
      </c>
      <c r="D105" s="3">
        <v>4</v>
      </c>
      <c r="E105" s="3">
        <v>31</v>
      </c>
    </row>
    <row r="106" spans="1:5" x14ac:dyDescent="0.25">
      <c r="A106" s="2" t="s">
        <v>14</v>
      </c>
      <c r="B106" s="3">
        <v>22</v>
      </c>
      <c r="C106" s="3">
        <v>13</v>
      </c>
      <c r="D106" s="3">
        <v>2</v>
      </c>
      <c r="E106" s="3">
        <v>37</v>
      </c>
    </row>
    <row r="107" spans="1:5" x14ac:dyDescent="0.25">
      <c r="A107" s="2" t="s">
        <v>20</v>
      </c>
      <c r="B107" s="3">
        <v>39</v>
      </c>
      <c r="C107" s="3">
        <v>54</v>
      </c>
      <c r="D107" s="3">
        <v>6</v>
      </c>
      <c r="E107" s="3">
        <v>99</v>
      </c>
    </row>
    <row r="109" spans="1:5" x14ac:dyDescent="0.25">
      <c r="A109" s="2" t="s">
        <v>143</v>
      </c>
    </row>
    <row r="111" spans="1:5" x14ac:dyDescent="0.25">
      <c r="A111" s="1" t="s">
        <v>144</v>
      </c>
      <c r="B111" s="1" t="s">
        <v>23</v>
      </c>
    </row>
    <row r="112" spans="1:5" x14ac:dyDescent="0.25">
      <c r="A112" s="1" t="s">
        <v>71</v>
      </c>
      <c r="B112" t="s">
        <v>140</v>
      </c>
      <c r="C112" t="s">
        <v>141</v>
      </c>
      <c r="D112" t="s">
        <v>142</v>
      </c>
      <c r="E112" t="s">
        <v>20</v>
      </c>
    </row>
    <row r="113" spans="1:5" x14ac:dyDescent="0.25">
      <c r="A113" s="2" t="s">
        <v>12</v>
      </c>
      <c r="B113" s="3"/>
      <c r="C113" s="3">
        <v>17</v>
      </c>
      <c r="D113" s="3">
        <v>4</v>
      </c>
      <c r="E113" s="3">
        <v>21</v>
      </c>
    </row>
    <row r="114" spans="1:5" x14ac:dyDescent="0.25">
      <c r="A114" s="2" t="s">
        <v>13</v>
      </c>
      <c r="B114" s="3">
        <v>13</v>
      </c>
      <c r="C114" s="3">
        <v>29</v>
      </c>
      <c r="D114" s="3">
        <v>2</v>
      </c>
      <c r="E114" s="3">
        <v>44</v>
      </c>
    </row>
    <row r="115" spans="1:5" x14ac:dyDescent="0.25">
      <c r="A115" s="2" t="s">
        <v>14</v>
      </c>
      <c r="B115" s="3">
        <v>26</v>
      </c>
      <c r="C115" s="3">
        <v>8</v>
      </c>
      <c r="D115" s="3"/>
      <c r="E115" s="3">
        <v>34</v>
      </c>
    </row>
    <row r="116" spans="1:5" x14ac:dyDescent="0.25">
      <c r="A116" s="2" t="s">
        <v>20</v>
      </c>
      <c r="B116" s="3">
        <v>39</v>
      </c>
      <c r="C116" s="3">
        <v>54</v>
      </c>
      <c r="D116" s="3">
        <v>6</v>
      </c>
      <c r="E116" s="3">
        <v>99</v>
      </c>
    </row>
    <row r="118" spans="1:5" x14ac:dyDescent="0.25">
      <c r="A118" s="2" t="s">
        <v>146</v>
      </c>
    </row>
    <row r="120" spans="1:5" x14ac:dyDescent="0.25">
      <c r="A120" s="1" t="s">
        <v>147</v>
      </c>
      <c r="B120" s="1" t="s">
        <v>23</v>
      </c>
    </row>
    <row r="121" spans="1:5" x14ac:dyDescent="0.25">
      <c r="A121" s="1" t="s">
        <v>71</v>
      </c>
      <c r="B121" t="s">
        <v>140</v>
      </c>
      <c r="C121" t="s">
        <v>141</v>
      </c>
      <c r="D121" t="s">
        <v>142</v>
      </c>
      <c r="E121" t="s">
        <v>20</v>
      </c>
    </row>
    <row r="122" spans="1:5" x14ac:dyDescent="0.25">
      <c r="A122" s="2" t="s">
        <v>12</v>
      </c>
      <c r="B122" s="3"/>
      <c r="C122" s="3">
        <v>10</v>
      </c>
      <c r="D122" s="3">
        <v>2</v>
      </c>
      <c r="E122" s="3">
        <v>12</v>
      </c>
    </row>
    <row r="123" spans="1:5" x14ac:dyDescent="0.25">
      <c r="A123" s="2" t="s">
        <v>13</v>
      </c>
      <c r="B123" s="3">
        <v>2</v>
      </c>
      <c r="C123" s="3">
        <v>24</v>
      </c>
      <c r="D123" s="3"/>
      <c r="E123" s="3">
        <v>26</v>
      </c>
    </row>
    <row r="124" spans="1:5" x14ac:dyDescent="0.25">
      <c r="A124" s="2" t="s">
        <v>14</v>
      </c>
      <c r="B124" s="3">
        <v>37</v>
      </c>
      <c r="C124" s="3">
        <v>20</v>
      </c>
      <c r="D124" s="3">
        <v>4</v>
      </c>
      <c r="E124" s="3">
        <v>61</v>
      </c>
    </row>
    <row r="125" spans="1:5" x14ac:dyDescent="0.25">
      <c r="A125" s="2" t="s">
        <v>20</v>
      </c>
      <c r="B125" s="3">
        <v>39</v>
      </c>
      <c r="C125" s="3">
        <v>54</v>
      </c>
      <c r="D125" s="3">
        <v>6</v>
      </c>
      <c r="E125" s="3">
        <v>99</v>
      </c>
    </row>
    <row r="127" spans="1:5" x14ac:dyDescent="0.25">
      <c r="A127" s="2" t="s">
        <v>148</v>
      </c>
    </row>
    <row r="129" spans="1:4" x14ac:dyDescent="0.25">
      <c r="A129" s="1" t="s">
        <v>149</v>
      </c>
      <c r="B129" s="1" t="s">
        <v>23</v>
      </c>
    </row>
    <row r="130" spans="1:4" x14ac:dyDescent="0.25">
      <c r="A130" s="1" t="s">
        <v>71</v>
      </c>
      <c r="B130" t="s">
        <v>12</v>
      </c>
      <c r="C130" t="s">
        <v>14</v>
      </c>
      <c r="D130" t="s">
        <v>20</v>
      </c>
    </row>
    <row r="131" spans="1:4" x14ac:dyDescent="0.25">
      <c r="A131" s="2" t="s">
        <v>140</v>
      </c>
      <c r="B131" s="3">
        <v>9</v>
      </c>
      <c r="C131" s="3">
        <v>30</v>
      </c>
      <c r="D131" s="3">
        <v>39</v>
      </c>
    </row>
    <row r="132" spans="1:4" x14ac:dyDescent="0.25">
      <c r="A132" s="2" t="s">
        <v>141</v>
      </c>
      <c r="B132" s="3">
        <v>17</v>
      </c>
      <c r="C132" s="3">
        <v>37</v>
      </c>
      <c r="D132" s="3">
        <v>54</v>
      </c>
    </row>
    <row r="133" spans="1:4" x14ac:dyDescent="0.25">
      <c r="A133" s="2" t="s">
        <v>142</v>
      </c>
      <c r="B133" s="3">
        <v>4</v>
      </c>
      <c r="C133" s="3">
        <v>2</v>
      </c>
      <c r="D133" s="3">
        <v>6</v>
      </c>
    </row>
    <row r="134" spans="1:4" x14ac:dyDescent="0.25">
      <c r="A134" s="2" t="s">
        <v>20</v>
      </c>
      <c r="B134" s="3">
        <v>30</v>
      </c>
      <c r="C134" s="3">
        <v>69</v>
      </c>
      <c r="D134" s="3">
        <v>99</v>
      </c>
    </row>
  </sheetData>
  <mergeCells count="2">
    <mergeCell ref="H29:I29"/>
    <mergeCell ref="H32:I32"/>
  </mergeCells>
  <pageMargins left="0.7" right="0.7" top="0.75" bottom="0.75" header="0.3" footer="0.3"/>
  <drawing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topLeftCell="A100" workbookViewId="0">
      <selection activeCell="R114" sqref="Q114:R114"/>
    </sheetView>
  </sheetViews>
  <sheetFormatPr defaultRowHeight="15" x14ac:dyDescent="0.25"/>
  <cols>
    <col min="1" max="1" width="18.5703125" customWidth="1"/>
    <col min="3" max="3" width="16.28515625" bestFit="1" customWidth="1"/>
  </cols>
  <sheetData>
    <row r="1" spans="1:6" x14ac:dyDescent="0.25">
      <c r="A1" t="s">
        <v>7</v>
      </c>
      <c r="B1" t="s">
        <v>0</v>
      </c>
      <c r="C1" t="s">
        <v>8</v>
      </c>
    </row>
    <row r="2" spans="1:6" x14ac:dyDescent="0.25">
      <c r="A2">
        <v>4</v>
      </c>
      <c r="B2">
        <v>25</v>
      </c>
      <c r="C2">
        <v>9</v>
      </c>
    </row>
    <row r="3" spans="1:6" x14ac:dyDescent="0.25">
      <c r="A3">
        <v>4</v>
      </c>
      <c r="B3">
        <v>25</v>
      </c>
      <c r="C3">
        <v>9</v>
      </c>
      <c r="F3">
        <f>CORREL(A2:A100,B2:B100)</f>
        <v>-5.4824539121915039E-2</v>
      </c>
    </row>
    <row r="4" spans="1:6" x14ac:dyDescent="0.25">
      <c r="A4">
        <v>4</v>
      </c>
      <c r="B4">
        <v>25</v>
      </c>
      <c r="C4">
        <v>9</v>
      </c>
      <c r="F4">
        <f>CORREL(A2:A100,C2:C100)</f>
        <v>0.10333230738066655</v>
      </c>
    </row>
    <row r="5" spans="1:6" x14ac:dyDescent="0.25">
      <c r="A5">
        <v>4</v>
      </c>
      <c r="B5">
        <v>25</v>
      </c>
      <c r="C5">
        <v>9</v>
      </c>
    </row>
    <row r="6" spans="1:6" x14ac:dyDescent="0.25">
      <c r="A6">
        <v>7</v>
      </c>
      <c r="B6">
        <v>22</v>
      </c>
      <c r="C6">
        <v>3</v>
      </c>
    </row>
    <row r="7" spans="1:6" x14ac:dyDescent="0.25">
      <c r="A7">
        <v>7</v>
      </c>
      <c r="B7">
        <v>22</v>
      </c>
      <c r="C7">
        <v>3</v>
      </c>
    </row>
    <row r="8" spans="1:6" x14ac:dyDescent="0.25">
      <c r="A8">
        <v>7</v>
      </c>
      <c r="B8">
        <v>22</v>
      </c>
      <c r="C8">
        <v>3</v>
      </c>
    </row>
    <row r="9" spans="1:6" x14ac:dyDescent="0.25">
      <c r="A9">
        <v>7</v>
      </c>
      <c r="B9">
        <v>22</v>
      </c>
      <c r="C9">
        <v>3</v>
      </c>
    </row>
    <row r="10" spans="1:6" x14ac:dyDescent="0.25">
      <c r="A10">
        <v>7</v>
      </c>
      <c r="B10">
        <v>22</v>
      </c>
      <c r="C10">
        <v>3</v>
      </c>
    </row>
    <row r="11" spans="1:6" x14ac:dyDescent="0.25">
      <c r="A11">
        <v>8</v>
      </c>
      <c r="B11">
        <v>21</v>
      </c>
      <c r="C11">
        <v>7</v>
      </c>
    </row>
    <row r="12" spans="1:6" x14ac:dyDescent="0.25">
      <c r="A12">
        <v>8</v>
      </c>
      <c r="B12">
        <v>21</v>
      </c>
      <c r="C12">
        <v>7</v>
      </c>
    </row>
    <row r="13" spans="1:6" x14ac:dyDescent="0.25">
      <c r="A13">
        <v>8</v>
      </c>
      <c r="B13">
        <v>21</v>
      </c>
      <c r="C13">
        <v>7</v>
      </c>
    </row>
    <row r="14" spans="1:6" x14ac:dyDescent="0.25">
      <c r="A14">
        <v>8</v>
      </c>
      <c r="B14">
        <v>24</v>
      </c>
      <c r="C14">
        <v>3</v>
      </c>
    </row>
    <row r="15" spans="1:6" x14ac:dyDescent="0.25">
      <c r="A15">
        <v>8</v>
      </c>
      <c r="B15">
        <v>24</v>
      </c>
      <c r="C15">
        <v>3</v>
      </c>
    </row>
    <row r="16" spans="1:6" x14ac:dyDescent="0.25">
      <c r="A16">
        <v>8</v>
      </c>
      <c r="B16">
        <v>24</v>
      </c>
      <c r="C16">
        <v>3</v>
      </c>
    </row>
    <row r="17" spans="1:3" x14ac:dyDescent="0.25">
      <c r="A17">
        <v>8</v>
      </c>
      <c r="B17">
        <v>23</v>
      </c>
      <c r="C17">
        <v>3</v>
      </c>
    </row>
    <row r="18" spans="1:3" x14ac:dyDescent="0.25">
      <c r="A18">
        <v>8</v>
      </c>
      <c r="B18">
        <v>23</v>
      </c>
      <c r="C18">
        <v>3</v>
      </c>
    </row>
    <row r="19" spans="1:3" x14ac:dyDescent="0.25">
      <c r="A19">
        <v>7</v>
      </c>
      <c r="B19">
        <v>20</v>
      </c>
      <c r="C19">
        <v>7</v>
      </c>
    </row>
    <row r="20" spans="1:3" x14ac:dyDescent="0.25">
      <c r="A20">
        <v>7</v>
      </c>
      <c r="B20">
        <v>20</v>
      </c>
      <c r="C20">
        <v>7</v>
      </c>
    </row>
    <row r="21" spans="1:3" x14ac:dyDescent="0.25">
      <c r="A21">
        <v>7</v>
      </c>
      <c r="B21">
        <v>20</v>
      </c>
      <c r="C21">
        <v>7</v>
      </c>
    </row>
    <row r="22" spans="1:3" x14ac:dyDescent="0.25">
      <c r="A22">
        <v>7</v>
      </c>
      <c r="B22">
        <v>20</v>
      </c>
      <c r="C22">
        <v>7</v>
      </c>
    </row>
    <row r="23" spans="1:3" x14ac:dyDescent="0.25">
      <c r="A23">
        <v>8</v>
      </c>
      <c r="B23">
        <v>23</v>
      </c>
      <c r="C23">
        <v>12</v>
      </c>
    </row>
    <row r="24" spans="1:3" x14ac:dyDescent="0.25">
      <c r="A24">
        <v>8</v>
      </c>
      <c r="B24">
        <v>23</v>
      </c>
      <c r="C24">
        <v>12</v>
      </c>
    </row>
    <row r="25" spans="1:3" x14ac:dyDescent="0.25">
      <c r="A25">
        <v>8</v>
      </c>
      <c r="B25">
        <v>23</v>
      </c>
      <c r="C25">
        <v>12</v>
      </c>
    </row>
    <row r="26" spans="1:3" x14ac:dyDescent="0.25">
      <c r="A26">
        <v>6</v>
      </c>
      <c r="B26">
        <v>21</v>
      </c>
      <c r="C26">
        <v>6</v>
      </c>
    </row>
    <row r="27" spans="1:3" x14ac:dyDescent="0.25">
      <c r="A27">
        <v>6</v>
      </c>
      <c r="B27">
        <v>21</v>
      </c>
      <c r="C27">
        <v>6</v>
      </c>
    </row>
    <row r="28" spans="1:3" x14ac:dyDescent="0.25">
      <c r="A28">
        <v>6</v>
      </c>
      <c r="B28">
        <v>21</v>
      </c>
      <c r="C28">
        <v>6</v>
      </c>
    </row>
    <row r="29" spans="1:3" x14ac:dyDescent="0.25">
      <c r="A29">
        <v>6</v>
      </c>
      <c r="B29">
        <v>21</v>
      </c>
      <c r="C29">
        <v>6</v>
      </c>
    </row>
    <row r="30" spans="1:3" x14ac:dyDescent="0.25">
      <c r="A30">
        <v>8</v>
      </c>
      <c r="B30">
        <v>23</v>
      </c>
      <c r="C30">
        <v>80</v>
      </c>
    </row>
    <row r="31" spans="1:3" x14ac:dyDescent="0.25">
      <c r="A31">
        <v>8</v>
      </c>
      <c r="B31">
        <v>23</v>
      </c>
      <c r="C31">
        <v>80</v>
      </c>
    </row>
    <row r="32" spans="1:3" x14ac:dyDescent="0.25">
      <c r="A32">
        <v>8</v>
      </c>
      <c r="B32">
        <v>23</v>
      </c>
      <c r="C32">
        <v>80</v>
      </c>
    </row>
    <row r="33" spans="1:3" x14ac:dyDescent="0.25">
      <c r="A33">
        <v>5</v>
      </c>
      <c r="B33">
        <v>23</v>
      </c>
      <c r="C33">
        <v>12</v>
      </c>
    </row>
    <row r="34" spans="1:3" x14ac:dyDescent="0.25">
      <c r="A34">
        <v>5</v>
      </c>
      <c r="B34">
        <v>23</v>
      </c>
      <c r="C34">
        <v>12</v>
      </c>
    </row>
    <row r="35" spans="1:3" x14ac:dyDescent="0.25">
      <c r="A35">
        <v>7</v>
      </c>
      <c r="B35">
        <v>25</v>
      </c>
      <c r="C35">
        <v>0</v>
      </c>
    </row>
    <row r="36" spans="1:3" x14ac:dyDescent="0.25">
      <c r="A36">
        <v>7</v>
      </c>
      <c r="B36">
        <v>25</v>
      </c>
      <c r="C36">
        <v>0</v>
      </c>
    </row>
    <row r="37" spans="1:3" x14ac:dyDescent="0.25">
      <c r="A37">
        <v>8</v>
      </c>
      <c r="B37">
        <v>23</v>
      </c>
      <c r="C37">
        <v>2</v>
      </c>
    </row>
    <row r="38" spans="1:3" x14ac:dyDescent="0.25">
      <c r="A38">
        <v>8</v>
      </c>
      <c r="B38">
        <v>23</v>
      </c>
      <c r="C38">
        <v>2</v>
      </c>
    </row>
    <row r="39" spans="1:3" x14ac:dyDescent="0.25">
      <c r="A39">
        <v>10</v>
      </c>
      <c r="B39">
        <v>21</v>
      </c>
      <c r="C39">
        <v>23</v>
      </c>
    </row>
    <row r="40" spans="1:3" x14ac:dyDescent="0.25">
      <c r="A40">
        <v>10</v>
      </c>
      <c r="B40">
        <v>21</v>
      </c>
      <c r="C40">
        <v>23</v>
      </c>
    </row>
    <row r="41" spans="1:3" x14ac:dyDescent="0.25">
      <c r="A41">
        <v>10</v>
      </c>
      <c r="B41">
        <v>21</v>
      </c>
      <c r="C41">
        <v>23</v>
      </c>
    </row>
    <row r="42" spans="1:3" x14ac:dyDescent="0.25">
      <c r="A42">
        <v>10</v>
      </c>
      <c r="B42">
        <v>21</v>
      </c>
      <c r="C42">
        <v>23</v>
      </c>
    </row>
    <row r="43" spans="1:3" x14ac:dyDescent="0.25">
      <c r="A43">
        <v>7</v>
      </c>
      <c r="B43">
        <v>21</v>
      </c>
    </row>
    <row r="44" spans="1:3" x14ac:dyDescent="0.25">
      <c r="A44">
        <v>7</v>
      </c>
      <c r="B44">
        <v>21</v>
      </c>
    </row>
    <row r="45" spans="1:3" x14ac:dyDescent="0.25">
      <c r="A45">
        <v>7</v>
      </c>
      <c r="B45">
        <v>24</v>
      </c>
      <c r="C45">
        <v>17</v>
      </c>
    </row>
    <row r="46" spans="1:3" x14ac:dyDescent="0.25">
      <c r="A46">
        <v>7</v>
      </c>
      <c r="B46">
        <v>24</v>
      </c>
      <c r="C46">
        <v>17</v>
      </c>
    </row>
    <row r="47" spans="1:3" x14ac:dyDescent="0.25">
      <c r="A47">
        <v>7</v>
      </c>
      <c r="B47">
        <v>24</v>
      </c>
      <c r="C47">
        <v>17</v>
      </c>
    </row>
    <row r="48" spans="1:3" x14ac:dyDescent="0.25">
      <c r="A48">
        <v>8</v>
      </c>
      <c r="B48">
        <v>24</v>
      </c>
      <c r="C48">
        <v>10</v>
      </c>
    </row>
    <row r="49" spans="1:3" x14ac:dyDescent="0.25">
      <c r="A49">
        <v>8</v>
      </c>
      <c r="B49">
        <v>24</v>
      </c>
      <c r="C49">
        <v>10</v>
      </c>
    </row>
    <row r="50" spans="1:3" x14ac:dyDescent="0.25">
      <c r="A50">
        <v>8</v>
      </c>
      <c r="B50">
        <v>24</v>
      </c>
      <c r="C50">
        <v>10</v>
      </c>
    </row>
    <row r="51" spans="1:3" x14ac:dyDescent="0.25">
      <c r="A51">
        <v>8</v>
      </c>
      <c r="B51">
        <v>23</v>
      </c>
      <c r="C51">
        <v>4</v>
      </c>
    </row>
    <row r="52" spans="1:3" x14ac:dyDescent="0.25">
      <c r="A52">
        <v>8</v>
      </c>
      <c r="B52">
        <v>23</v>
      </c>
      <c r="C52">
        <v>4</v>
      </c>
    </row>
    <row r="53" spans="1:3" x14ac:dyDescent="0.25">
      <c r="A53">
        <v>8</v>
      </c>
      <c r="B53">
        <v>23</v>
      </c>
      <c r="C53">
        <v>4</v>
      </c>
    </row>
    <row r="54" spans="1:3" x14ac:dyDescent="0.25">
      <c r="A54">
        <v>4</v>
      </c>
      <c r="B54">
        <v>21</v>
      </c>
      <c r="C54">
        <v>2</v>
      </c>
    </row>
    <row r="55" spans="1:3" x14ac:dyDescent="0.25">
      <c r="A55">
        <v>4</v>
      </c>
      <c r="B55">
        <v>21</v>
      </c>
      <c r="C55">
        <v>2</v>
      </c>
    </row>
    <row r="56" spans="1:3" x14ac:dyDescent="0.25">
      <c r="A56">
        <v>4</v>
      </c>
      <c r="B56">
        <v>21</v>
      </c>
      <c r="C56">
        <v>2</v>
      </c>
    </row>
    <row r="57" spans="1:3" x14ac:dyDescent="0.25">
      <c r="A57">
        <v>4</v>
      </c>
      <c r="B57">
        <v>21</v>
      </c>
      <c r="C57">
        <v>2</v>
      </c>
    </row>
    <row r="58" spans="1:3" x14ac:dyDescent="0.25">
      <c r="A58">
        <v>4</v>
      </c>
      <c r="B58">
        <v>22</v>
      </c>
      <c r="C58">
        <v>60</v>
      </c>
    </row>
    <row r="59" spans="1:3" x14ac:dyDescent="0.25">
      <c r="A59">
        <v>4</v>
      </c>
      <c r="B59">
        <v>22</v>
      </c>
      <c r="C59">
        <v>60</v>
      </c>
    </row>
    <row r="60" spans="1:3" x14ac:dyDescent="0.25">
      <c r="A60">
        <v>4</v>
      </c>
      <c r="B60">
        <v>22</v>
      </c>
      <c r="C60">
        <v>60</v>
      </c>
    </row>
    <row r="61" spans="1:3" x14ac:dyDescent="0.25">
      <c r="A61">
        <v>8</v>
      </c>
      <c r="B61">
        <v>21</v>
      </c>
      <c r="C61">
        <v>6</v>
      </c>
    </row>
    <row r="62" spans="1:3" x14ac:dyDescent="0.25">
      <c r="A62">
        <v>8</v>
      </c>
      <c r="B62">
        <v>21</v>
      </c>
      <c r="C62">
        <v>6</v>
      </c>
    </row>
    <row r="63" spans="1:3" x14ac:dyDescent="0.25">
      <c r="A63">
        <v>8</v>
      </c>
      <c r="B63">
        <v>21</v>
      </c>
      <c r="C63">
        <v>6</v>
      </c>
    </row>
    <row r="64" spans="1:3" x14ac:dyDescent="0.25">
      <c r="A64">
        <v>7</v>
      </c>
      <c r="B64">
        <v>24</v>
      </c>
      <c r="C64">
        <v>100</v>
      </c>
    </row>
    <row r="65" spans="1:3" x14ac:dyDescent="0.25">
      <c r="A65">
        <v>7</v>
      </c>
      <c r="B65">
        <v>24</v>
      </c>
      <c r="C65">
        <v>100</v>
      </c>
    </row>
    <row r="66" spans="1:3" x14ac:dyDescent="0.25">
      <c r="A66">
        <v>7</v>
      </c>
      <c r="B66">
        <v>24</v>
      </c>
      <c r="C66">
        <v>100</v>
      </c>
    </row>
    <row r="67" spans="1:3" x14ac:dyDescent="0.25">
      <c r="A67">
        <v>7</v>
      </c>
      <c r="B67">
        <v>24</v>
      </c>
      <c r="C67">
        <v>100</v>
      </c>
    </row>
    <row r="68" spans="1:3" x14ac:dyDescent="0.25">
      <c r="A68">
        <v>5</v>
      </c>
      <c r="B68">
        <v>20</v>
      </c>
      <c r="C68">
        <v>15</v>
      </c>
    </row>
    <row r="69" spans="1:3" x14ac:dyDescent="0.25">
      <c r="A69">
        <v>5</v>
      </c>
      <c r="B69">
        <v>20</v>
      </c>
      <c r="C69">
        <v>15</v>
      </c>
    </row>
    <row r="70" spans="1:3" x14ac:dyDescent="0.25">
      <c r="A70">
        <v>5</v>
      </c>
      <c r="B70">
        <v>20</v>
      </c>
      <c r="C70">
        <v>15</v>
      </c>
    </row>
    <row r="71" spans="1:3" x14ac:dyDescent="0.25">
      <c r="A71">
        <v>6</v>
      </c>
      <c r="B71">
        <v>21</v>
      </c>
      <c r="C71">
        <v>4</v>
      </c>
    </row>
    <row r="72" spans="1:3" x14ac:dyDescent="0.25">
      <c r="A72">
        <v>6</v>
      </c>
      <c r="B72">
        <v>21</v>
      </c>
      <c r="C72">
        <v>4</v>
      </c>
    </row>
    <row r="73" spans="1:3" x14ac:dyDescent="0.25">
      <c r="A73">
        <v>6</v>
      </c>
      <c r="B73">
        <v>21</v>
      </c>
      <c r="C73">
        <v>4</v>
      </c>
    </row>
    <row r="74" spans="1:3" x14ac:dyDescent="0.25">
      <c r="A74">
        <v>6</v>
      </c>
      <c r="B74">
        <v>21</v>
      </c>
      <c r="C74">
        <v>4</v>
      </c>
    </row>
    <row r="75" spans="1:3" x14ac:dyDescent="0.25">
      <c r="A75">
        <v>7</v>
      </c>
      <c r="B75">
        <v>22</v>
      </c>
      <c r="C75">
        <v>55</v>
      </c>
    </row>
    <row r="76" spans="1:3" x14ac:dyDescent="0.25">
      <c r="A76">
        <v>7</v>
      </c>
      <c r="B76">
        <v>22</v>
      </c>
      <c r="C76">
        <v>55</v>
      </c>
    </row>
    <row r="77" spans="1:3" x14ac:dyDescent="0.25">
      <c r="A77">
        <v>7</v>
      </c>
      <c r="B77">
        <v>22</v>
      </c>
      <c r="C77">
        <v>55</v>
      </c>
    </row>
    <row r="78" spans="1:3" x14ac:dyDescent="0.25">
      <c r="A78">
        <v>8</v>
      </c>
      <c r="B78">
        <v>23</v>
      </c>
      <c r="C78">
        <v>0</v>
      </c>
    </row>
    <row r="79" spans="1:3" x14ac:dyDescent="0.25">
      <c r="A79">
        <v>8</v>
      </c>
      <c r="B79">
        <v>23</v>
      </c>
      <c r="C79">
        <v>0</v>
      </c>
    </row>
    <row r="80" spans="1:3" x14ac:dyDescent="0.25">
      <c r="A80">
        <v>8</v>
      </c>
      <c r="B80">
        <v>25</v>
      </c>
      <c r="C80">
        <v>15</v>
      </c>
    </row>
    <row r="81" spans="1:3" x14ac:dyDescent="0.25">
      <c r="A81">
        <v>8</v>
      </c>
      <c r="B81">
        <v>25</v>
      </c>
      <c r="C81">
        <v>15</v>
      </c>
    </row>
    <row r="82" spans="1:3" x14ac:dyDescent="0.25">
      <c r="A82">
        <v>8</v>
      </c>
      <c r="B82">
        <v>21</v>
      </c>
      <c r="C82">
        <v>7</v>
      </c>
    </row>
    <row r="83" spans="1:3" x14ac:dyDescent="0.25">
      <c r="A83">
        <v>8</v>
      </c>
      <c r="B83">
        <v>21</v>
      </c>
      <c r="C83">
        <v>7</v>
      </c>
    </row>
    <row r="84" spans="1:3" x14ac:dyDescent="0.25">
      <c r="A84">
        <v>12</v>
      </c>
      <c r="B84">
        <v>23</v>
      </c>
    </row>
    <row r="85" spans="1:3" x14ac:dyDescent="0.25">
      <c r="A85">
        <v>12</v>
      </c>
      <c r="B85">
        <v>23</v>
      </c>
    </row>
    <row r="86" spans="1:3" x14ac:dyDescent="0.25">
      <c r="A86">
        <v>5</v>
      </c>
      <c r="B86">
        <v>21</v>
      </c>
      <c r="C86">
        <v>1</v>
      </c>
    </row>
    <row r="87" spans="1:3" x14ac:dyDescent="0.25">
      <c r="A87">
        <v>5</v>
      </c>
      <c r="B87">
        <v>21</v>
      </c>
      <c r="C87">
        <v>1</v>
      </c>
    </row>
    <row r="88" spans="1:3" x14ac:dyDescent="0.25">
      <c r="A88">
        <v>5</v>
      </c>
      <c r="B88">
        <v>21</v>
      </c>
      <c r="C88">
        <v>1</v>
      </c>
    </row>
    <row r="89" spans="1:3" x14ac:dyDescent="0.25">
      <c r="A89">
        <v>5</v>
      </c>
      <c r="B89">
        <v>21</v>
      </c>
      <c r="C89">
        <v>1</v>
      </c>
    </row>
    <row r="90" spans="1:3" x14ac:dyDescent="0.25">
      <c r="A90">
        <v>5</v>
      </c>
      <c r="B90">
        <v>24</v>
      </c>
      <c r="C90">
        <v>2</v>
      </c>
    </row>
    <row r="91" spans="1:3" x14ac:dyDescent="0.25">
      <c r="A91">
        <v>5</v>
      </c>
      <c r="B91">
        <v>24</v>
      </c>
      <c r="C91">
        <v>3</v>
      </c>
    </row>
    <row r="92" spans="1:3" x14ac:dyDescent="0.25">
      <c r="A92">
        <v>5</v>
      </c>
      <c r="B92">
        <v>24</v>
      </c>
      <c r="C92">
        <v>2</v>
      </c>
    </row>
    <row r="93" spans="1:3" x14ac:dyDescent="0.25">
      <c r="A93">
        <v>5</v>
      </c>
      <c r="B93">
        <v>24</v>
      </c>
      <c r="C93">
        <v>3</v>
      </c>
    </row>
    <row r="94" spans="1:3" x14ac:dyDescent="0.25">
      <c r="A94">
        <v>5</v>
      </c>
      <c r="B94">
        <v>24</v>
      </c>
      <c r="C94">
        <v>2</v>
      </c>
    </row>
    <row r="95" spans="1:3" x14ac:dyDescent="0.25">
      <c r="A95">
        <v>5</v>
      </c>
      <c r="B95">
        <v>24</v>
      </c>
      <c r="C95">
        <v>3</v>
      </c>
    </row>
    <row r="96" spans="1:3" x14ac:dyDescent="0.25">
      <c r="A96">
        <v>5</v>
      </c>
      <c r="B96">
        <v>24</v>
      </c>
      <c r="C96">
        <v>3</v>
      </c>
    </row>
    <row r="97" spans="1:3" x14ac:dyDescent="0.25">
      <c r="A97">
        <v>5</v>
      </c>
      <c r="B97">
        <v>25</v>
      </c>
      <c r="C97">
        <v>3</v>
      </c>
    </row>
    <row r="98" spans="1:3" x14ac:dyDescent="0.25">
      <c r="A98">
        <v>5</v>
      </c>
      <c r="B98">
        <v>25</v>
      </c>
      <c r="C98">
        <v>3</v>
      </c>
    </row>
    <row r="99" spans="1:3" x14ac:dyDescent="0.25">
      <c r="A99">
        <v>5</v>
      </c>
      <c r="B99">
        <v>25</v>
      </c>
      <c r="C99">
        <v>3</v>
      </c>
    </row>
    <row r="100" spans="1:3" x14ac:dyDescent="0.25">
      <c r="A100">
        <v>5</v>
      </c>
      <c r="B100">
        <v>25</v>
      </c>
      <c r="C100">
        <v>3</v>
      </c>
    </row>
    <row r="109" spans="1:3" x14ac:dyDescent="0.25">
      <c r="A109" s="12" t="s">
        <v>71</v>
      </c>
      <c r="B109" s="12" t="s">
        <v>14</v>
      </c>
    </row>
    <row r="110" spans="1:3" x14ac:dyDescent="0.25">
      <c r="A110" s="8" t="s">
        <v>140</v>
      </c>
      <c r="B110" s="10">
        <v>30</v>
      </c>
    </row>
    <row r="111" spans="1:3" x14ac:dyDescent="0.25">
      <c r="A111" s="8" t="s">
        <v>141</v>
      </c>
      <c r="B111" s="10">
        <v>37</v>
      </c>
    </row>
    <row r="112" spans="1:3" x14ac:dyDescent="0.25">
      <c r="A112" s="8" t="s">
        <v>142</v>
      </c>
      <c r="B112" s="10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Данные</vt:lpstr>
      <vt:lpstr>Лб1</vt:lpstr>
      <vt:lpstr>Лб2</vt:lpstr>
      <vt:lpstr>Лаб3</vt:lpstr>
      <vt:lpstr>Лб4</vt:lpstr>
      <vt:lpstr>Лб5</vt:lpstr>
      <vt:lpstr>Счет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2024-05-29T06:47:41Z</dcterms:modified>
</cp:coreProperties>
</file>