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716d077f2fc9c69/Desktop/Finance ^0 Accounting Root/"/>
    </mc:Choice>
  </mc:AlternateContent>
  <xr:revisionPtr revIDLastSave="1037" documentId="11_AD4DB114E441178AC67DF4972E92E714693EDF26" xr6:coauthVersionLast="47" xr6:coauthVersionMax="47" xr10:uidLastSave="{0D0A3826-173C-44B6-9C77-170FDD6B28C0}"/>
  <bookViews>
    <workbookView xWindow="-110" yWindow="-110" windowWidth="19420" windowHeight="11500" firstSheet="3" activeTab="5" xr2:uid="{00000000-000D-0000-FFFF-FFFF00000000}"/>
  </bookViews>
  <sheets>
    <sheet name="General Journal" sheetId="1" r:id="rId1"/>
    <sheet name="General ledger" sheetId="2" r:id="rId2"/>
    <sheet name="Balance Sheet" sheetId="3" r:id="rId3"/>
    <sheet name="Income Statement" sheetId="4" r:id="rId4"/>
    <sheet name="Cash flow (Direct method)" sheetId="5" r:id="rId5"/>
    <sheet name="Cash Flow (indirect mehtod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6" l="1"/>
  <c r="H29" i="6"/>
  <c r="I23" i="6"/>
  <c r="I19" i="6"/>
  <c r="C16" i="6"/>
  <c r="C13" i="6"/>
  <c r="C8" i="6"/>
  <c r="C10" i="6" s="1"/>
  <c r="I7" i="6"/>
  <c r="I14" i="6" s="1"/>
  <c r="D26" i="6"/>
  <c r="D30" i="6" s="1"/>
  <c r="K24" i="5"/>
  <c r="K22" i="5"/>
  <c r="K19" i="5"/>
  <c r="K15" i="5"/>
  <c r="K10" i="5"/>
  <c r="C16" i="5"/>
  <c r="C13" i="5"/>
  <c r="C8" i="5"/>
  <c r="C10" i="5" s="1"/>
  <c r="L13" i="4"/>
  <c r="L9" i="4"/>
  <c r="C15" i="4"/>
  <c r="D15" i="4"/>
  <c r="M16" i="3"/>
  <c r="N16" i="3"/>
  <c r="E16" i="3"/>
  <c r="E13" i="3"/>
  <c r="E10" i="3"/>
  <c r="E8" i="3"/>
  <c r="M16" i="2"/>
  <c r="L16" i="2"/>
  <c r="M9" i="2"/>
  <c r="G52" i="2"/>
  <c r="F52" i="2"/>
  <c r="E52" i="2"/>
  <c r="G41" i="2"/>
  <c r="G37" i="2"/>
  <c r="G33" i="2"/>
  <c r="G29" i="2"/>
  <c r="G49" i="2"/>
  <c r="F49" i="2"/>
  <c r="E49" i="2"/>
  <c r="G48" i="2"/>
  <c r="G45" i="2"/>
  <c r="F45" i="2"/>
  <c r="E45" i="2"/>
  <c r="G44" i="2"/>
  <c r="F41" i="2"/>
  <c r="G40" i="2"/>
  <c r="E41" i="2"/>
  <c r="G36" i="2"/>
  <c r="G32" i="2"/>
  <c r="E37" i="2"/>
  <c r="F37" i="2"/>
  <c r="E33" i="2"/>
  <c r="F33" i="2"/>
  <c r="G28" i="2"/>
  <c r="G27" i="2"/>
  <c r="F29" i="2"/>
  <c r="E29" i="2"/>
  <c r="E28" i="2"/>
  <c r="F27" i="2"/>
  <c r="G24" i="2"/>
  <c r="G23" i="2"/>
  <c r="G22" i="2"/>
  <c r="G14" i="2"/>
  <c r="G18" i="2"/>
  <c r="G13" i="2"/>
  <c r="G11" i="2"/>
  <c r="G12" i="2"/>
  <c r="G10" i="2"/>
  <c r="G9" i="2"/>
  <c r="G8" i="2"/>
  <c r="G7" i="2"/>
  <c r="E14" i="2"/>
  <c r="F14" i="2"/>
  <c r="F38" i="1"/>
  <c r="B37" i="1"/>
  <c r="F34" i="1"/>
  <c r="F30" i="1"/>
  <c r="F26" i="1"/>
  <c r="F22" i="1"/>
  <c r="F14" i="1"/>
  <c r="F10" i="1"/>
  <c r="F18" i="1"/>
  <c r="E17" i="1"/>
  <c r="I25" i="6" l="1"/>
</calcChain>
</file>

<file path=xl/sharedStrings.xml><?xml version="1.0" encoding="utf-8"?>
<sst xmlns="http://schemas.openxmlformats.org/spreadsheetml/2006/main" count="242" uniqueCount="120">
  <si>
    <t>SES Co.</t>
  </si>
  <si>
    <t>General Journal</t>
  </si>
  <si>
    <t>Date</t>
  </si>
  <si>
    <t>Account and Description</t>
  </si>
  <si>
    <t>Ref.</t>
  </si>
  <si>
    <t>Debit</t>
  </si>
  <si>
    <t>Credit</t>
  </si>
  <si>
    <t>No.</t>
  </si>
  <si>
    <t>Cash</t>
  </si>
  <si>
    <t>Owner's Equity</t>
  </si>
  <si>
    <t>Furntiure</t>
  </si>
  <si>
    <t>(The owner invested in the business)</t>
  </si>
  <si>
    <t>Furtniture</t>
  </si>
  <si>
    <t>Accounts payable</t>
  </si>
  <si>
    <t>(Furniture purchased for office on credit)</t>
  </si>
  <si>
    <t>Accounts Payable</t>
  </si>
  <si>
    <t>(Furniture purchased for the office on cash)</t>
  </si>
  <si>
    <t>(Amount settled for the furniture)</t>
  </si>
  <si>
    <t>Rent</t>
  </si>
  <si>
    <t>(Paid rent for the office building)</t>
  </si>
  <si>
    <t>Dividend</t>
  </si>
  <si>
    <t>(Dividend received on investment)</t>
  </si>
  <si>
    <t>Inventory</t>
  </si>
  <si>
    <t>Sales</t>
  </si>
  <si>
    <t>Cost of Sales</t>
  </si>
  <si>
    <t>General Ledger</t>
  </si>
  <si>
    <t>Period</t>
  </si>
  <si>
    <t>Description</t>
  </si>
  <si>
    <t>Balance</t>
  </si>
  <si>
    <t>-</t>
  </si>
  <si>
    <t>The Owner investment (intital contribution in the business)</t>
  </si>
  <si>
    <t>paid rent for the office building</t>
  </si>
  <si>
    <t>Purchased furniture for the office</t>
  </si>
  <si>
    <t>Settle the accounts payable amount for futniture</t>
  </si>
  <si>
    <t>Received dividend on investment</t>
  </si>
  <si>
    <t>Sold 5 Bikes for on cash</t>
  </si>
  <si>
    <t>Purchased 10 Bikes for cash</t>
  </si>
  <si>
    <t>(Sold 5 Bikes for cash)</t>
  </si>
  <si>
    <t>(Purchase of 10 Bikes for cash)</t>
  </si>
  <si>
    <t>(To record the cost of Bikes sold)</t>
  </si>
  <si>
    <t>ref.</t>
  </si>
  <si>
    <t>Purchased furntiure on Cash</t>
  </si>
  <si>
    <t>Purchased furntiure on Credit</t>
  </si>
  <si>
    <t>1100- Cash</t>
  </si>
  <si>
    <t>1100- Cash total</t>
  </si>
  <si>
    <t>1200- Inventory</t>
  </si>
  <si>
    <t>1200- Inventory Total</t>
  </si>
  <si>
    <t>1300 - Furniture</t>
  </si>
  <si>
    <t>1300 - Furniture Total</t>
  </si>
  <si>
    <t>2100 - Accounts Payable</t>
  </si>
  <si>
    <t>Purchased furniture on credit</t>
  </si>
  <si>
    <t>Amount settled for the furniture</t>
  </si>
  <si>
    <t>2100 - Accounts Payable Total</t>
  </si>
  <si>
    <t>Owner's intital investment</t>
  </si>
  <si>
    <t>3100- Owner's Quity Total</t>
  </si>
  <si>
    <t>Dividend received on investment</t>
  </si>
  <si>
    <t>5100- Dividend Total</t>
  </si>
  <si>
    <t>2900 - Owner's equity</t>
  </si>
  <si>
    <t>3100 - Dividend</t>
  </si>
  <si>
    <t>3200 - Sales</t>
  </si>
  <si>
    <t>Sold 5 bicycles on cash</t>
  </si>
  <si>
    <t>3200- Sales Total</t>
  </si>
  <si>
    <t>4100- Cost of Sales</t>
  </si>
  <si>
    <t>To record the cost of sold bikes</t>
  </si>
  <si>
    <t>4100- Cost of Sales Total</t>
  </si>
  <si>
    <t>4200- Rent</t>
  </si>
  <si>
    <t>Paid the rent for the office building</t>
  </si>
  <si>
    <t>4200 - rent</t>
  </si>
  <si>
    <t xml:space="preserve">Trial Balance </t>
  </si>
  <si>
    <t>Account #</t>
  </si>
  <si>
    <t xml:space="preserve">Account Name </t>
  </si>
  <si>
    <t>Furniture</t>
  </si>
  <si>
    <t>Total</t>
  </si>
  <si>
    <t>Balance Sheet</t>
  </si>
  <si>
    <t>As at 31. jan 24</t>
  </si>
  <si>
    <t>As on 31.01.2024</t>
  </si>
  <si>
    <t>total Current Assets</t>
  </si>
  <si>
    <t>Total Assets</t>
  </si>
  <si>
    <t>Total Current Liabilities</t>
  </si>
  <si>
    <t>Retained Earnings</t>
  </si>
  <si>
    <t>Total Liabilities and Equity</t>
  </si>
  <si>
    <t>Income Statement</t>
  </si>
  <si>
    <t>For the period ended Jan 31, 2024</t>
  </si>
  <si>
    <t>Gross Profit</t>
  </si>
  <si>
    <t>Net income</t>
  </si>
  <si>
    <t>Operating Expenses (Rent)</t>
  </si>
  <si>
    <t>Other Income (Dividend)</t>
  </si>
  <si>
    <t>Statement of Cash flows</t>
  </si>
  <si>
    <t>For the period ended Jan 31,2024</t>
  </si>
  <si>
    <t>Cash Collected from customers (Sold Bikes)</t>
  </si>
  <si>
    <t>Cash paid to Bikes supplier</t>
  </si>
  <si>
    <t>Rent paid</t>
  </si>
  <si>
    <t>Additions to property, plant and equipment (Furniture)</t>
  </si>
  <si>
    <t>Dividend Received</t>
  </si>
  <si>
    <t>Cash generated (Used) by investing activities</t>
  </si>
  <si>
    <t>Cash generated (Used) by Financing activities</t>
  </si>
  <si>
    <t>Cash generated (Used) by business operation</t>
  </si>
  <si>
    <t>Cash generated (Used) by Business Operation</t>
  </si>
  <si>
    <t>Issue of Shares</t>
  </si>
  <si>
    <t>Net increase (Decrease) in cash and cash equivalents</t>
  </si>
  <si>
    <t>Cash and Cash Equivalents, from the beginning of the period</t>
  </si>
  <si>
    <t>Cash and Cash Equivalents, End of the period</t>
  </si>
  <si>
    <t>Satement of Cash flows</t>
  </si>
  <si>
    <t>For the period ended jan. 31, 2024</t>
  </si>
  <si>
    <t>Cash generated (Used) by operations</t>
  </si>
  <si>
    <t>Net Income</t>
  </si>
  <si>
    <t>Adjustments (e.g. depriciation)</t>
  </si>
  <si>
    <t>Dividend Income</t>
  </si>
  <si>
    <t>Changes in working capital &amp; otherr assets and liabilities</t>
  </si>
  <si>
    <t>Increase (Decrease) in accounts receivable</t>
  </si>
  <si>
    <t>Increase (Decrease) in Inventory</t>
  </si>
  <si>
    <t>Increase (Decrease) in accounts payable</t>
  </si>
  <si>
    <t>Cash Provided (Used) by investing activities</t>
  </si>
  <si>
    <t>Cash Generated (Used) by financing activities</t>
  </si>
  <si>
    <t>Net increase (decrease) in cash and cash equivalents</t>
  </si>
  <si>
    <r>
      <t xml:space="preserve">My comment: Although we see a positive cash flow of 8300 €. That's because of the investment from the owner. Because we can see from the cash flow statement, the money flows outward from the business's </t>
    </r>
    <r>
      <rPr>
        <b/>
        <sz val="11"/>
        <color theme="1"/>
        <rFont val="Calibri"/>
        <family val="2"/>
        <scheme val="minor"/>
      </rPr>
      <t xml:space="preserve">Operating and Investing Activities. </t>
    </r>
    <r>
      <rPr>
        <sz val="11"/>
        <color theme="1"/>
        <rFont val="Calibri"/>
        <family val="2"/>
        <scheme val="minor"/>
      </rPr>
      <t>We need to focus more on our core business and investment strategies.</t>
    </r>
  </si>
  <si>
    <t>Invested money</t>
  </si>
  <si>
    <t>Net increase in the cash and cash equivalents</t>
  </si>
  <si>
    <t>Loss of the owner from the current cash flow in the cash perspective</t>
  </si>
  <si>
    <t>Net loss of the owner from the current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</si>
</sst>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  <numFmt numFmtId="165" formatCode="_-* #,##0\ [$€-407]_-;\-* #,##0\ [$€-407]_-;_-* &quot;-&quot;??\ [$€-407]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1" xfId="2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4" fillId="0" borderId="3" xfId="4" applyAlignment="1">
      <alignment wrapText="1"/>
    </xf>
    <xf numFmtId="165" fontId="0" fillId="0" borderId="0" xfId="0" applyNumberFormat="1" applyAlignment="1">
      <alignment wrapText="1"/>
    </xf>
    <xf numFmtId="165" fontId="4" fillId="0" borderId="3" xfId="4" applyNumberFormat="1" applyAlignment="1">
      <alignment wrapText="1"/>
    </xf>
    <xf numFmtId="44" fontId="0" fillId="0" borderId="0" xfId="1" applyFont="1" applyAlignment="1">
      <alignment wrapText="1"/>
    </xf>
    <xf numFmtId="164" fontId="0" fillId="0" borderId="0" xfId="1" applyNumberFormat="1" applyFont="1" applyAlignment="1">
      <alignment wrapText="1"/>
    </xf>
    <xf numFmtId="164" fontId="4" fillId="0" borderId="3" xfId="1" applyNumberFormat="1" applyFont="1" applyBorder="1" applyAlignment="1">
      <alignment wrapText="1"/>
    </xf>
    <xf numFmtId="164" fontId="0" fillId="0" borderId="0" xfId="0" applyNumberFormat="1" applyAlignment="1">
      <alignment wrapText="1"/>
    </xf>
    <xf numFmtId="0" fontId="5" fillId="2" borderId="0" xfId="0" applyFont="1" applyFill="1" applyAlignment="1">
      <alignment wrapText="1"/>
    </xf>
    <xf numFmtId="164" fontId="4" fillId="0" borderId="3" xfId="4" applyNumberFormat="1" applyAlignment="1">
      <alignment wrapText="1"/>
    </xf>
    <xf numFmtId="165" fontId="0" fillId="0" borderId="0" xfId="1" applyNumberFormat="1" applyFont="1" applyAlignment="1">
      <alignment wrapText="1"/>
    </xf>
    <xf numFmtId="0" fontId="2" fillId="0" borderId="1" xfId="2" applyAlignment="1">
      <alignment horizontal="center" vertical="center" wrapText="1"/>
    </xf>
    <xf numFmtId="0" fontId="2" fillId="0" borderId="1" xfId="2" applyAlignment="1">
      <alignment horizontal="center" vertical="top" wrapText="1"/>
    </xf>
    <xf numFmtId="0" fontId="0" fillId="3" borderId="0" xfId="0" applyFill="1"/>
    <xf numFmtId="0" fontId="6" fillId="3" borderId="0" xfId="0" applyFont="1" applyFill="1"/>
    <xf numFmtId="0" fontId="5" fillId="2" borderId="0" xfId="0" applyFont="1" applyFill="1"/>
    <xf numFmtId="15" fontId="5" fillId="2" borderId="0" xfId="0" applyNumberFormat="1" applyFont="1" applyFill="1"/>
    <xf numFmtId="44" fontId="5" fillId="2" borderId="0" xfId="1" applyFont="1" applyFill="1"/>
    <xf numFmtId="0" fontId="6" fillId="0" borderId="0" xfId="0" applyFont="1"/>
    <xf numFmtId="164" fontId="5" fillId="2" borderId="0" xfId="1" applyNumberFormat="1" applyFont="1" applyFill="1"/>
    <xf numFmtId="0" fontId="3" fillId="0" borderId="2" xfId="3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17" fontId="0" fillId="0" borderId="0" xfId="0" applyNumberFormat="1"/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15" fontId="0" fillId="3" borderId="0" xfId="0" applyNumberFormat="1" applyFill="1" applyAlignment="1">
      <alignment horizontal="center" vertical="center"/>
    </xf>
    <xf numFmtId="44" fontId="0" fillId="0" borderId="0" xfId="1" applyFont="1"/>
    <xf numFmtId="164" fontId="0" fillId="0" borderId="0" xfId="0" applyNumberFormat="1"/>
    <xf numFmtId="164" fontId="3" fillId="0" borderId="2" xfId="3" applyNumberFormat="1"/>
    <xf numFmtId="0" fontId="4" fillId="0" borderId="0" xfId="5"/>
    <xf numFmtId="164" fontId="4" fillId="0" borderId="0" xfId="5" applyNumberFormat="1"/>
    <xf numFmtId="0" fontId="4" fillId="0" borderId="3" xfId="4"/>
    <xf numFmtId="0" fontId="2" fillId="0" borderId="1" xfId="2"/>
    <xf numFmtId="0" fontId="4" fillId="0" borderId="1" xfId="5" applyBorder="1"/>
    <xf numFmtId="0" fontId="4" fillId="0" borderId="2" xfId="5" applyBorder="1"/>
    <xf numFmtId="164" fontId="4" fillId="0" borderId="5" xfId="5" applyNumberFormat="1" applyBorder="1"/>
    <xf numFmtId="164" fontId="4" fillId="0" borderId="4" xfId="5" applyNumberFormat="1" applyBorder="1"/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wrapText="1"/>
    </xf>
    <xf numFmtId="15" fontId="6" fillId="3" borderId="0" xfId="0" applyNumberFormat="1" applyFont="1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7" fontId="0" fillId="0" borderId="6" xfId="0" applyNumberFormat="1" applyBorder="1"/>
    <xf numFmtId="164" fontId="0" fillId="0" borderId="6" xfId="1" applyNumberFormat="1" applyFont="1" applyBorder="1"/>
    <xf numFmtId="164" fontId="3" fillId="0" borderId="7" xfId="3" applyNumberFormat="1" applyBorder="1"/>
    <xf numFmtId="0" fontId="0" fillId="0" borderId="6" xfId="0" applyBorder="1"/>
    <xf numFmtId="164" fontId="4" fillId="0" borderId="6" xfId="5" applyNumberFormat="1" applyBorder="1"/>
    <xf numFmtId="164" fontId="2" fillId="4" borderId="1" xfId="2" applyNumberFormat="1" applyFill="1"/>
    <xf numFmtId="164" fontId="0" fillId="4" borderId="6" xfId="1" applyNumberFormat="1" applyFont="1" applyFill="1" applyBorder="1"/>
    <xf numFmtId="164" fontId="4" fillId="0" borderId="0" xfId="1" applyNumberFormat="1" applyFont="1"/>
    <xf numFmtId="164" fontId="0" fillId="0" borderId="5" xfId="0" applyNumberFormat="1" applyBorder="1"/>
    <xf numFmtId="164" fontId="0" fillId="0" borderId="5" xfId="1" applyNumberFormat="1" applyFont="1" applyBorder="1"/>
    <xf numFmtId="164" fontId="0" fillId="0" borderId="8" xfId="0" applyNumberFormat="1" applyBorder="1"/>
    <xf numFmtId="164" fontId="0" fillId="5" borderId="0" xfId="1" applyNumberFormat="1" applyFont="1" applyFill="1"/>
    <xf numFmtId="164" fontId="0" fillId="5" borderId="6" xfId="1" applyNumberFormat="1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9" xfId="4" applyFill="1" applyBorder="1"/>
    <xf numFmtId="0" fontId="0" fillId="0" borderId="9" xfId="0" applyBorder="1"/>
    <xf numFmtId="164" fontId="0" fillId="0" borderId="9" xfId="0" applyNumberFormat="1" applyBorder="1" applyAlignment="1">
      <alignment vertical="top" wrapText="1"/>
    </xf>
    <xf numFmtId="0" fontId="6" fillId="6" borderId="0" xfId="0" applyFont="1" applyFill="1" applyAlignment="1">
      <alignment horizontal="center"/>
    </xf>
  </cellXfs>
  <cellStyles count="6">
    <cellStyle name="Currency" xfId="1" builtinId="4"/>
    <cellStyle name="Heading 1" xfId="2" builtinId="16"/>
    <cellStyle name="Heading 2" xfId="3" builtinId="17"/>
    <cellStyle name="Heading 3" xfId="4" builtinId="18"/>
    <cellStyle name="Heading 4" xfId="5" builtinId="19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&quot;€&quot;_-;\-* #,##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&quot;€&quot;_-;\-* #,##0\ &quot;€&quot;_-;_-* &quot;-&quot;??\ &quot;€&quot;_-;_-@_-"/>
    </dxf>
  </dxfs>
  <tableStyles count="1" defaultTableStyle="TableStyleMedium2" defaultPivotStyle="PivotStyleLight16">
    <tableStyle name="Invisible" pivot="0" table="0" count="0" xr9:uid="{EFB1FE0D-FBDA-4DE6-95F1-5AAAA46292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81F9C-E950-4E03-9AAD-12E8EF50816E}" name="Table1" displayName="Table1" ref="J5:M14" totalsRowShown="0">
  <autoFilter ref="J5:M14" xr:uid="{35381F9C-E950-4E03-9AAD-12E8EF50816E}"/>
  <tableColumns count="4">
    <tableColumn id="1" xr3:uid="{BF26BBF3-DB68-4753-B5FA-93F7FACBCA36}" name="Account #" dataCellStyle="Heading 2"/>
    <tableColumn id="2" xr3:uid="{91105E99-C5E3-4C4F-A07D-DE40E37AA4E1}" name="Account Name "/>
    <tableColumn id="3" xr3:uid="{113DDBF0-2236-431F-B373-A8C802F3B4BE}" name="Debit" dataDxfId="5" dataCellStyle="Currency"/>
    <tableColumn id="4" xr3:uid="{A7B0C847-FE9C-4BA4-BBFF-F3866BF642FF}" name="Credit" dataDxfId="4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73DA23-AB98-4DEE-B61B-EB0BCBEEE18C}" name="Table16" displayName="Table16" ref="K5:N14" totalsRowShown="0">
  <autoFilter ref="K5:N14" xr:uid="{E973DA23-AB98-4DEE-B61B-EB0BCBEEE18C}"/>
  <tableColumns count="4">
    <tableColumn id="1" xr3:uid="{5B6EC236-E4EE-424E-A3A0-3B2D0814F8F0}" name="Account #" dataCellStyle="Heading 2"/>
    <tableColumn id="2" xr3:uid="{4973B660-5E21-40B6-8B74-FDDEE64DEDA9}" name="Account Name "/>
    <tableColumn id="3" xr3:uid="{2E79FFAC-6BFA-4171-846C-BA435745C893}" name="Debit" dataDxfId="3" dataCellStyle="Currency"/>
    <tableColumn id="4" xr3:uid="{C6108B62-356B-4014-85A7-9D727FE2A2A5}" name="Credit" dataDxfId="2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A0CF74-3682-4E89-9BFD-D0C56B1CDA25}" name="Table17" displayName="Table17" ref="A4:D13" totalsRowShown="0">
  <autoFilter ref="A4:D13" xr:uid="{8DA0CF74-3682-4E89-9BFD-D0C56B1CDA25}"/>
  <tableColumns count="4">
    <tableColumn id="1" xr3:uid="{1F75CCE7-44D6-4E69-9F9A-5C01E02391FD}" name="Account #" dataCellStyle="Heading 2"/>
    <tableColumn id="2" xr3:uid="{6F5D452A-C401-4553-A5AD-EC4FA1C10EC1}" name="Account Name "/>
    <tableColumn id="3" xr3:uid="{4BF6286C-3CCF-4617-8D45-7BB4AAA4E3C1}" name="Debit" dataDxfId="1" dataCellStyle="Currency"/>
    <tableColumn id="4" xr3:uid="{B0955F58-1F2A-41D1-B3F6-7E0443CB0661}" name="Credi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pane ySplit="4" topLeftCell="A5" activePane="bottomLeft" state="frozen"/>
      <selection pane="bottomLeft" sqref="A1:G2"/>
    </sheetView>
  </sheetViews>
  <sheetFormatPr defaultRowHeight="14.5" x14ac:dyDescent="0.35"/>
  <cols>
    <col min="1" max="1" width="4.1796875" customWidth="1"/>
    <col min="2" max="2" width="11.7265625" customWidth="1"/>
    <col min="3" max="3" width="21.36328125" style="2" bestFit="1" customWidth="1"/>
    <col min="4" max="4" width="6.54296875" bestFit="1" customWidth="1"/>
    <col min="5" max="6" width="13.6328125" bestFit="1" customWidth="1"/>
  </cols>
  <sheetData>
    <row r="1" spans="1:8" x14ac:dyDescent="0.35">
      <c r="A1" s="30" t="s">
        <v>0</v>
      </c>
      <c r="B1" s="30"/>
      <c r="C1" s="30"/>
      <c r="D1" s="30"/>
      <c r="E1" s="30"/>
      <c r="F1" s="30"/>
      <c r="G1" s="30"/>
      <c r="H1" s="20"/>
    </row>
    <row r="2" spans="1:8" x14ac:dyDescent="0.35">
      <c r="A2" s="30"/>
      <c r="B2" s="30"/>
      <c r="C2" s="30"/>
      <c r="D2" s="30"/>
      <c r="E2" s="30"/>
      <c r="F2" s="30"/>
      <c r="G2" s="30"/>
      <c r="H2" s="20"/>
    </row>
    <row r="3" spans="1:8" x14ac:dyDescent="0.35">
      <c r="A3" s="30" t="s">
        <v>1</v>
      </c>
      <c r="B3" s="30"/>
      <c r="C3" s="30"/>
      <c r="D3" s="30"/>
      <c r="E3" s="30"/>
      <c r="F3" s="30"/>
      <c r="G3" s="30"/>
      <c r="H3" s="30"/>
    </row>
    <row r="4" spans="1:8" ht="29" x14ac:dyDescent="0.35">
      <c r="A4" s="21" t="s">
        <v>7</v>
      </c>
      <c r="B4" s="22" t="s">
        <v>2</v>
      </c>
      <c r="C4" s="14" t="s">
        <v>3</v>
      </c>
      <c r="D4" s="21" t="s">
        <v>4</v>
      </c>
      <c r="E4" s="23" t="s">
        <v>5</v>
      </c>
      <c r="F4" s="23" t="s">
        <v>6</v>
      </c>
      <c r="G4" s="24"/>
      <c r="H4" s="24"/>
    </row>
    <row r="5" spans="1:8" x14ac:dyDescent="0.35">
      <c r="A5">
        <v>1</v>
      </c>
      <c r="B5" s="1">
        <v>45292</v>
      </c>
      <c r="C5" s="2" t="s">
        <v>8</v>
      </c>
      <c r="E5" s="3">
        <v>30000</v>
      </c>
      <c r="F5" s="3"/>
    </row>
    <row r="6" spans="1:8" x14ac:dyDescent="0.35">
      <c r="C6" s="2" t="s">
        <v>9</v>
      </c>
      <c r="E6" s="3"/>
      <c r="F6" s="3">
        <v>30000</v>
      </c>
    </row>
    <row r="7" spans="1:8" ht="29" x14ac:dyDescent="0.35">
      <c r="C7" s="2" t="s">
        <v>11</v>
      </c>
      <c r="E7" s="3"/>
      <c r="F7" s="3"/>
    </row>
    <row r="8" spans="1:8" x14ac:dyDescent="0.35">
      <c r="E8" s="3"/>
      <c r="F8" s="3"/>
    </row>
    <row r="9" spans="1:8" x14ac:dyDescent="0.35">
      <c r="A9">
        <v>2</v>
      </c>
      <c r="B9" s="1">
        <v>45292</v>
      </c>
      <c r="C9" s="2" t="s">
        <v>10</v>
      </c>
      <c r="E9" s="3">
        <v>10000</v>
      </c>
      <c r="F9" s="3"/>
    </row>
    <row r="10" spans="1:8" x14ac:dyDescent="0.35">
      <c r="C10" s="2" t="s">
        <v>8</v>
      </c>
      <c r="E10" s="3"/>
      <c r="F10" s="3">
        <f>E9</f>
        <v>10000</v>
      </c>
    </row>
    <row r="11" spans="1:8" ht="29" x14ac:dyDescent="0.35">
      <c r="C11" s="2" t="s">
        <v>16</v>
      </c>
      <c r="E11" s="3"/>
      <c r="F11" s="3"/>
    </row>
    <row r="12" spans="1:8" x14ac:dyDescent="0.35">
      <c r="E12" s="3"/>
      <c r="F12" s="3"/>
    </row>
    <row r="13" spans="1:8" x14ac:dyDescent="0.35">
      <c r="A13">
        <v>3</v>
      </c>
      <c r="B13" s="1">
        <v>45296</v>
      </c>
      <c r="C13" s="2" t="s">
        <v>12</v>
      </c>
      <c r="E13" s="3">
        <v>10000</v>
      </c>
      <c r="F13" s="3"/>
    </row>
    <row r="14" spans="1:8" x14ac:dyDescent="0.35">
      <c r="C14" s="2" t="s">
        <v>13</v>
      </c>
      <c r="E14" s="3"/>
      <c r="F14" s="3">
        <f>E13</f>
        <v>10000</v>
      </c>
    </row>
    <row r="15" spans="1:8" ht="29" x14ac:dyDescent="0.35">
      <c r="C15" s="2" t="s">
        <v>14</v>
      </c>
      <c r="E15" s="3"/>
      <c r="F15" s="3"/>
    </row>
    <row r="16" spans="1:8" x14ac:dyDescent="0.35">
      <c r="E16" s="3"/>
      <c r="F16" s="3"/>
    </row>
    <row r="17" spans="1:6" x14ac:dyDescent="0.35">
      <c r="A17">
        <v>4</v>
      </c>
      <c r="B17" s="1">
        <v>45301</v>
      </c>
      <c r="C17" s="2" t="s">
        <v>15</v>
      </c>
      <c r="E17" s="3">
        <f>E13</f>
        <v>10000</v>
      </c>
      <c r="F17" s="3"/>
    </row>
    <row r="18" spans="1:6" x14ac:dyDescent="0.35">
      <c r="C18" s="2" t="s">
        <v>8</v>
      </c>
      <c r="E18" s="3"/>
      <c r="F18" s="3">
        <f>E17</f>
        <v>10000</v>
      </c>
    </row>
    <row r="19" spans="1:6" ht="29" x14ac:dyDescent="0.35">
      <c r="C19" s="2" t="s">
        <v>17</v>
      </c>
      <c r="E19" s="3"/>
      <c r="F19" s="3"/>
    </row>
    <row r="20" spans="1:6" x14ac:dyDescent="0.35">
      <c r="E20" s="3"/>
      <c r="F20" s="3"/>
    </row>
    <row r="21" spans="1:6" x14ac:dyDescent="0.35">
      <c r="A21">
        <v>5</v>
      </c>
      <c r="B21" s="1">
        <v>45306</v>
      </c>
      <c r="C21" s="2" t="s">
        <v>18</v>
      </c>
      <c r="E21" s="3">
        <v>1200</v>
      </c>
      <c r="F21" s="3"/>
    </row>
    <row r="22" spans="1:6" x14ac:dyDescent="0.35">
      <c r="C22" s="2" t="s">
        <v>8</v>
      </c>
      <c r="E22" s="3"/>
      <c r="F22" s="3">
        <f>E21</f>
        <v>1200</v>
      </c>
    </row>
    <row r="23" spans="1:6" ht="29" x14ac:dyDescent="0.35">
      <c r="C23" s="2" t="s">
        <v>19</v>
      </c>
      <c r="E23" s="3"/>
      <c r="F23" s="3"/>
    </row>
    <row r="24" spans="1:6" x14ac:dyDescent="0.35">
      <c r="E24" s="3"/>
      <c r="F24" s="3"/>
    </row>
    <row r="25" spans="1:6" x14ac:dyDescent="0.35">
      <c r="A25">
        <v>6</v>
      </c>
      <c r="B25" s="1">
        <v>45307</v>
      </c>
      <c r="C25" s="2" t="s">
        <v>8</v>
      </c>
      <c r="E25" s="3">
        <v>500</v>
      </c>
      <c r="F25" s="3"/>
    </row>
    <row r="26" spans="1:6" x14ac:dyDescent="0.35">
      <c r="C26" s="2" t="s">
        <v>20</v>
      </c>
      <c r="E26" s="3"/>
      <c r="F26" s="3">
        <f>E25</f>
        <v>500</v>
      </c>
    </row>
    <row r="27" spans="1:6" ht="29" x14ac:dyDescent="0.35">
      <c r="C27" s="2" t="s">
        <v>21</v>
      </c>
      <c r="E27" s="3"/>
      <c r="F27" s="3"/>
    </row>
    <row r="28" spans="1:6" x14ac:dyDescent="0.35">
      <c r="E28" s="3"/>
      <c r="F28" s="3"/>
    </row>
    <row r="29" spans="1:6" x14ac:dyDescent="0.35">
      <c r="A29">
        <v>7</v>
      </c>
      <c r="B29" s="1">
        <v>45311</v>
      </c>
      <c r="C29" s="2" t="s">
        <v>22</v>
      </c>
      <c r="E29" s="3">
        <v>5000</v>
      </c>
      <c r="F29" s="3"/>
    </row>
    <row r="30" spans="1:6" x14ac:dyDescent="0.35">
      <c r="C30" s="2" t="s">
        <v>8</v>
      </c>
      <c r="E30" s="3"/>
      <c r="F30" s="3">
        <f>E29</f>
        <v>5000</v>
      </c>
    </row>
    <row r="31" spans="1:6" ht="29" x14ac:dyDescent="0.35">
      <c r="C31" s="2" t="s">
        <v>38</v>
      </c>
      <c r="E31" s="3"/>
      <c r="F31" s="3"/>
    </row>
    <row r="32" spans="1:6" x14ac:dyDescent="0.35">
      <c r="B32" s="1"/>
      <c r="E32" s="3"/>
      <c r="F32" s="3"/>
    </row>
    <row r="33" spans="1:6" x14ac:dyDescent="0.35">
      <c r="A33">
        <v>8</v>
      </c>
      <c r="B33" s="1">
        <v>45314</v>
      </c>
      <c r="C33" s="2" t="s">
        <v>8</v>
      </c>
      <c r="E33" s="3">
        <v>4000</v>
      </c>
      <c r="F33" s="3"/>
    </row>
    <row r="34" spans="1:6" x14ac:dyDescent="0.35">
      <c r="C34" s="2" t="s">
        <v>23</v>
      </c>
      <c r="E34" s="3"/>
      <c r="F34" s="3">
        <f>E33</f>
        <v>4000</v>
      </c>
    </row>
    <row r="35" spans="1:6" x14ac:dyDescent="0.35">
      <c r="C35" s="2" t="s">
        <v>37</v>
      </c>
      <c r="E35" s="3"/>
      <c r="F35" s="3"/>
    </row>
    <row r="36" spans="1:6" x14ac:dyDescent="0.35">
      <c r="E36" s="3"/>
      <c r="F36" s="3"/>
    </row>
    <row r="37" spans="1:6" x14ac:dyDescent="0.35">
      <c r="A37">
        <v>9</v>
      </c>
      <c r="B37" s="1">
        <f>B33</f>
        <v>45314</v>
      </c>
      <c r="C37" s="2" t="s">
        <v>24</v>
      </c>
      <c r="E37" s="3">
        <v>2500</v>
      </c>
      <c r="F37" s="3"/>
    </row>
    <row r="38" spans="1:6" x14ac:dyDescent="0.35">
      <c r="C38" s="2" t="s">
        <v>22</v>
      </c>
      <c r="E38" s="3"/>
      <c r="F38" s="3">
        <f>E37</f>
        <v>2500</v>
      </c>
    </row>
    <row r="39" spans="1:6" ht="29" x14ac:dyDescent="0.35">
      <c r="C39" s="2" t="s">
        <v>39</v>
      </c>
    </row>
  </sheetData>
  <mergeCells count="2">
    <mergeCell ref="A1:G2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FF6C-26BE-4321-A1E8-835433ED7C32}">
  <sheetPr>
    <tabColor rgb="FFFFFF00"/>
  </sheetPr>
  <dimension ref="A1:N52"/>
  <sheetViews>
    <sheetView workbookViewId="0">
      <pane ySplit="4" topLeftCell="A7" activePane="bottomLeft" state="frozen"/>
      <selection pane="bottomLeft" activeCell="J2" sqref="J2:N4"/>
    </sheetView>
  </sheetViews>
  <sheetFormatPr defaultRowHeight="14.5" x14ac:dyDescent="0.35"/>
  <cols>
    <col min="1" max="1" width="19" style="2" bestFit="1" customWidth="1"/>
    <col min="2" max="2" width="10.36328125" style="2" customWidth="1"/>
    <col min="3" max="3" width="26.1796875" style="2" customWidth="1"/>
    <col min="4" max="4" width="3.90625" style="2" customWidth="1"/>
    <col min="5" max="5" width="13.36328125" style="2" bestFit="1" customWidth="1"/>
    <col min="6" max="6" width="11.7265625" style="2" bestFit="1" customWidth="1"/>
    <col min="7" max="7" width="13.36328125" style="2" bestFit="1" customWidth="1"/>
    <col min="10" max="10" width="11.08984375" customWidth="1"/>
    <col min="11" max="11" width="15.453125" bestFit="1" customWidth="1"/>
    <col min="12" max="12" width="10.54296875" style="3" bestFit="1" customWidth="1"/>
    <col min="13" max="13" width="9.1796875" style="3" customWidth="1"/>
  </cols>
  <sheetData>
    <row r="1" spans="1:14" ht="15.5" customHeight="1" x14ac:dyDescent="0.35">
      <c r="A1" s="47" t="s">
        <v>0</v>
      </c>
      <c r="B1" s="47"/>
      <c r="C1" s="47"/>
      <c r="D1" s="47"/>
    </row>
    <row r="2" spans="1:14" x14ac:dyDescent="0.35">
      <c r="A2" s="47" t="s">
        <v>25</v>
      </c>
      <c r="B2" s="47"/>
      <c r="C2" s="47"/>
      <c r="D2" s="47"/>
      <c r="J2" s="44" t="s">
        <v>68</v>
      </c>
      <c r="K2" s="44"/>
      <c r="L2" s="44"/>
      <c r="M2" s="44"/>
      <c r="N2" s="44"/>
    </row>
    <row r="3" spans="1:14" x14ac:dyDescent="0.35">
      <c r="J3" s="44"/>
      <c r="K3" s="44"/>
      <c r="L3" s="44"/>
      <c r="M3" s="44"/>
      <c r="N3" s="44"/>
    </row>
    <row r="4" spans="1:14" x14ac:dyDescent="0.35">
      <c r="A4" s="14" t="s">
        <v>2</v>
      </c>
      <c r="B4" s="14" t="s">
        <v>26</v>
      </c>
      <c r="C4" s="14" t="s">
        <v>27</v>
      </c>
      <c r="D4" s="14" t="s">
        <v>40</v>
      </c>
      <c r="E4" s="14" t="s">
        <v>5</v>
      </c>
      <c r="F4" s="14" t="s">
        <v>6</v>
      </c>
      <c r="G4" s="14" t="s">
        <v>28</v>
      </c>
      <c r="J4" s="20"/>
      <c r="K4" s="48" t="s">
        <v>75</v>
      </c>
      <c r="L4" s="44"/>
      <c r="M4" s="44"/>
      <c r="N4" s="44"/>
    </row>
    <row r="5" spans="1:14" x14ac:dyDescent="0.35">
      <c r="J5" s="21" t="s">
        <v>69</v>
      </c>
      <c r="K5" s="21" t="s">
        <v>70</v>
      </c>
      <c r="L5" s="25" t="s">
        <v>5</v>
      </c>
      <c r="M5" s="25" t="s">
        <v>6</v>
      </c>
    </row>
    <row r="6" spans="1:14" ht="20" customHeight="1" thickBot="1" x14ac:dyDescent="0.5">
      <c r="A6" s="4" t="s">
        <v>43</v>
      </c>
      <c r="B6" s="4"/>
      <c r="C6" s="4"/>
      <c r="D6" s="4"/>
      <c r="E6" s="4"/>
      <c r="F6" s="4"/>
      <c r="G6" s="17" t="s">
        <v>29</v>
      </c>
      <c r="J6" s="26">
        <v>1100</v>
      </c>
      <c r="K6" t="s">
        <v>8</v>
      </c>
      <c r="L6" s="3">
        <v>8300</v>
      </c>
    </row>
    <row r="7" spans="1:14" ht="45" thickTop="1" thickBot="1" x14ac:dyDescent="0.45">
      <c r="A7" s="5">
        <v>45292</v>
      </c>
      <c r="B7" s="6">
        <v>45292</v>
      </c>
      <c r="C7" s="2" t="s">
        <v>30</v>
      </c>
      <c r="E7" s="8">
        <v>30000</v>
      </c>
      <c r="F7" s="8"/>
      <c r="G7" s="8">
        <f>E7</f>
        <v>30000</v>
      </c>
      <c r="J7" s="26">
        <v>1200</v>
      </c>
      <c r="K7" t="s">
        <v>22</v>
      </c>
      <c r="L7" s="3">
        <v>2500</v>
      </c>
    </row>
    <row r="8" spans="1:14" ht="30.5" thickTop="1" thickBot="1" x14ac:dyDescent="0.45">
      <c r="A8" s="5">
        <v>45292</v>
      </c>
      <c r="B8" s="6">
        <v>45292</v>
      </c>
      <c r="C8" s="2" t="s">
        <v>32</v>
      </c>
      <c r="E8" s="8"/>
      <c r="F8" s="8">
        <v>10000</v>
      </c>
      <c r="G8" s="8">
        <f>G7-F8</f>
        <v>20000</v>
      </c>
      <c r="J8" s="26">
        <v>1300</v>
      </c>
      <c r="K8" t="s">
        <v>71</v>
      </c>
      <c r="L8" s="3">
        <v>20000</v>
      </c>
    </row>
    <row r="9" spans="1:14" ht="30.5" thickTop="1" thickBot="1" x14ac:dyDescent="0.45">
      <c r="A9" s="5">
        <v>45301</v>
      </c>
      <c r="B9" s="6">
        <v>45292</v>
      </c>
      <c r="C9" s="2" t="s">
        <v>33</v>
      </c>
      <c r="E9" s="8"/>
      <c r="F9" s="8">
        <v>10000</v>
      </c>
      <c r="G9" s="8">
        <f>G8-F9</f>
        <v>10000</v>
      </c>
      <c r="J9" s="26">
        <v>2100</v>
      </c>
      <c r="K9" t="s">
        <v>13</v>
      </c>
      <c r="M9" s="3">
        <f>G29</f>
        <v>0</v>
      </c>
    </row>
    <row r="10" spans="1:14" ht="30.5" thickTop="1" thickBot="1" x14ac:dyDescent="0.45">
      <c r="A10" s="5">
        <v>45306</v>
      </c>
      <c r="B10" s="6">
        <v>45292</v>
      </c>
      <c r="C10" s="2" t="s">
        <v>31</v>
      </c>
      <c r="E10" s="8"/>
      <c r="F10" s="8">
        <v>1200</v>
      </c>
      <c r="G10" s="8">
        <f>G9-F10</f>
        <v>8800</v>
      </c>
      <c r="J10" s="26">
        <v>2900</v>
      </c>
      <c r="K10" t="s">
        <v>9</v>
      </c>
      <c r="M10" s="3">
        <v>30000</v>
      </c>
    </row>
    <row r="11" spans="1:14" ht="30.5" thickTop="1" thickBot="1" x14ac:dyDescent="0.45">
      <c r="A11" s="5">
        <v>45307</v>
      </c>
      <c r="B11" s="6">
        <v>45292</v>
      </c>
      <c r="C11" s="2" t="s">
        <v>34</v>
      </c>
      <c r="E11" s="8">
        <v>500</v>
      </c>
      <c r="F11" s="8"/>
      <c r="G11" s="8">
        <f>G10+E11</f>
        <v>9300</v>
      </c>
      <c r="J11" s="26">
        <v>3100</v>
      </c>
      <c r="K11" t="s">
        <v>20</v>
      </c>
      <c r="M11" s="3">
        <v>500</v>
      </c>
    </row>
    <row r="12" spans="1:14" ht="18" thickTop="1" thickBot="1" x14ac:dyDescent="0.45">
      <c r="A12" s="5">
        <v>45311</v>
      </c>
      <c r="B12" s="6">
        <v>45292</v>
      </c>
      <c r="C12" s="2" t="s">
        <v>36</v>
      </c>
      <c r="E12" s="8"/>
      <c r="F12" s="8">
        <v>5000</v>
      </c>
      <c r="G12" s="8">
        <f>G11-F12</f>
        <v>4300</v>
      </c>
      <c r="J12" s="26">
        <v>3200</v>
      </c>
      <c r="K12" t="s">
        <v>23</v>
      </c>
      <c r="M12" s="3">
        <v>4000</v>
      </c>
    </row>
    <row r="13" spans="1:14" ht="18" thickTop="1" thickBot="1" x14ac:dyDescent="0.45">
      <c r="A13" s="5">
        <v>45314</v>
      </c>
      <c r="B13" s="6">
        <v>45292</v>
      </c>
      <c r="C13" s="2" t="s">
        <v>35</v>
      </c>
      <c r="E13" s="8">
        <v>4000</v>
      </c>
      <c r="F13" s="8"/>
      <c r="G13" s="8">
        <f>G12+E13</f>
        <v>8300</v>
      </c>
      <c r="J13" s="26">
        <v>4100</v>
      </c>
      <c r="K13" t="s">
        <v>24</v>
      </c>
      <c r="L13" s="3">
        <v>2500</v>
      </c>
    </row>
    <row r="14" spans="1:14" ht="18" thickTop="1" thickBot="1" x14ac:dyDescent="0.45">
      <c r="A14" s="7" t="s">
        <v>44</v>
      </c>
      <c r="B14" s="7"/>
      <c r="C14" s="7"/>
      <c r="D14" s="7"/>
      <c r="E14" s="9">
        <f>SUM(E7:E13)</f>
        <v>34500</v>
      </c>
      <c r="F14" s="9">
        <f>SUM(F7:F13)</f>
        <v>26200</v>
      </c>
      <c r="G14" s="9">
        <f>E14-F14</f>
        <v>8300</v>
      </c>
      <c r="J14" s="26">
        <v>4200</v>
      </c>
      <c r="K14" t="s">
        <v>18</v>
      </c>
      <c r="L14" s="3">
        <v>1200</v>
      </c>
    </row>
    <row r="16" spans="1:14" ht="19.5" customHeight="1" thickBot="1" x14ac:dyDescent="0.5">
      <c r="A16" s="4" t="s">
        <v>45</v>
      </c>
      <c r="B16" s="4"/>
      <c r="C16" s="4"/>
      <c r="D16" s="4"/>
      <c r="E16" s="4"/>
      <c r="F16" s="4"/>
      <c r="G16" s="18" t="s">
        <v>29</v>
      </c>
      <c r="K16" t="s">
        <v>72</v>
      </c>
      <c r="L16" s="3">
        <f>SUM(L6:L15)</f>
        <v>34500</v>
      </c>
      <c r="M16" s="3">
        <f>SUM(M6:M15)</f>
        <v>34500</v>
      </c>
    </row>
    <row r="17" spans="1:7" ht="15" thickTop="1" x14ac:dyDescent="0.35">
      <c r="A17" s="5">
        <v>45311</v>
      </c>
      <c r="B17" s="6">
        <v>45292</v>
      </c>
      <c r="C17" s="2" t="s">
        <v>36</v>
      </c>
      <c r="E17" s="3">
        <v>5000</v>
      </c>
      <c r="F17" s="11"/>
      <c r="G17" s="11"/>
    </row>
    <row r="18" spans="1:7" x14ac:dyDescent="0.35">
      <c r="A18" s="5">
        <v>45314</v>
      </c>
      <c r="B18" s="6">
        <v>45292</v>
      </c>
      <c r="C18" s="2" t="s">
        <v>24</v>
      </c>
      <c r="E18" s="11"/>
      <c r="F18" s="3">
        <v>2500</v>
      </c>
      <c r="G18" s="11">
        <f>E17-F18</f>
        <v>2500</v>
      </c>
    </row>
    <row r="19" spans="1:7" ht="15" thickBot="1" x14ac:dyDescent="0.4">
      <c r="A19" s="7" t="s">
        <v>46</v>
      </c>
      <c r="B19" s="7"/>
      <c r="C19" s="7"/>
      <c r="D19" s="7"/>
      <c r="E19" s="12">
        <v>5000</v>
      </c>
      <c r="F19" s="12">
        <v>2500</v>
      </c>
      <c r="G19" s="12">
        <v>2500</v>
      </c>
    </row>
    <row r="21" spans="1:7" ht="39.5" thickBot="1" x14ac:dyDescent="0.5">
      <c r="A21" s="4" t="s">
        <v>47</v>
      </c>
      <c r="B21" s="4"/>
      <c r="C21" s="4"/>
      <c r="D21" s="4"/>
      <c r="E21" s="4"/>
      <c r="F21" s="4"/>
      <c r="G21" s="17" t="s">
        <v>29</v>
      </c>
    </row>
    <row r="22" spans="1:7" ht="15" thickTop="1" x14ac:dyDescent="0.35">
      <c r="A22" s="5">
        <v>45292</v>
      </c>
      <c r="B22" s="6">
        <v>45292</v>
      </c>
      <c r="C22" s="2" t="s">
        <v>41</v>
      </c>
      <c r="E22" s="11">
        <v>10000</v>
      </c>
      <c r="F22" s="11"/>
      <c r="G22" s="11">
        <f>E22</f>
        <v>10000</v>
      </c>
    </row>
    <row r="23" spans="1:7" ht="29" x14ac:dyDescent="0.35">
      <c r="A23" s="5">
        <v>45296</v>
      </c>
      <c r="B23" s="6">
        <v>45292</v>
      </c>
      <c r="C23" s="2" t="s">
        <v>42</v>
      </c>
      <c r="D23"/>
      <c r="E23" s="11">
        <v>10000</v>
      </c>
      <c r="F23" s="11"/>
      <c r="G23" s="11">
        <f>G22+E23</f>
        <v>20000</v>
      </c>
    </row>
    <row r="24" spans="1:7" ht="29.5" thickBot="1" x14ac:dyDescent="0.4">
      <c r="A24" s="7" t="s">
        <v>48</v>
      </c>
      <c r="B24" s="7"/>
      <c r="C24" s="7"/>
      <c r="D24" s="7"/>
      <c r="E24" s="12">
        <v>20000</v>
      </c>
      <c r="F24" s="12">
        <v>0</v>
      </c>
      <c r="G24" s="12">
        <f>(E24-F24)</f>
        <v>20000</v>
      </c>
    </row>
    <row r="26" spans="1:7" ht="59" thickBot="1" x14ac:dyDescent="0.5">
      <c r="A26" s="4" t="s">
        <v>49</v>
      </c>
      <c r="B26" s="4"/>
      <c r="C26" s="4"/>
      <c r="D26" s="4"/>
      <c r="E26" s="4"/>
      <c r="F26" s="4"/>
      <c r="G26" s="17" t="s">
        <v>29</v>
      </c>
    </row>
    <row r="27" spans="1:7" ht="29.5" thickTop="1" x14ac:dyDescent="0.35">
      <c r="A27" s="5">
        <v>45296</v>
      </c>
      <c r="B27" s="6">
        <v>45292</v>
      </c>
      <c r="C27" s="2" t="s">
        <v>50</v>
      </c>
      <c r="F27" s="13">
        <f>E23</f>
        <v>10000</v>
      </c>
      <c r="G27" s="13">
        <f>F27</f>
        <v>10000</v>
      </c>
    </row>
    <row r="28" spans="1:7" ht="29" x14ac:dyDescent="0.35">
      <c r="A28" s="5">
        <v>45301</v>
      </c>
      <c r="B28" s="6">
        <v>45292</v>
      </c>
      <c r="C28" s="2" t="s">
        <v>51</v>
      </c>
      <c r="E28" s="13">
        <f>F27</f>
        <v>10000</v>
      </c>
      <c r="G28" s="13">
        <f>G27-E28</f>
        <v>0</v>
      </c>
    </row>
    <row r="29" spans="1:7" ht="29.5" thickBot="1" x14ac:dyDescent="0.4">
      <c r="A29" s="7" t="s">
        <v>52</v>
      </c>
      <c r="B29" s="7"/>
      <c r="C29" s="7"/>
      <c r="D29" s="7"/>
      <c r="E29" s="7">
        <f>SUM(E27:E28)</f>
        <v>10000</v>
      </c>
      <c r="F29" s="15">
        <f>SUM(F27:F28)</f>
        <v>10000</v>
      </c>
      <c r="G29" s="15">
        <f>E29-F29</f>
        <v>0</v>
      </c>
    </row>
    <row r="31" spans="1:7" ht="39.5" thickBot="1" x14ac:dyDescent="0.5">
      <c r="A31" s="4" t="s">
        <v>57</v>
      </c>
      <c r="B31" s="4"/>
      <c r="C31" s="4"/>
      <c r="D31" s="4"/>
      <c r="E31" s="4"/>
      <c r="F31" s="4"/>
      <c r="G31" s="17" t="s">
        <v>29</v>
      </c>
    </row>
    <row r="32" spans="1:7" ht="15" thickTop="1" x14ac:dyDescent="0.35">
      <c r="A32" s="5">
        <v>45292</v>
      </c>
      <c r="B32" s="6">
        <v>45292</v>
      </c>
      <c r="C32" s="2" t="s">
        <v>53</v>
      </c>
      <c r="F32" s="8">
        <v>30000</v>
      </c>
      <c r="G32" s="8">
        <f>F32</f>
        <v>30000</v>
      </c>
    </row>
    <row r="33" spans="1:7" ht="29.5" thickBot="1" x14ac:dyDescent="0.4">
      <c r="A33" s="7" t="s">
        <v>54</v>
      </c>
      <c r="B33" s="7"/>
      <c r="C33" s="7"/>
      <c r="D33" s="7"/>
      <c r="E33" s="12">
        <f>SUM(E32)</f>
        <v>0</v>
      </c>
      <c r="F33" s="9">
        <f>SUM(F32)</f>
        <v>30000</v>
      </c>
      <c r="G33" s="9">
        <f>E33-F33</f>
        <v>-30000</v>
      </c>
    </row>
    <row r="35" spans="1:7" ht="20" thickBot="1" x14ac:dyDescent="0.5">
      <c r="A35" s="4" t="s">
        <v>58</v>
      </c>
      <c r="B35" s="4"/>
      <c r="C35" s="4"/>
      <c r="D35" s="4"/>
      <c r="E35" s="4"/>
      <c r="F35" s="4"/>
      <c r="G35" s="17" t="s">
        <v>29</v>
      </c>
    </row>
    <row r="36" spans="1:7" ht="29.5" thickTop="1" x14ac:dyDescent="0.35">
      <c r="A36" s="5">
        <v>45307</v>
      </c>
      <c r="B36" s="6">
        <v>45292</v>
      </c>
      <c r="C36" s="2" t="s">
        <v>55</v>
      </c>
      <c r="F36" s="16">
        <v>500</v>
      </c>
      <c r="G36" s="16">
        <f>F36</f>
        <v>500</v>
      </c>
    </row>
    <row r="37" spans="1:7" ht="15" thickBot="1" x14ac:dyDescent="0.4">
      <c r="A37" s="7" t="s">
        <v>56</v>
      </c>
      <c r="B37" s="7"/>
      <c r="C37" s="7"/>
      <c r="D37" s="7"/>
      <c r="E37" s="12">
        <f>SUM(E36)</f>
        <v>0</v>
      </c>
      <c r="F37" s="12">
        <f>SUM(F36)</f>
        <v>500</v>
      </c>
      <c r="G37" s="12">
        <f>E37-F37</f>
        <v>-500</v>
      </c>
    </row>
    <row r="39" spans="1:7" ht="20" thickBot="1" x14ac:dyDescent="0.5">
      <c r="A39" s="4" t="s">
        <v>59</v>
      </c>
      <c r="B39" s="4"/>
      <c r="C39" s="4"/>
      <c r="D39" s="4"/>
      <c r="E39" s="4"/>
      <c r="F39" s="4"/>
      <c r="G39" s="17" t="s">
        <v>29</v>
      </c>
    </row>
    <row r="40" spans="1:7" ht="15" thickTop="1" x14ac:dyDescent="0.35">
      <c r="A40" s="5">
        <v>45314</v>
      </c>
      <c r="B40" s="6">
        <v>45292</v>
      </c>
      <c r="C40" s="2" t="s">
        <v>60</v>
      </c>
      <c r="F40" s="11">
        <v>4000</v>
      </c>
      <c r="G40" s="13">
        <f>F40</f>
        <v>4000</v>
      </c>
    </row>
    <row r="41" spans="1:7" ht="15" thickBot="1" x14ac:dyDescent="0.4">
      <c r="A41" s="7" t="s">
        <v>61</v>
      </c>
      <c r="B41" s="7"/>
      <c r="C41" s="7"/>
      <c r="D41" s="7"/>
      <c r="E41" s="15">
        <f>SUM(E40)</f>
        <v>0</v>
      </c>
      <c r="F41" s="15">
        <f>SUM(F40)</f>
        <v>4000</v>
      </c>
      <c r="G41" s="15">
        <f>E41-F41</f>
        <v>-4000</v>
      </c>
    </row>
    <row r="43" spans="1:7" ht="39.5" thickBot="1" x14ac:dyDescent="0.5">
      <c r="A43" s="4" t="s">
        <v>62</v>
      </c>
      <c r="B43" s="4"/>
      <c r="C43" s="4"/>
      <c r="D43" s="4"/>
      <c r="E43" s="4"/>
      <c r="F43" s="4"/>
      <c r="G43" s="17" t="s">
        <v>29</v>
      </c>
    </row>
    <row r="44" spans="1:7" ht="29.5" thickTop="1" x14ac:dyDescent="0.35">
      <c r="A44" s="5">
        <v>45314</v>
      </c>
      <c r="B44" s="6">
        <v>45292</v>
      </c>
      <c r="C44" s="2" t="s">
        <v>63</v>
      </c>
      <c r="E44" s="11">
        <v>2500</v>
      </c>
      <c r="F44" s="10"/>
      <c r="G44" s="13">
        <f>E44</f>
        <v>2500</v>
      </c>
    </row>
    <row r="45" spans="1:7" ht="29.5" thickBot="1" x14ac:dyDescent="0.4">
      <c r="A45" s="7" t="s">
        <v>64</v>
      </c>
      <c r="B45" s="7"/>
      <c r="C45" s="7"/>
      <c r="D45" s="7"/>
      <c r="E45" s="15">
        <f>SUM(E44)</f>
        <v>2500</v>
      </c>
      <c r="F45" s="15">
        <f>SUM(F44)</f>
        <v>0</v>
      </c>
      <c r="G45" s="15">
        <f>E45-F45</f>
        <v>2500</v>
      </c>
    </row>
    <row r="47" spans="1:7" ht="20" thickBot="1" x14ac:dyDescent="0.5">
      <c r="A47" s="4" t="s">
        <v>65</v>
      </c>
      <c r="B47" s="4"/>
      <c r="C47" s="4"/>
      <c r="D47" s="4"/>
      <c r="E47" s="4"/>
      <c r="F47" s="4"/>
      <c r="G47" s="17" t="s">
        <v>29</v>
      </c>
    </row>
    <row r="48" spans="1:7" ht="29.5" thickTop="1" x14ac:dyDescent="0.35">
      <c r="A48" s="5">
        <v>45306</v>
      </c>
      <c r="B48" s="6">
        <v>45292</v>
      </c>
      <c r="C48" s="2" t="s">
        <v>66</v>
      </c>
      <c r="E48" s="11">
        <v>1200</v>
      </c>
      <c r="F48" s="11"/>
      <c r="G48" s="13">
        <f>E48</f>
        <v>1200</v>
      </c>
    </row>
    <row r="49" spans="1:7" ht="15" thickBot="1" x14ac:dyDescent="0.4">
      <c r="A49" s="7" t="s">
        <v>67</v>
      </c>
      <c r="B49" s="7"/>
      <c r="C49" s="7"/>
      <c r="D49" s="7"/>
      <c r="E49" s="15">
        <f>SUM(E48)</f>
        <v>1200</v>
      </c>
      <c r="F49" s="15">
        <f>SUM(F48)</f>
        <v>0</v>
      </c>
      <c r="G49" s="15">
        <f>E49-F49</f>
        <v>1200</v>
      </c>
    </row>
    <row r="52" spans="1:7" x14ac:dyDescent="0.35">
      <c r="E52" s="8">
        <f>SUM(E14+E19+E24+E29+E33+E37+E41+E45+E49)</f>
        <v>73200</v>
      </c>
      <c r="F52" s="8">
        <f>SUM(F14+F19+F24+F29+F33+F37+F41+F45+F49)</f>
        <v>73200</v>
      </c>
      <c r="G52" s="8">
        <f>E52-F52</f>
        <v>0</v>
      </c>
    </row>
  </sheetData>
  <mergeCells count="4">
    <mergeCell ref="A1:D1"/>
    <mergeCell ref="A2:D2"/>
    <mergeCell ref="J2:N3"/>
    <mergeCell ref="K4:N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A634-51C5-4BF7-B8E1-ED9D09AA9471}">
  <dimension ref="C1:O17"/>
  <sheetViews>
    <sheetView workbookViewId="0">
      <selection activeCell="C1" sqref="C1:G16"/>
    </sheetView>
  </sheetViews>
  <sheetFormatPr defaultRowHeight="14.5" x14ac:dyDescent="0.35"/>
  <cols>
    <col min="3" max="3" width="27" bestFit="1" customWidth="1"/>
    <col min="4" max="4" width="13.453125" bestFit="1" customWidth="1"/>
    <col min="5" max="5" width="11.54296875" bestFit="1" customWidth="1"/>
    <col min="11" max="11" width="11.36328125" bestFit="1" customWidth="1"/>
    <col min="12" max="12" width="15.81640625" bestFit="1" customWidth="1"/>
    <col min="13" max="13" width="8.90625" bestFit="1" customWidth="1"/>
    <col min="14" max="14" width="9.453125" bestFit="1" customWidth="1"/>
  </cols>
  <sheetData>
    <row r="1" spans="3:15" x14ac:dyDescent="0.35">
      <c r="C1" s="44" t="s">
        <v>0</v>
      </c>
      <c r="D1" s="44"/>
      <c r="E1" s="44"/>
      <c r="F1" s="44"/>
      <c r="G1" s="44"/>
    </row>
    <row r="2" spans="3:15" x14ac:dyDescent="0.35">
      <c r="C2" s="44" t="s">
        <v>73</v>
      </c>
      <c r="D2" s="44"/>
      <c r="E2" s="44"/>
      <c r="F2" s="44"/>
      <c r="G2" s="44"/>
      <c r="K2" s="31" t="s">
        <v>68</v>
      </c>
      <c r="L2" s="31"/>
      <c r="M2" s="31"/>
      <c r="N2" s="31"/>
      <c r="O2" s="31"/>
    </row>
    <row r="3" spans="3:15" x14ac:dyDescent="0.35">
      <c r="C3" s="45"/>
      <c r="D3" s="46" t="s">
        <v>74</v>
      </c>
      <c r="E3" s="46"/>
      <c r="F3" s="46"/>
      <c r="G3" s="46"/>
      <c r="K3" s="31"/>
      <c r="L3" s="31"/>
      <c r="M3" s="31"/>
      <c r="N3" s="31"/>
      <c r="O3" s="31"/>
    </row>
    <row r="4" spans="3:15" x14ac:dyDescent="0.35">
      <c r="K4" s="19"/>
      <c r="L4" s="32" t="s">
        <v>75</v>
      </c>
      <c r="M4" s="31"/>
      <c r="N4" s="31"/>
      <c r="O4" s="31"/>
    </row>
    <row r="5" spans="3:15" x14ac:dyDescent="0.35">
      <c r="E5" s="29">
        <v>45292</v>
      </c>
      <c r="K5" s="21" t="s">
        <v>69</v>
      </c>
      <c r="L5" s="21" t="s">
        <v>70</v>
      </c>
      <c r="M5" s="25" t="s">
        <v>5</v>
      </c>
      <c r="N5" s="25" t="s">
        <v>6</v>
      </c>
    </row>
    <row r="6" spans="3:15" ht="17.5" thickBot="1" x14ac:dyDescent="0.45">
      <c r="C6" t="s">
        <v>8</v>
      </c>
      <c r="E6" s="3">
        <v>8300</v>
      </c>
      <c r="K6" s="26">
        <v>1100</v>
      </c>
      <c r="L6" t="s">
        <v>8</v>
      </c>
      <c r="M6" s="3">
        <v>8300</v>
      </c>
      <c r="N6" s="3"/>
    </row>
    <row r="7" spans="3:15" ht="18" thickTop="1" thickBot="1" x14ac:dyDescent="0.45">
      <c r="C7" t="s">
        <v>22</v>
      </c>
      <c r="E7" s="3">
        <v>2500</v>
      </c>
      <c r="K7" s="26">
        <v>1200</v>
      </c>
      <c r="L7" t="s">
        <v>22</v>
      </c>
      <c r="M7" s="3">
        <v>2500</v>
      </c>
      <c r="N7" s="3"/>
    </row>
    <row r="8" spans="3:15" ht="18" thickTop="1" thickBot="1" x14ac:dyDescent="0.45">
      <c r="C8" t="s">
        <v>76</v>
      </c>
      <c r="E8" s="3">
        <f>SUM(E6:E7)</f>
        <v>10800</v>
      </c>
      <c r="K8" s="26">
        <v>1300</v>
      </c>
      <c r="L8" t="s">
        <v>71</v>
      </c>
      <c r="M8" s="3">
        <v>20000</v>
      </c>
      <c r="N8" s="3"/>
    </row>
    <row r="9" spans="3:15" ht="18" thickTop="1" thickBot="1" x14ac:dyDescent="0.45">
      <c r="C9" t="s">
        <v>71</v>
      </c>
      <c r="E9" s="3">
        <v>20000</v>
      </c>
      <c r="K9" s="26">
        <v>2100</v>
      </c>
      <c r="L9" t="s">
        <v>13</v>
      </c>
      <c r="M9" s="3"/>
      <c r="N9" s="3" t="s">
        <v>29</v>
      </c>
    </row>
    <row r="10" spans="3:15" ht="18" thickTop="1" thickBot="1" x14ac:dyDescent="0.45">
      <c r="C10" s="26" t="s">
        <v>77</v>
      </c>
      <c r="D10" s="26"/>
      <c r="E10" s="35">
        <f>SUM(E8:E9)</f>
        <v>30800</v>
      </c>
      <c r="K10" s="26">
        <v>2900</v>
      </c>
      <c r="L10" t="s">
        <v>9</v>
      </c>
      <c r="M10" s="3"/>
      <c r="N10" s="3">
        <v>30000</v>
      </c>
    </row>
    <row r="11" spans="3:15" ht="18" thickTop="1" thickBot="1" x14ac:dyDescent="0.45">
      <c r="K11" s="26">
        <v>3100</v>
      </c>
      <c r="L11" t="s">
        <v>20</v>
      </c>
      <c r="M11" s="3"/>
      <c r="N11" s="3">
        <v>500</v>
      </c>
    </row>
    <row r="12" spans="3:15" ht="18" thickTop="1" thickBot="1" x14ac:dyDescent="0.45">
      <c r="C12" t="s">
        <v>13</v>
      </c>
      <c r="E12" s="3" t="s">
        <v>29</v>
      </c>
      <c r="K12" s="26">
        <v>3200</v>
      </c>
      <c r="L12" t="s">
        <v>23</v>
      </c>
      <c r="M12" s="3"/>
      <c r="N12" s="3">
        <v>4000</v>
      </c>
    </row>
    <row r="13" spans="3:15" ht="18" thickTop="1" thickBot="1" x14ac:dyDescent="0.45">
      <c r="C13" s="36" t="s">
        <v>78</v>
      </c>
      <c r="D13" s="36"/>
      <c r="E13" s="37" t="str">
        <f>E12</f>
        <v>-</v>
      </c>
      <c r="K13" s="26">
        <v>4100</v>
      </c>
      <c r="L13" t="s">
        <v>24</v>
      </c>
      <c r="M13" s="3">
        <v>2500</v>
      </c>
      <c r="N13" s="3"/>
    </row>
    <row r="14" spans="3:15" ht="18" thickTop="1" thickBot="1" x14ac:dyDescent="0.45">
      <c r="C14" t="s">
        <v>9</v>
      </c>
      <c r="E14" s="3">
        <v>30000</v>
      </c>
      <c r="K14" s="26">
        <v>4200</v>
      </c>
      <c r="L14" t="s">
        <v>18</v>
      </c>
      <c r="M14" s="3">
        <v>1200</v>
      </c>
      <c r="N14" s="3"/>
    </row>
    <row r="15" spans="3:15" ht="15" thickTop="1" x14ac:dyDescent="0.35">
      <c r="C15" t="s">
        <v>79</v>
      </c>
      <c r="E15" s="3">
        <v>800</v>
      </c>
      <c r="M15" s="3"/>
      <c r="N15" s="3"/>
    </row>
    <row r="16" spans="3:15" ht="17.5" thickBot="1" x14ac:dyDescent="0.45">
      <c r="C16" s="26" t="s">
        <v>80</v>
      </c>
      <c r="D16" s="26"/>
      <c r="E16" s="35">
        <f>SUM(E14:E15)</f>
        <v>30800</v>
      </c>
      <c r="L16" t="s">
        <v>72</v>
      </c>
      <c r="M16" s="3">
        <f>SUM(M6:M15)</f>
        <v>34500</v>
      </c>
      <c r="N16" s="3">
        <f>SUM(N6:N15)</f>
        <v>34500</v>
      </c>
    </row>
    <row r="17" ht="15" thickTop="1" x14ac:dyDescent="0.35"/>
  </sheetData>
  <mergeCells count="4">
    <mergeCell ref="C2:G2"/>
    <mergeCell ref="C1:G1"/>
    <mergeCell ref="K2:O3"/>
    <mergeCell ref="L4:O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0822-3EB6-4BFD-A66A-AA208D5E2E67}">
  <dimension ref="A1:M15"/>
  <sheetViews>
    <sheetView workbookViewId="0">
      <selection activeCell="I1" sqref="I1:M13"/>
    </sheetView>
  </sheetViews>
  <sheetFormatPr defaultRowHeight="14.5" x14ac:dyDescent="0.35"/>
  <cols>
    <col min="1" max="1" width="11.36328125" bestFit="1" customWidth="1"/>
    <col min="2" max="2" width="15.81640625" bestFit="1" customWidth="1"/>
    <col min="3" max="3" width="8.90625" bestFit="1" customWidth="1"/>
    <col min="4" max="4" width="11.7265625" customWidth="1"/>
    <col min="9" max="9" width="23.08984375" bestFit="1" customWidth="1"/>
    <col min="12" max="12" width="10.54296875" bestFit="1" customWidth="1"/>
  </cols>
  <sheetData>
    <row r="1" spans="1:13" x14ac:dyDescent="0.35">
      <c r="A1" s="31" t="s">
        <v>68</v>
      </c>
      <c r="B1" s="31"/>
      <c r="C1" s="31"/>
      <c r="D1" s="31"/>
      <c r="E1" s="31"/>
      <c r="I1" s="44" t="s">
        <v>0</v>
      </c>
      <c r="J1" s="44"/>
      <c r="K1" s="44"/>
      <c r="L1" s="44"/>
      <c r="M1" s="44"/>
    </row>
    <row r="2" spans="1:13" x14ac:dyDescent="0.35">
      <c r="A2" s="31"/>
      <c r="B2" s="31"/>
      <c r="C2" s="31"/>
      <c r="D2" s="31"/>
      <c r="E2" s="31"/>
      <c r="I2" s="44" t="s">
        <v>81</v>
      </c>
      <c r="J2" s="44"/>
      <c r="K2" s="44"/>
      <c r="L2" s="44"/>
      <c r="M2" s="44"/>
    </row>
    <row r="3" spans="1:13" x14ac:dyDescent="0.35">
      <c r="A3" s="19"/>
      <c r="B3" s="32" t="s">
        <v>75</v>
      </c>
      <c r="C3" s="31"/>
      <c r="D3" s="31"/>
      <c r="E3" s="31"/>
      <c r="I3" s="44" t="s">
        <v>82</v>
      </c>
      <c r="J3" s="44"/>
      <c r="K3" s="44"/>
      <c r="L3" s="44"/>
      <c r="M3" s="44"/>
    </row>
    <row r="4" spans="1:13" x14ac:dyDescent="0.35">
      <c r="A4" s="21" t="s">
        <v>69</v>
      </c>
      <c r="B4" s="21" t="s">
        <v>70</v>
      </c>
      <c r="C4" s="25" t="s">
        <v>5</v>
      </c>
      <c r="D4" s="25" t="s">
        <v>6</v>
      </c>
    </row>
    <row r="5" spans="1:13" ht="17.5" thickBot="1" x14ac:dyDescent="0.45">
      <c r="A5" s="26">
        <v>1100</v>
      </c>
      <c r="B5" t="s">
        <v>8</v>
      </c>
      <c r="C5" s="3">
        <v>8300</v>
      </c>
      <c r="D5" s="3"/>
      <c r="L5" s="29">
        <v>45292</v>
      </c>
    </row>
    <row r="6" spans="1:13" ht="18" thickTop="1" thickBot="1" x14ac:dyDescent="0.45">
      <c r="A6" s="26">
        <v>1200</v>
      </c>
      <c r="B6" t="s">
        <v>22</v>
      </c>
      <c r="C6" s="3">
        <v>2500</v>
      </c>
      <c r="D6" s="3"/>
    </row>
    <row r="7" spans="1:13" ht="18" thickTop="1" thickBot="1" x14ac:dyDescent="0.45">
      <c r="A7" s="26">
        <v>1300</v>
      </c>
      <c r="B7" t="s">
        <v>71</v>
      </c>
      <c r="C7" s="3">
        <v>20000</v>
      </c>
      <c r="D7" s="3"/>
      <c r="I7" t="s">
        <v>23</v>
      </c>
      <c r="L7" s="3">
        <v>4000</v>
      </c>
    </row>
    <row r="8" spans="1:13" ht="18" thickTop="1" thickBot="1" x14ac:dyDescent="0.45">
      <c r="A8" s="26">
        <v>2100</v>
      </c>
      <c r="B8" t="s">
        <v>13</v>
      </c>
      <c r="C8" s="3"/>
      <c r="D8" s="3" t="s">
        <v>29</v>
      </c>
      <c r="I8" t="s">
        <v>24</v>
      </c>
      <c r="L8" s="3">
        <v>2500</v>
      </c>
    </row>
    <row r="9" spans="1:13" ht="18" thickTop="1" thickBot="1" x14ac:dyDescent="0.45">
      <c r="A9" s="26">
        <v>2900</v>
      </c>
      <c r="B9" t="s">
        <v>9</v>
      </c>
      <c r="C9" s="3"/>
      <c r="D9" s="3">
        <v>30000</v>
      </c>
      <c r="I9" s="26" t="s">
        <v>83</v>
      </c>
      <c r="J9" s="26"/>
      <c r="K9" s="26"/>
      <c r="L9" s="35">
        <f>L7-L8</f>
        <v>1500</v>
      </c>
    </row>
    <row r="10" spans="1:13" ht="18" thickTop="1" thickBot="1" x14ac:dyDescent="0.45">
      <c r="A10" s="26">
        <v>3100</v>
      </c>
      <c r="B10" t="s">
        <v>20</v>
      </c>
      <c r="C10" s="3"/>
      <c r="D10" s="3">
        <v>500</v>
      </c>
    </row>
    <row r="11" spans="1:13" ht="18" thickTop="1" thickBot="1" x14ac:dyDescent="0.45">
      <c r="A11" s="26">
        <v>3200</v>
      </c>
      <c r="B11" t="s">
        <v>23</v>
      </c>
      <c r="C11" s="3"/>
      <c r="D11" s="3">
        <v>4000</v>
      </c>
      <c r="I11" t="s">
        <v>85</v>
      </c>
      <c r="L11" s="3">
        <v>1200</v>
      </c>
    </row>
    <row r="12" spans="1:13" ht="18" thickTop="1" thickBot="1" x14ac:dyDescent="0.45">
      <c r="A12" s="26">
        <v>4100</v>
      </c>
      <c r="B12" t="s">
        <v>24</v>
      </c>
      <c r="C12" s="3">
        <v>2500</v>
      </c>
      <c r="D12" s="3"/>
      <c r="I12" t="s">
        <v>86</v>
      </c>
      <c r="L12" s="34">
        <v>500</v>
      </c>
    </row>
    <row r="13" spans="1:13" ht="18" thickTop="1" thickBot="1" x14ac:dyDescent="0.45">
      <c r="A13" s="26">
        <v>4200</v>
      </c>
      <c r="B13" t="s">
        <v>18</v>
      </c>
      <c r="C13" s="3">
        <v>1200</v>
      </c>
      <c r="D13" s="3"/>
      <c r="I13" s="26" t="s">
        <v>84</v>
      </c>
      <c r="J13" s="26"/>
      <c r="K13" s="26"/>
      <c r="L13" s="35">
        <f>(L9-L11)+L12</f>
        <v>800</v>
      </c>
    </row>
    <row r="14" spans="1:13" ht="15" thickTop="1" x14ac:dyDescent="0.35">
      <c r="C14" s="3"/>
      <c r="D14" s="3"/>
    </row>
    <row r="15" spans="1:13" x14ac:dyDescent="0.35">
      <c r="B15" t="s">
        <v>72</v>
      </c>
      <c r="C15" s="3">
        <f>SUM(C5:C14)</f>
        <v>34500</v>
      </c>
      <c r="D15" s="3">
        <f>SUM(D5:D14)</f>
        <v>34500</v>
      </c>
    </row>
  </sheetData>
  <mergeCells count="5">
    <mergeCell ref="A1:E2"/>
    <mergeCell ref="B3:E3"/>
    <mergeCell ref="I1:M1"/>
    <mergeCell ref="I2:M2"/>
    <mergeCell ref="I3:M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C88A-10BB-40BF-9180-3FD58103B0DB}">
  <dimension ref="A1:M72"/>
  <sheetViews>
    <sheetView workbookViewId="0">
      <selection activeCell="F15" sqref="F15"/>
    </sheetView>
  </sheetViews>
  <sheetFormatPr defaultRowHeight="14.5" x14ac:dyDescent="0.35"/>
  <cols>
    <col min="3" max="3" width="10.7265625" style="53" bestFit="1" customWidth="1"/>
    <col min="4" max="4" width="9.90625" bestFit="1" customWidth="1"/>
    <col min="9" max="9" width="52.81640625" bestFit="1" customWidth="1"/>
    <col min="11" max="11" width="10.81640625" bestFit="1" customWidth="1"/>
  </cols>
  <sheetData>
    <row r="1" spans="1:13" x14ac:dyDescent="0.35">
      <c r="A1" s="31" t="s">
        <v>0</v>
      </c>
      <c r="B1" s="31"/>
      <c r="C1" s="31"/>
      <c r="D1" s="31"/>
      <c r="E1" s="31"/>
      <c r="I1" s="44" t="s">
        <v>0</v>
      </c>
      <c r="J1" s="44"/>
      <c r="K1" s="44"/>
      <c r="L1" s="44"/>
      <c r="M1" s="44"/>
    </row>
    <row r="2" spans="1:13" x14ac:dyDescent="0.35">
      <c r="A2" s="31" t="s">
        <v>73</v>
      </c>
      <c r="B2" s="31"/>
      <c r="C2" s="31"/>
      <c r="D2" s="31"/>
      <c r="E2" s="31"/>
      <c r="I2" s="44" t="s">
        <v>87</v>
      </c>
      <c r="J2" s="44"/>
      <c r="K2" s="44"/>
      <c r="L2" s="44"/>
      <c r="M2" s="44"/>
    </row>
    <row r="3" spans="1:13" x14ac:dyDescent="0.35">
      <c r="A3" s="28"/>
      <c r="B3" s="27" t="s">
        <v>74</v>
      </c>
      <c r="C3" s="49"/>
      <c r="D3" s="27"/>
      <c r="E3" s="27"/>
      <c r="I3" s="44" t="s">
        <v>88</v>
      </c>
      <c r="J3" s="44"/>
      <c r="K3" s="44"/>
      <c r="L3" s="44"/>
      <c r="M3" s="44"/>
    </row>
    <row r="5" spans="1:13" x14ac:dyDescent="0.35">
      <c r="C5" s="50">
        <v>45292</v>
      </c>
      <c r="D5" s="29">
        <v>45291</v>
      </c>
      <c r="K5" s="29">
        <v>45292</v>
      </c>
    </row>
    <row r="6" spans="1:13" ht="15" thickBot="1" x14ac:dyDescent="0.4">
      <c r="A6" t="s">
        <v>8</v>
      </c>
      <c r="C6" s="56">
        <v>8300</v>
      </c>
      <c r="D6" s="3">
        <v>0</v>
      </c>
      <c r="I6" s="38" t="s">
        <v>97</v>
      </c>
    </row>
    <row r="7" spans="1:13" x14ac:dyDescent="0.35">
      <c r="A7" t="s">
        <v>22</v>
      </c>
      <c r="C7" s="51">
        <v>2500</v>
      </c>
      <c r="D7" s="3">
        <v>0</v>
      </c>
      <c r="I7" t="s">
        <v>89</v>
      </c>
      <c r="K7" s="3">
        <v>4000</v>
      </c>
    </row>
    <row r="8" spans="1:13" x14ac:dyDescent="0.35">
      <c r="A8" t="s">
        <v>76</v>
      </c>
      <c r="C8" s="51">
        <f>SUM(C6:C7)</f>
        <v>10800</v>
      </c>
      <c r="D8" s="3">
        <v>0</v>
      </c>
      <c r="I8" t="s">
        <v>90</v>
      </c>
      <c r="K8" s="3">
        <v>-5000</v>
      </c>
    </row>
    <row r="9" spans="1:13" x14ac:dyDescent="0.35">
      <c r="A9" t="s">
        <v>71</v>
      </c>
      <c r="C9" s="51">
        <v>20000</v>
      </c>
      <c r="D9" s="3">
        <v>0</v>
      </c>
      <c r="I9" t="s">
        <v>91</v>
      </c>
      <c r="K9" s="3">
        <v>-1200</v>
      </c>
    </row>
    <row r="10" spans="1:13" ht="17.5" thickBot="1" x14ac:dyDescent="0.45">
      <c r="A10" s="26" t="s">
        <v>77</v>
      </c>
      <c r="B10" s="26"/>
      <c r="C10" s="52">
        <f>SUM(C8:C9)</f>
        <v>30800</v>
      </c>
      <c r="D10" s="3">
        <v>0</v>
      </c>
      <c r="I10" s="40" t="s">
        <v>96</v>
      </c>
      <c r="J10" s="40"/>
      <c r="K10" s="43">
        <f>SUM(K7:K9)</f>
        <v>-2200</v>
      </c>
    </row>
    <row r="11" spans="1:13" ht="15" thickTop="1" x14ac:dyDescent="0.35">
      <c r="D11" s="3">
        <v>0</v>
      </c>
      <c r="K11" s="3"/>
    </row>
    <row r="12" spans="1:13" ht="17.5" thickBot="1" x14ac:dyDescent="0.45">
      <c r="A12" t="s">
        <v>13</v>
      </c>
      <c r="C12" s="51" t="s">
        <v>29</v>
      </c>
      <c r="D12" s="3">
        <v>0</v>
      </c>
      <c r="I12" s="26" t="s">
        <v>94</v>
      </c>
      <c r="K12" s="3"/>
    </row>
    <row r="13" spans="1:13" ht="15" thickTop="1" x14ac:dyDescent="0.35">
      <c r="A13" s="36" t="s">
        <v>78</v>
      </c>
      <c r="B13" s="36"/>
      <c r="C13" s="54" t="str">
        <f>C12</f>
        <v>-</v>
      </c>
      <c r="D13" s="3">
        <v>0</v>
      </c>
      <c r="I13" t="s">
        <v>92</v>
      </c>
      <c r="K13" s="3">
        <v>-20000</v>
      </c>
    </row>
    <row r="14" spans="1:13" x14ac:dyDescent="0.35">
      <c r="A14" t="s">
        <v>9</v>
      </c>
      <c r="C14" s="51">
        <v>30000</v>
      </c>
      <c r="D14" s="3">
        <v>0</v>
      </c>
      <c r="I14" t="s">
        <v>93</v>
      </c>
      <c r="K14" s="3">
        <v>500</v>
      </c>
    </row>
    <row r="15" spans="1:13" x14ac:dyDescent="0.35">
      <c r="A15" t="s">
        <v>79</v>
      </c>
      <c r="C15" s="51">
        <v>800</v>
      </c>
      <c r="D15" s="3">
        <v>0</v>
      </c>
      <c r="I15" s="36" t="s">
        <v>94</v>
      </c>
      <c r="J15" s="36"/>
      <c r="K15" s="42">
        <f>SUM(K13:K14)</f>
        <v>-19500</v>
      </c>
    </row>
    <row r="16" spans="1:13" ht="17.5" thickBot="1" x14ac:dyDescent="0.45">
      <c r="A16" s="26" t="s">
        <v>80</v>
      </c>
      <c r="B16" s="26"/>
      <c r="C16" s="52">
        <f>SUM(C14:C15)</f>
        <v>30800</v>
      </c>
      <c r="D16" s="3">
        <v>0</v>
      </c>
      <c r="K16" s="3"/>
    </row>
    <row r="17" spans="4:11" ht="18" thickTop="1" thickBot="1" x14ac:dyDescent="0.45">
      <c r="D17" s="3"/>
      <c r="I17" s="26" t="s">
        <v>95</v>
      </c>
      <c r="K17" s="3"/>
    </row>
    <row r="18" spans="4:11" ht="15" thickTop="1" x14ac:dyDescent="0.35">
      <c r="I18" t="s">
        <v>98</v>
      </c>
      <c r="K18" s="3">
        <v>30000</v>
      </c>
    </row>
    <row r="19" spans="4:11" ht="15" thickBot="1" x14ac:dyDescent="0.4">
      <c r="I19" s="41" t="s">
        <v>95</v>
      </c>
      <c r="J19" s="36"/>
      <c r="K19" s="42">
        <f>SUM(K18)</f>
        <v>30000</v>
      </c>
    </row>
    <row r="20" spans="4:11" ht="15" thickTop="1" x14ac:dyDescent="0.35">
      <c r="K20" s="3"/>
    </row>
    <row r="21" spans="4:11" x14ac:dyDescent="0.35">
      <c r="K21" s="3"/>
    </row>
    <row r="22" spans="4:11" x14ac:dyDescent="0.35">
      <c r="I22" t="s">
        <v>99</v>
      </c>
      <c r="K22" s="3">
        <f>SUM(K19,K10,K15)</f>
        <v>8300</v>
      </c>
    </row>
    <row r="23" spans="4:11" x14ac:dyDescent="0.35">
      <c r="I23" t="s">
        <v>100</v>
      </c>
      <c r="K23" s="3">
        <v>0</v>
      </c>
    </row>
    <row r="24" spans="4:11" ht="20" thickBot="1" x14ac:dyDescent="0.5">
      <c r="I24" s="39" t="s">
        <v>101</v>
      </c>
      <c r="J24" s="39"/>
      <c r="K24" s="55">
        <f>SUM(K22:K23)</f>
        <v>8300</v>
      </c>
    </row>
    <row r="25" spans="4:11" ht="15" thickTop="1" x14ac:dyDescent="0.35">
      <c r="K25" s="3"/>
    </row>
    <row r="26" spans="4:11" x14ac:dyDescent="0.35">
      <c r="K26" s="3"/>
    </row>
    <row r="27" spans="4:11" x14ac:dyDescent="0.35">
      <c r="K27" s="3"/>
    </row>
    <row r="28" spans="4:11" x14ac:dyDescent="0.35">
      <c r="K28" s="3"/>
    </row>
    <row r="29" spans="4:11" x14ac:dyDescent="0.35">
      <c r="K29" s="3"/>
    </row>
    <row r="30" spans="4:11" x14ac:dyDescent="0.35">
      <c r="K30" s="3"/>
    </row>
    <row r="31" spans="4:11" x14ac:dyDescent="0.35">
      <c r="K31" s="3"/>
    </row>
    <row r="32" spans="4:11" x14ac:dyDescent="0.35">
      <c r="K32" s="3"/>
    </row>
    <row r="33" spans="11:11" x14ac:dyDescent="0.35">
      <c r="K33" s="3"/>
    </row>
    <row r="34" spans="11:11" x14ac:dyDescent="0.35">
      <c r="K34" s="3"/>
    </row>
    <row r="35" spans="11:11" x14ac:dyDescent="0.35">
      <c r="K35" s="3"/>
    </row>
    <row r="36" spans="11:11" x14ac:dyDescent="0.35">
      <c r="K36" s="3"/>
    </row>
    <row r="37" spans="11:11" x14ac:dyDescent="0.35">
      <c r="K37" s="3"/>
    </row>
    <row r="38" spans="11:11" x14ac:dyDescent="0.35">
      <c r="K38" s="3"/>
    </row>
    <row r="39" spans="11:11" x14ac:dyDescent="0.35">
      <c r="K39" s="3"/>
    </row>
    <row r="40" spans="11:11" x14ac:dyDescent="0.35">
      <c r="K40" s="3"/>
    </row>
    <row r="41" spans="11:11" x14ac:dyDescent="0.35">
      <c r="K41" s="3"/>
    </row>
    <row r="42" spans="11:11" x14ac:dyDescent="0.35">
      <c r="K42" s="3"/>
    </row>
    <row r="43" spans="11:11" x14ac:dyDescent="0.35">
      <c r="K43" s="3"/>
    </row>
    <row r="44" spans="11:11" x14ac:dyDescent="0.35">
      <c r="K44" s="3"/>
    </row>
    <row r="45" spans="11:11" x14ac:dyDescent="0.35">
      <c r="K45" s="3"/>
    </row>
    <row r="46" spans="11:11" x14ac:dyDescent="0.35">
      <c r="K46" s="3"/>
    </row>
    <row r="47" spans="11:11" x14ac:dyDescent="0.35">
      <c r="K47" s="3"/>
    </row>
    <row r="48" spans="11:11" x14ac:dyDescent="0.35">
      <c r="K48" s="3"/>
    </row>
    <row r="49" spans="11:11" x14ac:dyDescent="0.35">
      <c r="K49" s="3"/>
    </row>
    <row r="50" spans="11:11" x14ac:dyDescent="0.35">
      <c r="K50" s="3"/>
    </row>
    <row r="51" spans="11:11" x14ac:dyDescent="0.35">
      <c r="K51" s="3"/>
    </row>
    <row r="52" spans="11:11" x14ac:dyDescent="0.35">
      <c r="K52" s="3"/>
    </row>
    <row r="53" spans="11:11" x14ac:dyDescent="0.35">
      <c r="K53" s="3"/>
    </row>
    <row r="54" spans="11:11" x14ac:dyDescent="0.35">
      <c r="K54" s="3"/>
    </row>
    <row r="55" spans="11:11" x14ac:dyDescent="0.35">
      <c r="K55" s="3"/>
    </row>
    <row r="56" spans="11:11" x14ac:dyDescent="0.35">
      <c r="K56" s="3"/>
    </row>
    <row r="57" spans="11:11" x14ac:dyDescent="0.35">
      <c r="K57" s="3"/>
    </row>
    <row r="58" spans="11:11" x14ac:dyDescent="0.35">
      <c r="K58" s="3"/>
    </row>
    <row r="59" spans="11:11" x14ac:dyDescent="0.35">
      <c r="K59" s="3"/>
    </row>
    <row r="60" spans="11:11" x14ac:dyDescent="0.35">
      <c r="K60" s="3"/>
    </row>
    <row r="61" spans="11:11" x14ac:dyDescent="0.35">
      <c r="K61" s="3"/>
    </row>
    <row r="62" spans="11:11" x14ac:dyDescent="0.35">
      <c r="K62" s="3"/>
    </row>
    <row r="63" spans="11:11" x14ac:dyDescent="0.35">
      <c r="K63" s="3"/>
    </row>
    <row r="64" spans="11:11" x14ac:dyDescent="0.35">
      <c r="K64" s="3"/>
    </row>
    <row r="65" spans="11:11" x14ac:dyDescent="0.35">
      <c r="K65" s="3"/>
    </row>
    <row r="66" spans="11:11" x14ac:dyDescent="0.35">
      <c r="K66" s="3"/>
    </row>
    <row r="67" spans="11:11" x14ac:dyDescent="0.35">
      <c r="K67" s="3"/>
    </row>
    <row r="68" spans="11:11" x14ac:dyDescent="0.35">
      <c r="K68" s="3"/>
    </row>
    <row r="69" spans="11:11" x14ac:dyDescent="0.35">
      <c r="K69" s="3"/>
    </row>
    <row r="70" spans="11:11" x14ac:dyDescent="0.35">
      <c r="K70" s="3"/>
    </row>
    <row r="71" spans="11:11" x14ac:dyDescent="0.35">
      <c r="K71" s="3"/>
    </row>
    <row r="72" spans="11:11" x14ac:dyDescent="0.35">
      <c r="K72" s="3"/>
    </row>
  </sheetData>
  <mergeCells count="5">
    <mergeCell ref="A1:E1"/>
    <mergeCell ref="A2:E2"/>
    <mergeCell ref="I1:M1"/>
    <mergeCell ref="I2:M2"/>
    <mergeCell ref="I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23BA-CE1B-42E7-9B76-1146B5C144B2}">
  <dimension ref="A1:J38"/>
  <sheetViews>
    <sheetView tabSelected="1" workbookViewId="0">
      <selection activeCell="G31" sqref="G31"/>
    </sheetView>
  </sheetViews>
  <sheetFormatPr defaultRowHeight="14.5" x14ac:dyDescent="0.35"/>
  <cols>
    <col min="1" max="1" width="27" bestFit="1" customWidth="1"/>
    <col min="2" max="2" width="13.6328125" bestFit="1" customWidth="1"/>
    <col min="3" max="3" width="10.7265625" customWidth="1"/>
    <col min="4" max="4" width="9.54296875" bestFit="1" customWidth="1"/>
    <col min="5" max="5" width="8.7265625" hidden="1" customWidth="1"/>
    <col min="6" max="6" width="23.08984375" bestFit="1" customWidth="1"/>
    <col min="7" max="7" width="48.08984375" bestFit="1" customWidth="1"/>
    <col min="8" max="9" width="11.54296875" bestFit="1" customWidth="1"/>
    <col min="10" max="10" width="9.54296875" bestFit="1" customWidth="1"/>
    <col min="11" max="11" width="8.7265625" customWidth="1"/>
  </cols>
  <sheetData>
    <row r="1" spans="1:9" x14ac:dyDescent="0.35">
      <c r="A1" s="31" t="s">
        <v>0</v>
      </c>
      <c r="B1" s="31"/>
      <c r="C1" s="31"/>
      <c r="D1" s="31"/>
      <c r="E1" s="31"/>
      <c r="G1" s="44" t="s">
        <v>0</v>
      </c>
      <c r="H1" s="44"/>
      <c r="I1" s="44"/>
    </row>
    <row r="2" spans="1:9" x14ac:dyDescent="0.35">
      <c r="A2" s="31" t="s">
        <v>73</v>
      </c>
      <c r="B2" s="31"/>
      <c r="C2" s="31"/>
      <c r="D2" s="31"/>
      <c r="E2" s="31"/>
      <c r="G2" s="44" t="s">
        <v>102</v>
      </c>
      <c r="H2" s="44"/>
      <c r="I2" s="44"/>
    </row>
    <row r="3" spans="1:9" x14ac:dyDescent="0.35">
      <c r="A3" s="28"/>
      <c r="B3" s="27" t="s">
        <v>74</v>
      </c>
      <c r="C3" s="49"/>
      <c r="D3" s="27"/>
      <c r="E3" s="27"/>
      <c r="G3" s="44" t="s">
        <v>103</v>
      </c>
      <c r="H3" s="44"/>
      <c r="I3" s="44"/>
    </row>
    <row r="4" spans="1:9" x14ac:dyDescent="0.35">
      <c r="C4" s="53"/>
    </row>
    <row r="5" spans="1:9" x14ac:dyDescent="0.35">
      <c r="C5" s="50">
        <v>45292</v>
      </c>
      <c r="D5" s="29">
        <v>45291</v>
      </c>
      <c r="I5" s="29">
        <v>44927</v>
      </c>
    </row>
    <row r="6" spans="1:9" x14ac:dyDescent="0.35">
      <c r="A6" t="s">
        <v>8</v>
      </c>
      <c r="C6" s="56">
        <v>8300</v>
      </c>
      <c r="D6" s="33">
        <v>0</v>
      </c>
      <c r="G6" s="36" t="s">
        <v>104</v>
      </c>
      <c r="H6" s="36"/>
      <c r="I6" s="57"/>
    </row>
    <row r="7" spans="1:9" x14ac:dyDescent="0.35">
      <c r="A7" t="s">
        <v>22</v>
      </c>
      <c r="C7" s="51">
        <v>2500</v>
      </c>
      <c r="D7" s="33">
        <v>0</v>
      </c>
      <c r="G7" t="s">
        <v>105</v>
      </c>
      <c r="I7" s="61">
        <f>D30</f>
        <v>800</v>
      </c>
    </row>
    <row r="8" spans="1:9" x14ac:dyDescent="0.35">
      <c r="A8" t="s">
        <v>76</v>
      </c>
      <c r="C8" s="51">
        <f>SUM(C6:C7)</f>
        <v>10800</v>
      </c>
      <c r="D8" s="33">
        <v>0</v>
      </c>
      <c r="G8" t="s">
        <v>106</v>
      </c>
      <c r="I8" s="3">
        <v>0</v>
      </c>
    </row>
    <row r="9" spans="1:9" x14ac:dyDescent="0.35">
      <c r="A9" t="s">
        <v>71</v>
      </c>
      <c r="C9" s="51">
        <v>20000</v>
      </c>
      <c r="D9" s="33">
        <v>0</v>
      </c>
      <c r="G9" t="s">
        <v>107</v>
      </c>
      <c r="I9" s="3">
        <v>-500</v>
      </c>
    </row>
    <row r="10" spans="1:9" ht="17.5" thickBot="1" x14ac:dyDescent="0.45">
      <c r="A10" s="26" t="s">
        <v>77</v>
      </c>
      <c r="B10" s="26"/>
      <c r="C10" s="52">
        <f>SUM(C8:C9)</f>
        <v>30800</v>
      </c>
      <c r="D10" s="33">
        <v>0</v>
      </c>
      <c r="G10" t="s">
        <v>108</v>
      </c>
      <c r="I10" s="3"/>
    </row>
    <row r="11" spans="1:9" ht="15" thickTop="1" x14ac:dyDescent="0.35">
      <c r="C11" s="53"/>
      <c r="D11" s="33"/>
      <c r="G11" t="s">
        <v>109</v>
      </c>
      <c r="I11" s="3">
        <v>0</v>
      </c>
    </row>
    <row r="12" spans="1:9" x14ac:dyDescent="0.35">
      <c r="A12" t="s">
        <v>13</v>
      </c>
      <c r="C12" s="51" t="s">
        <v>29</v>
      </c>
      <c r="D12" s="3">
        <v>0</v>
      </c>
      <c r="G12" t="s">
        <v>110</v>
      </c>
      <c r="I12" s="3">
        <v>-2500</v>
      </c>
    </row>
    <row r="13" spans="1:9" x14ac:dyDescent="0.35">
      <c r="A13" s="36" t="s">
        <v>78</v>
      </c>
      <c r="B13" s="36"/>
      <c r="C13" s="54" t="str">
        <f>C12</f>
        <v>-</v>
      </c>
      <c r="D13" s="3">
        <v>0</v>
      </c>
      <c r="G13" t="s">
        <v>111</v>
      </c>
      <c r="I13" s="3">
        <v>0</v>
      </c>
    </row>
    <row r="14" spans="1:9" x14ac:dyDescent="0.35">
      <c r="A14" t="s">
        <v>9</v>
      </c>
      <c r="C14" s="51">
        <v>30000</v>
      </c>
      <c r="D14" s="3">
        <v>0</v>
      </c>
      <c r="G14" s="36" t="s">
        <v>104</v>
      </c>
      <c r="I14" s="59">
        <f>SUM(I7:I13)</f>
        <v>-2200</v>
      </c>
    </row>
    <row r="15" spans="1:9" x14ac:dyDescent="0.35">
      <c r="A15" t="s">
        <v>79</v>
      </c>
      <c r="C15" s="62">
        <v>800</v>
      </c>
      <c r="D15" s="3">
        <v>0</v>
      </c>
      <c r="I15" s="3"/>
    </row>
    <row r="16" spans="1:9" ht="17.5" thickBot="1" x14ac:dyDescent="0.45">
      <c r="A16" s="26" t="s">
        <v>80</v>
      </c>
      <c r="B16" s="26"/>
      <c r="C16" s="52">
        <f>SUM(C14:C15)</f>
        <v>30800</v>
      </c>
      <c r="D16" s="3">
        <v>0</v>
      </c>
      <c r="G16" s="38" t="s">
        <v>112</v>
      </c>
      <c r="I16" s="3"/>
    </row>
    <row r="17" spans="1:10" ht="15" thickTop="1" x14ac:dyDescent="0.35">
      <c r="D17" s="3"/>
      <c r="G17" t="s">
        <v>92</v>
      </c>
      <c r="I17" s="3">
        <v>-20000</v>
      </c>
    </row>
    <row r="18" spans="1:10" x14ac:dyDescent="0.35">
      <c r="A18" s="44" t="s">
        <v>0</v>
      </c>
      <c r="B18" s="44"/>
      <c r="C18" s="44"/>
      <c r="D18" s="44"/>
      <c r="E18" s="44"/>
      <c r="G18" t="s">
        <v>93</v>
      </c>
      <c r="I18" s="3">
        <v>500</v>
      </c>
    </row>
    <row r="19" spans="1:10" ht="15" thickBot="1" x14ac:dyDescent="0.4">
      <c r="A19" s="44" t="s">
        <v>81</v>
      </c>
      <c r="B19" s="44"/>
      <c r="C19" s="44"/>
      <c r="D19" s="44"/>
      <c r="E19" s="44"/>
      <c r="G19" s="38" t="s">
        <v>112</v>
      </c>
      <c r="I19" s="59">
        <f>SUM(I17:I18)</f>
        <v>-19500</v>
      </c>
    </row>
    <row r="20" spans="1:10" x14ac:dyDescent="0.35">
      <c r="A20" s="44" t="s">
        <v>82</v>
      </c>
      <c r="B20" s="44"/>
      <c r="C20" s="44"/>
      <c r="D20" s="44"/>
      <c r="E20" s="44"/>
      <c r="I20" s="3"/>
    </row>
    <row r="21" spans="1:10" ht="15" thickBot="1" x14ac:dyDescent="0.4">
      <c r="G21" s="38" t="s">
        <v>113</v>
      </c>
      <c r="I21" s="3"/>
    </row>
    <row r="22" spans="1:10" x14ac:dyDescent="0.35">
      <c r="D22" s="29">
        <v>45292</v>
      </c>
      <c r="G22" t="s">
        <v>98</v>
      </c>
      <c r="I22" s="3">
        <v>30000</v>
      </c>
    </row>
    <row r="23" spans="1:10" ht="15" thickBot="1" x14ac:dyDescent="0.4">
      <c r="G23" s="38" t="s">
        <v>113</v>
      </c>
      <c r="I23" s="58">
        <f>SUM(I22)</f>
        <v>30000</v>
      </c>
    </row>
    <row r="24" spans="1:10" x14ac:dyDescent="0.35">
      <c r="A24" t="s">
        <v>23</v>
      </c>
      <c r="D24" s="3">
        <v>4000</v>
      </c>
    </row>
    <row r="25" spans="1:10" ht="15" thickBot="1" x14ac:dyDescent="0.4">
      <c r="A25" t="s">
        <v>24</v>
      </c>
      <c r="D25" s="3">
        <v>2500</v>
      </c>
      <c r="G25" s="65" t="s">
        <v>114</v>
      </c>
      <c r="H25" s="66"/>
      <c r="I25" s="60">
        <f>SUM(I23,I19,I14)</f>
        <v>8300</v>
      </c>
    </row>
    <row r="26" spans="1:10" ht="17.5" thickBot="1" x14ac:dyDescent="0.45">
      <c r="A26" s="26" t="s">
        <v>83</v>
      </c>
      <c r="B26" s="26"/>
      <c r="C26" s="26"/>
      <c r="D26" s="35">
        <f>D24-D25</f>
        <v>1500</v>
      </c>
    </row>
    <row r="27" spans="1:10" ht="15" thickTop="1" x14ac:dyDescent="0.35">
      <c r="G27" s="68" t="s">
        <v>118</v>
      </c>
      <c r="H27" s="68"/>
      <c r="I27" s="68"/>
    </row>
    <row r="28" spans="1:10" x14ac:dyDescent="0.35">
      <c r="A28" t="s">
        <v>85</v>
      </c>
      <c r="D28" s="3">
        <v>1200</v>
      </c>
      <c r="G28" t="s">
        <v>116</v>
      </c>
      <c r="H28" s="3">
        <v>30000</v>
      </c>
    </row>
    <row r="29" spans="1:10" x14ac:dyDescent="0.35">
      <c r="A29" t="s">
        <v>86</v>
      </c>
      <c r="D29" s="34">
        <v>500</v>
      </c>
      <c r="G29" t="s">
        <v>117</v>
      </c>
      <c r="H29" s="34">
        <f>I25</f>
        <v>8300</v>
      </c>
    </row>
    <row r="30" spans="1:10" ht="17.5" customHeight="1" thickBot="1" x14ac:dyDescent="0.45">
      <c r="A30" s="26" t="s">
        <v>84</v>
      </c>
      <c r="B30" s="26"/>
      <c r="C30" s="26"/>
      <c r="D30" s="35">
        <f>(D26-D28)+D29</f>
        <v>800</v>
      </c>
      <c r="G30" t="s">
        <v>119</v>
      </c>
      <c r="H30" s="67">
        <f>H29-H28</f>
        <v>-21700</v>
      </c>
      <c r="I30" s="64"/>
      <c r="J30" s="64"/>
    </row>
    <row r="31" spans="1:10" ht="15" thickTop="1" x14ac:dyDescent="0.35">
      <c r="G31" s="64"/>
      <c r="H31" s="64"/>
      <c r="I31" s="64"/>
      <c r="J31" s="64"/>
    </row>
    <row r="32" spans="1:10" ht="101.5" x14ac:dyDescent="0.35">
      <c r="G32" s="63" t="s">
        <v>115</v>
      </c>
      <c r="H32" s="64"/>
      <c r="I32" s="64"/>
      <c r="J32" s="64"/>
    </row>
    <row r="33" spans="7:10" x14ac:dyDescent="0.35">
      <c r="G33" s="64"/>
      <c r="H33" s="64"/>
      <c r="I33" s="64"/>
      <c r="J33" s="64"/>
    </row>
    <row r="34" spans="7:10" x14ac:dyDescent="0.35">
      <c r="G34" s="64"/>
      <c r="H34" s="64"/>
      <c r="I34" s="64"/>
      <c r="J34" s="64"/>
    </row>
    <row r="35" spans="7:10" x14ac:dyDescent="0.35">
      <c r="G35" s="64"/>
      <c r="H35" s="64"/>
      <c r="I35" s="64"/>
      <c r="J35" s="64"/>
    </row>
    <row r="36" spans="7:10" x14ac:dyDescent="0.35">
      <c r="G36" s="64"/>
      <c r="H36" s="64"/>
      <c r="I36" s="64"/>
      <c r="J36" s="64"/>
    </row>
    <row r="37" spans="7:10" x14ac:dyDescent="0.35">
      <c r="G37" s="64"/>
      <c r="H37" s="64"/>
      <c r="I37" s="64"/>
      <c r="J37" s="64"/>
    </row>
    <row r="38" spans="7:10" x14ac:dyDescent="0.35">
      <c r="G38" s="64"/>
      <c r="H38" s="64"/>
      <c r="I38" s="64"/>
      <c r="J38" s="64"/>
    </row>
  </sheetData>
  <mergeCells count="9">
    <mergeCell ref="G27:I27"/>
    <mergeCell ref="A18:E18"/>
    <mergeCell ref="A19:E19"/>
    <mergeCell ref="A20:E20"/>
    <mergeCell ref="G1:I1"/>
    <mergeCell ref="G2:I2"/>
    <mergeCell ref="G3:I3"/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Journal</vt:lpstr>
      <vt:lpstr>General ledger</vt:lpstr>
      <vt:lpstr>Balance Sheet</vt:lpstr>
      <vt:lpstr>Income Statement</vt:lpstr>
      <vt:lpstr>Cash flow (Direct method)</vt:lpstr>
      <vt:lpstr>Cash Flow (indirect mehtod)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SAIFUDDIN SHAIKH</dc:creator>
  <cp:lastModifiedBy>SAIFUDDIN SHAIKH</cp:lastModifiedBy>
  <dcterms:created xsi:type="dcterms:W3CDTF">2015-06-05T18:19:34Z</dcterms:created>
  <dcterms:modified xsi:type="dcterms:W3CDTF">2025-04-24T08:51:36Z</dcterms:modified>
</cp:coreProperties>
</file>