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esearch wodk\Resrarch work\shaifullah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P16" i="1" s="1"/>
  <c r="L5" i="1"/>
  <c r="J6" i="1"/>
  <c r="J7" i="1"/>
  <c r="J8" i="1"/>
  <c r="J9" i="1"/>
  <c r="J10" i="1"/>
  <c r="J11" i="1"/>
  <c r="J12" i="1"/>
  <c r="J13" i="1"/>
  <c r="J14" i="1"/>
  <c r="J15" i="1"/>
  <c r="J5" i="1"/>
  <c r="N6" i="1"/>
  <c r="N7" i="1"/>
  <c r="N8" i="1"/>
  <c r="N9" i="1"/>
  <c r="N10" i="1"/>
  <c r="N11" i="1"/>
  <c r="N12" i="1"/>
  <c r="N13" i="1"/>
  <c r="N14" i="1"/>
  <c r="N15" i="1"/>
  <c r="N5" i="1"/>
  <c r="M6" i="1"/>
  <c r="M7" i="1"/>
  <c r="M8" i="1"/>
  <c r="M9" i="1"/>
  <c r="M10" i="1"/>
  <c r="M11" i="1"/>
  <c r="M12" i="1"/>
  <c r="M13" i="1"/>
  <c r="M14" i="1"/>
  <c r="M15" i="1"/>
  <c r="M5" i="1"/>
  <c r="H6" i="1"/>
  <c r="H7" i="1"/>
  <c r="H8" i="1"/>
  <c r="H9" i="1"/>
  <c r="H10" i="1"/>
  <c r="H11" i="1"/>
  <c r="H12" i="1"/>
  <c r="H13" i="1"/>
  <c r="H14" i="1"/>
  <c r="H15" i="1"/>
  <c r="H5" i="1"/>
  <c r="G6" i="1"/>
  <c r="G7" i="1"/>
  <c r="G8" i="1"/>
  <c r="G9" i="1"/>
  <c r="G10" i="1"/>
  <c r="G11" i="1"/>
  <c r="G12" i="1"/>
  <c r="G13" i="1"/>
  <c r="G14" i="1"/>
  <c r="G15" i="1"/>
  <c r="G5" i="1"/>
  <c r="F6" i="1"/>
  <c r="F7" i="1"/>
  <c r="F8" i="1"/>
  <c r="F9" i="1"/>
  <c r="F10" i="1"/>
  <c r="F11" i="1"/>
  <c r="F12" i="1"/>
  <c r="F13" i="1"/>
  <c r="F14" i="1"/>
  <c r="F15" i="1"/>
  <c r="F5" i="1"/>
  <c r="P14" i="1" l="1"/>
  <c r="P9" i="1"/>
  <c r="P13" i="1"/>
  <c r="P5" i="1"/>
  <c r="P15" i="1"/>
  <c r="P7" i="1"/>
  <c r="P12" i="1"/>
  <c r="P11" i="1"/>
  <c r="P6" i="1"/>
  <c r="P8" i="1"/>
  <c r="P10" i="1"/>
</calcChain>
</file>

<file path=xl/sharedStrings.xml><?xml version="1.0" encoding="utf-8"?>
<sst xmlns="http://schemas.openxmlformats.org/spreadsheetml/2006/main" count="41" uniqueCount="39">
  <si>
    <t>SL No</t>
  </si>
  <si>
    <t>Name</t>
  </si>
  <si>
    <t>ID No</t>
  </si>
  <si>
    <t>Designation</t>
  </si>
  <si>
    <t>Basic</t>
  </si>
  <si>
    <t>House Rent</t>
  </si>
  <si>
    <t>Transport</t>
  </si>
  <si>
    <t>Medical Bill</t>
  </si>
  <si>
    <t>Overtime (Hours)</t>
  </si>
  <si>
    <t>Overtime (Tk)</t>
  </si>
  <si>
    <t>Absent Days</t>
  </si>
  <si>
    <t>Absent (TK)</t>
  </si>
  <si>
    <t>Tax</t>
  </si>
  <si>
    <t>Provident Fund</t>
  </si>
  <si>
    <t>Advanced</t>
  </si>
  <si>
    <t>Net payable</t>
  </si>
  <si>
    <t>Mr. M A Kalam</t>
  </si>
  <si>
    <t>CEO</t>
  </si>
  <si>
    <t>Zahid Hasan</t>
  </si>
  <si>
    <t>Manager</t>
  </si>
  <si>
    <t>Atif Siddique</t>
  </si>
  <si>
    <t>Deputy Manger</t>
  </si>
  <si>
    <t>Abdullah</t>
  </si>
  <si>
    <t>Asst. Manager</t>
  </si>
  <si>
    <t>Rayhan Tanjim</t>
  </si>
  <si>
    <t>Jr. Asst manager</t>
  </si>
  <si>
    <t>Omi Hawlader</t>
  </si>
  <si>
    <t>Jr. Asst. Manager</t>
  </si>
  <si>
    <t>Kakoli binte Kabir</t>
  </si>
  <si>
    <t>Office Assistant</t>
  </si>
  <si>
    <t>Hossain Ahmed</t>
  </si>
  <si>
    <t>Rahim Miah</t>
  </si>
  <si>
    <t>Sr. Guard</t>
  </si>
  <si>
    <t>Abdul Latif</t>
  </si>
  <si>
    <t>Salim Uddin</t>
  </si>
  <si>
    <t>Lineman</t>
  </si>
  <si>
    <t xml:space="preserve">Digital Skills For Students ,Teachers Salary </t>
  </si>
  <si>
    <t>Salary Sheet (Month: December 2024) EDGE: Enhancing Digital Government &amp; Economy</t>
  </si>
  <si>
    <r>
      <rPr>
        <b/>
        <sz val="11"/>
        <color theme="1"/>
        <rFont val="Calibri"/>
        <family val="2"/>
        <scheme val="minor"/>
      </rPr>
      <t>Saifullah khaled
Department of Bangla, University of Barishal
EDGE- CSEBU DIGITAL SKILLS TRAINING (CF&amp;OA) Batch-55       Roll No: 01-055-20</t>
    </r>
    <r>
      <rPr>
        <sz val="11"/>
        <color theme="1"/>
        <rFont val="Calibri"/>
        <family val="2"/>
        <scheme val="minor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</si>
</sst>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Lora"/>
    </font>
    <font>
      <sz val="22"/>
      <color theme="1"/>
      <name val="Lora"/>
    </font>
    <font>
      <sz val="16"/>
      <color theme="1"/>
      <name val="Lora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BE4D5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6" fillId="4" borderId="5" xfId="0" applyFont="1" applyFill="1" applyBorder="1"/>
    <xf numFmtId="9" fontId="4" fillId="0" borderId="0" xfId="0" applyNumberFormat="1" applyFont="1"/>
    <xf numFmtId="0" fontId="6" fillId="2" borderId="4" xfId="0" applyFont="1" applyFill="1" applyBorder="1"/>
    <xf numFmtId="0" fontId="6" fillId="3" borderId="5" xfId="0" applyFont="1" applyFill="1" applyBorder="1"/>
    <xf numFmtId="0" fontId="0" fillId="3" borderId="5" xfId="0" applyFill="1" applyBorder="1"/>
    <xf numFmtId="0" fontId="0" fillId="4" borderId="5" xfId="0" applyFill="1" applyBorder="1"/>
    <xf numFmtId="2" fontId="6" fillId="4" borderId="5" xfId="0" applyNumberFormat="1" applyFont="1" applyFill="1" applyBorder="1"/>
    <xf numFmtId="0" fontId="0" fillId="0" borderId="0" xfId="0" applyAlignment="1">
      <alignment horizontal="left" wrapText="1"/>
    </xf>
    <xf numFmtId="0" fontId="5" fillId="5" borderId="4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0" fillId="5" borderId="0" xfId="0" applyFill="1" applyAlignment="1">
      <alignment wrapText="1"/>
    </xf>
    <xf numFmtId="0" fontId="0" fillId="5" borderId="0" xfId="0" applyFill="1"/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3" fillId="8" borderId="1" xfId="0" applyFont="1" applyFill="1" applyBorder="1"/>
    <xf numFmtId="0" fontId="3" fillId="8" borderId="2" xfId="0" applyFont="1" applyFill="1" applyBorder="1"/>
    <xf numFmtId="0" fontId="3" fillId="8" borderId="3" xfId="0" applyFont="1" applyFill="1" applyBorder="1"/>
    <xf numFmtId="2" fontId="6" fillId="9" borderId="5" xfId="0" applyNumberFormat="1" applyFont="1" applyFill="1" applyBorder="1"/>
    <xf numFmtId="0" fontId="6" fillId="10" borderId="5" xfId="0" applyFont="1" applyFill="1" applyBorder="1"/>
    <xf numFmtId="0" fontId="0" fillId="10" borderId="5" xfId="0" applyFill="1" applyBorder="1"/>
    <xf numFmtId="0" fontId="6" fillId="7" borderId="5" xfId="0" applyFont="1" applyFill="1" applyBorder="1"/>
    <xf numFmtId="0" fontId="0" fillId="7" borderId="5" xfId="0" applyFill="1" applyBorder="1"/>
    <xf numFmtId="0" fontId="6" fillId="11" borderId="5" xfId="0" applyFont="1" applyFill="1" applyBorder="1"/>
    <xf numFmtId="0" fontId="0" fillId="11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0285411198600176"/>
          <c:y val="0.158598689852879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666332379263373"/>
          <c:y val="0.28927850706415947"/>
          <c:w val="0.75188263487831375"/>
          <c:h val="0.585647420324929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Sheet1!$P$4</c:f>
              <c:strCache>
                <c:ptCount val="1"/>
                <c:pt idx="0">
                  <c:v>Net payable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Sheet1!$P$5:$P$16</c:f>
              <c:numCache>
                <c:formatCode>0.00</c:formatCode>
                <c:ptCount val="12"/>
                <c:pt idx="0">
                  <c:v>149092.30769230769</c:v>
                </c:pt>
                <c:pt idx="1">
                  <c:v>81595.192307692312</c:v>
                </c:pt>
                <c:pt idx="2">
                  <c:v>73969.230769230766</c:v>
                </c:pt>
                <c:pt idx="3">
                  <c:v>54034.61538461539</c:v>
                </c:pt>
                <c:pt idx="4">
                  <c:v>48153.846153846156</c:v>
                </c:pt>
                <c:pt idx="5">
                  <c:v>48153.846153846156</c:v>
                </c:pt>
                <c:pt idx="6">
                  <c:v>30343.846153846156</c:v>
                </c:pt>
                <c:pt idx="7">
                  <c:v>33286.153846153851</c:v>
                </c:pt>
                <c:pt idx="8">
                  <c:v>27738.461538461539</c:v>
                </c:pt>
                <c:pt idx="9">
                  <c:v>28171.153846153848</c:v>
                </c:pt>
                <c:pt idx="10">
                  <c:v>24076.923076923078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C-40CE-949A-10236BC2B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662704"/>
        <c:axId val="471659376"/>
      </c:barChart>
      <c:catAx>
        <c:axId val="47166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59376"/>
        <c:crosses val="autoZero"/>
        <c:auto val="1"/>
        <c:lblAlgn val="ctr"/>
        <c:lblOffset val="100"/>
        <c:noMultiLvlLbl val="0"/>
      </c:catAx>
      <c:valAx>
        <c:axId val="47165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6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962219</xdr:colOff>
      <xdr:row>18</xdr:row>
      <xdr:rowOff>116633</xdr:rowOff>
    </xdr:from>
    <xdr:to>
      <xdr:col>15</xdr:col>
      <xdr:colOff>787271</xdr:colOff>
      <xdr:row>29</xdr:row>
      <xdr:rowOff>88638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abSelected="1" zoomScale="98" workbookViewId="0">
      <selection activeCell="H30" sqref="H30"/>
    </sheetView>
  </sheetViews>
  <sheetFormatPr defaultRowHeight="15"/>
  <cols>
    <col min="2" max="2" width="15.7109375" bestFit="1" customWidth="1"/>
    <col min="3" max="3" width="6.5703125" bestFit="1" customWidth="1"/>
    <col min="4" max="4" width="15.28515625" bestFit="1" customWidth="1"/>
    <col min="6" max="6" width="12.7109375" bestFit="1" customWidth="1"/>
    <col min="7" max="7" width="10.28515625" bestFit="1" customWidth="1"/>
    <col min="8" max="8" width="12.140625" bestFit="1" customWidth="1"/>
    <col min="9" max="9" width="18" bestFit="1" customWidth="1"/>
    <col min="10" max="10" width="14.85546875" bestFit="1" customWidth="1"/>
    <col min="11" max="12" width="12.7109375" bestFit="1" customWidth="1"/>
    <col min="13" max="13" width="8.5703125" customWidth="1"/>
    <col min="14" max="14" width="15.28515625" bestFit="1" customWidth="1"/>
    <col min="15" max="15" width="10.28515625" bestFit="1" customWidth="1"/>
    <col min="16" max="16" width="12.28515625" bestFit="1" customWidth="1"/>
  </cols>
  <sheetData>
    <row r="1" spans="1:26" ht="62.45" customHeight="1" thickBot="1">
      <c r="A1" s="14" t="s">
        <v>36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6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9.6" customHeight="1" thickBot="1">
      <c r="A2" s="17" t="s">
        <v>37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9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0.25">
      <c r="F3" s="3">
        <v>0.6</v>
      </c>
      <c r="G3" s="3">
        <v>0.1</v>
      </c>
      <c r="H3" s="3">
        <v>0.06</v>
      </c>
      <c r="M3" s="3">
        <v>0.03</v>
      </c>
      <c r="N3" s="3">
        <v>0.04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13" customFormat="1" ht="16.5" thickBot="1">
      <c r="A4" s="10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11" t="s">
        <v>11</v>
      </c>
      <c r="M4" s="11" t="s">
        <v>12</v>
      </c>
      <c r="N4" s="11" t="s">
        <v>13</v>
      </c>
      <c r="O4" s="11" t="s">
        <v>14</v>
      </c>
      <c r="P4" s="11" t="s">
        <v>15</v>
      </c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thickBot="1">
      <c r="A5" s="4">
        <v>1</v>
      </c>
      <c r="B5" s="23" t="s">
        <v>16</v>
      </c>
      <c r="C5" s="25">
        <v>2001</v>
      </c>
      <c r="D5" s="5" t="s">
        <v>17</v>
      </c>
      <c r="E5" s="21">
        <v>80000</v>
      </c>
      <c r="F5" s="21">
        <f>E5*60%</f>
        <v>48000</v>
      </c>
      <c r="G5" s="21">
        <f>E5*10%</f>
        <v>8000</v>
      </c>
      <c r="H5" s="21">
        <f>E5*6%</f>
        <v>4800</v>
      </c>
      <c r="I5" s="2">
        <v>20</v>
      </c>
      <c r="J5" s="8">
        <f>E5/26/8*I5</f>
        <v>7692.3076923076933</v>
      </c>
      <c r="K5" s="2">
        <v>0</v>
      </c>
      <c r="L5" s="2">
        <f>E5/26*K5</f>
        <v>0</v>
      </c>
      <c r="M5" s="5">
        <f>E5*3%</f>
        <v>2400</v>
      </c>
      <c r="N5" s="5">
        <f>E5*4%</f>
        <v>3200</v>
      </c>
      <c r="O5" s="5">
        <v>5000</v>
      </c>
      <c r="P5" s="20">
        <f>(E5+F5+G5+H5+J5+M5+N5)-(L5+O5)</f>
        <v>149092.30769230769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thickBot="1">
      <c r="A6" s="4">
        <v>2</v>
      </c>
      <c r="B6" s="23" t="s">
        <v>18</v>
      </c>
      <c r="C6" s="25">
        <v>2003</v>
      </c>
      <c r="D6" s="5" t="s">
        <v>19</v>
      </c>
      <c r="E6" s="21">
        <v>45000</v>
      </c>
      <c r="F6" s="21">
        <f t="shared" ref="F6:F15" si="0">E6*60%</f>
        <v>27000</v>
      </c>
      <c r="G6" s="21">
        <f t="shared" ref="G6:G15" si="1">E6*10%</f>
        <v>4500</v>
      </c>
      <c r="H6" s="21">
        <f t="shared" ref="H6:H15" si="2">E6*6%</f>
        <v>2700</v>
      </c>
      <c r="I6" s="2">
        <v>15</v>
      </c>
      <c r="J6" s="8">
        <f t="shared" ref="J6:J15" si="3">E6/26/8*I6</f>
        <v>3245.1923076923076</v>
      </c>
      <c r="K6" s="2">
        <v>0</v>
      </c>
      <c r="L6" s="2">
        <f t="shared" ref="L6:L16" si="4">E6/26*K6</f>
        <v>0</v>
      </c>
      <c r="M6" s="5">
        <f t="shared" ref="M6:M15" si="5">E6*3%</f>
        <v>1350</v>
      </c>
      <c r="N6" s="5">
        <f t="shared" ref="N6:N15" si="6">E6*4%</f>
        <v>1800</v>
      </c>
      <c r="O6" s="6">
        <v>4000</v>
      </c>
      <c r="P6" s="20">
        <f t="shared" ref="P6:P16" si="7">(E6+F6+G6+H6+J6+M6+N6)-(L6+O6)</f>
        <v>81595.192307692312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thickBot="1">
      <c r="A7" s="4">
        <v>3</v>
      </c>
      <c r="B7" s="23" t="s">
        <v>20</v>
      </c>
      <c r="C7" s="25">
        <v>2005</v>
      </c>
      <c r="D7" s="5" t="s">
        <v>21</v>
      </c>
      <c r="E7" s="21">
        <v>40000</v>
      </c>
      <c r="F7" s="21">
        <f t="shared" si="0"/>
        <v>24000</v>
      </c>
      <c r="G7" s="21">
        <f t="shared" si="1"/>
        <v>4000</v>
      </c>
      <c r="H7" s="21">
        <f t="shared" si="2"/>
        <v>2400</v>
      </c>
      <c r="I7" s="2">
        <v>20</v>
      </c>
      <c r="J7" s="8">
        <f t="shared" si="3"/>
        <v>3846.1538461538466</v>
      </c>
      <c r="K7" s="2">
        <v>2</v>
      </c>
      <c r="L7" s="2">
        <f t="shared" si="4"/>
        <v>3076.9230769230771</v>
      </c>
      <c r="M7" s="5">
        <f t="shared" si="5"/>
        <v>1200</v>
      </c>
      <c r="N7" s="5">
        <f t="shared" si="6"/>
        <v>1600</v>
      </c>
      <c r="O7" s="6">
        <v>0</v>
      </c>
      <c r="P7" s="20">
        <f t="shared" si="7"/>
        <v>73969.230769230766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thickBot="1">
      <c r="A8" s="4">
        <v>4</v>
      </c>
      <c r="B8" s="23" t="s">
        <v>22</v>
      </c>
      <c r="C8" s="25">
        <v>2007</v>
      </c>
      <c r="D8" s="5" t="s">
        <v>23</v>
      </c>
      <c r="E8" s="21">
        <v>30000</v>
      </c>
      <c r="F8" s="21">
        <f t="shared" si="0"/>
        <v>18000</v>
      </c>
      <c r="G8" s="21">
        <f t="shared" si="1"/>
        <v>3000</v>
      </c>
      <c r="H8" s="21">
        <f t="shared" si="2"/>
        <v>1800</v>
      </c>
      <c r="I8" s="2">
        <v>10</v>
      </c>
      <c r="J8" s="8">
        <f t="shared" si="3"/>
        <v>1442.3076923076924</v>
      </c>
      <c r="K8" s="2">
        <v>2</v>
      </c>
      <c r="L8" s="2">
        <f t="shared" si="4"/>
        <v>2307.6923076923076</v>
      </c>
      <c r="M8" s="5">
        <f t="shared" si="5"/>
        <v>900</v>
      </c>
      <c r="N8" s="5">
        <f t="shared" si="6"/>
        <v>1200</v>
      </c>
      <c r="O8" s="6">
        <v>0</v>
      </c>
      <c r="P8" s="20">
        <f t="shared" si="7"/>
        <v>54034.61538461539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thickBot="1">
      <c r="A9" s="4">
        <v>5</v>
      </c>
      <c r="B9" s="23" t="s">
        <v>24</v>
      </c>
      <c r="C9" s="25">
        <v>2009</v>
      </c>
      <c r="D9" s="5" t="s">
        <v>25</v>
      </c>
      <c r="E9" s="21">
        <v>25000</v>
      </c>
      <c r="F9" s="21">
        <f t="shared" si="0"/>
        <v>15000</v>
      </c>
      <c r="G9" s="21">
        <f t="shared" si="1"/>
        <v>2500</v>
      </c>
      <c r="H9" s="21">
        <f t="shared" si="2"/>
        <v>1500</v>
      </c>
      <c r="I9" s="2">
        <v>20</v>
      </c>
      <c r="J9" s="8">
        <f t="shared" si="3"/>
        <v>2403.8461538461538</v>
      </c>
      <c r="K9" s="2">
        <v>0</v>
      </c>
      <c r="L9" s="2">
        <f t="shared" si="4"/>
        <v>0</v>
      </c>
      <c r="M9" s="5">
        <f t="shared" si="5"/>
        <v>750</v>
      </c>
      <c r="N9" s="5">
        <f t="shared" si="6"/>
        <v>1000</v>
      </c>
      <c r="O9" s="6">
        <v>0</v>
      </c>
      <c r="P9" s="20">
        <f t="shared" si="7"/>
        <v>48153.846153846156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thickBot="1">
      <c r="A10" s="4">
        <v>6</v>
      </c>
      <c r="B10" s="23" t="s">
        <v>26</v>
      </c>
      <c r="C10" s="25">
        <v>2011</v>
      </c>
      <c r="D10" s="5" t="s">
        <v>27</v>
      </c>
      <c r="E10" s="21">
        <v>25000</v>
      </c>
      <c r="F10" s="21">
        <f t="shared" si="0"/>
        <v>15000</v>
      </c>
      <c r="G10" s="21">
        <f t="shared" si="1"/>
        <v>2500</v>
      </c>
      <c r="H10" s="21">
        <f t="shared" si="2"/>
        <v>1500</v>
      </c>
      <c r="I10" s="2">
        <v>20</v>
      </c>
      <c r="J10" s="8">
        <f t="shared" si="3"/>
        <v>2403.8461538461538</v>
      </c>
      <c r="K10" s="2">
        <v>0</v>
      </c>
      <c r="L10" s="2">
        <f t="shared" si="4"/>
        <v>0</v>
      </c>
      <c r="M10" s="5">
        <f t="shared" si="5"/>
        <v>750</v>
      </c>
      <c r="N10" s="5">
        <f t="shared" si="6"/>
        <v>1000</v>
      </c>
      <c r="O10" s="6">
        <v>0</v>
      </c>
      <c r="P10" s="20">
        <f t="shared" si="7"/>
        <v>48153.846153846156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thickBot="1">
      <c r="A11" s="4">
        <v>7</v>
      </c>
      <c r="B11" s="23" t="s">
        <v>28</v>
      </c>
      <c r="C11" s="25">
        <v>2013</v>
      </c>
      <c r="D11" s="5" t="s">
        <v>29</v>
      </c>
      <c r="E11" s="21">
        <v>18000</v>
      </c>
      <c r="F11" s="21">
        <f t="shared" si="0"/>
        <v>10800</v>
      </c>
      <c r="G11" s="21">
        <f t="shared" si="1"/>
        <v>1800</v>
      </c>
      <c r="H11" s="21">
        <f t="shared" si="2"/>
        <v>1080</v>
      </c>
      <c r="I11" s="2">
        <v>10</v>
      </c>
      <c r="J11" s="8">
        <f t="shared" si="3"/>
        <v>865.38461538461536</v>
      </c>
      <c r="K11" s="2">
        <v>5</v>
      </c>
      <c r="L11" s="2">
        <f t="shared" si="4"/>
        <v>3461.5384615384614</v>
      </c>
      <c r="M11" s="5">
        <f t="shared" si="5"/>
        <v>540</v>
      </c>
      <c r="N11" s="5">
        <f t="shared" si="6"/>
        <v>720</v>
      </c>
      <c r="O11" s="6">
        <v>0</v>
      </c>
      <c r="P11" s="20">
        <f t="shared" si="7"/>
        <v>30343.846153846156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thickBot="1">
      <c r="A12" s="4">
        <v>8</v>
      </c>
      <c r="B12" s="23" t="s">
        <v>30</v>
      </c>
      <c r="C12" s="25">
        <v>2015</v>
      </c>
      <c r="D12" s="5" t="s">
        <v>29</v>
      </c>
      <c r="E12" s="21">
        <v>18000</v>
      </c>
      <c r="F12" s="21">
        <f t="shared" si="0"/>
        <v>10800</v>
      </c>
      <c r="G12" s="21">
        <f t="shared" si="1"/>
        <v>1800</v>
      </c>
      <c r="H12" s="21">
        <f t="shared" si="2"/>
        <v>1080</v>
      </c>
      <c r="I12" s="2">
        <v>20</v>
      </c>
      <c r="J12" s="8">
        <f t="shared" si="3"/>
        <v>1730.7692307692307</v>
      </c>
      <c r="K12" s="2">
        <v>2</v>
      </c>
      <c r="L12" s="2">
        <f t="shared" si="4"/>
        <v>1384.6153846153845</v>
      </c>
      <c r="M12" s="5">
        <f t="shared" si="5"/>
        <v>540</v>
      </c>
      <c r="N12" s="5">
        <f t="shared" si="6"/>
        <v>720</v>
      </c>
      <c r="O12" s="6">
        <v>0</v>
      </c>
      <c r="P12" s="20">
        <f t="shared" si="7"/>
        <v>33286.153846153851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thickBot="1">
      <c r="A13" s="4">
        <v>9</v>
      </c>
      <c r="B13" s="23" t="s">
        <v>31</v>
      </c>
      <c r="C13" s="25">
        <v>2017</v>
      </c>
      <c r="D13" s="5" t="s">
        <v>32</v>
      </c>
      <c r="E13" s="21">
        <v>15000</v>
      </c>
      <c r="F13" s="21">
        <f t="shared" si="0"/>
        <v>9000</v>
      </c>
      <c r="G13" s="21">
        <f t="shared" si="1"/>
        <v>1500</v>
      </c>
      <c r="H13" s="21">
        <f t="shared" si="2"/>
        <v>900</v>
      </c>
      <c r="I13" s="2">
        <v>20</v>
      </c>
      <c r="J13" s="8">
        <f t="shared" si="3"/>
        <v>1442.3076923076924</v>
      </c>
      <c r="K13" s="2">
        <v>2</v>
      </c>
      <c r="L13" s="2">
        <f t="shared" si="4"/>
        <v>1153.8461538461538</v>
      </c>
      <c r="M13" s="5">
        <f t="shared" si="5"/>
        <v>450</v>
      </c>
      <c r="N13" s="5">
        <f t="shared" si="6"/>
        <v>600</v>
      </c>
      <c r="O13" s="6">
        <v>0</v>
      </c>
      <c r="P13" s="20">
        <f t="shared" si="7"/>
        <v>27738.461538461539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thickBot="1">
      <c r="A14" s="4">
        <v>10</v>
      </c>
      <c r="B14" s="23" t="s">
        <v>33</v>
      </c>
      <c r="C14" s="25">
        <v>2019</v>
      </c>
      <c r="D14" s="5" t="s">
        <v>32</v>
      </c>
      <c r="E14" s="21">
        <v>15000</v>
      </c>
      <c r="F14" s="21">
        <f t="shared" si="0"/>
        <v>9000</v>
      </c>
      <c r="G14" s="21">
        <f t="shared" si="1"/>
        <v>1500</v>
      </c>
      <c r="H14" s="21">
        <f t="shared" si="2"/>
        <v>900</v>
      </c>
      <c r="I14" s="2">
        <v>10</v>
      </c>
      <c r="J14" s="8">
        <f t="shared" si="3"/>
        <v>721.15384615384619</v>
      </c>
      <c r="K14" s="2">
        <v>0</v>
      </c>
      <c r="L14" s="2">
        <f t="shared" si="4"/>
        <v>0</v>
      </c>
      <c r="M14" s="5">
        <f t="shared" si="5"/>
        <v>450</v>
      </c>
      <c r="N14" s="5">
        <f t="shared" si="6"/>
        <v>600</v>
      </c>
      <c r="O14" s="6">
        <v>0</v>
      </c>
      <c r="P14" s="20">
        <f t="shared" si="7"/>
        <v>28171.153846153848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thickBot="1">
      <c r="A15" s="4">
        <v>11</v>
      </c>
      <c r="B15" s="23" t="s">
        <v>34</v>
      </c>
      <c r="C15" s="25">
        <v>2021</v>
      </c>
      <c r="D15" s="5" t="s">
        <v>35</v>
      </c>
      <c r="E15" s="21">
        <v>12500</v>
      </c>
      <c r="F15" s="21">
        <f t="shared" si="0"/>
        <v>7500</v>
      </c>
      <c r="G15" s="21">
        <f t="shared" si="1"/>
        <v>1250</v>
      </c>
      <c r="H15" s="21">
        <f t="shared" si="2"/>
        <v>750</v>
      </c>
      <c r="I15" s="2">
        <v>20</v>
      </c>
      <c r="J15" s="8">
        <f t="shared" si="3"/>
        <v>1201.9230769230769</v>
      </c>
      <c r="K15" s="2">
        <v>0</v>
      </c>
      <c r="L15" s="2">
        <f t="shared" si="4"/>
        <v>0</v>
      </c>
      <c r="M15" s="5">
        <f t="shared" si="5"/>
        <v>375</v>
      </c>
      <c r="N15" s="5">
        <f t="shared" si="6"/>
        <v>500</v>
      </c>
      <c r="O15" s="6">
        <v>0</v>
      </c>
      <c r="P15" s="20">
        <f t="shared" si="7"/>
        <v>24076.923076923078</v>
      </c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thickBot="1">
      <c r="A16" s="4">
        <v>12</v>
      </c>
      <c r="B16" s="24"/>
      <c r="C16" s="26"/>
      <c r="D16" s="6"/>
      <c r="E16" s="22"/>
      <c r="F16" s="22"/>
      <c r="G16" s="22"/>
      <c r="H16" s="22"/>
      <c r="I16" s="7"/>
      <c r="J16" s="7"/>
      <c r="K16" s="7"/>
      <c r="L16" s="2">
        <f t="shared" si="4"/>
        <v>0</v>
      </c>
      <c r="M16" s="6"/>
      <c r="N16" s="6"/>
      <c r="O16" s="6"/>
      <c r="P16" s="20">
        <f t="shared" si="7"/>
        <v>0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9" t="s">
        <v>38</v>
      </c>
      <c r="E20" s="9"/>
      <c r="F20" s="9"/>
      <c r="G20" s="9"/>
      <c r="H20" s="9"/>
      <c r="I20" s="9"/>
      <c r="J20" s="9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9"/>
      <c r="E21" s="9"/>
      <c r="F21" s="9"/>
      <c r="G21" s="9"/>
      <c r="H21" s="9"/>
      <c r="I21" s="9"/>
      <c r="J21" s="9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600000000000001" customHeight="1">
      <c r="A22" s="1"/>
      <c r="B22" s="1"/>
      <c r="C22" s="1"/>
      <c r="D22" s="9"/>
      <c r="E22" s="9"/>
      <c r="F22" s="9"/>
      <c r="G22" s="9"/>
      <c r="H22" s="9"/>
      <c r="I22" s="9"/>
      <c r="J22" s="9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44.45" customHeight="1">
      <c r="A23" s="1"/>
      <c r="B23" s="1"/>
      <c r="C23" s="1"/>
      <c r="D23" s="9"/>
      <c r="E23" s="9"/>
      <c r="F23" s="9"/>
      <c r="G23" s="9"/>
      <c r="H23" s="9"/>
      <c r="I23" s="9"/>
      <c r="J23" s="9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3">
    <mergeCell ref="D20:J23"/>
    <mergeCell ref="A1:P1"/>
    <mergeCell ref="A2:P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Inzamamul Jewel</dc:creator>
  <cp:lastModifiedBy>Md Alamgir Hosen</cp:lastModifiedBy>
  <dcterms:created xsi:type="dcterms:W3CDTF">2024-12-07T17:45:47Z</dcterms:created>
  <dcterms:modified xsi:type="dcterms:W3CDTF">2024-12-09T16:57:56Z</dcterms:modified>
</cp:coreProperties>
</file>