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U SAI GANESH\Downloads\"/>
    </mc:Choice>
  </mc:AlternateContent>
  <xr:revisionPtr revIDLastSave="0" documentId="13_ncr:1_{6CE2309E-1C3D-4289-B044-F9031D27506A}" xr6:coauthVersionLast="47" xr6:coauthVersionMax="47" xr10:uidLastSave="{00000000-0000-0000-0000-000000000000}"/>
  <bookViews>
    <workbookView xWindow="-108" yWindow="-108" windowWidth="23256" windowHeight="12456" firstSheet="1" activeTab="9" xr2:uid="{00000000-000D-0000-FFFF-FFFF00000000}"/>
  </bookViews>
  <sheets>
    <sheet name="Combo Chart" sheetId="3" r:id="rId1"/>
    <sheet name="Waterfall Chart" sheetId="4" r:id="rId2"/>
    <sheet name="Pie Chart" sheetId="6" r:id="rId3"/>
    <sheet name="Map Chart" sheetId="7" r:id="rId4"/>
    <sheet name="Top 5" sheetId="8" r:id="rId5"/>
    <sheet name="KPI" sheetId="9" r:id="rId6"/>
    <sheet name="KPI YOY" sheetId="10" r:id="rId7"/>
    <sheet name="Data" sheetId="1" r:id="rId8"/>
    <sheet name="layout" sheetId="2" r:id="rId9"/>
    <sheet name="DASH BOARD" sheetId="14" r:id="rId10"/>
  </sheets>
  <definedNames>
    <definedName name="_xlchart.v1.0" hidden="1">'Waterfall Chart'!$D$4:$D$7</definedName>
    <definedName name="_xlchart.v1.1" hidden="1">'Waterfall Chart'!$E$4:$E$7</definedName>
    <definedName name="_xlchart.v1.6" hidden="1">'Waterfall Chart'!$D$4:$D$7</definedName>
    <definedName name="_xlchart.v1.7" hidden="1">'Waterfall Chart'!$E$4:$E$7</definedName>
    <definedName name="_xlchart.v5.10" hidden="1">'Map Chart'!$E$3</definedName>
    <definedName name="_xlchart.v5.11" hidden="1">'Map Chart'!$E$4:$E$52</definedName>
    <definedName name="_xlchart.v5.2" hidden="1">'Map Chart'!$D$3</definedName>
    <definedName name="_xlchart.v5.3" hidden="1">'Map Chart'!$D$4:$D$52</definedName>
    <definedName name="_xlchart.v5.4" hidden="1">'Map Chart'!$E$3</definedName>
    <definedName name="_xlchart.v5.5" hidden="1">'Map Chart'!$E$4:$E$52</definedName>
    <definedName name="_xlchart.v5.8" hidden="1">'Map Chart'!$D$3</definedName>
    <definedName name="_xlchart.v5.9" hidden="1">'Map Chart'!$D$4:$D$52</definedName>
    <definedName name="Slicer_Region">#N/A</definedName>
    <definedName name="Slicer_Segment">#N/A</definedName>
    <definedName name="Slicer_Year">#N/A</definedName>
  </definedNames>
  <calcPr calcId="191029"/>
  <pivotCaches>
    <pivotCache cacheId="3"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7" l="1"/>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4" i="7"/>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M8" i="10"/>
  <c r="B17" i="9"/>
  <c r="E25" i="7"/>
  <c r="E38" i="7"/>
  <c r="E10" i="7"/>
  <c r="E15" i="7"/>
  <c r="E41" i="7"/>
  <c r="E52" i="7"/>
  <c r="L8" i="10"/>
  <c r="E5" i="7"/>
  <c r="E26" i="7"/>
  <c r="E46" i="7"/>
  <c r="E34" i="7"/>
  <c r="E23" i="7"/>
  <c r="E18" i="7"/>
  <c r="E4" i="7"/>
  <c r="E40" i="7"/>
  <c r="K8" i="10"/>
  <c r="E13" i="7"/>
  <c r="E43" i="7"/>
  <c r="E8" i="7"/>
  <c r="E50" i="7"/>
  <c r="E31" i="7"/>
  <c r="E42" i="7"/>
  <c r="E29" i="7"/>
  <c r="E6" i="7"/>
  <c r="E48" i="7"/>
  <c r="E35" i="7"/>
  <c r="E27" i="7"/>
  <c r="M17" i="9"/>
  <c r="E20" i="7"/>
  <c r="J17" i="9"/>
  <c r="E33" i="7"/>
  <c r="E28" i="7"/>
  <c r="F17" i="9"/>
  <c r="E24" i="7"/>
  <c r="E30" i="7"/>
  <c r="E7" i="7"/>
  <c r="E36" i="7"/>
  <c r="J8" i="10"/>
  <c r="E21" i="7"/>
  <c r="E44" i="7"/>
  <c r="E32" i="7"/>
  <c r="E19" i="7"/>
  <c r="E39" i="7"/>
  <c r="E11" i="7"/>
  <c r="P17" i="9"/>
  <c r="E47" i="7"/>
  <c r="E37" i="7"/>
  <c r="E14" i="7"/>
  <c r="E9" i="7"/>
  <c r="E51" i="7"/>
  <c r="E16" i="7"/>
  <c r="E45" i="7"/>
  <c r="E22" i="7"/>
  <c r="E12" i="7"/>
  <c r="I8" i="10"/>
  <c r="E49" i="7"/>
  <c r="E17" i="7"/>
  <c r="E7" i="4"/>
  <c r="E6" i="4"/>
  <c r="E5" i="4"/>
  <c r="E4" i="4"/>
</calcChain>
</file>

<file path=xl/sharedStrings.xml><?xml version="1.0" encoding="utf-8"?>
<sst xmlns="http://schemas.openxmlformats.org/spreadsheetml/2006/main" count="130095" uniqueCount="10956">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</sst>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 &quot;k&quot;"/>
    <numFmt numFmtId="166" formatCode="_-[$$-409]* #,##0.00_ ;_-[$$-409]* \-#,##0.00\ ;_-[$$-409]* &quot;-&quot;??_ ;_-@_ "/>
    <numFmt numFmtId="167" formatCode="&quot;#&quot;\ 0"/>
  </numFmts>
  <fonts count="9"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Lato Black"/>
    </font>
    <font>
      <b/>
      <sz val="11"/>
      <color theme="1"/>
      <name val="Lato"/>
      <family val="2"/>
    </font>
    <font>
      <b/>
      <sz val="11"/>
      <color theme="9" tint="-0.499984740745262"/>
      <name val="Lato"/>
      <family val="2"/>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41">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7" xfId="0" applyBorder="1" applyAlignment="1">
      <alignment horizontal="left"/>
    </xf>
    <xf numFmtId="0" fontId="0" fillId="0" borderId="8" xfId="0" applyBorder="1"/>
    <xf numFmtId="165" fontId="0" fillId="0" borderId="1" xfId="0" applyNumberFormat="1" applyBorder="1"/>
    <xf numFmtId="165" fontId="0" fillId="0" borderId="8" xfId="0" applyNumberFormat="1" applyBorder="1"/>
    <xf numFmtId="165" fontId="0" fillId="0" borderId="7" xfId="0" applyNumberFormat="1" applyBorder="1"/>
    <xf numFmtId="165" fontId="0" fillId="0" borderId="9" xfId="0" applyNumberFormat="1" applyBorder="1"/>
    <xf numFmtId="0" fontId="0" fillId="0" borderId="2" xfId="0" applyBorder="1" applyAlignment="1">
      <alignment horizontal="left"/>
    </xf>
    <xf numFmtId="0" fontId="1" fillId="0" borderId="0" xfId="0" applyFont="1"/>
    <xf numFmtId="165"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11" xfId="0" applyBorder="1"/>
    <xf numFmtId="0" fontId="0" fillId="0" borderId="3" xfId="0" applyBorder="1" applyAlignment="1">
      <alignment horizontal="left"/>
    </xf>
    <xf numFmtId="0" fontId="6" fillId="0" borderId="0" xfId="0" applyFont="1"/>
    <xf numFmtId="164" fontId="7" fillId="0" borderId="0" xfId="0" applyNumberFormat="1" applyFont="1"/>
    <xf numFmtId="0" fontId="0" fillId="0" borderId="4" xfId="0" applyNumberFormat="1" applyBorder="1"/>
    <xf numFmtId="0" fontId="0" fillId="0" borderId="5" xfId="0" applyNumberFormat="1" applyBorder="1"/>
    <xf numFmtId="0" fontId="0" fillId="0" borderId="6" xfId="0" applyNumberFormat="1" applyBorder="1"/>
    <xf numFmtId="0" fontId="0" fillId="0" borderId="1" xfId="0" applyNumberFormat="1" applyBorder="1"/>
    <xf numFmtId="0" fontId="0" fillId="0" borderId="8" xfId="0" applyNumberFormat="1" applyBorder="1"/>
    <xf numFmtId="164" fontId="8" fillId="0" borderId="0" xfId="0" applyNumberFormat="1" applyFont="1"/>
    <xf numFmtId="0" fontId="0" fillId="0" borderId="11" xfId="0" applyNumberFormat="1" applyBorder="1"/>
    <xf numFmtId="0" fontId="0" fillId="0" borderId="2" xfId="0" applyNumberFormat="1" applyBorder="1"/>
    <xf numFmtId="0" fontId="0" fillId="0" borderId="12" xfId="0" applyNumberFormat="1" applyBorder="1"/>
    <xf numFmtId="0" fontId="0" fillId="0" borderId="10" xfId="0" applyNumberFormat="1" applyBorder="1"/>
    <xf numFmtId="0" fontId="0" fillId="0" borderId="3" xfId="0" applyNumberFormat="1" applyBorder="1"/>
    <xf numFmtId="0" fontId="0" fillId="0" borderId="13" xfId="0" applyNumberFormat="1" applyBorder="1"/>
    <xf numFmtId="0" fontId="0" fillId="0" borderId="14" xfId="0" applyNumberFormat="1" applyBorder="1"/>
  </cellXfs>
  <cellStyles count="2">
    <cellStyle name="Normal" xfId="0" builtinId="0"/>
    <cellStyle name="Percent" xfId="1" builtinId="5"/>
  </cellStyles>
  <dxfs count="15">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font>
        <b/>
        <color theme="1"/>
      </font>
      <border>
        <bottom style="thin">
          <color theme="4"/>
        </bottom>
        <vertical/>
        <horizontal/>
      </border>
    </dxf>
    <dxf>
      <font>
        <color theme="0"/>
      </font>
      <fill>
        <patternFill>
          <bgColor theme="1" tint="0.14996795556505021"/>
        </patternFill>
      </fill>
      <border>
        <left style="thin">
          <color theme="4"/>
        </left>
        <right style="thin">
          <color theme="4"/>
        </right>
        <top style="thin">
          <color theme="4"/>
        </top>
        <bottom style="thin">
          <color theme="4"/>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10" xr9:uid="{BFC76FCF-2DE5-4B86-ABFA-D88734487EBC}">
      <tableStyleElement type="wholeTable" dxfId="11"/>
      <tableStyleElement type="headerRow" dxfId="10"/>
    </tableStyle>
    <tableStyle name="Data-style" pivot="0" count="3" xr9:uid="{00000000-0011-0000-FFFF-FFFF00000000}">
      <tableStyleElement type="headerRow" dxfId="14"/>
      <tableStyleElement type="firstRowStripe" dxfId="13"/>
      <tableStyleElement type="secondRowStripe" dxfId="12"/>
    </tableStyle>
  </tableStyle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2.3093999999999895</c:v>
                </c:pt>
                <c:pt idx="1">
                  <c:v>466.30819999999983</c:v>
                </c:pt>
                <c:pt idx="2">
                  <c:v>508.59019999999987</c:v>
                </c:pt>
                <c:pt idx="3">
                  <c:v>11.685399999999964</c:v>
                </c:pt>
                <c:pt idx="4">
                  <c:v>251.88030000000003</c:v>
                </c:pt>
                <c:pt idx="5">
                  <c:v>473.89419999999984</c:v>
                </c:pt>
                <c:pt idx="6">
                  <c:v>607.79779999999994</c:v>
                </c:pt>
                <c:pt idx="7">
                  <c:v>733.89329999999995</c:v>
                </c:pt>
                <c:pt idx="8">
                  <c:v>900.49520000000052</c:v>
                </c:pt>
                <c:pt idx="9">
                  <c:v>1633.2467000000004</c:v>
                </c:pt>
                <c:pt idx="10">
                  <c:v>2544.6363000000001</c:v>
                </c:pt>
                <c:pt idx="11">
                  <c:v>448.97949999999992</c:v>
                </c:pt>
              </c:numCache>
            </c:numRef>
          </c:val>
          <c:extLst>
            <c:ext xmlns:c16="http://schemas.microsoft.com/office/drawing/2014/chart" uri="{C3380CC4-5D6E-409C-BE32-E72D297353CC}">
              <c16:uniqueId val="{00000001-9D8C-4252-967A-0D40FDE04460}"/>
            </c:ext>
          </c:extLst>
        </c:ser>
        <c:dLbls>
          <c:showLegendKey val="0"/>
          <c:showVal val="0"/>
          <c:showCatName val="0"/>
          <c:showSerName val="0"/>
          <c:showPercent val="0"/>
          <c:showBubbleSize val="0"/>
        </c:dLbls>
        <c:axId val="1536778063"/>
        <c:axId val="1536777103"/>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207.84600000000003</c:v>
                </c:pt>
                <c:pt idx="1">
                  <c:v>2510.2900000000004</c:v>
                </c:pt>
                <c:pt idx="2">
                  <c:v>2026.6960000000001</c:v>
                </c:pt>
                <c:pt idx="3">
                  <c:v>1922.9179999999999</c:v>
                </c:pt>
                <c:pt idx="4">
                  <c:v>3967.29</c:v>
                </c:pt>
                <c:pt idx="5">
                  <c:v>3419.672</c:v>
                </c:pt>
                <c:pt idx="6">
                  <c:v>2271.6240000000003</c:v>
                </c:pt>
                <c:pt idx="7">
                  <c:v>8620.6579999999994</c:v>
                </c:pt>
                <c:pt idx="8">
                  <c:v>8707.4969999999994</c:v>
                </c:pt>
                <c:pt idx="9">
                  <c:v>9573.8239999999951</c:v>
                </c:pt>
                <c:pt idx="10">
                  <c:v>17725.676999999992</c:v>
                </c:pt>
                <c:pt idx="11">
                  <c:v>3802.9480000000003</c:v>
                </c:pt>
              </c:numCache>
            </c:numRef>
          </c:val>
          <c:extLst>
            <c:ext xmlns:c16="http://schemas.microsoft.com/office/drawing/2014/chart" uri="{C3380CC4-5D6E-409C-BE32-E72D297353CC}">
              <c16:uniqueId val="{00000000-9D8C-4252-967A-0D40FDE04460}"/>
            </c:ext>
          </c:extLst>
        </c:ser>
        <c:dLbls>
          <c:showLegendKey val="0"/>
          <c:showVal val="0"/>
          <c:showCatName val="0"/>
          <c:showSerName val="0"/>
          <c:showPercent val="0"/>
          <c:showBubbleSize val="0"/>
        </c:dLbls>
        <c:gapWidth val="219"/>
        <c:overlap val="-27"/>
        <c:axId val="1538113375"/>
        <c:axId val="1538111935"/>
      </c:barChart>
      <c:catAx>
        <c:axId val="153811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111935"/>
        <c:crosses val="autoZero"/>
        <c:auto val="1"/>
        <c:lblAlgn val="ctr"/>
        <c:lblOffset val="100"/>
        <c:noMultiLvlLbl val="0"/>
      </c:catAx>
      <c:valAx>
        <c:axId val="1538111935"/>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113375"/>
        <c:crosses val="autoZero"/>
        <c:crossBetween val="between"/>
      </c:valAx>
      <c:valAx>
        <c:axId val="1536777103"/>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778063"/>
        <c:crosses val="max"/>
        <c:crossBetween val="between"/>
      </c:valAx>
      <c:catAx>
        <c:axId val="1536778063"/>
        <c:scaling>
          <c:orientation val="minMax"/>
        </c:scaling>
        <c:delete val="1"/>
        <c:axPos val="b"/>
        <c:numFmt formatCode="General" sourceLinked="1"/>
        <c:majorTickMark val="out"/>
        <c:minorTickMark val="none"/>
        <c:tickLblPos val="nextTo"/>
        <c:crossAx val="15367771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FA-417B-8039-DF2C0CDFD5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FA-417B-8039-DF2C0CDFD5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FA-417B-8039-DF2C0CDFD5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0.27518168709021767</c:v>
                </c:pt>
                <c:pt idx="1">
                  <c:v>0.33870805198639697</c:v>
                </c:pt>
                <c:pt idx="2">
                  <c:v>0.38611026092338524</c:v>
                </c:pt>
              </c:numCache>
            </c:numRef>
          </c:val>
          <c:extLst>
            <c:ext xmlns:c16="http://schemas.microsoft.com/office/drawing/2014/chart" uri="{C3380CC4-5D6E-409C-BE32-E72D297353CC}">
              <c16:uniqueId val="{00000000-A7A4-4027-903D-22B5DF26017B}"/>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Machines</c:v>
                </c:pt>
                <c:pt idx="1">
                  <c:v>Accessories</c:v>
                </c:pt>
                <c:pt idx="2">
                  <c:v>Chairs</c:v>
                </c:pt>
                <c:pt idx="3">
                  <c:v>Storage</c:v>
                </c:pt>
                <c:pt idx="4">
                  <c:v>Phones</c:v>
                </c:pt>
              </c:strCache>
            </c:strRef>
          </c:cat>
          <c:val>
            <c:numRef>
              <c:f>'Top 5'!$B$4:$B$9</c:f>
              <c:numCache>
                <c:formatCode>General</c:formatCode>
                <c:ptCount val="5"/>
                <c:pt idx="0">
                  <c:v>5931.6149999999998</c:v>
                </c:pt>
                <c:pt idx="1">
                  <c:v>6908.05</c:v>
                </c:pt>
                <c:pt idx="2">
                  <c:v>7808.9520000000011</c:v>
                </c:pt>
                <c:pt idx="3">
                  <c:v>10022.404</c:v>
                </c:pt>
                <c:pt idx="4">
                  <c:v>11263.672</c:v>
                </c:pt>
              </c:numCache>
            </c:numRef>
          </c:val>
          <c:extLst>
            <c:ext xmlns:c16="http://schemas.microsoft.com/office/drawing/2014/chart" uri="{C3380CC4-5D6E-409C-BE32-E72D297353CC}">
              <c16:uniqueId val="{00000000-AEE9-4830-A884-3A63A9D4BC94}"/>
            </c:ext>
          </c:extLst>
        </c:ser>
        <c:dLbls>
          <c:showLegendKey val="0"/>
          <c:showVal val="0"/>
          <c:showCatName val="0"/>
          <c:showSerName val="0"/>
          <c:showPercent val="0"/>
          <c:showBubbleSize val="0"/>
        </c:dLbls>
        <c:gapWidth val="182"/>
        <c:axId val="1541472959"/>
        <c:axId val="1541471039"/>
      </c:barChart>
      <c:catAx>
        <c:axId val="1541472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471039"/>
        <c:crosses val="autoZero"/>
        <c:auto val="1"/>
        <c:lblAlgn val="ctr"/>
        <c:lblOffset val="100"/>
        <c:noMultiLvlLbl val="0"/>
      </c:catAx>
      <c:valAx>
        <c:axId val="1541471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47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09278350515463"/>
          <c:y val="0.25114155251141551"/>
          <c:w val="0.81099656357388317"/>
          <c:h val="0.49771689497716892"/>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207.84600000000003</c:v>
                </c:pt>
                <c:pt idx="1">
                  <c:v>2510.2900000000004</c:v>
                </c:pt>
                <c:pt idx="2">
                  <c:v>2026.6960000000001</c:v>
                </c:pt>
                <c:pt idx="3">
                  <c:v>1922.9179999999999</c:v>
                </c:pt>
                <c:pt idx="4">
                  <c:v>3967.29</c:v>
                </c:pt>
                <c:pt idx="5">
                  <c:v>3419.672</c:v>
                </c:pt>
                <c:pt idx="6">
                  <c:v>2271.6240000000003</c:v>
                </c:pt>
                <c:pt idx="7">
                  <c:v>8620.6579999999994</c:v>
                </c:pt>
                <c:pt idx="8">
                  <c:v>8707.4969999999994</c:v>
                </c:pt>
                <c:pt idx="9">
                  <c:v>9573.8239999999951</c:v>
                </c:pt>
                <c:pt idx="10">
                  <c:v>17725.676999999992</c:v>
                </c:pt>
                <c:pt idx="11">
                  <c:v>3802.9480000000003</c:v>
                </c:pt>
              </c:numCache>
            </c:numRef>
          </c:val>
          <c:smooth val="0"/>
          <c:extLst>
            <c:ext xmlns:c16="http://schemas.microsoft.com/office/drawing/2014/chart" uri="{C3380CC4-5D6E-409C-BE32-E72D297353CC}">
              <c16:uniqueId val="{00000000-4EFB-4669-8B41-413E161E203B}"/>
            </c:ext>
          </c:extLst>
        </c:ser>
        <c:dLbls>
          <c:showLegendKey val="0"/>
          <c:showVal val="0"/>
          <c:showCatName val="0"/>
          <c:showSerName val="0"/>
          <c:showPercent val="0"/>
          <c:showBubbleSize val="0"/>
        </c:dLbls>
        <c:smooth val="0"/>
        <c:axId val="1593905295"/>
        <c:axId val="1593925935"/>
      </c:lineChart>
      <c:catAx>
        <c:axId val="1593905295"/>
        <c:scaling>
          <c:orientation val="minMax"/>
        </c:scaling>
        <c:delete val="1"/>
        <c:axPos val="b"/>
        <c:numFmt formatCode="General" sourceLinked="1"/>
        <c:majorTickMark val="none"/>
        <c:minorTickMark val="none"/>
        <c:tickLblPos val="nextTo"/>
        <c:crossAx val="1593925935"/>
        <c:crosses val="autoZero"/>
        <c:auto val="1"/>
        <c:lblAlgn val="ctr"/>
        <c:lblOffset val="100"/>
        <c:noMultiLvlLbl val="0"/>
      </c:catAx>
      <c:valAx>
        <c:axId val="1593925935"/>
        <c:scaling>
          <c:orientation val="minMax"/>
        </c:scaling>
        <c:delete val="1"/>
        <c:axPos val="l"/>
        <c:numFmt formatCode="General" sourceLinked="1"/>
        <c:majorTickMark val="none"/>
        <c:minorTickMark val="none"/>
        <c:tickLblPos val="nextTo"/>
        <c:crossAx val="159390529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869281045751634E-2"/>
          <c:y val="0.20370370370370369"/>
          <c:w val="0.8202614379084967"/>
          <c:h val="0.59259259259259256"/>
        </c:manualLayout>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2.3093999999999895</c:v>
                </c:pt>
                <c:pt idx="1">
                  <c:v>466.30819999999983</c:v>
                </c:pt>
                <c:pt idx="2">
                  <c:v>508.59019999999987</c:v>
                </c:pt>
                <c:pt idx="3">
                  <c:v>11.685399999999964</c:v>
                </c:pt>
                <c:pt idx="4">
                  <c:v>251.88030000000003</c:v>
                </c:pt>
                <c:pt idx="5">
                  <c:v>473.89419999999984</c:v>
                </c:pt>
                <c:pt idx="6">
                  <c:v>607.79779999999994</c:v>
                </c:pt>
                <c:pt idx="7">
                  <c:v>733.89329999999995</c:v>
                </c:pt>
                <c:pt idx="8">
                  <c:v>900.49520000000052</c:v>
                </c:pt>
                <c:pt idx="9">
                  <c:v>1633.2467000000004</c:v>
                </c:pt>
                <c:pt idx="10">
                  <c:v>2544.6363000000001</c:v>
                </c:pt>
                <c:pt idx="11">
                  <c:v>448.97949999999992</c:v>
                </c:pt>
              </c:numCache>
            </c:numRef>
          </c:val>
          <c:smooth val="0"/>
          <c:extLst>
            <c:ext xmlns:c16="http://schemas.microsoft.com/office/drawing/2014/chart" uri="{C3380CC4-5D6E-409C-BE32-E72D297353CC}">
              <c16:uniqueId val="{00000000-4FA6-4A19-84D0-11760149C979}"/>
            </c:ext>
          </c:extLst>
        </c:ser>
        <c:dLbls>
          <c:showLegendKey val="0"/>
          <c:showVal val="0"/>
          <c:showCatName val="0"/>
          <c:showSerName val="0"/>
          <c:showPercent val="0"/>
          <c:showBubbleSize val="0"/>
        </c:dLbls>
        <c:smooth val="0"/>
        <c:axId val="1519337615"/>
        <c:axId val="1604445039"/>
      </c:lineChart>
      <c:catAx>
        <c:axId val="1519337615"/>
        <c:scaling>
          <c:orientation val="minMax"/>
        </c:scaling>
        <c:delete val="1"/>
        <c:axPos val="b"/>
        <c:numFmt formatCode="General" sourceLinked="1"/>
        <c:majorTickMark val="none"/>
        <c:minorTickMark val="none"/>
        <c:tickLblPos val="nextTo"/>
        <c:crossAx val="1604445039"/>
        <c:crosses val="autoZero"/>
        <c:auto val="1"/>
        <c:lblAlgn val="ctr"/>
        <c:lblOffset val="100"/>
        <c:noMultiLvlLbl val="0"/>
      </c:catAx>
      <c:valAx>
        <c:axId val="1604445039"/>
        <c:scaling>
          <c:orientation val="minMax"/>
        </c:scaling>
        <c:delete val="1"/>
        <c:axPos val="l"/>
        <c:numFmt formatCode="General" sourceLinked="1"/>
        <c:majorTickMark val="none"/>
        <c:minorTickMark val="none"/>
        <c:tickLblPos val="nextTo"/>
        <c:crossAx val="151933761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409356725146194E-2"/>
          <c:y val="0.24774774774774774"/>
          <c:w val="0.83918128654970758"/>
          <c:h val="0.50450450450450446"/>
        </c:manualLayout>
      </c:layout>
      <c:lineChart>
        <c:grouping val="standard"/>
        <c:varyColors val="0"/>
        <c:ser>
          <c:idx val="0"/>
          <c:order val="0"/>
          <c:tx>
            <c:strRef>
              <c:f>KPI!$J$3</c:f>
              <c:strCache>
                <c:ptCount val="1"/>
                <c:pt idx="0">
                  <c:v>Total</c:v>
                </c:pt>
              </c:strCache>
            </c:strRef>
          </c:tx>
          <c:spPr>
            <a:ln w="28575" cap="rnd">
              <a:solidFill>
                <a:schemeClr val="accent1"/>
              </a:solidFill>
              <a:round/>
            </a:ln>
            <a:effectLst/>
          </c:spPr>
          <c:marker>
            <c:symbol val="none"/>
          </c:marker>
          <c:cat>
            <c:strRef>
              <c:f>KPI!$I$4:$I$16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KPI!$J$4:$J$16</c:f>
              <c:numCache>
                <c:formatCode>General</c:formatCode>
                <c:ptCount val="12"/>
                <c:pt idx="0">
                  <c:v>3</c:v>
                </c:pt>
                <c:pt idx="1">
                  <c:v>45</c:v>
                </c:pt>
                <c:pt idx="2">
                  <c:v>44</c:v>
                </c:pt>
                <c:pt idx="3">
                  <c:v>47</c:v>
                </c:pt>
                <c:pt idx="4">
                  <c:v>102</c:v>
                </c:pt>
                <c:pt idx="5">
                  <c:v>86</c:v>
                </c:pt>
                <c:pt idx="6">
                  <c:v>57</c:v>
                </c:pt>
                <c:pt idx="7">
                  <c:v>89</c:v>
                </c:pt>
                <c:pt idx="8">
                  <c:v>150</c:v>
                </c:pt>
                <c:pt idx="9">
                  <c:v>157</c:v>
                </c:pt>
                <c:pt idx="10">
                  <c:v>185</c:v>
                </c:pt>
                <c:pt idx="11">
                  <c:v>123</c:v>
                </c:pt>
              </c:numCache>
            </c:numRef>
          </c:val>
          <c:smooth val="0"/>
          <c:extLst>
            <c:ext xmlns:c16="http://schemas.microsoft.com/office/drawing/2014/chart" uri="{C3380CC4-5D6E-409C-BE32-E72D297353CC}">
              <c16:uniqueId val="{00000000-9434-4720-904A-F4F1B0F8BB21}"/>
            </c:ext>
          </c:extLst>
        </c:ser>
        <c:dLbls>
          <c:showLegendKey val="0"/>
          <c:showVal val="0"/>
          <c:showCatName val="0"/>
          <c:showSerName val="0"/>
          <c:showPercent val="0"/>
          <c:showBubbleSize val="0"/>
        </c:dLbls>
        <c:smooth val="0"/>
        <c:axId val="1449594303"/>
        <c:axId val="1449593343"/>
      </c:lineChart>
      <c:catAx>
        <c:axId val="1449594303"/>
        <c:scaling>
          <c:orientation val="minMax"/>
        </c:scaling>
        <c:delete val="1"/>
        <c:axPos val="b"/>
        <c:numFmt formatCode="General" sourceLinked="1"/>
        <c:majorTickMark val="none"/>
        <c:minorTickMark val="none"/>
        <c:tickLblPos val="nextTo"/>
        <c:crossAx val="1449593343"/>
        <c:crosses val="autoZero"/>
        <c:auto val="1"/>
        <c:lblAlgn val="ctr"/>
        <c:lblOffset val="100"/>
        <c:noMultiLvlLbl val="0"/>
      </c:catAx>
      <c:valAx>
        <c:axId val="1449593343"/>
        <c:scaling>
          <c:orientation val="minMax"/>
        </c:scaling>
        <c:delete val="1"/>
        <c:axPos val="l"/>
        <c:numFmt formatCode="General" sourceLinked="1"/>
        <c:majorTickMark val="none"/>
        <c:minorTickMark val="none"/>
        <c:tickLblPos val="nextTo"/>
        <c:crossAx val="144959430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779137869775016E-2"/>
          <c:y val="8.3885689661926582E-2"/>
          <c:w val="0.77877224953867663"/>
          <c:h val="0.89814814814814814"/>
        </c:manualLayout>
      </c:layout>
      <c:lineChart>
        <c:grouping val="standard"/>
        <c:varyColors val="0"/>
        <c:ser>
          <c:idx val="0"/>
          <c:order val="0"/>
          <c:tx>
            <c:strRef>
              <c:f>KPI!$M$3</c:f>
              <c:strCache>
                <c:ptCount val="1"/>
                <c:pt idx="0">
                  <c:v>Total</c:v>
                </c:pt>
              </c:strCache>
            </c:strRef>
          </c:tx>
          <c:spPr>
            <a:ln w="28575" cap="rnd">
              <a:solidFill>
                <a:schemeClr val="accent1"/>
              </a:solidFill>
              <a:round/>
            </a:ln>
            <a:effectLst/>
          </c:spPr>
          <c:marker>
            <c:symbol val="none"/>
          </c:marker>
          <c:cat>
            <c:strRef>
              <c:f>KPI!$L$4:$L$16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KPI!$M$4:$M$16</c:f>
              <c:numCache>
                <c:formatCode>General</c:formatCode>
                <c:ptCount val="12"/>
                <c:pt idx="0">
                  <c:v>1</c:v>
                </c:pt>
                <c:pt idx="1">
                  <c:v>11</c:v>
                </c:pt>
                <c:pt idx="2">
                  <c:v>12</c:v>
                </c:pt>
                <c:pt idx="3">
                  <c:v>17</c:v>
                </c:pt>
                <c:pt idx="4">
                  <c:v>28</c:v>
                </c:pt>
                <c:pt idx="5">
                  <c:v>20</c:v>
                </c:pt>
                <c:pt idx="6">
                  <c:v>15</c:v>
                </c:pt>
                <c:pt idx="7">
                  <c:v>21</c:v>
                </c:pt>
                <c:pt idx="8">
                  <c:v>45</c:v>
                </c:pt>
                <c:pt idx="9">
                  <c:v>39</c:v>
                </c:pt>
                <c:pt idx="10">
                  <c:v>46</c:v>
                </c:pt>
                <c:pt idx="11">
                  <c:v>34</c:v>
                </c:pt>
              </c:numCache>
            </c:numRef>
          </c:val>
          <c:smooth val="0"/>
          <c:extLst>
            <c:ext xmlns:c16="http://schemas.microsoft.com/office/drawing/2014/chart" uri="{C3380CC4-5D6E-409C-BE32-E72D297353CC}">
              <c16:uniqueId val="{00000000-033A-41F7-920B-1661EA4034AA}"/>
            </c:ext>
          </c:extLst>
        </c:ser>
        <c:dLbls>
          <c:showLegendKey val="0"/>
          <c:showVal val="0"/>
          <c:showCatName val="0"/>
          <c:showSerName val="0"/>
          <c:showPercent val="0"/>
          <c:showBubbleSize val="0"/>
        </c:dLbls>
        <c:smooth val="0"/>
        <c:axId val="1540763807"/>
        <c:axId val="1598612703"/>
      </c:lineChart>
      <c:catAx>
        <c:axId val="1540763807"/>
        <c:scaling>
          <c:orientation val="minMax"/>
        </c:scaling>
        <c:delete val="1"/>
        <c:axPos val="b"/>
        <c:numFmt formatCode="General" sourceLinked="1"/>
        <c:majorTickMark val="none"/>
        <c:minorTickMark val="none"/>
        <c:tickLblPos val="nextTo"/>
        <c:crossAx val="1598612703"/>
        <c:crosses val="autoZero"/>
        <c:auto val="1"/>
        <c:lblAlgn val="ctr"/>
        <c:lblOffset val="100"/>
        <c:noMultiLvlLbl val="0"/>
      </c:catAx>
      <c:valAx>
        <c:axId val="1598612703"/>
        <c:scaling>
          <c:orientation val="minMax"/>
        </c:scaling>
        <c:delete val="1"/>
        <c:axPos val="l"/>
        <c:numFmt formatCode="General" sourceLinked="1"/>
        <c:majorTickMark val="none"/>
        <c:minorTickMark val="none"/>
        <c:tickLblPos val="nextTo"/>
        <c:crossAx val="1540763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KPI!$P$3</c:f>
              <c:strCache>
                <c:ptCount val="1"/>
                <c:pt idx="0">
                  <c:v>Total</c:v>
                </c:pt>
              </c:strCache>
            </c:strRef>
          </c:tx>
          <c:spPr>
            <a:ln w="28575" cap="rnd">
              <a:solidFill>
                <a:schemeClr val="accent1"/>
              </a:solidFill>
              <a:round/>
            </a:ln>
            <a:effectLst/>
          </c:spPr>
          <c:marker>
            <c:symbol val="none"/>
          </c:marker>
          <c:cat>
            <c:strRef>
              <c:f>KPI!$O$4:$O$16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KPI!$P$4:$P$16</c:f>
              <c:numCache>
                <c:formatCode>General</c:formatCode>
                <c:ptCount val="12"/>
                <c:pt idx="0">
                  <c:v>1.1111111111111059E-2</c:v>
                </c:pt>
                <c:pt idx="1">
                  <c:v>0.18575869720231517</c:v>
                </c:pt>
                <c:pt idx="2">
                  <c:v>0.25094547973647741</c:v>
                </c:pt>
                <c:pt idx="3">
                  <c:v>6.0769101958585677E-3</c:v>
                </c:pt>
                <c:pt idx="4">
                  <c:v>6.3489258410653129E-2</c:v>
                </c:pt>
                <c:pt idx="5">
                  <c:v>0.13857884615834495</c:v>
                </c:pt>
                <c:pt idx="6">
                  <c:v>0.26756091677143745</c:v>
                </c:pt>
                <c:pt idx="7">
                  <c:v>8.5131935404466799E-2</c:v>
                </c:pt>
                <c:pt idx="8">
                  <c:v>0.10341607927054131</c:v>
                </c:pt>
                <c:pt idx="9">
                  <c:v>0.17059502033879057</c:v>
                </c:pt>
                <c:pt idx="10">
                  <c:v>0.14355650844816822</c:v>
                </c:pt>
                <c:pt idx="11">
                  <c:v>0.11806090958908717</c:v>
                </c:pt>
              </c:numCache>
            </c:numRef>
          </c:val>
          <c:smooth val="0"/>
          <c:extLst>
            <c:ext xmlns:c16="http://schemas.microsoft.com/office/drawing/2014/chart" uri="{C3380CC4-5D6E-409C-BE32-E72D297353CC}">
              <c16:uniqueId val="{00000000-C0A3-4F70-9AFA-FA02D720BD30}"/>
            </c:ext>
          </c:extLst>
        </c:ser>
        <c:dLbls>
          <c:showLegendKey val="0"/>
          <c:showVal val="0"/>
          <c:showCatName val="0"/>
          <c:showSerName val="0"/>
          <c:showPercent val="0"/>
          <c:showBubbleSize val="0"/>
        </c:dLbls>
        <c:smooth val="0"/>
        <c:axId val="1542193391"/>
        <c:axId val="1542193871"/>
      </c:lineChart>
      <c:catAx>
        <c:axId val="1542193391"/>
        <c:scaling>
          <c:orientation val="minMax"/>
        </c:scaling>
        <c:delete val="1"/>
        <c:axPos val="b"/>
        <c:numFmt formatCode="General" sourceLinked="1"/>
        <c:majorTickMark val="none"/>
        <c:minorTickMark val="none"/>
        <c:tickLblPos val="nextTo"/>
        <c:crossAx val="1542193871"/>
        <c:crosses val="autoZero"/>
        <c:auto val="1"/>
        <c:lblAlgn val="ctr"/>
        <c:lblOffset val="100"/>
        <c:noMultiLvlLbl val="0"/>
      </c:catAx>
      <c:valAx>
        <c:axId val="1542193871"/>
        <c:scaling>
          <c:orientation val="minMax"/>
        </c:scaling>
        <c:delete val="1"/>
        <c:axPos val="l"/>
        <c:numFmt formatCode="General" sourceLinked="1"/>
        <c:majorTickMark val="none"/>
        <c:minorTickMark val="none"/>
        <c:tickLblPos val="nextTo"/>
        <c:crossAx val="1542193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98307354437836"/>
          <c:y val="0.22831066571224054"/>
          <c:w val="0.81099656357388317"/>
          <c:h val="0.49771689497716892"/>
        </c:manualLayout>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207.84600000000003</c:v>
                </c:pt>
                <c:pt idx="1">
                  <c:v>2510.2900000000004</c:v>
                </c:pt>
                <c:pt idx="2">
                  <c:v>2026.6960000000001</c:v>
                </c:pt>
                <c:pt idx="3">
                  <c:v>1922.9179999999999</c:v>
                </c:pt>
                <c:pt idx="4">
                  <c:v>3967.29</c:v>
                </c:pt>
                <c:pt idx="5">
                  <c:v>3419.672</c:v>
                </c:pt>
                <c:pt idx="6">
                  <c:v>2271.6240000000003</c:v>
                </c:pt>
                <c:pt idx="7">
                  <c:v>8620.6579999999994</c:v>
                </c:pt>
                <c:pt idx="8">
                  <c:v>8707.4969999999994</c:v>
                </c:pt>
                <c:pt idx="9">
                  <c:v>9573.8239999999951</c:v>
                </c:pt>
                <c:pt idx="10">
                  <c:v>17725.676999999992</c:v>
                </c:pt>
                <c:pt idx="11">
                  <c:v>3802.9480000000003</c:v>
                </c:pt>
              </c:numCache>
            </c:numRef>
          </c:val>
          <c:smooth val="0"/>
          <c:extLst>
            <c:ext xmlns:c16="http://schemas.microsoft.com/office/drawing/2014/chart" uri="{C3380CC4-5D6E-409C-BE32-E72D297353CC}">
              <c16:uniqueId val="{00000000-EBD0-429F-A96E-F615FEF94E4C}"/>
            </c:ext>
          </c:extLst>
        </c:ser>
        <c:dLbls>
          <c:showLegendKey val="0"/>
          <c:showVal val="0"/>
          <c:showCatName val="0"/>
          <c:showSerName val="0"/>
          <c:showPercent val="0"/>
          <c:showBubbleSize val="0"/>
        </c:dLbls>
        <c:smooth val="0"/>
        <c:axId val="1593905295"/>
        <c:axId val="1593925935"/>
      </c:lineChart>
      <c:catAx>
        <c:axId val="1593905295"/>
        <c:scaling>
          <c:orientation val="minMax"/>
        </c:scaling>
        <c:delete val="1"/>
        <c:axPos val="b"/>
        <c:numFmt formatCode="General" sourceLinked="1"/>
        <c:majorTickMark val="none"/>
        <c:minorTickMark val="none"/>
        <c:tickLblPos val="nextTo"/>
        <c:crossAx val="1593925935"/>
        <c:crosses val="autoZero"/>
        <c:auto val="1"/>
        <c:lblAlgn val="ctr"/>
        <c:lblOffset val="100"/>
        <c:noMultiLvlLbl val="0"/>
      </c:catAx>
      <c:valAx>
        <c:axId val="1593925935"/>
        <c:scaling>
          <c:orientation val="minMax"/>
        </c:scaling>
        <c:delete val="1"/>
        <c:axPos val="l"/>
        <c:numFmt formatCode="General" sourceLinked="1"/>
        <c:majorTickMark val="none"/>
        <c:minorTickMark val="none"/>
        <c:tickLblPos val="nextTo"/>
        <c:crossAx val="159390529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869457107335265E-2"/>
          <c:y val="0.20370280637997176"/>
          <c:w val="0.8202614379084967"/>
          <c:h val="0.59259259259259256"/>
        </c:manualLayout>
      </c:layout>
      <c:lineChart>
        <c:grouping val="standard"/>
        <c:varyColors val="0"/>
        <c:ser>
          <c:idx val="0"/>
          <c:order val="0"/>
          <c:tx>
            <c:strRef>
              <c:f>KPI!$F$3</c:f>
              <c:strCache>
                <c:ptCount val="1"/>
                <c:pt idx="0">
                  <c:v>Total</c:v>
                </c:pt>
              </c:strCache>
            </c:strRef>
          </c:tx>
          <c:spPr>
            <a:ln w="34925" cap="rnd">
              <a:solidFill>
                <a:schemeClr val="bg1">
                  <a:lumMod val="85000"/>
                </a:schemeClr>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2.3093999999999895</c:v>
                </c:pt>
                <c:pt idx="1">
                  <c:v>466.30819999999983</c:v>
                </c:pt>
                <c:pt idx="2">
                  <c:v>508.59019999999987</c:v>
                </c:pt>
                <c:pt idx="3">
                  <c:v>11.685399999999964</c:v>
                </c:pt>
                <c:pt idx="4">
                  <c:v>251.88030000000003</c:v>
                </c:pt>
                <c:pt idx="5">
                  <c:v>473.89419999999984</c:v>
                </c:pt>
                <c:pt idx="6">
                  <c:v>607.79779999999994</c:v>
                </c:pt>
                <c:pt idx="7">
                  <c:v>733.89329999999995</c:v>
                </c:pt>
                <c:pt idx="8">
                  <c:v>900.49520000000052</c:v>
                </c:pt>
                <c:pt idx="9">
                  <c:v>1633.2467000000004</c:v>
                </c:pt>
                <c:pt idx="10">
                  <c:v>2544.6363000000001</c:v>
                </c:pt>
                <c:pt idx="11">
                  <c:v>448.97949999999992</c:v>
                </c:pt>
              </c:numCache>
            </c:numRef>
          </c:val>
          <c:smooth val="0"/>
          <c:extLst>
            <c:ext xmlns:c16="http://schemas.microsoft.com/office/drawing/2014/chart" uri="{C3380CC4-5D6E-409C-BE32-E72D297353CC}">
              <c16:uniqueId val="{00000000-0458-4C11-848C-DB6C8022D184}"/>
            </c:ext>
          </c:extLst>
        </c:ser>
        <c:dLbls>
          <c:showLegendKey val="0"/>
          <c:showVal val="0"/>
          <c:showCatName val="0"/>
          <c:showSerName val="0"/>
          <c:showPercent val="0"/>
          <c:showBubbleSize val="0"/>
        </c:dLbls>
        <c:smooth val="0"/>
        <c:axId val="1519337615"/>
        <c:axId val="1604445039"/>
      </c:lineChart>
      <c:catAx>
        <c:axId val="1519337615"/>
        <c:scaling>
          <c:orientation val="minMax"/>
        </c:scaling>
        <c:delete val="1"/>
        <c:axPos val="b"/>
        <c:numFmt formatCode="General" sourceLinked="1"/>
        <c:majorTickMark val="none"/>
        <c:minorTickMark val="none"/>
        <c:tickLblPos val="nextTo"/>
        <c:crossAx val="1604445039"/>
        <c:crosses val="autoZero"/>
        <c:auto val="1"/>
        <c:lblAlgn val="ctr"/>
        <c:lblOffset val="100"/>
        <c:noMultiLvlLbl val="0"/>
      </c:catAx>
      <c:valAx>
        <c:axId val="1604445039"/>
        <c:scaling>
          <c:orientation val="minMax"/>
        </c:scaling>
        <c:delete val="1"/>
        <c:axPos val="l"/>
        <c:numFmt formatCode="General" sourceLinked="1"/>
        <c:majorTickMark val="none"/>
        <c:minorTickMark val="none"/>
        <c:tickLblPos val="nextTo"/>
        <c:crossAx val="151933761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409356725146194E-2"/>
          <c:y val="0.24774774774774774"/>
          <c:w val="0.83918128654970758"/>
          <c:h val="0.50450450450450446"/>
        </c:manualLayout>
      </c:layout>
      <c:lineChart>
        <c:grouping val="standard"/>
        <c:varyColors val="0"/>
        <c:ser>
          <c:idx val="0"/>
          <c:order val="0"/>
          <c:tx>
            <c:strRef>
              <c:f>KPI!$J$3</c:f>
              <c:strCache>
                <c:ptCount val="1"/>
                <c:pt idx="0">
                  <c:v>Total</c:v>
                </c:pt>
              </c:strCache>
            </c:strRef>
          </c:tx>
          <c:spPr>
            <a:ln w="34925" cap="rnd">
              <a:solidFill>
                <a:schemeClr val="bg1">
                  <a:lumMod val="95000"/>
                </a:schemeClr>
              </a:solidFill>
              <a:round/>
            </a:ln>
            <a:effectLst/>
          </c:spPr>
          <c:marker>
            <c:symbol val="none"/>
          </c:marker>
          <c:cat>
            <c:strRef>
              <c:f>KPI!$I$4:$I$16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KPI!$J$4:$J$16</c:f>
              <c:numCache>
                <c:formatCode>General</c:formatCode>
                <c:ptCount val="12"/>
                <c:pt idx="0">
                  <c:v>3</c:v>
                </c:pt>
                <c:pt idx="1">
                  <c:v>45</c:v>
                </c:pt>
                <c:pt idx="2">
                  <c:v>44</c:v>
                </c:pt>
                <c:pt idx="3">
                  <c:v>47</c:v>
                </c:pt>
                <c:pt idx="4">
                  <c:v>102</c:v>
                </c:pt>
                <c:pt idx="5">
                  <c:v>86</c:v>
                </c:pt>
                <c:pt idx="6">
                  <c:v>57</c:v>
                </c:pt>
                <c:pt idx="7">
                  <c:v>89</c:v>
                </c:pt>
                <c:pt idx="8">
                  <c:v>150</c:v>
                </c:pt>
                <c:pt idx="9">
                  <c:v>157</c:v>
                </c:pt>
                <c:pt idx="10">
                  <c:v>185</c:v>
                </c:pt>
                <c:pt idx="11">
                  <c:v>123</c:v>
                </c:pt>
              </c:numCache>
            </c:numRef>
          </c:val>
          <c:smooth val="0"/>
          <c:extLst>
            <c:ext xmlns:c16="http://schemas.microsoft.com/office/drawing/2014/chart" uri="{C3380CC4-5D6E-409C-BE32-E72D297353CC}">
              <c16:uniqueId val="{00000000-39F1-4D87-B0F0-7B6E57864C19}"/>
            </c:ext>
          </c:extLst>
        </c:ser>
        <c:dLbls>
          <c:showLegendKey val="0"/>
          <c:showVal val="0"/>
          <c:showCatName val="0"/>
          <c:showSerName val="0"/>
          <c:showPercent val="0"/>
          <c:showBubbleSize val="0"/>
        </c:dLbls>
        <c:smooth val="0"/>
        <c:axId val="1449594303"/>
        <c:axId val="1449593343"/>
      </c:lineChart>
      <c:catAx>
        <c:axId val="1449594303"/>
        <c:scaling>
          <c:orientation val="minMax"/>
        </c:scaling>
        <c:delete val="1"/>
        <c:axPos val="b"/>
        <c:numFmt formatCode="General" sourceLinked="1"/>
        <c:majorTickMark val="none"/>
        <c:minorTickMark val="none"/>
        <c:tickLblPos val="nextTo"/>
        <c:crossAx val="1449593343"/>
        <c:crosses val="autoZero"/>
        <c:auto val="1"/>
        <c:lblAlgn val="ctr"/>
        <c:lblOffset val="100"/>
        <c:noMultiLvlLbl val="0"/>
      </c:catAx>
      <c:valAx>
        <c:axId val="1449593343"/>
        <c:scaling>
          <c:orientation val="minMax"/>
        </c:scaling>
        <c:delete val="1"/>
        <c:axPos val="l"/>
        <c:numFmt formatCode="General" sourceLinked="1"/>
        <c:majorTickMark val="none"/>
        <c:minorTickMark val="none"/>
        <c:tickLblPos val="nextTo"/>
        <c:crossAx val="144959430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779137869775016E-2"/>
          <c:y val="8.3885689661926582E-2"/>
          <c:w val="0.77877224953867663"/>
          <c:h val="0.89814814814814814"/>
        </c:manualLayout>
      </c:layout>
      <c:lineChart>
        <c:grouping val="standard"/>
        <c:varyColors val="0"/>
        <c:ser>
          <c:idx val="0"/>
          <c:order val="0"/>
          <c:tx>
            <c:strRef>
              <c:f>KPI!$M$3</c:f>
              <c:strCache>
                <c:ptCount val="1"/>
                <c:pt idx="0">
                  <c:v>Total</c:v>
                </c:pt>
              </c:strCache>
            </c:strRef>
          </c:tx>
          <c:spPr>
            <a:ln w="34925" cap="rnd">
              <a:solidFill>
                <a:schemeClr val="bg1">
                  <a:lumMod val="85000"/>
                </a:schemeClr>
              </a:solidFill>
              <a:round/>
            </a:ln>
            <a:effectLst/>
          </c:spPr>
          <c:marker>
            <c:symbol val="none"/>
          </c:marker>
          <c:cat>
            <c:strRef>
              <c:f>KPI!$L$4:$L$16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KPI!$M$4:$M$16</c:f>
              <c:numCache>
                <c:formatCode>General</c:formatCode>
                <c:ptCount val="12"/>
                <c:pt idx="0">
                  <c:v>1</c:v>
                </c:pt>
                <c:pt idx="1">
                  <c:v>11</c:v>
                </c:pt>
                <c:pt idx="2">
                  <c:v>12</c:v>
                </c:pt>
                <c:pt idx="3">
                  <c:v>17</c:v>
                </c:pt>
                <c:pt idx="4">
                  <c:v>28</c:v>
                </c:pt>
                <c:pt idx="5">
                  <c:v>20</c:v>
                </c:pt>
                <c:pt idx="6">
                  <c:v>15</c:v>
                </c:pt>
                <c:pt idx="7">
                  <c:v>21</c:v>
                </c:pt>
                <c:pt idx="8">
                  <c:v>45</c:v>
                </c:pt>
                <c:pt idx="9">
                  <c:v>39</c:v>
                </c:pt>
                <c:pt idx="10">
                  <c:v>46</c:v>
                </c:pt>
                <c:pt idx="11">
                  <c:v>34</c:v>
                </c:pt>
              </c:numCache>
            </c:numRef>
          </c:val>
          <c:smooth val="0"/>
          <c:extLst>
            <c:ext xmlns:c16="http://schemas.microsoft.com/office/drawing/2014/chart" uri="{C3380CC4-5D6E-409C-BE32-E72D297353CC}">
              <c16:uniqueId val="{00000000-715B-447F-B7F6-3462222EFD85}"/>
            </c:ext>
          </c:extLst>
        </c:ser>
        <c:dLbls>
          <c:showLegendKey val="0"/>
          <c:showVal val="0"/>
          <c:showCatName val="0"/>
          <c:showSerName val="0"/>
          <c:showPercent val="0"/>
          <c:showBubbleSize val="0"/>
        </c:dLbls>
        <c:smooth val="0"/>
        <c:axId val="1540763807"/>
        <c:axId val="1598612703"/>
      </c:lineChart>
      <c:catAx>
        <c:axId val="1540763807"/>
        <c:scaling>
          <c:orientation val="minMax"/>
        </c:scaling>
        <c:delete val="1"/>
        <c:axPos val="b"/>
        <c:numFmt formatCode="General" sourceLinked="1"/>
        <c:majorTickMark val="none"/>
        <c:minorTickMark val="none"/>
        <c:tickLblPos val="nextTo"/>
        <c:crossAx val="1598612703"/>
        <c:crosses val="autoZero"/>
        <c:auto val="1"/>
        <c:lblAlgn val="ctr"/>
        <c:lblOffset val="100"/>
        <c:noMultiLvlLbl val="0"/>
      </c:catAx>
      <c:valAx>
        <c:axId val="1598612703"/>
        <c:scaling>
          <c:orientation val="minMax"/>
        </c:scaling>
        <c:delete val="1"/>
        <c:axPos val="l"/>
        <c:numFmt formatCode="General" sourceLinked="1"/>
        <c:majorTickMark val="none"/>
        <c:minorTickMark val="none"/>
        <c:tickLblPos val="nextTo"/>
        <c:crossAx val="1540763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KPI!$P$3</c:f>
              <c:strCache>
                <c:ptCount val="1"/>
                <c:pt idx="0">
                  <c:v>Total</c:v>
                </c:pt>
              </c:strCache>
            </c:strRef>
          </c:tx>
          <c:spPr>
            <a:ln w="28575" cap="rnd">
              <a:solidFill>
                <a:schemeClr val="bg1">
                  <a:lumMod val="85000"/>
                </a:schemeClr>
              </a:solidFill>
              <a:round/>
            </a:ln>
            <a:effectLst/>
          </c:spPr>
          <c:marker>
            <c:symbol val="none"/>
          </c:marker>
          <c:cat>
            <c:strRef>
              <c:f>KPI!$O$4:$O$16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KPI!$P$4:$P$16</c:f>
              <c:numCache>
                <c:formatCode>General</c:formatCode>
                <c:ptCount val="12"/>
                <c:pt idx="0">
                  <c:v>1.1111111111111059E-2</c:v>
                </c:pt>
                <c:pt idx="1">
                  <c:v>0.18575869720231517</c:v>
                </c:pt>
                <c:pt idx="2">
                  <c:v>0.25094547973647741</c:v>
                </c:pt>
                <c:pt idx="3">
                  <c:v>6.0769101958585677E-3</c:v>
                </c:pt>
                <c:pt idx="4">
                  <c:v>6.3489258410653129E-2</c:v>
                </c:pt>
                <c:pt idx="5">
                  <c:v>0.13857884615834495</c:v>
                </c:pt>
                <c:pt idx="6">
                  <c:v>0.26756091677143745</c:v>
                </c:pt>
                <c:pt idx="7">
                  <c:v>8.5131935404466799E-2</c:v>
                </c:pt>
                <c:pt idx="8">
                  <c:v>0.10341607927054131</c:v>
                </c:pt>
                <c:pt idx="9">
                  <c:v>0.17059502033879057</c:v>
                </c:pt>
                <c:pt idx="10">
                  <c:v>0.14355650844816822</c:v>
                </c:pt>
                <c:pt idx="11">
                  <c:v>0.11806090958908717</c:v>
                </c:pt>
              </c:numCache>
            </c:numRef>
          </c:val>
          <c:smooth val="0"/>
          <c:extLst>
            <c:ext xmlns:c16="http://schemas.microsoft.com/office/drawing/2014/chart" uri="{C3380CC4-5D6E-409C-BE32-E72D297353CC}">
              <c16:uniqueId val="{00000000-4326-4532-BE9C-1064E7D9AAF2}"/>
            </c:ext>
          </c:extLst>
        </c:ser>
        <c:dLbls>
          <c:showLegendKey val="0"/>
          <c:showVal val="0"/>
          <c:showCatName val="0"/>
          <c:showSerName val="0"/>
          <c:showPercent val="0"/>
          <c:showBubbleSize val="0"/>
        </c:dLbls>
        <c:smooth val="0"/>
        <c:axId val="1542193391"/>
        <c:axId val="1542193871"/>
      </c:lineChart>
      <c:catAx>
        <c:axId val="1542193391"/>
        <c:scaling>
          <c:orientation val="minMax"/>
        </c:scaling>
        <c:delete val="1"/>
        <c:axPos val="b"/>
        <c:numFmt formatCode="General" sourceLinked="1"/>
        <c:majorTickMark val="none"/>
        <c:minorTickMark val="none"/>
        <c:tickLblPos val="nextTo"/>
        <c:crossAx val="1542193871"/>
        <c:crosses val="autoZero"/>
        <c:auto val="1"/>
        <c:lblAlgn val="ctr"/>
        <c:lblOffset val="100"/>
        <c:noMultiLvlLbl val="0"/>
      </c:catAx>
      <c:valAx>
        <c:axId val="1542193871"/>
        <c:scaling>
          <c:orientation val="minMax"/>
        </c:scaling>
        <c:delete val="1"/>
        <c:axPos val="l"/>
        <c:numFmt formatCode="General" sourceLinked="1"/>
        <c:majorTickMark val="none"/>
        <c:minorTickMark val="none"/>
        <c:tickLblPos val="nextTo"/>
        <c:crossAx val="1542193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63318370250446"/>
          <c:y val="0.31021170430619249"/>
          <c:w val="0.62735668555449253"/>
          <c:h val="0.47734994664128522"/>
        </c:manualLayout>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2.3093999999999895</c:v>
                </c:pt>
                <c:pt idx="1">
                  <c:v>466.30819999999983</c:v>
                </c:pt>
                <c:pt idx="2">
                  <c:v>508.59019999999987</c:v>
                </c:pt>
                <c:pt idx="3">
                  <c:v>11.685399999999964</c:v>
                </c:pt>
                <c:pt idx="4">
                  <c:v>251.88030000000003</c:v>
                </c:pt>
                <c:pt idx="5">
                  <c:v>473.89419999999984</c:v>
                </c:pt>
                <c:pt idx="6">
                  <c:v>607.79779999999994</c:v>
                </c:pt>
                <c:pt idx="7">
                  <c:v>733.89329999999995</c:v>
                </c:pt>
                <c:pt idx="8">
                  <c:v>900.49520000000052</c:v>
                </c:pt>
                <c:pt idx="9">
                  <c:v>1633.2467000000004</c:v>
                </c:pt>
                <c:pt idx="10">
                  <c:v>2544.6363000000001</c:v>
                </c:pt>
                <c:pt idx="11">
                  <c:v>448.97949999999992</c:v>
                </c:pt>
              </c:numCache>
            </c:numRef>
          </c:val>
          <c:extLst>
            <c:ext xmlns:c16="http://schemas.microsoft.com/office/drawing/2014/chart" uri="{C3380CC4-5D6E-409C-BE32-E72D297353CC}">
              <c16:uniqueId val="{00000000-31FD-47DC-9462-D4EC43100280}"/>
            </c:ext>
          </c:extLst>
        </c:ser>
        <c:dLbls>
          <c:showLegendKey val="0"/>
          <c:showVal val="0"/>
          <c:showCatName val="0"/>
          <c:showSerName val="0"/>
          <c:showPercent val="0"/>
          <c:showBubbleSize val="0"/>
        </c:dLbls>
        <c:axId val="1536778063"/>
        <c:axId val="1536777103"/>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207.84600000000003</c:v>
                </c:pt>
                <c:pt idx="1">
                  <c:v>2510.2900000000004</c:v>
                </c:pt>
                <c:pt idx="2">
                  <c:v>2026.6960000000001</c:v>
                </c:pt>
                <c:pt idx="3">
                  <c:v>1922.9179999999999</c:v>
                </c:pt>
                <c:pt idx="4">
                  <c:v>3967.29</c:v>
                </c:pt>
                <c:pt idx="5">
                  <c:v>3419.672</c:v>
                </c:pt>
                <c:pt idx="6">
                  <c:v>2271.6240000000003</c:v>
                </c:pt>
                <c:pt idx="7">
                  <c:v>8620.6579999999994</c:v>
                </c:pt>
                <c:pt idx="8">
                  <c:v>8707.4969999999994</c:v>
                </c:pt>
                <c:pt idx="9">
                  <c:v>9573.8239999999951</c:v>
                </c:pt>
                <c:pt idx="10">
                  <c:v>17725.676999999992</c:v>
                </c:pt>
                <c:pt idx="11">
                  <c:v>3802.9480000000003</c:v>
                </c:pt>
              </c:numCache>
            </c:numRef>
          </c:val>
          <c:extLst>
            <c:ext xmlns:c16="http://schemas.microsoft.com/office/drawing/2014/chart" uri="{C3380CC4-5D6E-409C-BE32-E72D297353CC}">
              <c16:uniqueId val="{00000001-31FD-47DC-9462-D4EC43100280}"/>
            </c:ext>
          </c:extLst>
        </c:ser>
        <c:dLbls>
          <c:showLegendKey val="0"/>
          <c:showVal val="0"/>
          <c:showCatName val="0"/>
          <c:showSerName val="0"/>
          <c:showPercent val="0"/>
          <c:showBubbleSize val="0"/>
        </c:dLbls>
        <c:gapWidth val="68"/>
        <c:overlap val="-27"/>
        <c:axId val="1538113375"/>
        <c:axId val="1538111935"/>
      </c:barChart>
      <c:catAx>
        <c:axId val="153811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38111935"/>
        <c:crosses val="autoZero"/>
        <c:auto val="1"/>
        <c:lblAlgn val="ctr"/>
        <c:lblOffset val="100"/>
        <c:noMultiLvlLbl val="0"/>
      </c:catAx>
      <c:valAx>
        <c:axId val="15381119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2"/>
                    </a:solidFill>
                  </a:rPr>
                  <a:t>SALES</a:t>
                </a:r>
              </a:p>
            </c:rich>
          </c:tx>
          <c:layout>
            <c:manualLayout>
              <c:xMode val="edge"/>
              <c:yMode val="edge"/>
              <c:x val="1.5576323987538941E-2"/>
              <c:y val="0.4112262409506504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38113375"/>
        <c:crosses val="autoZero"/>
        <c:crossBetween val="between"/>
      </c:valAx>
      <c:valAx>
        <c:axId val="153677710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IN">
                    <a:solidFill>
                      <a:schemeClr val="bg2"/>
                    </a:solidFill>
                  </a:rPr>
                  <a:t>PROFIT</a:t>
                </a:r>
              </a:p>
            </c:rich>
          </c:tx>
          <c:layout>
            <c:manualLayout>
              <c:xMode val="edge"/>
              <c:yMode val="edge"/>
              <c:x val="0.93082542252311928"/>
              <c:y val="0.415163969888379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36778063"/>
        <c:crosses val="max"/>
        <c:crossBetween val="between"/>
      </c:valAx>
      <c:catAx>
        <c:axId val="1536778063"/>
        <c:scaling>
          <c:orientation val="minMax"/>
        </c:scaling>
        <c:delete val="1"/>
        <c:axPos val="b"/>
        <c:numFmt formatCode="General" sourceLinked="1"/>
        <c:majorTickMark val="out"/>
        <c:minorTickMark val="none"/>
        <c:tickLblPos val="nextTo"/>
        <c:crossAx val="1536777103"/>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Chart!PivotTable4</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6">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60000"/>
              <a:lumOff val="40000"/>
            </a:schemeClr>
          </a:solidFill>
          <a:ln w="19050">
            <a:solidFill>
              <a:schemeClr val="lt1"/>
            </a:solidFill>
          </a:ln>
          <a:effectLst/>
        </c:spPr>
      </c:pivotFmt>
      <c:pivotFmt>
        <c:idx val="16"/>
        <c:spPr>
          <a:solidFill>
            <a:schemeClr val="accent6">
              <a:lumMod val="75000"/>
            </a:schemeClr>
          </a:solidFill>
          <a:ln w="19050">
            <a:solidFill>
              <a:schemeClr val="lt1"/>
            </a:solidFill>
          </a:ln>
          <a:effectLst/>
        </c:spPr>
      </c:pivotFmt>
      <c:pivotFmt>
        <c:idx val="17"/>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46206811238759088"/>
          <c:y val="0.24825047756604388"/>
          <c:w val="0.46485521277053482"/>
          <c:h val="0.67115190482846454"/>
        </c:manualLayout>
      </c:layout>
      <c:doughnutChart>
        <c:varyColors val="1"/>
        <c:ser>
          <c:idx val="0"/>
          <c:order val="0"/>
          <c:tx>
            <c:strRef>
              <c:f>'Pie Chart'!$B$3</c:f>
              <c:strCache>
                <c:ptCount val="1"/>
                <c:pt idx="0">
                  <c:v>Total</c:v>
                </c:pt>
              </c:strCache>
            </c:strRef>
          </c:tx>
          <c:spPr>
            <a:solidFill>
              <a:schemeClr val="accent6">
                <a:lumMod val="20000"/>
                <a:lumOff val="80000"/>
              </a:schemeClr>
            </a:solidFill>
          </c:spPr>
          <c:explosion val="2"/>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E91-436A-856B-D7AA01E6E78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E91-436A-856B-D7AA01E6E782}"/>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2E91-436A-856B-D7AA01E6E7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0.27518168709021767</c:v>
                </c:pt>
                <c:pt idx="1">
                  <c:v>0.33870805198639697</c:v>
                </c:pt>
                <c:pt idx="2">
                  <c:v>0.38611026092338524</c:v>
                </c:pt>
              </c:numCache>
            </c:numRef>
          </c:val>
          <c:extLst>
            <c:ext xmlns:c16="http://schemas.microsoft.com/office/drawing/2014/chart" uri="{C3380CC4-5D6E-409C-BE32-E72D297353CC}">
              <c16:uniqueId val="{00000006-2E91-436A-856B-D7AA01E6E782}"/>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5000"/>
            </a:schemeClr>
          </a:solidFill>
          <a:ln>
            <a:noFill/>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2">
                <a:lumMod val="95000"/>
              </a:schemeClr>
            </a:solidFill>
            <a:ln>
              <a:noFill/>
            </a:ln>
            <a:effectLst/>
          </c:spPr>
          <c:invertIfNegative val="0"/>
          <c:dLbls>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Machines</c:v>
                </c:pt>
                <c:pt idx="1">
                  <c:v>Accessories</c:v>
                </c:pt>
                <c:pt idx="2">
                  <c:v>Chairs</c:v>
                </c:pt>
                <c:pt idx="3">
                  <c:v>Storage</c:v>
                </c:pt>
                <c:pt idx="4">
                  <c:v>Phones</c:v>
                </c:pt>
              </c:strCache>
            </c:strRef>
          </c:cat>
          <c:val>
            <c:numRef>
              <c:f>'Top 5'!$B$4:$B$9</c:f>
              <c:numCache>
                <c:formatCode>General</c:formatCode>
                <c:ptCount val="5"/>
                <c:pt idx="0">
                  <c:v>5931.6149999999998</c:v>
                </c:pt>
                <c:pt idx="1">
                  <c:v>6908.05</c:v>
                </c:pt>
                <c:pt idx="2">
                  <c:v>7808.9520000000011</c:v>
                </c:pt>
                <c:pt idx="3">
                  <c:v>10022.404</c:v>
                </c:pt>
                <c:pt idx="4">
                  <c:v>11263.672</c:v>
                </c:pt>
              </c:numCache>
            </c:numRef>
          </c:val>
          <c:extLst>
            <c:ext xmlns:c16="http://schemas.microsoft.com/office/drawing/2014/chart" uri="{C3380CC4-5D6E-409C-BE32-E72D297353CC}">
              <c16:uniqueId val="{00000000-3C0D-4460-AAC1-BC4C4182BB0B}"/>
            </c:ext>
          </c:extLst>
        </c:ser>
        <c:dLbls>
          <c:dLblPos val="outEnd"/>
          <c:showLegendKey val="0"/>
          <c:showVal val="1"/>
          <c:showCatName val="0"/>
          <c:showSerName val="0"/>
          <c:showPercent val="0"/>
          <c:showBubbleSize val="0"/>
        </c:dLbls>
        <c:gapWidth val="67"/>
        <c:axId val="1541472959"/>
        <c:axId val="1541471039"/>
      </c:barChart>
      <c:catAx>
        <c:axId val="1541472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541471039"/>
        <c:crosses val="autoZero"/>
        <c:auto val="1"/>
        <c:lblAlgn val="ctr"/>
        <c:lblOffset val="100"/>
        <c:noMultiLvlLbl val="0"/>
      </c:catAx>
      <c:valAx>
        <c:axId val="1541471039"/>
        <c:scaling>
          <c:orientation val="minMax"/>
        </c:scaling>
        <c:delete val="1"/>
        <c:axPos val="b"/>
        <c:numFmt formatCode="General" sourceLinked="1"/>
        <c:majorTickMark val="none"/>
        <c:minorTickMark val="none"/>
        <c:tickLblPos val="nextTo"/>
        <c:crossAx val="1541472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waterfall" uniqueId="{3555B2AB-F9A4-4682-9EBF-963812920ED1}">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DB066744-0531-49CB-9266-949F720D67FB}">
          <cx:tx>
            <cx:txData>
              <cx:f>_xlchart.v5.4</cx:f>
              <cx:v>Sales</cx:v>
            </cx:txData>
          </cx:tx>
          <cx:dataId val="0"/>
          <cx:layoutPr>
            <cx:geography cultureLanguage="en-US" cultureRegion="IN" attribution="Powered by Bing">
              <cx:geoCache provider="{E9337A44-BEBE-4D9F-B70C-5C5E7DAFC167}">
                <cx:binary>5Hxpc9w40uZfcfjzUk0Q98T0RCzJqlLpsE6fXxiyDhI8AJIAD/DXb5Zlu+WyxuqZ7X0jOlbddkuq
AgHk+eSTWf3P2/kft/X9Tf9qbmpt/3E7//66cK79x2+/2dvivrmxB4267Y01D+7g1jS/mYcHdXv/
211/Mymd/xaFiPx2W9z07n5+/a9/wtPye3Nibm+cMvpiuO/95b0damd/8dqzL726uWuUTpV1vbp1
6PfX6X19M930969f3WunnL/27f3vr3941+tXv+0/66d9X9VwNDfcwVosD8JQcBZhKh+/Xr+qjc6/
vhxwekCYYAQj8fgy/bb3m5sG1v+ZE305z83dXX9vLVzpy3+frvzh/PDC6vWrWzNot5NbDiL8/fVb
rdz93asrd+Pu7etXyprk8Q2J2V3i7dWXW//2o+T/9c+9X4Ac9n7zRDn7QnvppZ90kxit72+duh3c
NxH936uHoAPKKaIY0/DLF9pTT3TAsYgEivb08idP87xqfli8p53k+m+pndOb3tc3+u6vUw0WB5JG
HPxmTyXsgIcokliSR4/B3/Z89Jg/c5Ln1fLHyj2dnKZ/U51Ye3NbDPbeOfDqvyqkkegA8QhzwvHz
PoMOWEhDjAX/tuk3zfzJ8/w79fywfF9H//tvqaM399Oro/ve3vtvsvoLglp4gLAMJcXoUUHRngeR
A8YFhbT6NSWRb3s/6unPnel5JT1du6ehN0d/Ww19NH31TUZ/gX6iA4heEcE4etQPRLA9TMDgFcrQ
1wjHvu39h35eOtG/187jyn3dfPzb6ubwpmltof5K0EbwARMgfvkNFewraIcaANOBj313sMfo+oeC
/tSx/r2WnizfV9Xh31JVZ4Uy38z4L3Ch8IAgSjGR/FkXEoDbQlCfiL7FuG97P2ropdM8r5jHVXv6
OPt76uP8Xmvr6/FGq5tvsvlL9CIkY1I8aiUM9/E0PxBYCMlBO1++xLe9H/XyZ0/1vH5+XL2np/O/
J0C4LKAEe7W1fy24hrqHRSKS9GvVKUEPP6QgiHBIiJCRr2XrHsj+s6d6Xk8/rt7T0+X2bxnf3t33
jdHumzn/Ba5EDkJOI/hnP/tEB4xFTDKBH31orzT9Eyd5Xi3fF+5p5N3131Ijmx7q0VfXxt3UL2nl
/yFtEf4P7v1rVudp/ffDO/9zSguqO8oJfj73SqC8kMDse4G+V17skU3//ljPW+ne8h9u8j/EZP17
c/lOBaY37mb1hUN8QnT9+tUv1wVmc2/pq6cC+sEzv1nW9u731xFGGMq879zk7iFfV/6BSU/vZ3X7
HYU9WXZ/Y93vrwMUYmArCaNY4pAxEkLhMd1/fQm0SjELCVBhkjMKL2nTuwIoTg6LMOYSwBbnHBPQ
tzXDl5fQAY4kgkiFAKhFiIjv/O25qX1u9HeRfP35lR6ac6O0s7+/pvCg9vFtu7NSgAywPRWUUIqY
pAR8q729uQSOGN6N/ldXknqZcl2e9NGg/A0xhNpYE+7IKixkoGWMp34q/aHCxjbB1kRFS/tEUq4P
zaTCDQusv+txPjRJELY0mUs/LsezZvy+62ueKsZZv3SH2uWssiyu6smTq8AWixjyeByiqLV3Ndd9
HYc+F5yuqmUpC3kWqsDxi9EMI8Krlrm+9VdY95lL2DS68GONp1r5eCFBNCR9YULdHCkRTMkseBBH
Y0P9UsX5Qqu5OGGj7lpxVUR8MVOZhAKH0Qo1xC19XOq2sdcW3A+tRElwHb5XHXfLsNHtKKImsWGj
w2OFVDWslrC7LQLbr3nX+nMa1Zoni59KWMp8sHxqdcjV6VPu9wet3ZrW9yovvhLv33/817Vp4N8v
ZPAfv9zx9n/8dPqN8P/luzb3Zme9dv9NOwf8/qw/aOed0X/noPfc6LFF8G987Jcv/jkHROA8v3TA
dW16dfcda+8s+uuar94nwgN4REhRCP2AiHIB2Pmr9wl+wHDEAIuhCEFdwyHlf/M+BN6HgAsFsgfs
ANzvu/dF5IBGGMA44DioVsFj/hPvA0T41PmIZJgS/KXqgm+Bgf3R+fJpDhfRmuEwiobcJXUlmyYh
USFPyICljTnt9UnFBmi4yGIU6ZNg9Zzv/7g7DSOyo+FBPuBVLIp2p3vq+l2+yHGZ3WYaonHFfcNW
SEV16rlqDv+LraSAhgAnBES3t1WPyxGhhroNQb3a1BGaYmyLdoUF6v6LW4EoJWYc7ZpAEFSf3mpB
c9V6Qtymnme1mfHSpb1zVeJmPgBM/h7tnxGgfEaAOzqDQOqGZpTYu9U8uqGqKQhQqkzGo48udD+w
h3lkaa6zMuEGB3GXZVXShsQkv958L3B/0R6Gap3vrBjJXfJ4ek83F1mGW+c2gSEsRuVcrDQi3cmv
dwEneGqhsMuO04y4EAT6bdB0+3EXmwtsxy4bNr0krAfb1NbFdO74uCrbRjcvXArY7J+229VIkHqj
XaW0u/QTk6TdGOECuWGTe+biourvOY4eRG6aGNXNMcvKNv71BX8WI42iSEaUCERQyPbyX1ZU5SSw
GTZlSGmiM1mDsqRZ/XqXnZieZNkvYoxIJKWAIp1QvBPzk3uRIUO66qphg9XoYxwEJ3lgzzyKomQO
G/rCnZ6T4tPd9pQGICTvcloPGzFOKM6MivOxcXFbVm1spHRxX1Wff33BCALpTzcUXADOEUyCQe6F
Ml9UTEwTuB0qGDkDGFG/y8Mh2zKziMPB5FU6dJd89CLpamLvmAvFUUvx4ZD3ZjMOclwNczTF/cTb
23nGwdYzIuMoc93V0vu45kWeoKpbXghM6Bn945BA94tRwaOfLE7YnEXGgRupaSBVTIKp4vE803EV
BDiMlUVd0gozpRikt4rqmXwKFz6fD0i0bwAk4CRvc3kG4D1/wRf2odnOaHAI8Xnn4RT+7DlDKWtW
LbR2m9kVqygraKr6Yk46wdzKdrl9OysMUGZisk5NveijWZf9ic2asUqb2Y3xGOq4IraMO6/DGKM2
SzMtwlhHuT/Oh6h/E7El2C7VZNJudC6dOG2TzvXy3TCp4J0bRZZIrLqkJwFfA/eu4hH3YjWY+chV
vY2noB4Sl1EZzzU9Lkj1dpiEfVMRj2OPl2rd40GlU+DOjOTLYaf4EntS43jO6uwkLHz4Pui7cVPq
Kkgy6h8qjy+dcFUseV4dOla4M3iyXv/aWn92EEGh3orA6yEHc75nrLPN6UCnndJt8SaohiJRItwi
NV8PS9auhqFB/7FLwo4UgjUNKd/Fmx8DgOznUcilcps+y7bIklWN8lupyUmPNUkqyT78+oY/x21B
oXrgSAJZC9BnL6zZXI4adOM2pa9bAMNk2uZmwisR9T799VY/e5AAThi6KwxqCYzZnpnmAx3LaTSQ
BcVIj03Qoa2ZBv6CAJ/dBcY6AKZgmCzYV1kTZkHjJhBgwPqwjzsug8Ohy8X5ry+Dfo5jcBuBkAC0
CC1ZuqeoSgULYq20m3lGJjXIlms2N3nKrDYxySwHSAGGH3KcH/XifR/lG0Mq9VJYAj5qL5wKChAG
KjMYpEDop7KsM2RRI7cbMtd8NXWyXmdT6dZkckokmCxki/QsV31o7msz8cvKldMmp+F42iwLPqKV
yV7QQPTsmaAYFRJYMugU7KWVnARBkBXYbnQ+6G3Y05UMhyletOveZLYdkoIP7ceagivXXeDPhlb5
hKkwSqXQJuW6vq/RPL6pxJwuy/RpKIMo6ZRrr7weVNw6RQ9pXkxH2tdvgtC9BC6ev4BECAprTMD/
d7p/koUz1MvGiwmEWvjLvOftephI/raAKJa0HS/TzKIwaThzkLH65sgXy41Q/Nr2TG6HNsugtOzH
VREaeWEWbq4FWe4XmukjLAq5ntrcp1NVBpArXL3uVde+kBLQzm1/xBFgFk9usGedk6vhwMbbjQ/K
/ChbpD5ydNZpGYSpUz0E+YH5uCzDLTZ+TGxLmhesAD9rBbtmBAVnRHzf3YWHWOLpYDdlULg2HmpB
PwOsOufE6riW4Z2px/k9j1Bxa/vEDWOelEAapBUudDzmdh2F1qQ9IzyeFJqamEdDmxSw4WamZZmQ
Mkf3XiMEoZJfcVytaFialAXyfSvK/hCNNDwJKKoPF2Nu+BheMQ8b5QQNSTtJS1+Q+c/QTTCoBgkB
hMDCL4zQU6OhkeBVVkJA6Mr6vc42fCzrNFjCIjYLxS/gxGfCNoO0D5Un4fDgcK+isHXFdA9BZ9Pm
+kEqkUHWHsuYzIt8Yafdk/YsCXYSMpKEMB7uA/suy4eWZxQsqc+vK4Tz92W9ZHXceKgmqK9qoGNY
II4yhooXTOiZ7AucV8Q4xpCYAHj/6IYuV12UlaHdDNx/zJw4n3l3GZLsoebuM5S87IUE9QV7/nRX
GkkYOYOCm+3HdDkGdlYKTBZIOn05YMA9PsOp18WY4HG5DzPgXlQ9p7lvAdwQoZLR5n0aAlr5dXp5
1pgoI4/DPuF+WlaDG2kxgv9Owrg0bDmLSZEVcaBMntCifPj1ds8kTRYCchQSQe0NRf6PkmayrPJm
mEHJvp83eYuyZBlE8UKN+Kx8ETAZYEkgXiL2EEBpUW4Qae0GauQ+EeNcpKMuZcIyEWwni8E7RzKk
ge/q1ZTlTQJsQL2ax+B4WdhLMfLnolwwBFUhFOUEJnJ2BNJTf538QJfCVnAYIAlXRc7zte2XUz/6
PMkbFCStbfSm4C6KTTWEL7gVes6DAQ2BsAG3C7Jvay4fswjrsN94RIrPLe8DGk997s6sQrSJJ2YY
S8wAD4gDLwMA1KyraRqWbRXFTceLKpkCP52OBc6zOHJuQAnNqb37tWU8c8xdU5lBjOGAc9CeZRSB
UJ5q1m3YnPXrgSzjithOrgDLqxdE8sxWEuInlyEHGk7scz+qRLbtet5t3JI1DwR7frHoounjgIX/
xbUAgwKLzWCQATbcu1ar28W1gnQbGqn+QgLlvTaeZ8dl725+LcBnghjsBLQIQEQOpNaezUdLlpdm
gJ0UDvM0c7q9avIuWkF2W+JwbkhMTOFfCB/PihLqa8IQDDJRuXe9PA+1kwXtNj5CY9LQeYpV2URp
H0b2ha1gsu3nDAFIAxoEXHJoNuwjblERM+QLAhMhfditmfeuT1RBpiWlTabrhPU2Shlg8jrp8DgF
a6gch3m1zBw3F42g4FwKA8e4zWBo4l3UjnWR9roSQ9rWNVOxy7rixkw0OK2woHadF3VexlYjVcQa
roQTzowQqRzphNYTDrE/pkEhN8r3fFkZ0hdlnFcFumZDtKC0JjON1iVqZrbCsi2iD3JCqrlnJZAl
edxCBVMcz0WPs7RXVV+8tbVBfltrYNc2hYJuwAo6GOioWeY52NihGu0b2uhBnBI3+OyCWVTrNfwc
TOtm6m01xwORlU51NZL8VHBNeTpQbMr1QLv6agwky456HZhD1Fc6i33eR30sC/WusQyTeB6IKbc8
n/I2EYMx1dpXyuerpvW6PylHKCdVwmQ71RtrJ1ml80j9nJrRZ+FxE9gsBN6haaO0begOXCkhohtu
M+BLeObmZBHE9FctVQHfGGdLfz5lfLzSivRu5YNO8svQNCJfDX7Mhy2A2HndiVmqNdE5a2PS5suS
WFvKje4hRa3qbEf/hUEkq7izVLwti65O5roxOLGkGFFcti09bMRwATzvehhp+z5ro/pDHYjw0mk2
xVlTzoeBL+sV7uTZUPu17ux6Lri+zDiQqKTIoQGk1SYi1ZRWsmrW+TAe4dFPCXSKbsqKkZgOUZYO
5YzXDcZ3BAfTatTewhl6vmF2CleSKLYhcjExIOYFWjwyP7aknT9z100pGXwZaz7eLB2jhyOel3ic
fUxV/S4M2YoFrDunsulXKNTqvMLTkgyhQseiqYtTPIE+oFpQsVXZu3nBdEMDdKFU0caFn7NtJkkF
bbBqAFBheVJDlkit5ctFVc/bzhEXq8VT+Ks6q4BdmifSH1XzHKVLWHWr2UEnrCyyMal41RxPuEgV
aPY8E+SyCYp5hSZRrJelXxIfuCHNIh9tFoCul1let5+0sOGJLrhIvetYOoeuf2BBp5PAjW0qgLDe
cGPotq/lEnOdzVscqmhrPRcrICmOIjSvFW3RuqL+QxMO3QetskNOyZUa/Ac6Z3o1hRKIuiH70LAg
78EDG7EdB67XY9Bl6UKD60qK7MhmWKUsN2IVliQAPXRLTEq5pAXUDZeqD8bzLu/FpR1myIvYnjif
8bieFxX7QN/bbmoPBXbqUNmmOdSNGB+IdUPs1bQAw1WNyi0+GUynFwyleRT2ebYySrrryohiiSMw
nvdNFOI55R3UEZBMIUiU+TB9bEH2b7oJrKz0mY5FhbbhkPtVYJxZM7SIY/jGrGZwiFUG0yTengg/
5ZP96Iue2y72UUamKl1s1H8MEF6HZS7yOIjgzBseROZ25kvVHuKqjoa0ET0fY28QFydBwFwZV1z0
eVz7kQZHQM+GFkjaTh32PUgqdpWu00U043UBrP55VJfRddboSm2nkvUrKlX3Bk2RWBs1Tks8d0DG
FcqGn1mYAZ4Efrdd8SWsj1tIsrfOipytdn3jpJyowifzbNkVGavsQQK5PySAAhoovrMxTBcv5rfQ
Z2oe+rZnOvaNRZ/0zPsUSjR6JnXUflRST6ktrN84QCzXwpPy42jhOT6o55VxUXe0GKin1azJFuZ1
7Xtg4aANUkLDd+3GASyhwLL7UOSiu+1aUq2rOeg+8C5ShyU0d+stnl21Vj6076npPNSHZppSltHG
pcNiwTnqKKBJFZIqzRmjSQmAazt0tEo5UMgrqEplv66gbmoOm9bA+53Kx3ddNuXLSlCFRCzzKVOJ
CUknkwZag9tWF/XOBoPpKJdlcRU2RR0b3g/R2oI4g3daErgibytZHOfRAkdl1fhujOZhOs2zLD9T
ohOpCdvl1DghTkhB4Km4VRsSKnY1uoguMSCR7oi1RXFWTrb9BNRdtALijJ7lPbjqSptmWS/DXK0n
M5NmA3MB+VldtyNPWlrQM3CiDpwKtAskfHdUNZKc8aJoP/dj3l+QpUfXVoG8VVn5zeK134gChBr0
xB8HYJoX0LdvP9NdhZlotrRjWnWl2oBk1SGdG3hsMMznqCfdUYtKebKMtv3sfNt/GAuQ68J5d2tQ
3nfxMhQg1k432VEObMRmkM7eycnSM7J0wRSPRuZns6KqBbzbNP5uKTERM2TgCZMaBgpQ5k8QpOU2
nWSZJ0Ehui7OdVFqiFBDZuPOhOi6RZ6eKWqyty0r8jeMDuYTgyGC1A3FUsRRsGQoHgWASDrgaJU7
0R35PszSPBjG476By8Os6/xWBCXExTxTh7iF1W0Y5GeD7NgSF4ICAtehgI4F7uptX2VNFjsJJE6q
qik7KhoHb8hGKeI8n2qXlktrhngBPwcaS9v33gNpLfho73hOaJJlvt6i3u2sfCjaAXouEb1STTG+
I8YNPJkMHLKmYXUpXN/e4LJgV4Fcujpu9VScedZoFFui+w91t8zngtnhXdjO1aXaqTvqM3FCS5Rd
dmSEjarAr3dzoVEMIKM4IxakJsrCn4d54B/CxahNMBOqYyDts8uoKcm2Cwt9wvAETzRLdQmQfX4L
IyL2bplGEhwtPVDiq6Ap/ANvgeZLsqHITAx8i+1jzYJJJywwXEMkX5ogUQHLLkkBJVfcDrbz22Yc
WQF3B0tagq6H0MsIWBrErOKsrkqDkgYt5jzAJZC4o69B16EVxbhl2AidSOsejAigZhrDpky6Zuoe
AlOidyRvp3ScLLpnYzkMCbhedwHRYnkwUdn2CYu0r5K+pMN9JIaFgs442H7bglgYZHK7CacK9TED
yHu9RHVwKV0I0Yyz8X5uRXfhMg3Efxe1b9zo249zmXUXyIn8LGOd2jg5CPjMo8BbiGOyX3kB/q2D
3L3vlNLhRR8ICzHeVA3dGm9AeALzU6iJs3U7ZD0EMRZx4E0dHqAhjMWnxQr3JmvafDPW9XhIWAOq
gbR5gntSDTHluTpnxLbrVhP7tm/HLO6X4sHlBn5l27ZNs7HFn6nM6Zq09ZK0xJs0wrNO6IjZBoG8
YuhokrSCD2q2scONv0RNP58DCJlgwKfM3kV1TpI6MFdOktORQ0icw1BBLdP36TTI8k0H/E84FONR
2bQ9bFuxs3Bq0JuCNxA38ALtdRjSOZ1Z0J5pT7MrlkVmK2cFgz1ONUuMNDQbO0TDLVXuaPS+ThX4
5mmYT/2Jzrk+ygvtY4D6AAEltP+AQr2RtOi2FdfzZWVGfDfW5KhTIYKQJuAvbLuVZqhNZkeO57kk
7wFvh7EPZ/NZTrs+k3HrApjlbZcZDt0yGFc6HEvj34t5yi9DXUxrPreHzNRdKqdA5bHqzKGYlhvg
/5qPVcMXDjkHhBQFJIdADxVOwr0nRVJWld1WQYjjMQvCs6oh7doOAz1usmFOSR01F/ANB1I+C66H
LmAQ6mR+OVjYZKAZPx9CqWMgpn0MRSm5kUqyd8y6+lAp/m4uw2YDdGkBOBCgXNwob2KjpuJUCSBu
DIq2GV7Q5yLMpvUognDjIrSkQg04nUZwRtsWLp4qoApz79kxgAvyviR0o+ls1uBOEIBNCdVpzjq5
kbWUD2M1RO/nlqA3spELTC005Lot5jKZAcOuKcQuuJqt3yH46MaFH0FLdLRzt+aAC+Pe9fkqn+f2
foFWU5S0uVNvuhLMQOk6V3Ew6xbCWuuLmDSlTea27BNoIMRycVEycAaAnuTlTenn6iif9KGrurqM
KQlOjC/niyWM3jsVNGtwxbXCSwlAjVIAZHx40xCava0rAzCDjOsKQmAZt8KpSxH2S1o1WBxbryB6
hcWqoHUVV7inZ01LjUmKSSJoWtTL1nsznjIaQNppRFCBwzF91OZzeVaXuDBxVy41+F2voSytgxLc
CHpo46nMXPmhiQjbUAQEPFBrBjLW0gKlMahgPpcZ7k48kNlQ1fFRVfHQl9WRhGG5S5gAPepLPh9m
o0tGYatTGGEzx1ZPHKK+qaE5OrlYT9adAO/rY2bLQzQH8oOEninUOTe90UPSFHRJupaNScl1IeJx
dOjD7EkP03n8M1rYfdab7hMg1vpTbRsDQcsGb3lNgzUeh3zl+NBceAaIpfY9gqa3dEuSz1nRAhya
D8eoGdVRgM1E0pGHlh/yCiHIMYSZs2DKqzzWnpszoG9MGEeizA20AWoIQgbR8lPTlPoi6kRzwRTw
yLHyEEDLYnJ3tY3Cz9qWxV2XhUubRAE8sIMpgCPal+bKk0hMH3pAPKA3BUVOU7AaskTA8LZuBWQU
ObcfIVsCd7bUCKb+ciAktyZT0TXgY6hMq6YgR3k127umMu7ODhZIBOuH5qEiGlgFu7jsU2hL9Lkq
esj0hvj53HZz9imqeijCSaYCmbRLZu8C2gZNHC2j5Kulovqq7mYIDLaYJ7PmuRvNmsgJGI1hLsA8
imgAgGN0ba4KNlQUMKbJPsGnpGGNbOe6T3kpK5oSHYIZaexdlY4WTrkqKYxLpRqmtDgUMTNsWiqi
7bFaqIO6MdQjKpKpnVS+BvAKT14CMZstmYB+TAsifbAJ/A4COOiQZjEUU/KkLEKiU9Y3AFrrjIGW
ggVSXVLPQ/Zp7MeiiPNByTnOcto8RMMAuw4d9iidCJafHoVJxyAfYhhBQipZYASySThaZhNDPWE2
WNI8wR2zVQJcEIgeI6KvKMyP6U2tSqB7YLJAQYFZzdVhi4AFOos6OqO1ows99r0zV3SCiQpQIfRb
kynr4H4Vp8CH9G1YlccWphjGTeNh8ONUjm58GBlwo/EQ0bY4ZQEqris/Rhs9aP2+gUnZi4rLLkva
VoTXU9FafzgDDZ+dkQEufRiNIZwRUDmcWukMlMf8rAPo/xlaJ6AT8F3g/gufAi8DUhwDB+9fdGTv
FFQvKobDyhNvR3uvSlvWGzn0HTQwZKPKTVipaE7qEPwnnkCdy6EG/u9oUjYIY7BDQHS0IG25DVkP
JEoPvZUSgouiPbg6gYIbkjDkr6QZwqyKtRhgrCpa5qU+K0YcJt0OQsKAbOTiGmYD36ISRle72oRH
0JPuD6dmwBdNLuYTmGVS75almN5OERkf22Bfx67PH9slj5PDT6dAnw6F/n85g7prUAEz+n0s8Kch
8NObHz5C/ThZ/mUO/HHl10lUJg9kBJ0JxIGZBlQtgTD+OonK8QH4OKbQSoTuCUyHQV/66yQqfC5c
CGhWC1gWEqDvoFf2dQ4cPm4EA3kwcgFQElDrbrD82yTuD9qE6fevP/8wB/4j2QuPRjCZBv9nALQb
hAt/mk/BngVVGwDjouqHwuRyEwiYIICxmOkFYnmPw/6yE3wSl2Bg53H0Uz+11kSTZUawU7RMcRO2
MDJt5njKiuGFzu1zO8EeMHcPzVQYO929/qTdn7sgW/oWaBiYGxmgkAnP/g97Z9YWN7Jl7V8U51Fo
1m0qM0kSDBgwtrnRgyfNU2gK6dd/r6g6fUziD7q6b/um7CqXCSmGHXuvvdZSN5bZxm2Xh98W/L83
eSjw6Dg5DGcw1suBRq+QQa2W5jB3+a+8yH9FIv2V8ev/ZBjHp3vIir9aI8hQS5c45K6RmIJdsNbM
HTdkmJNw//OpY68Gtu9B5IcNc9poaIyS9gVvNEalutTGkINQmf6lqt5rUa4/6bfe7LodfLjHgck6
yde9Q28k86Lgbg7JNOUbd5hv51g/SDE/NOO7jOeTpvdfg1m0vTxadMErzqyQTs3ZrJtD0Hb+1utK
dcj8ljxApE+GT2MSZNzayBmNwT9fOrjI9KToFaHlPGlKuqoezCKpmkPTpvUdd4e1cQKRP4iM3709
1LrZXk0o/CiiAloiTvXLzbgM2TCnddkcxNCqQzk08y4zjeju7VH+cLbgev5nlBMqDXJUexRDwSiB
di5MpR/GcqqOz/KM/91IJ1M3kdPVY8VISTFwPevs6Rlf/G8cL+P1SwU+e4Sd4QW2aZ52D+uodPyy
bspDM5o1ONEocrKCnsTTLuddEBn1VgZK7tvAcQ4Gaf82K6yARoZdHcfWobE7UXLufB0jSKmr6buX
pGRNWWSdI+WR+8HLfz0jB7TVxg8NnZqNahY0MWZQt5u64X+Zk6jcGflEgcSNcfB0S6auAvNz7lFa
O1FG/laO0IxK7RwiQGZQxSo4mzL2c+5pN17TXbK5vNL+dmxj+7zvk2oH7F/tetOr7nqR2UcjWKbv
UECCM9lT8oyuZJTMri8gb44ZPC4/qXfwNI1vWZ6A8nQ8D00f+6mMeOl87Js9EF9zDRRab3u0RW44
WlGUbeRQkFW2Vh+AK6pm3xqR3mUt4IlQjaC64O2WksBVZl4fen1lhpRz+SaJ02rnulwBlbcmiUlT
Ux8F0jra1CJnmVrqC2n09dYvKSb8gGrXK6gP4wTKoY5l9hj7dfFAqZ6etZ3VfG3d0vwc8e7Nxptk
87Up7WHhmUYoLonXBH1oWTNnnSSR7E7YqnjoJt+58EVXfhQi7R8jpuYiydrm2h2yX4ZkTYfMNT+X
fvpLd1N017tLfT6toTHpuvpiLkwaeKowKI/gcBXJTZa6+jbTqX1ORO/DaAQ1GWMKOdIAihFaA9Ux
jS2fym6I06vYaoLrzIX4A9dJXsmatps7QH7dmmLy/c3zti+62D6CD/iXicuU5bDrPgPRZeECpy0s
2ya+9xeTV4q9NH8MFmCMsoXeG0EuKbcFZQtV2qLc4iytTKP5IIexCbYu7aYvSdSIYEdjufPDqs7T
ZeMatCFFnS6ffVE597rKKRa8pD7yjjNKPSInRl3twc5k8FBDCr+3qpr94yjDSeEMOyM83iQh236u
SpRuLNoTJkvQR5pKRpsNpaOIIQwamRs8dK3i2NnGIkJIZsFumQP/rLeaEUCsmJrkoQdyG88Gv8qe
gskU+6DiHLkeqPQmDUa6pGOkbycVjF9oj+VnTjPAw5uEMtN91ljOslsyPwe56OJp2Lg6l9+WAPWZ
uXC2bBFR/xST030avb75GgOdXHhzQQzVNQ+rBmEd4TWl89aGHA0ZnZVwkjh/bGMT7nUUVzTQOjPM
VfbLhA94GUnXAlBd5F7G5Qz9hZbWNind5CrOA70b4iKARMcKDcCx/IOuSeIrf+skQXSXjWrIt0mj
k59VEziHKnfpIbmJu1zCdPtCgTOeWWVN3RIgD9otk18dJzv91UVpu2lFb4R0q88CFf/sB+Vtk07f
Va156Ovx25DM6bGsXHM3RI17wVXofUwGDiVwnd4Zshg/jHDAd3HOObf9HhpK4+WffdksF0ag9+Xi
FWG86KYPyynvAFdSmqFWX7CpiYr6JimaeVsNWXBtkVTuW8Gpz2n1bsexgdFGI3q3KKJbOfXjmVzv
3cbmvcGnn6iZ/GufKuqp0J3/EQ6PvKrjSd5ndmQd9cCOygmoj0MQFaFRgHmOFa/vdAvHqPRpKffV
MH3vhAI5iDtiDqR0/6N0aVvYRvHkOARKpYgfbiIgoqSavqCCEx15LR16xxr8j1Gdq0sJAkp9vGZa
Q6Das8Ioh202ZwQxc4COODG0qmtFd9LvQ1PK6XviVHSSimoTB53BDqZMU2lxbTU0FZPJolrvyua6
a9e8ujbri0JCkN1ObQL5tZSwwD1mByXRtC3dQe6eo+6UpF/73Jc/jYloNa57hAJTXuURYFvm6Hg/
zrAgvIlMYiNE71xlIMId6Hw41soMnRWlbftah+Pi1p9SzQwtXlTRGPaQ84huCgdWGHzLUOoQcxvc
j00chb5bVfBLwYm6gdgjYqLHFHDo87FkzoN62FuZszZtxvTKisB1Ajn0F6OgnM7r4drPu+LQuQbU
/qQOzsogFh8Aoq+t1Bq/iCxD/KKT/kOULZ9Tw5o++/nsb/2ZhgV4gHNYgnTZVUlbXjdCRTdF/tVr
VblNreRXHUdxaPfpJ87zgxqN+GD6tYDoVbZhb1jNtT13Jt27OT4juH8TDv0a0+PSywNuQ5EmxUML
agAvg4hjlL68B1xu6nBhSZu/guwz8L6wBntqr2mTu9oLuberkIYFYEIJgVOdVQnyFJkAs/ddADY5
FwXBLKPIa9kiWVCGMjby82pqjWDjNx59plyVajuPLZrTorHScmPFbW9snGhqy01Tmp+60iyPU2uV
x9qjPRHW/tAeraIbtoMsZ6R5Uatrz72YJ1OXC5dPoYh/pTfREDKndNqCnCTizE7HMjmCWFij3phl
NPpHexzqahO5A9TokFwcndpmCZT3q5szEER/zMufjePGG5nG3jkK2kaG0xyojuzGMXZtp4nrM1TY
OQ171fc36HvjjcrsIRhCWszZrm8SZW8Xa6DxSuzpHv3cyPuw1sXdlFkaJFi6AGUk1zbtZm8ej1WR
5du0Mb7Z/nBosiyDEWeVGxuOz950OV8EjvGj42Tig7QqkW17r9Tc1eYMkXMwrQ1o9rwSkPuD2Q79
TrfRU544+c6bzBwiVk1H1mvll7I39dXAHS03OlbGFsxlECGI6nLFcY2/x4Unh00uO0gKng7CrBDi
PNWO4QP0lcQ3ujME/ZjshGrJpkthB1D2Gl74kA8TwJg/O+PZ22nvKanS9vFBovY3Vs8x5HD2SYbd
LUtsD51RHFou0K1rAjz38QBI6CvyhJ7U8mq2BEieuZBX5IGqLzjwzgWdHsB3GbxXqJ0Q3v56HhAC
6YFQUOyeFLlejGjIJ4QeVCkfBmO+UDkxdfLSp6oYbqOZa+7tGXhVGcIaNCgNYV6TjwevuND26JTx
1BSHsSUJq6Ih4oLiOq6qpL4QtLveUXOeUjfXN5TwNldtb4DGxD+pnCpFgmO7eUFAaSeEmxVxPu0q
aDOZKp96UQe7HNHqNUqy6eb52plqwMuzxISelsgCBRNy0Kd6QdCkO+71t+fjWST4orLj+RyJ0BTF
kgGSdFKUNzqthW8P+SEpgRcH4ONftdVypqZ+Ap/dxDbJNjg8BynJZH81uuSaMueJG0minfISpDLV
0Qec384mlWeXNmCNBZTZC9tMg8tKISDL3Q4e6NiCU/dD5BxiGCpnlqZw3dleGd1ZtmE/IQNaxk3A
P858IWkORSjgNtGsYVClafb4fCtWlRH44bTk5nsU8lMhxPNaOWSU0LGQcL+S3kLiieBDdKtELCPf
Fl296TVUAggGX1CZiYMgbdzQCzf3jgqcEIoFVnr/hfL9AfR5VWfjN4cCwmFREIQjS3pZZ/ezO7kN
ngCHgHobBlhcXzT29F4YeIVYMApABbx1z4ZnerrmQzqMkVvV6YE2urVxYwJXhRdC2ELBizduXqOz
yygekpyk9+0XNE/EJswxKQpSKx8milyFxi/fcJa5PapiSg52N8XRobDr4FJEEf2BgdS4g7k5XwfC
CR4qe37Ig5lWfeNMux5aUxz2dZWka7wF5G6LwbfgZzSkk3auDuTf9CgwsqAPJKP+XEQdhevz0/8f
Xv1HF6TfUGcpV1rwf+3k13h1+j1J46fqhdPJX3/p36YJJkZwJjH337YkQC5/Q9WB8S8bSSo+IYBn
4Nsu7Pt/Q9X+v/BbNszARbcGB3vdqv+BqjFKMCxvhS45NFgt/AOoWp7cRCBbKLhwygEtNGxo/if7
stVC923RyYuqsce+Dce4TPVBOQAFUWJAZ9vAvC7ryyyXYiLlhYim6UI3atMFjfPkpWNlyu1sZGt6
5GTuMkNtsQs7g9rVimITRBVnq606WCO/zfQfYsb6ZL9FcJP7ERyaqTUIHKuPxMsT5XfDVERqURdW
bOhbmVQi/KuxRJv1Cto/lfHbA3IxvxrSNmg6YO9iA2y9kmuJtLAagf76AlTysu49kYXFyN1yltl2
3NKfakULPdlovgaoDFsdDvbo2YfAJfDsUePJ+jzyUgCFZfTWxq8bgaOYvQs3qUo9a0c/moIPj4t7
XB365cyOqvoCRUikdmA63BEyj5S7aVVbLqGjhyrf0+tnroU76tti4SqCxeA8QaCni561PkMFwBHx
TnnRWnQ4Ea3nCZcZP3RZEZLrHs7FPurE/GF2af0qabEJJourV1mkQrMtYOigA5BXygfHCOHSQKqe
0mCKd4A6+sZIbBqybRKb91IKgI7U63i3TmXtVwGF9yZ2IYYAT6S+3mH90Hw1R3gVoVub0Jh0UvJE
wexY5yQ9if6kWieBtNoKU96bWSK7C7OmI3GFrtoTe9eb3eaLaQ1VcuxVx/6LO1rlwvSc8XZRlXkv
rMLUiNto9D9aZs/MpZ3meWbKtpp2qE+GOdI1XMKIxqdJ7TDyp82AjnJnZiM3uF5aY9wII8uSm2iU
IIq1qsoEoMLi/bO8cp4yQvjDMFPzjIPir0ONp6BqU/cj/Wp+tAF7K96ls80quDbmx1+SidTnYC90
fnfM40oVTddWaCoKcAzt9O1yNy+QFiFjOaa8oMdbJMdlXRJvnZygTXPWr7HqiwA5qNymRS8wyxnH
6UMST8tHOOGJ3gCQ6YOFfM/ftm0qkbYrqKQoCQFYNsr1Jm9bj2axsyMv3hZOK7ONOen53u3N/orb
h9qszCK72yzwA5/irHc+zHPsPojRk1fT2BQ3lpXHTybgyAFiqu2H9Ki9pyrOx8+NZWR6Lxe2bDIZ
+mbEWMgPk2zN6csiyuejqV0oJ07tBQ+Qwrv+o5kuwt06sMvgjCuP6Z3S0lXXRq8da985sUAZUdJM
l6vSHR6yBWqARdF3EFvWLrVIEn7N2YxSlt+W2a9GTxp2H8y9zC0KaKkxe6QzK+gNVM7yfjbXlS9y
0bobEU2sbT4tBTCqVzdfmRkOl5dVHMq8qado3xmi6b50kaNvsYzkIIjFY4JTszHds7ww6gvHXEBF
I91R70OMyuHXmPqG5kV7gFc560urGph6rx4YBZAsg8fFaQt2sK1WEkBgrTQDh3qjSnJT3WPXJMSD
GLylvexNJdTNrAOepKA8mT4tJWXkp9Q2yvw2GtFv6hLFP2CoZZ0v45pELnPJXFJTMpfamEg7gyBm
IuhBqUNU+IUma4g4PUh0oXM8b2Q4wyxcLQLOsTuuh6JXNj9FTxYxtLJr8z4dIGaHdJ8S94su/MG8
zqKAQOHHMq+/e5BQrxIX7srGL0rGFHmMMMGLYpU9KqmQZKAyiPsfVoQbwWdFhICGoaPFUdd1WVWu
T24jomDnFbFQOzOX/CTMhLJj13qseV8oeZVhD6E/+0PU5j/xyzJNMKi5haVeGqNpXpfcP0u7MYcs
ds+jyvRLJGm1axjniWmBEThyxfdhqBmPqV66TZrG/lVlGcEXZxwghC3yzhtjPYWyrIdPsA7FLu+7
ZMvG6EJriJNzqwiiLcA8HKQSsvhGWlBqt9D3nAPIjztd1nbWihQYnVITHqHjVhl9iJUTXzT1+Uqm
eOicxgyt0ngUQD2bvlrJVHOFhiGZtH+QuRl/K7rI+6ljK9pUUlXXfeFeDpNq511eKP3Rrb340bHG
aleufETSPuuWplv1iECu3JuVAdzkLaWzMXpP3QQxPE6I1lQn5pIXH9ImLj6ZWQeNBgrHfhE9EMCo
dVgp+Nw0nZrrsVjKSweEYzdMXvGRsN48ZsGQ3I12cTN5hs7OIGvY+3Zu9QYtcXU2pnV6F3du8Wkq
7S7eq76qLgMusG2BxcixEEG+9y1wihGRQAcqAHqTjlZ9z6XTfKmcsklgAnfV3k+N+nMCRZCpLVNw
HkjKMGQhol81rrY2MUjMNo687leqoNEXg20fzCWL91NhmldO3Hn2NjEcOJB6Jh3YdsocAWTL+swv
2rkAirDqcw/69T525McsqpszQyfDVvGOX7JcgT5pc3TPK+qvcTeXUOMQmER3qJ/cM9FhwOEgQgpF
JhZ/DynQvYIe314QsOeDUVXz+SRkcL70+bRDRI1c27SHsEUdc0iqzr0f03H5YRhFdhHgXnGhKoXV
yNsZyqtkzvY8MCeMKqjxLWrvlylRW8PVy4omOuq+AU6pVlh3wmoOJxYg4cwY6ws8edTh7VFPijcS
MQ8exmpbQabr2af9WDtaEi+ZnOAIjwYWsJ0SGJreJMd4e5yTjuLzOO5qK0MJB4PLOAFNxqR2hy6I
o6MNTk5MNRQxu4LFhpCGgPHPB1tbvkynhBlyqquWnGERkwQe/QLUuq4T+/yZHyDS4T31+OtEFozE
Z958rLbI508S2TYOvEZowz1a7iyvqoHU25mwTgILh83ogby9/Wp/GE9iUYZQNTBc2zmFZqRfc2yL
0jku2F49/HUFVQnEK+Qra1elg2n43nSelN6sHS/n441mIlMHgjt5x7mMbZQkPYRNtyK78oRB8kNA
5QauNKgqsCB/KxTlyO8NMG39jzcpjUAcGn0kuohkjBM8qq7s1tA4AhyHIYXnNQnrXMupvnh7al8f
BUbxJGJS3EZMKpOXB7CIzKmK0s49xj14JqTZ9MxD7PTO3vzTKBSUEHRX3sUrvMbtLeh/gnd5Zl64
KR0kE979P98mDkocdLlUO5SbJzOWt3SHm7R2jmaEzRxuSWyKcZ7oyUPpkFd9o8flnZLudfwiphNN
eC285hj25fRV6RjNU+HaR1FH7hc5+DHt2ZFUZCjACyt/hpnpdgtb5O1lex1ZVu8GrGF4W9zLTl8V
snwKhdYxj/nA6Y5q4mTvQphZMtd/R9//h1dkc0BtIgeHvXIaLL1iUgxVmketkjKcS1lfLB0d0sJe
AfC1gtPrrvnn74d+HlM2wwHis9a69jfy1miklZUErjwWLjSWqkRvURh+ckah8+5Jf0bRXtblaLnR
MNqo1PEMeHXS1rYrygCDbm2H1AcJsTOhwTCK22Zc1FWdwd0B3CRN1hN5Hb2/ubsa21FHe0BIm+Ki
pmEZwxaVSWeRdUIvT2783G2Kd6bldSBEjGN5K18KBpM8pZpVqTOls4jY4ShfrTCN0uZrpgX35ZiB
5m0wKnnvrjy1SCMQQjLkVK1QJDy3UxwwLsBLIu64o0CZo1BFWtQPvdb9D19Jrsykidb9nqXyqh2K
9us4OggtLfjFt21ntohl42FBQO5OCGlmCWf67a3ypzlZmZPw1CzW7hnH/G2rGC3SwtHn1JeLT9Jt
wEGXMc36rrCqdEP/7T0Y59XZg1S4ngagHLYoytKXe7NNuzXpn5fjaKPi6BB/Zpu5hYvLzU41/vbb
/WkwcKPVPDgg1JzuTdgcAXZ+wXzUaC1uMEoLLlFMUeU4RkOV9PZgr8I0b+ZjaoDv6XrjnbpXlLmQ
DbLy+YgqkMKST66xsziIVIlvD3TqFwgVlnC5Jg/wGbnSTzOjwkpS7TbeRAahku7GoIYbQlRUff4p
EvXSXTTZCBJixzZUlymh8Vc0noXxV7Feg3Wrb5M0BycQE8US/cal+bp4tLAN4QJlgXohyi1W9GPC
dnE5m+he3fQV6qD3DJFer48jSe8ATAPs+l6lQmk109wtu+5oIlDaTjSNLkq69mexMf/jrMtFUMLE
0QoA0nvVoOpjw+wxV1FHBZ343Dcz3r+tce0Qpq4v7ApTvXdumZMcCMyfeGhy9GkCQEA+XaVqKS3Z
Ksc+uq22f2KhPx6VHQUPz4CI63WgOu1SOJ9qrc13Ip15ukVwb6Ht4boWI69Nr2eDit/OtV3AcYBq
kx0lzsvlgkeKj4P02ewuyD3DSUf+N1fmOSKVmn7zFYoLTqCl4vRg9jNkDtPM5ltjKEERl3zFa3Ah
WQuLQfH7xWMfqRKBzdnAz7/xekTn/KQJE7IAShKd6hxf0I8OiqkHtW6vQnAZnGGCIZvjqOam25hu
p2+cSQONdRH944sc4AgKRzvG3taP6UJ/cAyRYyQk8/LjBNpwpdxenGnMCW7qWYrlDCkl/eWxrzAN
QQNtXAJLG1XYec4QbBJbNZd9bnsStluzTNt6bhcK6CU9Tn4qQzSgzlBsBpm06MoGFAU92LcxTvXT
KpeCVV1IXJ3CoZGF/DEpPwcUFxnnBSHNCobOuGfcjDPCuJ0nWuhsbg1ECWsoiJKDO+ZURVW78KdL
6/2dfCIcB3kJijWvQYLUfE2qAgksaHk6hfkqD6YjpXSQn8e+0LeNXsrkBqJSUV/mMSaTHzv4P+UW
RhGnu5Zlk9/WC4yWrRp62e7pCKP7w7jqEm13jT61kd0PTRt8AeHNnOWn5VaD/UG1coWipoJlRoPI
X+TVnSdn4nHvmtXaeZebmX05MpvIMhtcOfZp3ud67zYzw4ODgFz1SwIQ7peza+3gL/ITB5hwkMIm
qzpvdTaIO40vFFqrfOHWCgyYA+0mKazOvK6m0elvZSqSbpuzXZIb6tVahXL2piaEQWifj6PqPHxP
+1GEC9Y0qNhNQrizxOygqhopJExvSr1Le4zkdJ5ogdqs1xJGDbJ1MC0fTe1ypgtq2A3tWVBGCABa
3cvKUcWZnzpsMPRfrnklUsXd8JwHgNmz+5bYBWpIXLpwR+l6OKdEACE+2u251r/Qe0U3/jLCbH2G
4PCK5WGsRMt7G7XJUxolSbTrhg5e9l/Hyl1Ze8Z6ZibPyvynCq8MVKLOLO+llgldUG7FNjR7uBWh
ch12ET6lK9+tcJhXs1sxcyvrhm+Qk6dxr+FG3vzVmpG+/RQ51ppIxDa5nV97EE1ltiKxCngeDTXl
j5YGCPzz9ee5AyBjAnblXToe/YhNbqQ629cwTroLqEYc07IRdBqK2WZi7Wi0rX0WmHH6sataHkQa
YCf7pjC72wqHG/2IatMSI0CPk6PMrgM9fHB0Ie/dLMOec1BROv9EIciWhS9u2h9n2YACJzO5scX5
m7yS+5g2AKLBBLiCvWLTzYEZaveW95nEPO/pUqN6oolbpGMjsk0UwdsICeFOdixUB1o/42gPV1BV
iw8kAeHtWBqGBmoDIe99ALJlwGnz//qkv3/c4fvvH2V90fJcCSz//y7pyRcxfuuvrn/v35oe918Q
YkiT/iPB+btRKj2Tj/2Qmfl8MIs26Qpr/d0n9fh+AwUjyc/fn0D9u0kq+TYnPr/YtYJIgYaZ3j9p
kp7YNK4jStOgPrKgsQe0BU/qUgK/quSUOz/RDvdUiGZjN5AHjYba9MFxhiZ/AmHDdalq5262t3Ck
HMyFqWKNb3GlbFqTtalz74jf1DxgxCOq9jAFZdF94EQ3Ykbsrp3VT6LP4IQL10UzG8bIH+RPT9fz
cFsk2iuefN9pou9WabXuVexiiQlNU8LyLELgZlVeJ9Lop2obF45a3aknosWl9OaWR47LUs4XFDqI
TkQ3rq4ivy3pH9qxLwtbKlk0NGsjGw/gtZY6zW48WaZD4ib+z2iqq6w99CVdYHgOY6e8w9KhZ57C
JSXL/oW4LzWjd3LgE4oX4z9Dn6YNxZuVeiXowRXDhyLppj8yma+pal+jIEEfHZiizfaKa1n1W5X0
sY1DoC24Q27QZ0JvDKUNXdE6Igmq4KfVdWtRlkKTod56Z45eFlcYY1NGrp1jvGhtvIRPXcB0kgoz
UZb44QrIluY2XrzYa/eYGvXYY1eqd93H3DFgcfyjtVnHtQO6pOBeGDdS8b6ssZphrr1aWP6PeGbP
uZuRaoeepB2ZVYzKMh1SKGF8ERuX+KQ2TfedxPeli+D62t6KPdCrB218LQWJIRMIkHbrh/AKr7Vo
02M598RBEv15jZa2uEqFrOUHK2/n4S7vDANHEj6pWDApb0/Ey/qCJ4H8g3bNofaDZfQKCOkx0M1m
cPHvUbBw75/VbVNG8w5OdRfMZ7OvNKvy9pCvX97HyZ1v1gDygi6dmg8DjUdFNhvqh+1OnPL9LN1F
0kpQ04BzNa6ktvuoBmYdARpcNfexNuYRwjhtFaOZ3tkI0mKl/wPOrBOwQh7PBxVU+1XVEwdL5gRN
L77xwUqvFAfdkyckG6hsCd/cHqYMM+QwLbvZbDaYSAA0YuRlJMNd2bjZHFaCG/UuKDFDqratA0fy
FklJ1X17e85eVkqk4ABxkFFsmnLE8Fcu2PDRfFzyFv1N44vAJkAXYjBZBh1JR2y0skZx15i0tTg0
/VSvv9Daeu+LFK8mC+YGEB1gAeg8Hsev3Hlbs+vnzq2/kZULYnhG9EJmOc5GPzsXVuQQ97sYBsBT
mTnYNoQK2wII13jkCLj1bUK0XSM/1se4hKRLMV7YfFCjfg/VkKd7DMYRAjVMYH0wZxC+k/tJWxOy
Bpy7vnVAS6LcZX3XFMNNu/RwEinaZ5g4ofDKkT+j7CnreevnyyzupqaJzrtAFbD9sLqGiFombYVI
oaJ1gHBvoOQqbl3SwIW80wpWSYYpsllWRwOGAj81TyFct+8cU7nycX/fppARcdQMVotgatVX2kJ2
ZtWOMCYeEbE7mUP7ms8Ft6R5QxBQFqz1ZgKG+Ff0pBHIn4HcEk5wZQVRo3XdW267Hybr/QNtn0Zx
CmmSEQceH5phAsmK+/xWSiPC78ooqZvHRnGK2p3V5b79Afo6hYHVDTPTEUT0UR/KRM+zt8HgCV1C
SMCf3Nu4XSIB7RdRwYMSVApXfuquCQLeGyUalnxw1uWpOytgC83jSmxpsLxYHha+YIC0xSiK9dJK
mX0WqK6ChP+I/IpMxC/BEdGEONnML91ixL2/bRyKRIgzONcip9FxSoLRPg8f+BgbTZQIOuNH1CQP
PHkqqjU36BunzJ905/Klp30wKjne2Va99JcKWycY90Wp+JaTiKNSH2Kby/Vr5VeR/TAao2STeT5f
wfo1ttWao78dG05D+MrepIcDAxZABXn3ujq/zb4VzVUsg6Z4XGTZYfym8XoAPphoamF3NrQTgeLt
EU+jET1N0F6UtQjDubtPR+yU0SVTaU1frWVYN+M02Gv4M6lHubzdVaz4GGXWwiaczKHv4g9QT2GL
vJM8mKdvDkkPYyMuLsc0+NrQaQ9twW6kpQFdPpR2VfbWpq8HR/ys26QlGiU5Xp87XL7r9GZEQ0DE
aRKnxlTG780RowmPAn/c9GbcXhSR795pSxX+vOkm6Y63PQ44adg6WFJcsInw484M/DtwrcSyej3s
9NXH23pMyC7Ooyzv15M/wm2/NrnvG77CkitLv8fXPY1rfJyAr9eY61vzttD2T7Dh3I0SJB+d92kc
KoMk1lHKJIkdl3Xf4uu6VuVy0mxbnQcWv8Ro8tZQ5zbrlraGbDKju0i7638023SBBJM2prWGyHbp
kIi2xdh0KZaPc86piyZEf6tm2S85nZ5sOUZv76UTHA47Z9p1XJtENVYQR9iTUN1aVbnUWWV+8vvE
4mz1Tbw+QC+sYT26z+eY3vfMs0WAGBxxYuUaUlTTctGIRJLGS+2s/6luaYQ/FUEGxzCdinUe2nmq
3SuULfxfKZ8XWFWwMcDcPheesvYNlvtWF87cF7zuO692UgHwamhIQVM5KrBZyfdensweCaBXDPX8
yYrHNVL1qmVrLcWS1t97w89NdD19jWGAZ1br/VgKICvACLcsYkRspSv7eB9YYpg+kaUqpmPyMovd
h6040aTCToYtZk9Fs0a3gbC5MrEmwlpPRsKAaR8Z/Bs1lmQqaDkzFT3iDtGHgDIZRyIJwHlRjz7P
zxoK86e3J+HkjPqkC2RXfOpi/VoIXzs7iU5yWmwXMyBxP5Yeepn9X+mtmfh6zEMqyySu3gsLJ9fR
OiR8Mjo1XEt/AP/h4JBCNtq77waccZ/6Gb4hMrWlZ37srLFrZxdNotZQEQtrZsKLEU7uU0nQY5Ym
pYv+xnPpgmT7qLd9gsEKTd8qPsfLDVAKDn6vIbBc/b1sMTQephIaWMVZ4RSty4FP0LoQ+DpJfgnm
LBhvscOteRJQIO6m3O3XOvXt2cbK/2WiwMuvlwBBQiLqeV1RkQ5C0zBgMCbJ7K6I35BbTRhNRpRd
ueZiq3nXJspt8KnENyFLNkq1aXs0isHSDjKxpBUXKi6F/SEqE9RcyHt1/N1IC+MwRYPtogOv6uKH
DfKrbsvaLdXTtMhiurZHzP4wDMMMd/3MD/ljN+ynyfHHK/X/KDuv5biRtE3fysae4w94E7F7UgCq
WDQlGlFD6QQhysAkTCKBhLv6fSCqd1rqf7t3OiaGIalYABJpPvOavoDZffAbs7FuHVNZUdIC9rHi
ahmpfh06SocbtJJ2Uu6CVJSYWAy0Rue1PiyGV7nVMbIt7T759bi6eWwulp71SUZzYSHKumb5eB6L
gMgMqFc9bxtpLVNRnhexZkjiDbLyj0gt5U7iNcayvUcn3S4/aLfOAbC5o23FK/lphyJWPg4ReoI2
qmx4XOVXwDfGBL3IeQMo1OIiYc0WrA/8tcLCTKXoGvcZehYk4+eoM5fl/TIuznhnDJCJd9eBQH+l
1eWr5w0wHR4vsuto4j5E6O+IU1ZS3ThunYsuwCGCbWEXcaC2oQ9fraYK26+FLbtpSZgqa/8t0uM8
mzEOl4NVXaEo2HthQh7g1f4pa0A/XCIrMIQ4Tb60h7r4VoStMzLKC3ge5d6hYzsxpTdLIeX2AMp+
9M20bV0pgzOEV6iLt2i5iT5Pqykf5+kWcHRelsfMbWbtPQIhdPqzXyGhHB6ZK74jDrQsTI71egjL
OTrkhuv3Y1KAQa/AfuWDQaMK/CqnDR5Es8sGO8lSey+doX1vODM5ZiOj8k7YYl20JOqKDuPqhIv/
roauwg8wFftfGmUJ6OhAD9nlcls3uP3rpvuIhhGitTK3r0A3GwE8ysoTGhOdliY7NVNUJDgXTWQ4
eZzc8ThUPi/Z6pvQ8OBBe/m7Fe0rGdxXmVHN9TEQjmHLs9BQw6d3fuV4oO56AKNsXIEavUJ8CBBk
NbYb160xyUoxHWDLvmPX7gvvxnAyFdS3VgnSuL6vqrkKs3Su2AhypIMteJExW9Z+S+tkIDCQmjlk
6T4xpaiAo7WjaXjtiw3hm+s1FRp6zxohWwyyyIMZWbQnS06Q2IJdzJdw/4Qsh76P9pjeLSBbkhgU
Vuv4RxTR9hFzasB30aEbitF4aptg3/LpB2GEGiNnCBo0RYUK6C5QpIbPybdHLZDRYvj6KuA/zpIB
EMqhLiySTOTT99djSbewvX9Z9bKPc+tGFbUkg8I5r4LSeFi43/qehKY/qrIk0ornkNZFjxFW4UEy
YsrrXn8YQRaXLeNlFFt3KvTmWstdWAX7LZe8abk9+cwsruDwT/1rZiz7BPOVsb95bzX4uzpq9qGZ
JjxtAaKi0jpzDxMNI57x5/Mo5Tj9KwW3gr9D4qbzn4RHo9GJXVjHfL0MaNWY6c/Zk21DxFcGlbE/
XDauPwZDM2sUrYYfMW6Eztj+J2fwxB0S18p4+jnUxtvH/xjkt89RKaCZEtiy4Qas1iimV1HC71Lo
JKCLttz1KHJxrdx28tJ8IgHPu+jgvb2oboOGkqdk3lrlZ+Tk18zbiXfT6r+LGt0xSmjq1XzEltTY
sMiIHDRlaVuse9CbN3iXsEaD3Oxfo7cRBMLr8oT92zMVNuLbIBQ7FNStqxULD37NfHu1b9PDh3rI
+PhuyW+kHlp/fOPirwXzNLeAyhJIuIXPX65dbwbFM+psrh6veVJnH963ibTpFU+tlIfcv8Uq1cDv
wRBzmF3DWOy3/jagxjbDHo474KlukBogWEV13mwPZU0a31S0TPgWmkbPLfq+e+VjmHm/GFrZ/Ss0
4Jbpg3x8sz+8QrPBfzdQy96/EDArP9wpD/lRt+a+HJrN2++/1T7mUM+6zlGXPLZ5yPcW4Oxz50oM
a2CNN6ht7nMFhbZoDE4/hzxCSYHbWUpH8CWcAB0Xr2QpOOcnq99885nIrQqnRCKb0JaxOeQZF/cg
rpMyjWBTxzPi5XvlhtdU6HPQ5ftyhjWxF3rEqv0qPAqCxWW9xrW1Xrqr0e12wbw6cutmOmRDTp4P
y07zefC3Az8IGr360vSa/1+bmSKaZ84WpaKeWn59oWGUURSYVcXVrSLvpg8+Yu1kATBt97k/YxJB
kXhxepsdJlSo44Rp3XDENuli4GM5nPGcVtvykY5qxX6T1xgMiKuf5WQMqgqFT0FRk+9+Wd3BdRw4
2AXDcXJ+rJm+C3GGPgzZLLLtg1PggTg+985czP4Vurv7oy9RPjBEDk1ewRMJBNK91N9Mi10OPP4+
fNZCN1bF1Kv2Kf5WP0X2EjOHg6Xt/XnHsrT5oZjgfL4vKYUaB5qu1JUj1xYYUFOyWP3mzpEWUpwJ
gNM9h5080K5PP4ssSAbUKjvqtleZfc6zHhH6A9one+ltJ6ZSNew9F4riKUNB0f+EJrXo2niELEse
2giUtaDxgzWgCJ8LlJnHxPEztDEvw8pOUwEGpxktrnTp7KUCtB4FtfiqbnN+Xa24msmPM+FZZlzP
GTjq8hI51V6k7DTH3R0GUo4/PoD9b9YsBflrrMXRn6VXDwmlCwtHg4AikP/JzfFFRceBs5qXvxmI
emdHv232Y6Pxsn3Mla0sJt/bSFZjRyXaKU1UFa7nzWsydBA3PRtPimCaqsIm+8j/xH7L/DJmuTEC
wMT2Z8hkC6HlSHq5V6nqkniVyDpqull+8qO16K1XrOf8+uL7GF2Dc7O7YTS+Y9lVLVnKiQbf6gDC
SvRGHNZWoD5QkcQL5D1gpSrPdzNH+smPYC8tp/8agSTv7Y9DFlKaOCmhpyaCArUN4sPmattFQJTT
YSHZt6yOmBL0dqQtzSxv6NvGE39poK8czHSmluTnk7y9y15WFIhjVPfW/bF+bDdIKu/7XwQPiB9E
//vixUZg/wToCcYsq+A/I71gmZDF4jWHGKXizKE60aRk7ntvo6wzyVLOiRazywZwTaYVC3VflVGz
/8vPKUtMyU6EMsD+T2/18H07NfJYLatygoNlKzO81wVGH91hBkTAi163LLLPM5oj/FJubHs5cKBP
xA+XsGw895vJ/HZN+g8X6pb7nYuSTuOnnxeC1cyRBnmDl/2WsbVltQVidzPX7oN427DEW6GxD629
GA1xay9CDspXrps0KGYgRVL0tNOfdOlBhjqMM1286bq08z2MK9yFawRTvd+W/rHgjE5wjhwyT++L
XNp7mzFpZ7rzdhJkmy2QyiyGtmnSoqpZjce3AaEOvG96IgR/xvY+WEZ1U9hOjenE36dXvyX0Oz6R
fiuUbDY33/pLWbkYfYJTIe2nAiYNdx3k+cJq2GU+kbNG3c081BOFlwK3lH6/97+//F5H/VMReL+8
vzdOEG2AAMvC/bWegP1NZ8xDQKnqbWusqAFzF+QBrKS/v9RvBXRWkwnYn2tRsuL//T2t/1NRcUbI
KMwIJf+YI6ZYEDfuZeZiCxDRs2JH9ov9pepyR7Jgl+Pyyn5ujn9/L7+WEMAkMn8AiPHwtMOZ5/av
9wKZy6Z8W+VPEV01/1PpWXs8PiAs5KRbR+j8T+P81wsCtwM16AOCpri4M57//PCo95r4QZvIniwt
B0UuOPHPwSrY5n6u7L9/wN/1BnhCarfoO1p2iFu8+3shc6krN28hNj3+3DHmAsGhAkEmZ/W84+IO
4YTEFHqTD3p21ippdLvv545ia4CH43IQ/cMd/TrTGXNSqd3XzUGiEdHQ3wHga2Qac7A6/WP9tqhm
4jrW+KIFivXHMpxKXkHh6pWVGeFgwx30RrHfCFJYvYa12ZPZH73G6TyOcrYWzDp72fNx1kdmXcrV
IZ+M57d+lnzbZv/+IX5/jby4Hdnq0TGxsFz9vfTEuduPSB5PFwzb9p0JsiBvUA5eqx9WI9TuPyDZ
/7vrebvb8/4fMpC/FWcDxMp5waa+/Dz2lrzoq4MJSdjrUAWDNv+fPR8l/93NnIXhsFT/sh04c0Yl
eiorjps9CiZI3t9GIGrWBbyV/cD4+wv+uv9Qn0WNgom6g1Jo2/6FjTCv21KqzRNXQWso4cVB0wTO
J1+xYP5pCf71Urw6yDEgoMn0/0IsbzK7WXXu51dvociE4yx7zWL3DT/+/ql+663x7SA04DPZjCJ5
ADvrr8u9NccC1KGMvpig0/5YVrYv9lARzveeTs7hToQ2G1fZyPermizwUBOKDvHoYGHzXKHUZzz9
w329QUT+veF71DAZAohr2Aixtf3F3M406RcFZTGc1GabxZDa3rKjJDT+l7r7Pmwtjfa4G3JqvtGh
gXZm+YfRy0cLZ6eoARqUx52QVKRubZeaiHnfZB6eKlcrMYvXXbKlFNayxjB0B8KnHoILxPjKdts+
bWq92WNsdqY/NEmoPEqAtw6uxY5/H731GfFknwznXdY2gNzuBGqJEVAePfmlRa2mAkJyRQIUlCgD
4pHCFPkZOAUGv1Ygpz7vU5TMAcmYg/9je31LgcSP0QSWbXOkkLLu4ck82QaBdmeH5C/QlxluQj9f
BxdnqPcgE+TpfipJmra8NxPCO6x5MYwNVGnEFqIWuygZ1JXG9eCtFNNznKMp9xZg/VhCdPxmxhfS
yR5cBP1ExYucRyBmJ8OOSzaCbGe6NumilDmC5yCzyxN9hrqqnx3C8ci5+CuGF/Jc+RiZUaQYgGna
8fqWH0bzOjh9UgjdUA6mMhTQ/cCOa0QNOd51FGaEdnp8AT37PuojAOxp3sNY6997azRt3Xv6IHun
jdjUtP1LNw40N96Xkip4njDPgTkcC9CrVoURCsHw95WUeAivPX+Z7U+Wt6xjeKGcl8mHNsK+006r
FhlxMnQ2tGWM1YhXjo1X0Mq7TebF3jB7Mw0qJlNMyGh5Yby6azbfCqxU8HqgTT6XZPlRqOjXlgVc
CDScxvnVh5C9Fknmkgi0hyZoG/XSUhEy9CF8awX+3CN7+vS5fxs2nCfVEaMkH4Tnz/iPgvwev0IH
3g/Dt6lR/4hS2wDiGpF+BFJHQpQ3fSzV0X3pAm7DFnhdzsKYovccLl34JNvIqI9NidElUqD5/OSt
pVclOH1lp9KdnCs04rYz7iXTFRWW7jFQvh0vGIVcgnKskUh3J/U+Y1JfubkHxJvVV7xWStYvuVl2
yRJZoFfD2hlPJOGUuuwWpU9pfuoEy7GdpX8LN0UmgVsUvF3TUEc8Gty06kr9bqtqfESZuWMKmcup
mbF+86WQ+sm2XHmjXCO/aaZhTL2B0jgAmfxq6nSUFNEcPgSy6MEbyPIr6NgsqQuJrIPbtomXRf01
3I7mCNma7nQrPZyRRLi2GCC3wXHmK88heeKrWjp9Ao+Rfe0jzNvEYtUoC0SVh8uJ2T1Jl57BoaZ0
NBywbMif52ULP9fodVJi0M37ObTLFN6Aee2aOA8idWw4ty7lQ0jPAy5rVZA9UNQswVGNTvTVogVF
nmVJ63FCy6I8YkVopNbQjI/D5FIIYStIhnXR186gVnHwmjlEwhW8ePhSTna0nkFG6C+DjSZo2mmJ
ZWSO/dF6mBwv/BaOXtAkRmao6yYCJpG41lg9LJMjyN8apAkGMOBxhvrsZ7Ma5O0SuObN4Fv7DM12
Oyk3n2ZoaHq5MwMxnanKG9elcAo7Cdn9vlozyO3DBg2oIJ2XxsdZ9vO33jCW2C6t7TNWhh3SHZkE
1rhtAzMXqUo4JFanMKXcZrFc+zrvYfIjzXhZrYCNmFQvnlAXca6Ro6nltVp6dbSltm+8GlYKFegP
3rx+MXWWXVyL5TMNekwoeZqIsC7NFCTe2jlIZ43tRYLo/7jCQjyi4a/HfDhoATYDwnuZe2gQaMf9
TMe8Ozh23Z7woIEEbzbjw2K14mEoMI2IxTjmz32x9i/IqSIY0C96iXE2l9Wh4v7oBIfUAll4S7HF
7oJSWWQPBR4H24TVSiM3tBzN5gOSUj3eLJP1ENHcOEtbhcCcTYjKZQulKfSX24o+xEQ7BEY4xajx
kGmjJ1PW+a0fIgoLt0BEn5VBsJWExI04t1RDf+/PPooSdo8YMhqOwdVodcU9+CEwJ3Ohnu2uladJ
L9apkpP/GS/O55n8/XlDHiY89dLFvbxv8m8rA3IqMCrRKeHp+oQeqYdastvTSRY5HpTFhGdUJOSp
Jz62kLsdoucId9RXB5XZ9zjJda/ThrezZoInU9DZdy6Ah5PJSZH0Sz8+EfcaBwgD062BleenzUQX
wKlxJosR03AvxWq6nGULO5JZlSF1KpzTrgIaRrEc2uokPK2ewZw53P9kX2MUCcTcd4aP1Av7+6iF
GmmtdfTUNGq7yYcKY8eALZf0vCkvrWuO10q7832LW+d7BSPriyMQ3jzY/TpdXDiWKZjO+Z3ljPpm
UcF8LqGZYAeE9u0pwywqIW0H+Uk5Bvo+Epm3WVaohw3d2eeQks7HfgvxQYQKgFi8Cu42yxjBVvnl
EQKzd0vnHW2MsYHNH+IU5zDfVXvccqO7F7QG7vOlk30MYsU8qhlRHDlqNyfp37ZbFbn6BgCVoGrR
dO9zZ4sa9uwGoZxAoAdBLzKe5Oa+C6fcoWOgjK9GZoONu109dysj+KPooCC+rim1h7fCc6ZgTM0O
fRv8LSKZ3c6GzO+p/tQXRP7aD/WoPvM7yPOMpfVhaIhgKh1UlyWqgIV60iqvo07an7SR6Tmu0XHB
6znQz6U9TT3afLXjxlFhBTdu1qnwGJlNG103RSgT+stYgyKVOSeoGzTBodrGaDo0TtZeOgMcwg0e
qQFj7ZvzqG77aKIBZS0KSgHU7Oads7jGQ9BGpYx9qLFdWkRSPaLGNjUprei1uGlK0ZWJoVoPpGaW
WcYpmIZhe1zDVunitIceZhKh6Vl3glHr8Na5FtQKVB1bO6cs9hqdTXdUcfBPcrSVv5+DrVvjzkRi
AxhhhmGLRYgI9dfzxw9eSVaq2EeUHD1s2MwcveTsahr94NqzF7Ot3m/OmtkICS+9Gelrm83OPIc4
t66nvsZ0NimmwdNPbwQoOHN1pA7KwI1KxIYbLU+lA5rnYKOf9PDGX5pJgKvY/EFdwssP+zFb0V+4
+52vVNkjVrZWIK5HY10GHJZWw482JG2b1lyahPpRI3b0mLS95t04ulU4JquPJA6+QxrpzrQLabvG
GuJOk7rojBe3KBtW/qFpKT/H27j02Nw1Kw2pQFfiqi1dr0vz2ZvvREn5NvmTzpCP8FBAqa5S1lnk
WEQgpuQF6+G/1xUKXMyj4h+aQrA+1NcpIjRxlMR2tesyC2G7qbA1Urv+UhhdDGYAiNx8CAr/cTXc
LiAw0+Fa1jE7KSKSvDyjXMovbEIwZNJC1ijN5L21QFlqsOouUgmbz/PuLGPy9TNN5ia7qnpIMvk0
fcLeJX/OC/kpR8psZ53OzdMM5iTNwkydTA4Pk03CV7Tlgu2mRjP2opxSH6dCYWzUyw09dOCj8tA0
XvOk2tpPlPJRUQ1Ll/11GpsvY55tx6CraS/iCXVH5zM0YwvJ8z7ZOGzc+2gonKcAYJPCmZYaFPOB
CYMeTjl/xVxBPEjYYGE64F95O3QtfgcIJ2EyvOCNfqaanWN93izRuemqPrHbvj6KPvPIjk0rjUbE
PUWGJ7QtFvfGljRTUUSiqR6RFiW2nU2fWx3o07bYqPzCx6ybxIymfkjRl+0u4BpnIJVqzg4RPsD4
v6HrE7v+MMlDZDUZ2FaAmvo8+DxculJ8f9rQCvia0Y/vUeMupkSxKGd4UkJdOOU5/Es0QRMkruuv
3EL2yKmDtTE6d7Fu0SSvytz6REVwOQImik6dGTXHQAbVvYHFYTwh9/1its1zXYFQy0ncjoGdVR+7
2R475Ka77qNjZupa206G3LRaKvSpKNpeY5vMQ+cmlfdymWKScOddRVpyPeFp/UUUTvBJZLn1Iixn
vp3oKCee7LuzQyn7A00BW+x72iLhXJn9nZ9lDnErm+M+Cd0vLg5peOa1zX5qL/bw2uEnV6aYctOg
pcjdoSjjtWUXDwrqET2wDX+CPpgrK3Zq9pGDb5SVd1fLwX4tsPNFQxtRufZQ4dYUxoLvxWEUc2D8
kKV3Rs3aDhJS+AlNboPj+xpf1vFfkqytiIV0HPMTB++MkrkRztOVMQo/GWVlXJW9Zz/veAYkurCq
w0kMo0HPW6pXPYWS44HM89jpDJRWl3nOLS1FdSMRZasPuHnZGJcMWr4Ke1zKGGtoAttyqpcvI0bD
6sSiJE/Tkurq14luGmqm1TSlbTU5SDCj0sThumwE88BZv7lAW7NjExTjjYsFMLks4ciY1FlveKnR
N2CRzW3yPoxDXX8M5LTEYnCGpDaN3rzoObCe6PqFEWglYriDP85FfZoJqpBhN9sZ5eICEe9+iQg9
QZcY3cUpZsuINU5ymA03pidTJSeYDyBlmEQxyklF5YrpmE8+LZ5G7N6Eu3LcnsZin4blmk1M7bTZ
9tIOiO69sztrHhKyikwMByZvh/+astCgX0+GacNye4c2dBYig9yXzucaOKuB3jVWY1V2pJEnFvNO
oGbTRTHZ9uLKg96KZsATlwPXW5OCvloIFRWUuYv2Ow7ljbhZQ6x5EaLXJGDyvkbyy8dxAfh5pI9K
Y4XykufC7fJkZqnQ3oEl5LQYvmFp7I/HnFitPetCG833YReg9tICXFaD2ntPD/ApM216Qie4dOXY
Jmp10b+7r7QUvAcXRYRSVyCs6U1MwO95/G+NEQUm4zhU7ZqgkLR4L57y7OLprYhsyL0RMtbRXrK1
rWyRN0iz7pACcAx7f4Z1uAVfUdk1F/8E3ntjvfXWEJUftZwLA9P6kAKcQWabVbPPEcF2PH7QKEL0
4e1IQLlczCoyVwiF+aB7cdrouvG2OPKqrnp1MP5CLcqrR722N47m8VAm7EB/DDFgHFTXnpzRkyX+
5ABoS+fa1LpfO/BR5UiMQ+6Q90cku9DHAz6ITQfoqDsbkBmhu4zYMdcIy/IxdE/lGDTrKqkOT1R4
yxiol8YmPc1bmMl1KmeQQBG1g7YLbzdCvzDNjBrvjMM4ZRGmtpbbR24arJvjnuhHNh9kqOtnA9TP
eLA7SHFwrFk7KSiY5quJqDLqEJ5ZKJF2/hAVyaTAzyyHze5pim6+xqEG9P91hE/zvQdq94r6dHnb
mZkTC9vXd5W1rk0qnQYQ2RTRoJZG/VRFyxyc0fXagoPTytU9LO0s2pMaTdCVSyjnFtLQJL5K7DKw
L1K7rxueh65ORmdbH4fSmBcCBKNOiUDJELNKet5J+e7YJFkTLq/4Cy+rPFj53FuPoSix75vLtv2i
oMujJVpNpAbtZkxkI6qyipRwQg1o6Hli+poby15xIaK223gTRX6EP4Zr6LHRVghoyIaxjcuhi8u4
u5rDlTV0wccar1MKlkFm49ZNQbH0yFADpEaa0Dd1YpueHl+AZADnOCgJ+i8Ga9JPBEiWDd6J4tYl
J/NGQr0nDr9baARirOWIIA2EX18bOSrJA4BwSB9g/mQDpMRe9ZCErRfRKjPG4gSfghcToG13cMD8
XfWy7qtYUzB73QBSMDey6EEbZrdrBUq80uVyv/KyEzfKwiitwHx8MwBVUTysZH5rsA0Pn0gu5+Ih
qBq1R10OvsxEMD5KAoFXvrJFOuvJmdzqsUO97w74Zv41VxYjjynrAowug+OOyGCJf2lpzs/h4un7
WdUFj4AU1q5Bjl7azJyGRCG86NGifBgkUdXNZ4uiRZnMYHb+NTsu/EZPDO4V8qN4C8/Ke8IDpzuO
aNC9+GqwDrhFY0+v6g3mwLCtB3hZ6wWup10mth4myGZ1C3A/KqdoOue4OrHNtxsw1TybF24X5i+Q
DbLhWLbBah/pXNH/NXFQHJJ8cia2XjwaqcKM0N/xVsyHnqCgXYc7R0t9m9sWCj6ml8vgCEBDvp+X
YAQNPbY8JSiF4JOrCnzmGwLwd72xR7wDEjrtgZh6LQ++yCJgMqIvCyQzwwpEGOWS+62hAnDYfCn9
VEwA/xLHbEoo/Qu/k3vA/ICzNDKZHPl9HjALsrNhiefRWz8G7BbTzTK2SiZ1P4WPAxxmzeU8rych
KKkCNXZ35yAidRMWtQiAL2VYtisri/AcL+zXtS7F9YIk5T0YwioGm2Z/hq2jW/ofQbTGpTfgChsg
zrkmel4rxPZUOGapLsqwZv9VTn1TWfbqHUd/9j5gHyuXC5Ur4VAM6JoVVZDG2k3p8/XQABC5dCBf
TBwAvJWkILJhW+A16jUphHIsI71FzTHnJlEd8XlSOKoP93Hz383OTBnasbvsgiCk89KD/kA8Stcf
HeT4XtTYQe0uW2qPID0BcOUTU75WH3NjNnNiq8WIDSKPO6WhHQ3UXXAc18ZZVSzqRJUieDfqsbse
vR4OCrqht9QFgisjM8MPVIzLgGmQ+6/S3px0cc3hcVKrfRZDh1VuNYXzHq2ZDZCelhJPMAzh1eAU
rZ9skUHghPTggs2vPdWPsHjLRFHcShRT3Y17x9Mp4QtqyWuHpWo1Wzj9rMsLLrbWQQ7ahNKJZ0IT
1tl34M5m4nru+BwS7p8sFzGEDmT8i8mveDj6MnBQEV7gAoV3C+CDk5xGVl2oPwOcHu+lNtfsgAac
abEONsQckdVkNuBmz3mg0KgIBydBT+6GKppxO/e2+ldFsSMJFxKVvkMw+LAgOfzBCGv3qUJWuIld
qvooUbZ4tx1AgArH+bJqqv8qFZJ6kHrlgBINFuMhPJvghYwW87NH5Q6d670bq6Jnlx/wKwMzpXp4
2YAXFiQgenoNNEI77EKA+KwIxMAhsROnM5exOON63VTbGYD5Oj5n5TJ7XzxURcVV1YXN6MaZq8zR
SMLJc2fF5iVA2dBrA7dRRVbpmwmAQGsjbAxNDDOU8JW5nPW6UMU8IAKBZ7fbzuEnTFZGNpVeYspd
s495hYmvxNSCn0iM1c9zgDYu2C9g0oTxoL1WONosGuD1rgdEtZDdNxNt3WBIaLQCIEwHOa8CU4it
zAUoJqxcdnA7c7CnDZJX+Wb2D5ODpGmJpfLiK/WhC2d0WRMaxCF5H1QmpBQuVdUNuB+gEYpNYGpK
Rw/9qxbbZK0HvgXfGqzOXEKywyYLdoarDJ51FcVUrPcncf3cjOpTkS9T0P9LG/lmezjbhIJ/A6Mf
+MsNBqskzDfVOmS1j+5rFAbT8e/bc792e+kaIlrlw51Fl4cmHT2ZX7uGpbdCTcrL4Kvo5M5twlF2
B340Au9rot6OttQ/NCp/7cnvV/Qtk2blzh2m5btLBfwZlkBxLhxN+BLfcJHbrzi9oWocr1W05oeg
cDUguMlcDCgfZUVT8O2R/yPV+9O37vK5+Tb8r/23/q+X6w/B9X//6X3X8L+//chd+UV1Q/d9/P1T
v3wvlrE/725Xmv/lD2k7luP6oL+p9fHboOvxD9H3/ZP/v//4P96kF/5B9T4IIt7u/1vOAVJh++3L
WH7R459FIN5+7aeaA8IMwd4/95krBCHhTtf/t0NrAHjVpMn7JmEPGOcP2Xv7v/Y++w89K27ih9AC
bdux+N//0zX/C1lUWNRIQOzAkcj6TxQdEKNj9vyp14wZp4PUnwmPbneDhT3z6+zybEBqfldOVx10
wsSGbJ4WWxvF3ji+rL54Dc0JF3QYjyma7FEsKn84LMsqrkMLo2VzDN+HUyiuDRDnd4uub6cQ1ezA
8C92r5AlMY0WJemJCu0eNpKMbEcX3d+kz+HM0HWMjjIyyhhl+CgOIvtBZpOZcDCQ9ruhSK2ekD63
uCYNBpzJrZZrmr2ZVGJ4merovfZKXI9lZ5PNVK++Ic2khuZFxrlR45kCdZaTekGvWcabNzlUYz0j
BdH4gRP2EVLV66S4vO/Jl7orsYEaySXpvceBbz9YRYgcU8vzQCuinKz6F9+q4CqooD3MBo/XEhnH
C+l2MhnBWanwDJ5nTLOBoZmiDHeKBmZQJb7bwlgOvs9QdqEaErPnS2HcYdIn8mcegWEww3NTDkOS
KT41mdzDJF0sqCgiwZy1u6sK4aZjB1A58XuffxXuwxziULT/ZuWSZZcRyelm+3iFrQyBpDWZeqO1
PeRd/RCt9ZTWA5esOZpvPBdJpXZ2sGvruSFH+iIxt/wZzBMVowBvxahrv69t3131zm75la0imcVq
I/KOu1FWGxbjEL2PTHNMHZw0YxTrMHnkgDu6I+ZeKEbZsUI58D1FREGd26fHYdTbkcxpu5pDRs8Z
uOjsBefQMt7/mCRlj9rZ6vZDIgPmgbViQj2FnHVmRM/RmmIksaeYysXDVHJTeSXcs2Oo6GhVZBwd
DYPrIBrtdJL7LBr5LFnVpRwsAZlnsNNgwtTQz/w9TWRi6brBnN7zLszn76hL0RgDZ3Co5/IVPAzv
fuNPFarnB8i8bTKPIXnU1PE7DaM0WEiNQjfa7miTRrEa1MuP941tNklizbQC+Lgd84Ipw77Nq+8J
zLUf1tcYP35nkTOrfT4bFszOMGCqdPtayPtxfa7hzB/Q9nrFOon3vyAgOUlRXigpnwM3eL9uvPkZ
wWtQrXOGclez3RUBqyMKhpeAInbsg9ZjwTGZQlbjj8FoJYtiNvioFM0rqFw7zaiyXyNZ5CGFz6St
xZBd4/1pPRJYyxhWIUZAap1iZ/dZ2Rob9znRmUmjXIbUnLiHvBhuwsFYTrlvW7dOn8GfHTc7FbTH
IFg69IUwMkPBjlmGJmy8zK24C20WKhkDXb6pqFOx5nWKfNJ3s57Kh6nw8K3YJ0i1bVcmkG6i1xrS
UxcuO/i5O2CbN8B8icR1XpjtaTEdkVIqZBmKENO1/d0aDY9vZO2tDxWALYQp0FLUimkYShIs3h+4
1u3YSRWdsL8UKSD/6AgypE7I3mX8YwL8H/bOY0lyJMuyv9Iye4SAKchiNjDAqJtzj/CIDcQzCDhV
UP36OfDM7I6MnqqSnNmMyNSmSiqznJsp9N1377nbK5y3+ENmK/Z4K8eYz7wW2cpXx/c/84Axj/cB
L6MFRTCaciN+azOhHUXKj6o0vhZztHYkdMLpxWCK/40/gVH8SAq+P9/i3aNrvJsrIls7szbis96P
9Y2boeuIRRxoLfxNo2oi0LAp38QFHWT4W7PdqHTtmAjep40Sxs3qpv7edXiR1bAWbjT0o52qOb6Y
j99YB3oBfQRoTfbBT0usDNrCJzPmaWdLy6EyVbdQ7IUMID30p5kQZOjWTI0LFQJHvREWLt9k67ww
ONxm/nSaW/iHeDQfUtCPB2XU66GFxhu19jTtRMePTRQFTOJo8C5y2+ZYeZxglcuc8X42mf5iRu9v
WoTwify89sznTu+B9+hhL+wHkzYDmlU1LxAD8mCRUxa7dkuL9ZfNWNEwUqSdXt8sjk0NGxW4IFf4
1ay8A95/11THFGFR8SnZ+fl7u3aKyF4GGWqe4Ai0BdIE4IB701BViPQF+SzufnQu/7ga84g3fQuo
kvPE1spsT0bgq4ehIYL7gbeqcz9Wjd1EhQagbR5v3WbIA2uG0rtmC9hOrZSlESJBYfEo5gYqx6I5
Y0gCGKrNlt0AYGE7lG1v7XBK9flvZt4sodHmlEoh3z2LhOWA9OY2v66oeueMHKcXoOkjIKPP22O0
3dyDtMmGe7glTkxrk1Em7r7/vVKvwFyyvBftKTuldM/pOu3cxuMbEl7zTfrTVxvG/Bgk1lL88DpL
Uw6nBPPdjjfGfGQ0b/bov4vfsqgDVNPmrBSr3J60MOFRFJJ8jq8+RWXaHhzqLG8p4/LcU+3bsjqS
hBq01xXLxy4dk6m8iVPfGoIe+pyz61aUhFsxOeZKIqiOtcea3MM5dZ3nn65i97/fYH7unt/u4b/c
a2wHiySM4c3Q+6t7uPQJAhAWGY9utq4Y6dIf2dYGadXe89hTcCVg4OzsjFf6P/+6m2vwv31dmMYY
sUBs4y38633KX21z9Yd2PBrz+2HHe9DKim/1TO3z0v7t9nYXm/bmSTfps9ug3n/9alAUEUxUPR7L
lRfIdhPwi1iLyKnqv/9cf2sI+L+53/9lbPhH08T/g0MALYlbV9Q/ngJuv8//cf7ey+/rz0PAHx/2
5xRgffB5QVAATuJpk+eYKv+cAsQHwT9hlsR5TxCHf/PnEADTjeU1LBvhY4Zl+v7P7isLrBufTge+
gnvUYLz4O0MAbvpfXrRQXFhqUsHFqAFL7deXEVd1Hhuj6I+sKTKLFgxujivk0+LCfo0ubK6+01Mi
uBs0ekZYDdTR8JC22lQdCnT0Ytf3U4ljo+DMR4Oks2/kUWS22DaShGrOB3+S+sEtMIUkJJ92atFm
+oohxXDHi+PnBe/cq1NPb6Wx7jgyqudpW94ORaMe8HA+Ny37VlTSwg4a0u2SiA23op77wXWcbcEV
KveMRwhFPIzbQX/1aU6h2EbLzMca/f4s2UFHDSXbO7ygMFIcV4tscoW38J5kaGiG8UjMhMFAav4P
afYc2W1jUbY4Vao/UWhDI/JGLHqzJp6ACtst1diSh+32i3qHlfdu+ht//wxIp+SjZ2PqT6LosR8x
EvrNLq/Gkypye+eieuTkFKEEsKaGG0o+3q/8T1OuumRXl57+6laDujottw1hbhcN8vXHYebBPGlc
+pThzQiyxL32MuPSMGeNNeKz83sR2MTe8O9ISx0JH44bETXRPo+jJZ68gZ6dgHWccdN7kn3HLIzy
44prnEr3ZDSQ37aWLFZyfLYSYs+d15baD5XO/m7hVncu0iX9xpONEhLQHof3709u3xWvbOyiOf95
MsuBPwZkj4kByq3n/XaZOYwjF8jGa9WehmIN3WxlmFTTmAbukJk3iWdASGXLVxTzDUjQNKWgxyjU
0ZFAr/apoA/pYBFjR6qL2YTVxIXOnO2nqbcHOnryadwPWWK+tpruOXujXT39wEtFHceh4rXgtcWZ
8UCGfHUmTSlFhnFOiCdapkrYQ1b5lLb9+tq1qbwhO+8/52ry9qll9g6EoM4615T2XOLOTtEVtwGK
mq6L1vLH9py8oDppoJh8avgh36dLoUxZH4Tu20EhumEOHH9wgiVv1WdVz+uBAdk/lKVp/cDnAtY1
7is4AIZFC0WYmHlW7P0cb/ptUTaRUP5YtnuH2BEXIJuFRkZ/TN/gzRjIpzzGlb9eYXHB1CBvEKpB
j6+VQ3Md/XWzdzDgANAen1ofCXIWB/ZPWhOwIMeitQxZ5R0KIlxPQ2O/iqEcbyqhf6o9hMwdfcIz
7JtRadThFOW1wr4x7CTZKEIgKt5B/mh3o17U5yTGRRBk7L3vlCqbe+ko6p01sqEz+7V7kdnGeUwI
XJJBTKIKy/9Ruc4QwchT59TuCtYw5mzt5lJYLwtxbNyfK/d8+t14oy5UqtuUnOxqk1IEJP242Nfg
qiOzGbC2QrcARDxLDZOfJa+j5ed3kOSLS63N4h5LPKNgOg2bpUPqXHeo39rGId++KUHLkgRcdPcV
ik52JVORfF37PEc5oh5t5U+vWp+ZAZj0DLu/YZW+knitoVDo7pui1c4LtZx212OCD/Gp8/U2x63O
xm5MJyuj+qlWL4vgCqjyLr1lD9Kfld6iQjv4tszOhQNAuLDhYpS0uhbV6Px4msvBRoSpaUgeaxyI
MweFwZw6M9o4znrBwt08pPQ2ffL5+a0TnTNLfmqrZhNrVYLlI85TdgbOxq8lzTXgZAKqG+jdOO6o
p2mAPtdtv+tLM32mbFlXu6Xsix371vwyDXmxUgq3Na7npkP7ukPnE8X3yyHF9UV1c0UPrd5FfcYa
oYk79xYkp/ZcFGCwgtFM1d6fMcrzJcoBvcVT/T146OL8Pks0XBcfTGfiVJLOGH9+P1k6/AU//KUq
zmXDO5TbuKH//i5qHQ6tBdfFx36uvNBhO6gHkwl6KXBXnjB94zD4JRzP1C2bNm+H2Xw0BENLM6T9
Etam5Dshlqeus05jW5DOml/f8rRfbyUzLGixTdTCxqCuPTG03wtQ/n1d+heaKaW1G8rpH1+XPn2X
w398zACm1xnBp9+F2NO3//k//vjIP29M7gdSQM6GGTOECdiHT/rHjckzPzg8+JiQ8NWT1vv5yqR/
wGeGWu5hNrEIDqK2/qGbWu6HDXOv65BrdXsrFP07VybH++seAHHWot/G45LgGjBi/hsMLVnhL9U5
dWiSfqxLw7YbPc1s5QW0kB2W9tAgQvK0fSSWitkm4T2IQQ/zjjEfCU5pmOvikYGN5/YTg6CGFlD6
HzNvYMOxGd/w1/mUby8Cep9T4dFeaCE/yZg+gv2YjzG9l5o9O4HvCTLTNgH0cPLR6EQLia6L7XPt
kckJ+jXpOfe85MWopR8Hk+hj1Nb81Z/nj4YsYwe0mVxf1DDh7J7LdZ9Nmh5ilRwfSBYbZyp3OQ+W
WtLBi2FjQtSIu0eBF+iGDzHasNc3v0yjPWRxm8swhdxy7K2uuap5rTHmWPonxfXwklv6+hy3q7Vf
e5nemz5uucDHQ4ygWBeEnConCwmClzD6xFTzfl2rpyQlCGnivt7lDP6hq3fGhV3YS1M0IoDoNl09
e917HJs7TFEN+/BmwtSb2cNTQV76Pm4M6yG2LR3hyOltY8+BxU9cMuyG/hjTreZOdmS2k0ESqStD
vucitCTLOMwqVYAXyGWzZ33CUd8ejSy9cW0cmsaY3iWQzkGzYOguQ2RFHs5itgOa35V9M2jwJwJZ
O0PgOQqnTDUc/bkeXmxYLajpmTIibTLJLOcr3fS95Pbrz2K8UZ55HHL9c5abIhz5WaIiHj7G9aqf
/bl/WQtsPv6q118wUK9nI23dgIdlGoqCadoYRAi/MnmUdm3ROoDbEqpK1d2WdVrxq+ZS5wY8KhyA
79K5h3kTh1rqTp9j+AYPEG3ySCRY9FfVfh8gkqwBzyQnirssuVdzLs+LjwUOO/rO8ozlBgpjjF3f
icOx1uIHTOWvWEFqFgducUqdPk4u84Ce90Bquene+iSRX/S5G39kOQEBp2rFJU8666lw7DwEgDPe
CCk7h01Wxa9shiB6HU39y7zY463Wcm80Z/07wL8v7jw3Etm27k5TbnNZzSz9bi1dAydav3qfvSQd
nxWxKnbccRk5XVzy7KvGsTrqNuDCfQzAvmScmOcvaaJQMw3MJm0kNfxgOEx6I1D8lSPhDlUE03XS
H6ZGwfkD/neDhAgda2FqeZha855L9Gcl/c/cc4Me6m3U48cHb49I5XNJSrv+MOHnP+iJ6XwSsfec
xO13UhoxF2bczFFP/OMoymny7tIS/1vtM6PkqWMeE86cRz4D/W6WTG9ll108x58p66oryYt5853g
+JrNq/SlSpCvlj4hbdF+rjKtHR/7AeImxMZ9ro3xPfQBsqhd0WJjt6ZQTs6yH3WfWlsrPRWsYLsH
E59/dRxjA4iCR1nfpbBQZKNM8nylDqERVymsOHKtJj2lVWxEXbvdbV1NQ7hyvE92X7HNH9Slhuh/
TAaZHgqvxODvmNqe9QFWSH2d99hktghLWbwuwBUQlbr54mUuCh01E228GkTFpE0dZJ+Lh7SpiojV
BIoZscCdx85jR5KjO+eFRWfFOBL7sCWXbxJG13kSM78BNOPnrtTFSQxef13YqH+ckzAdywv31SSE
qEc4J0saD6KJVZGvvjgYF0x4MWHTS/O0qFhFgv/XpRR6czVKzGyBsLWFmpimM/VQ0Pvgngp6sTip
+u4B+ID1TCNNunPgq4WpMHDErq2CC6LFDcSlsig+K7ojGSHdmc2LgULYT1/KAlddyhhEXzT7AXw9
jhEsarotVbL+wAk18W9dlwEo4arrZu14WGL5FRIlNgP0XooAnNoIG1MfT3FFryPG8f4Gn+8XHixc
v4dyOtaqw7Rcxg2uvwELnsPqIhu+mjVPm4g9grzBwObvp8R4SlzHO0KE1C8ZINFdX3v5oXQ1pnrV
H2XrwVbhARvVLlEBWEbT0exr/aTDyEFxLdKTM9tLhLCpX3CiInluuQjZ6ubN6Br+ZandLMKP8Rg7
at25MnEPc+tLj3t+9mPM1rHBlObZ2G04e5meS+LlZnfqsFerIEcsD/XFuu+NBpj8Yq47wVv0SvAt
u0Upxx1cttpuVYUfCjJZ53Xo4v08dpelIiOkY6b6BqMZxlzVzlFelhSgWFYSqNFOT73yf/P8oTol
ov/W+QmFn8X8W1UhsurGakT05L00Rp+eWNwlR7q2rbCKvdvJiB/Julm3mJXQH8ZJPOA3qva9Jm+T
NX8cIW08zGl+v/B7PceLMHk3lreJW6n94hRUqyykkfTAmaSzF0r2ISiZpIb+NBLItJf1xS7WNZhH
fq+POBcT56xyWFDXVepJw/hEkIr+jsWiNUvHoJ0G9twwbTi1p3S2hn6rnqpM97VXlIZlDTOEJhXi
jDJ3+BdrF09MYZQljkvoKOuxM5KnomCuDMk3cZWRRWnDCzIIjTTCYDGW497YEj3V97UBuwmKWnX4
f00tDVGH1SerHZdPFUaXszvkxmXErX/oVm0ecKuDdNuhEk1n3Slmjv6SLfAypQM5OB1DZ8WJ6RWa
87bmXh5yn8vPE0ESNFrTrR49NWZ0VlSsjywRsXyf96vpJd86c9QOcmDOk6vX7WevM/ZWD1uMkYfj
lfUKv6BihTTO8JJ8JL9KFjOvmLfaAtndryywmb2yJ/aeYoSbOxoMeo4FtKexW+vSt2OVRoPZt9sO
Yx3ZwPHk0vdC8mwLvDX1chp1RjrMCxqqV2nUSag8OY0nPV3HS5kW2knrOmebUuF2BzoQuzvYRA6w
4kF12R5xgEJNDPUEZEBjUfjS6Z8lhCgjXHI9f/CwhD/mfj7jDXRWOpwNXxxkFi/73tOd49YSPgVd
QTQ80NfeZdfTr8Mn6HF+GEvfuAElSL0HLeDrq7Iye+9IcYA6M+I5VriBA4/1Lx+fxTvZWNMxybSZ
uu8MaJ0FEoq8mEOZKDegjuppx/ROdmbrn0iE5TsG1jjdJaPlFUQ57Xri5TLou6zHM8DhrSKLX9KF
nunfbLcgfoPxoAr4i8YwgcCTLYEPOyCahzFfQTQJnLWDg3Pcxtl7V2NpZ2FRpGM0iPTaihnu8lwN
N/PoihO9Ci1ZOngtD7LsxyKC6lAe2O70Eelr6+xhKZrCsrbXbzQ5pV987twvWBzcS2zjbNtlpLhu
pM7VLGSPkvhXdskWflX3lU29/ES7CpuURNj7UlMJZZJCP/XmqvqdzHNn69ae5p306JTNMInyLDH9
K1D79btJnGk3wP974zzN2NdoRrR2tvMK0lKuu6Kv3Hiv4aH0wkFXJnzeqt+TcLYeR6L1kXDwFTer
W0SFnfkHBuIxIvM/XcBHzrerTOZH0AM9Ob95YY1I0Jl8f/pGUGeh6rlp7L2RNYhMrdH2UWdOw65q
Fub3eOgizUmdvYmh4Bv138tNKzN1C3ezfWpnHCE7zvP8RzMY8tmvdaLNhl4moYBbem5WKmbBGuln
nfQhkETRXfQucR4sNcy7GS3jZG5qgLZRQAzXbqO1dg3u/roTCRGPu8YdUrKlZVXvZ6cVh5wA8WnR
uYu3fjk/U0dk7TW9jwZynndZ0iM45dV0C+bIvHBITCFvQN4s7kQ4eOLkg62c7VKta8k05U602kaF
V3Zau6ABJcmNwc4vbcYdBYhLxwVqKL+mhSPU0SWjEmXd6PyYhmb+5lQLgZK29JfrZJqLtZ9xff4f
eKb+v1yXCMeETfuP5//773Ut8Zq8/TL+c7vZPvDP8d/+ALwNSxKJsnf/E2D8P8d//QNdCNw1TMdk
i8vK5L82JuYH/hF7N531i79tWv5r/Pc/uAgJ28xu0Itie/bfGf9BC/6yMaGzlFWOS4LQRgAAV/LX
xRtmXqmqVl+PVLAXuIw3ezgpi9m65SZJRyt8ZcKwXLb6ipuY0/kBm/X+ZHuNoe9Vx/y2SzFH+TtS
bCXt6QTcNU7RhBZu/yv+1/hu3vS+ajXwzmbjwkxSeQiClSZlxMrFDhUpRlKZFvpC5Kq1JSVBzRj+
DHh7B4oPm4+9XPvzuqmPCBnYl1nwvsSmhjhpE6mK+nfJkit294StEyFTfxc1jXd9813qLN5lz+Zd
AtU3NbQaF8a9tD5mrsq+szZJvs6beorL1X0lkZ6Pob+pq+m70MqOBtHV3eiFwbhpsWCsxD20/fIy
bUpt1qTDddrUW2PTcWM95p7bbOou7lHy3m6SYybY1N9l04G1TREu3603JHoRAzfF2Ov5NRvYEfgS
Jl2rtcMFDi+ofTQ3vdkEp8FWBA16JlJ8DwjWwfONQq1vWnW+qdbpu4A9bVq22FTtfNO3izl19/Sl
6tzFvOrKuZbACXWZQgIahVS+q5HK2d0NNyPiuYS98mRIWbPt6WnqCqmGSEhDbpo7KRjrI+OOuc95
XlIhluSI8yqOrzh/s3C19ILDGhFSiEk+uk7j5ZFDUebZwqGGd9qpI7syHt3pnmA1Xe6z3R3sRL+3
uZcSpWtM69bQ5PiZaEPy0lfWcjfJDZ9SORGwYoDf1G8SGx2qA8Sa8oy7PL7x27x+EPpgXwvb/JTN
G9650QuiseNKdVMSP62j6CJHE9Vx1gHgNMawK4o8f+T2oN+NmnTDeLFn0goNC0DLiyp7ntn2o8DE
qqmywJ8a8qWkwjfxCnPGPH/Fva/tG9geWN6H0njkRY5SsyzdSdJgEKjStyLDE3NYWCbp6Fo8NLza
iCz7F0I7OGy9zkGvkK80nOEQXlxtn5pMTAJI/ZGIARSyEXuEMZLdLqdUe4VolJzaMkWtKlsGX7Dt
Z9eTXUggc416gwBkSfTh1po6Xje8bGF5O8zqLViMYKxxvG/s/2JHgktEKMTL40p+IZiSjHTZwbGr
NTFe6Exdsj3XrZmLuDCUjc8jn9Mk9R5nB9Rhu1vBpIxPplkICCQ0Mwk7EF2RGh8BfSR5RLFsdsHJ
7T4MXhqnnxZbcUcFhMfDsfabrR3cyVa+PgV+vrean3yrRQkvczgKux5QCnWmRqOJ18Wn0uo0NyY9
umWjcn6aXFc22aWGafNpyjJ7ZqMKiBlnS6Ll1i0D/pR/JuLXq5pr//tQkG4DwtqSog6n97mBl1mS
fKZdKykRJoyMv4/WVLw836eNha0Fo4fxPocQVHMTJKja8yKATUORHAHP2J/Hpp6HrziGjML5zO/I
R5cst9wCETsLc10dF4PFf4GYOEEfoWImSHVaAJ7rYoQfpne0Fu/MoTdj3ljGEr0/fv6t1P8Lpd6j
duGfPajD7+Xb/NZ//1mj//1j/nxGiw86bVqW7vEIZLeNov7nM9oVuJ4B0qNI/aLQW/4HlHNsz4Dm
8D6/P73/VOi9DzbsegFDTZhAKXXr7zyied7/8ojG1ODAf4Pb6OGY1t8f4T+xDIscsycvtu64Qix+
HfKhbolnWDxJFsXFcXH7ati33XpfNqbaIA+4RXXX39Wx3u5zLA6YaS1lvMYZ99CgrgvGB1+fvy+D
s4U0mIO8GBh6mQz3NR3WTDLlF1sD6G2hJoIS9mmVtXTIWgvjW8AvMTvGmE2fcqrpbiioUbdlLpDQ
vBFDrNvJmAQIRoMzaQD6PRtci2A6Qc4wBgZcafrL0mGqcCpoQdoi8sPMN0f9JVD/E0/j+MTbfHis
/cQ+A537krud9pqVFca6rkbyJo56GGmrjOjZsILWk+0dsogXVot8mBinhVbwQxL/CwDdP2BiYg2N
rBOuwgLuh60ZDbP40fZWBiTaJwla66zPSI4S7+iGdt8pvno6mQ+OtYA5dYcrFRfUWJq4Jw3vOZ7G
K08A3tlL/TR3yrhZcLcxDjI8mgS0+Y/qplmrG9trX9HLzZ0yhuWMMfQLzuGT0zWcGZb1wED/pROY
Wt2meVpyTX0uADqHrZWmYeG1I6ome/gsQ4d2/eeFYSB2sYIQxtq+BXhjgk8NHMM6uMrV76xC0/bD
VDRPifTLj2wH7I/GYmH23CzNPAkt0ohso3F109GqkxlW7T3YLUU2RTsPwHffGtvon1t/QK3LYlpw
rbaM4CMRTZ7FMfaUF3hi6O7I1fSvduE9OzJrDs3SZwdDrmBvYpKUyvUNyk4dD8SH91KqVoPYas0v
xIKTs017hIv3UlYPph+PXzUdu84OFJD1MAAiua2yDslgNtMF13XaqYhe+SdrOyitvu7T0GysR1kO
/p5qC7jKVupA2uLBmWdTRpOqNqHQLJ1/6DurpWC3NQDfZCtmC7hfweBNABBMYxkvPDQGqh16Tby4
UI0vduXoX2x+8FCucDgqlhZZKPhdNnuDa1BP1nPVL/PaieHU5LoIhEDA+gFESmnck1Arf6y+O19L
sydAk9R4cEs3s/oAJ+OurXLjd7Devw/6f3HQgzrYVqT/eCR7ZiT7LuX3vxz1f3zUH2e9Z7BzZdXJ
3PSzec3XP1CkTR/TNqptfaA8Uf5wr1nOB8czsF7avzvUBEbJPw96mwgLLEmf0Y4cC5vcv3PQk6b7
5aCnT5GmS5+DnvYKn3Hxr7OYCw9ZS2dRnyjTwZR/mNyYyYF4+TxjD6qAzAZbPme+Gcx13VWyW0ND
bidAErtHKsAyIESxhMAtXINFi+08L4VeRHQkUiGaIJvt5t6KKnZjr3RCdR2XdmG9IdYaJ2zs5W70
xbzr8OFGbux+g98xnCgXSg4iQxJ0QOrujLhIdwrV7bBOuk4awAJOrfxF7kVKdLNkV1sG+dq82m1H
DXIvqxNgE7XXM2c/gjwhyzDpuwkqyJ3Rx96xhvzybKbWhBlI2tyjuSE1r6kxdgdz0tRZEo3ZzESO
81vsgYsLlorIdVCxhLs2qIQvBUXIN0uu9Mdx7s2wLt2HaTT8q57DKfSqJPlSppDMfLgP2HXGKSyy
DutxrveH3o3r45zZiFrW+tC0DcEX3Dl7RytWFPXJuKtd/5zUrKKbpbjXvJj5I8aWZqwzMPktLj4W
nXhiXVaTYLB1IBe2DdJ/kadRKrzymjLOdpFq51LWaD1mp1B9chVKLofXzqFJMup44JJMmMdnI2tZ
4BrCvaGDTRzs1qh4IFmCzyrVQzuZ8upmWswu3nx2lmr5unKpjORMBU7sFvJBwVUIZjpz9s6IB1tr
l/XRznL3tzFeCFyvX4g1y4PRWvlxnBLzQCVe/JFMSrPP89j5RmldsV7H1cyvCaNWUHrtkjKvsjr0
NgkLxY9UrdP3+87heFx1JnRg0yiAbPrZzvcsH/p6/pHMq79Xes0uo4s3GgXoYNjusyxv1rx9SRkI
yKg365vG9QCngRL6FR/cdKGwDDWw0vkjZ37a8njHcYyLjkWUKlg86E59ZxlTcy1n44UiLXQCzbK7
ozc2xcPS4AvH8jbdmVXvX+wuIxrTljbp6czQKvc4auxm9r1kQxj4RGKLnRqX+ezw1Ke7i7YJtWwW
Pbv1dqbRMQl0jVkdidIyISuKSgLTHmmeL01cP+CCUfLyjiJxSUkuVFdV3WuaOPrMQ0EKZ//aO+Zb
U3ZufNNZ5ZJeqJj/5FDQSeOQYJuGTeIEgYO61kM5WHnhBhNrdf8ru6AuixJKDO7UtMh7OXKb+OrX
Vqxu7HoEoTGML6LdFkgeJYRjRKj8GdtDHvn9aERJCbxrblyzguInyzVsU6d9bBHB83lTjJNji47d
v5jgLIolFEgFQ4ozjGKrcw0eRmphJfA/3nFQ8nuvJpyOsZNvonSTxDpOp441iN5qyW23upX7SReg
T3u069V4qBd08W953MHlypQfcMIFqWFrdqSPzROvXFEEHn0f9L7gX8AGMpUgC/XBz39zicVrR6+e
9OYkmnLWCJeNYxFONHGyd13S0b7OSeV/rADmvBUGcUJiWauR0P0w6BAekI/v68G1v7EGHooDytXU
HqlJdnEPaBkLxsGIYz+qBbBJBvSkB4y16Mazxda8IkRTknXQ5zYjk0uOLRiKGCImxg5qx6sky+Fw
kaFv7lzG1sYhAdil1nChyEjomK8mDb7eQrpYR5i/W7aNNLln/ieegTzoBb9j2F7x+lxym7r0jrZJ
vA0cMHb5/kzjgOVcCRx0pyJjL2IvIsYGge9mZ46WexgNMz3U7uQdGhAh97VZ3qgETCe5cdHcLKlI
L3ELEYH+Ccjz5RaTDIAqtx1uhpFoW+6YZ8/tDwyj+fZezTm/EieLAIVa2p50nv7E/h6pxpQKftGM
BO5odX3rpmPz6E2uc4voN30WeWyCALP8C/1GOEe73ggB3SQH2iAU/AQ1lnpQQYX42q3dbzyj+lti
2CxvXaBS3M+gnpjEHZ8SZcT7Rc+9FwHJ/8G2tZiHQ12eCH3Iu2bwCGJouESmWo+/EgEU9ysYN+k6
yYmjMz5STqu/Fq6RhbDuvM9UlFDMNcRme8xFt1y4C6urzVQWJN1ShMS98y+Q9I2z4N59ayfLftBq
WCjsLnLQxylORYhGsEzXWN07fp4D0SFGhUObwqtmOK3Y/A4GnfMHMVWi4yqJPASCiOhT2aR3hJ2h
nfWL6V0yKCuIpRYJ9R7K5szXf1p8cugmbhvQVjGcxzWZUcxSAjy5j/DCD7BvZTGVgTHbKUejsl8t
q+t5FlLp+zZ55nA1XGV8n0az2YsB+EFhxAZ24s76RPCpRRUED8RaL9nnWYsJAwb7bYE35ePI+/A6
9kN/L9Cgb+i2g7OS1jlUuIUqOQs6CMYjrFdm6RxLNX3pPDu7WSG8foqbUb+FxufzSaTDTQBzcTB6
jQ4bzNJv5ZJWA9ke4d0LMLAH1O3+zXNr9F9CkNaihodeigXKCliWU+VL/wGfrroYedH8NssEruZS
6QTlGv3EPvNT3LPNwgqic3nAo6RpqxXh/e49drTa68IMG81p012X2qeMVZN4QHn6dyGehza0jdTO
g8UYXjSAoQTrZCJlYLtL5Gu0SchpcRCmiQwAuwAyR8wVJHRHhMt1AvhJRrI5SmdPWXCBR6z1YRNn
4s1cQC8udpqrwNVzTgIqUvFQ1dNWGPRkYUhPeOQlVZakz9JZ2+zh30LOe9j9X9zvuV97/zShcn3r
1/Kt/vazkvPHB/0s5bgEpRzdJo+OWPJfUo7/wUZJseiewFb5cz4FKQdIjQflgqYI2h7Ra/7zhu9+
8DgxWd8ITCRbsOXv3PB/jVSRId52Oh694bTUO78CEGg8zfsqJRBA/lCoIJ7s+iZZkvWl2jTcBNrM
7qfx53+THduWNz9nuPiCLqF8HX8BNHr71xppaF30pilnPS5L3gMyJtPowHI+/POvgjz261fxfLAA
ti0c2zDNX7Jbg5A6lbnpgkjaUZhnLt0DzzfEi22VSg8D55vs59Ducu1Rzu7y8s+/PKWk/+0bwE6P
kZbKBwjhus8i7S9giXH1sml1h2NDJQ+kQeon9iyG9ONEM8TNYqb9ecmXHhkrdgFtt7FF8qZvMzLK
Used3bCQSoDkeetVzilXhMRggeORRsChUfD/BVdKX5XFLh1aGlhN3C14Talx8tb1Bynn4tHKvQIA
pKeOqS1AzLlOd64c0SG6dfinpgr9u00M6D+ISVDrHNMlEdwtxjOwhfa2nwvj2QQgcz9YIyloR7Zv
Hks38HDNtP5ghFH7qS4n4g8kVOX/Yu/MluNGtiz7RSjD4JheY45gkMHgKPIFRlIUZsAxw/H1tRB5
u0xJqSTrfu6XMsu6mQphcj9+zt5rQxLF9UpcZB3EiAzolRfHKNDLV7Kg5AsjHv7DYYz9Y1PN9lTG
MHd+jxuHVrikxuJWkQbAhJz/lqGRsLYm8EnctO5sLZ9i80GVWAxdMuRPdjUVx5K8G9gkIUxJ6cb1
ucx6VEe9SzWYtK4HtiqayGccaQzq+bCygrg+cE6pzk3eBoepY59wKiPbX/zUCCz7p0TP+6cqmZx7
no65nhpcBIVpcwZ1xupDlTh6QxfbezwU6jFqg/KF5iJPppKFvnMG3ETuUAcHqy38o2No8Q5Luvox
dFI96jX/idLr5pkZlHcMxlDsq7A1Hogka57/aVqWpX/Mc2A1gLAqthCY8gjEMBuQwoOqat3IIFtC
P2bUV5npncRpwigjdJaJWdYo1/hHXF9M7MLEhIIIzqwhRbCrPuD3qUePEL2tE3fZHh64vFGuHFZj
l2TRqoHgV6yJJMj2EuwOKkPcva7AdK5xtL4LMVRvHC+qbgQ2NwLSwv4TnQkitLZNN3nGkTsg7ek1
Hqv+KfDL6RrAGX+UFWFbRsy1MOaty4cRfBOk88euVfbpApwQPteCQBXog48AsU9TXsU+KvpPI43B
78amOIWCJ4HdGUAdfq5VzvGK6APZcV/TUL65GabecQiSZNWOWlysyiiA96kH1Yft69N1MUTq0Rzy
eAsZL11lqDQ3mEfa70QpGA+xYOIShXAEDI1724Q8xwRL0PryimbF2H/ClEo30wXNUE08CeGUaisM
3v867eULFWLASTp9GRgTHiIG0miXf+idzwkg1iCJksaWm/uosV91EwK4iS79KTR5NxH/4Lwy9dJb
kXv5Sqpp/9kKV97IxOalHM1+OUY8KDSg7QZ7lDxJRFUnH03WqaP+fCgQj750tlO+aq3gbZ0N90xx
ylcrtxWCcA2Hh6c8ptiJh+i0GMq30HObYhnjjOG8w8T5cnFexEfQlI12BzqvaLGlY/wbPNU8y0ZL
7xTyFfAIIffH4MRyIFcnXzqDHu/a0kSeOBJ4sbXJMPmQxBnymHLCQpcIuKpvRpz6xwQRo0Ulb1UU
7Wbomc/eP7Oq/jK4imFqv8TUWsyzemsqkI21k1asLV0fkOMhsLQPQ2h14s6aFXvVrN0z8LgtS4dR
+YLBYb2qwGRveA8R/LWmSRu8pP+/QZV705U+TSreMJzm6W07qwYBMd9pdkdig8w3XuTa54njECLR
0bqp7fCebtVNji17pbt8RKE5RfvcTB8bW6BWzAIEjEK9xx4aItF339PIzPdagbtpVjtGkxMuCqOT
xzLvh3VmA99qCNL9Dk2uWodxA5gN7WQ21MaBAD4fbXTtkiJph6twVluKWXep+bJXsASDAyGFBy3l
1BRnFZgt6QfVnobgPAEfwYTpgM7BVRO7nmfZj1BOLS52u+B41gi19EVxh2QoRvqv+VdJFMpr8MnD
xon4YKskN65iFYxrlHfhfpp1pqbRozidtaeESqulbJk8lwPYI2l5fJaFkWBUQrtqzirWgRDXXYew
FcYlYIdZ62pcZK8m9/4DpBViWBR4CGPzi0g2zFo0rRIpsmPAWZu1tF1jwrif9bXh4BsQa32HcIJZ
f6sQ4lrl0G3DiziXDdyDhjwrdk1IMRz9qztr7rEbbdqAU501vugBE9wa46s3jy8AKI5XBfBiEiSQ
B0O4QynsMH/ewgGMB+yTSIn9WVTs9sKiQrSqM9WZt0HBjvpYXpTIikWElksqTWgvfFfXYpYtD7OA
GVWwuTdHiWoyiviqmjVU1ApVLm+gag37IJ16fJwGKwHSkoMCbmjqZSur18qDUTvTG5h2e2+qfHqA
aFaGS5Cku3Gy/T3wcHVLPAIDYtQAhzSXYumYWc7rjk47gza+JvdRnN1ZxV1eBN0hFq45mmVT4Rhe
az5ZE8Ms/sZXk3zjjBovIJoNGzGLxDu/1zZVlNElDPNzZmjs5QAa9zFkMXA5fb8KtdB/yrzQ2GYI
O9bOLEj3evID/SEQ1yXRA9hYB+0uh9d5QxanOijS3uGH2X4k1pWDhBWo6U2Elebojy2zZTFAv1wQ
J2OvchGl15Iz/V5GxC0sY5wMV9kUWC8w/8GBujZc7IU5ZM1VpMLUA0mU6J8yz/NsJdzCGVd6ovf7
iSxDZhhaTSMis1+GrItxZ6ZxcqRb23zkFjkx10Yj+ilcGIUR2i8+jeHdEBEguiA0AIswJ9V040Z2
/15iPyRWcpjrAlmdaS7OCKC+KNden8dX2phloEiVm7i8fjmKZquvj34Fq25Zjw3iG4Lq4t1YeEGz
TOLSPilibHaca+W7KT0Ni59k2sez0eGPUiIlicU+lBkTzYGmOPpmYLM4y5ZmJ/CPZTiYZbrR0wYW
kGQV/lFkwFmk0oI7mbrzN5BSJrhMUYPVhVDiRnFOf1zapymOtTutlJLLja1o08E/9Vah7pFESZEX
rYQzyncQo5NcI3uvboyJ3RnLTnX4p/iCQGw8IH9qvuPuScDvkAtInZwHRJ6PCtMGZahzT5o1Zdlc
MMKd7CHVJBD793TnimMGxXAn9GZYgb9hMa4Teli5NMlRieyGzZ2wSpgUod89xXhgTsToYgK1HXkT
Tpe/hV99szRI1YugquZFecrVjzahJokh72R7v6qMW5bB4rslnbJfaSF4k4Yy8eCELEQcwvnrqEaq
bUSsx1MU6zw7o9I8jKW4V7ZhjuoLWQbX3/UD4wf28pJi60U2IQhINZe/8Lpe3HbM9mbDJVihMB68
fFQ/PM7UW+wLJbxpAqzRajRqoWyQxotSWtk+RQ31z5kbWEP4Wf7mpGT87gwxD084L7kevp8vZ4ja
9NNyHgzuQs2sDgHRtHM5PPc1kqo+E+xCeQ+peNXzYF7RoxF3PRTc7K61/3agMb4iP/wLZg2emYsi
HSH4fI78aeDflRaQxqRqdyKm8l86QGlPWI1NMFwgkhRI3EXkc2fbUB9vXWy76wRLy25qy9cwILdd
g4h6aKxeXZHeU33rOiFOfWyOjwMV9+bPpy/j69Bq/ssiRTQtrIVIJ77+ZT3XS90e9d4O4AJaNhTJ
90ryoZFzG520jreOrYgXzOh549OWSb3OPnVIi7F8SxjfL1xBEfTnv9TlyPnvg69lu6Dg5r8UAsev
B9+wq3hH4rDZ5bkF9oWIsmDVeF11nAat39bES6xYmqe1ot/G/KSjgkogbm9dRHREEPXpXTKI6mBl
Dub7wC6/y5jJkueE9PjaiqG5Vs/M99bWVn/+m9u/eRFd8Ho0L3RgL6AxvgwB7Y7GVqaGejdW7GkK
u0yCCMlXOP5GVqe4GFZ+ZLk/elP1O7Ibwg0ayTcvkc9DEdI7IxRjrWEgWnVY5K772hQvPYBQzPXY
yXU9t15NZlLjNfKJor+qo8jbBw5QKR3+yiYe+aDhtSeojmP7pOPMQ/aRU69muX+kgJw2xWipKxFR
zddVN8AqY4VhOKLd9bTV7zXbVT9waTIlBzgn4CQ3rLGOcKh7hzLbdx0LWBQAVYOLCl1BgDgHHQTG
oMA/nrMSX2r1Eb/PuciqeU3x57I9paD3c8BOglEi/OGU5ucYSKRfhndMuooadNaRETbRP4WTxgDH
p7f5Wltd6hwg9Lv9sQqGkJsUxyFbUtOOmATTSF920gICt7MsZI3AzM1Wa3Cui64wn8pAGAuaragJ
XIexAR16lAbBNP8/5vzjYKWj8UeFEKOt6MmpoL+PZ7f5Dh4Kp6cYqOlrPUoIPAsirhh6QLkeWYRp
1I+U8u5o6AsN3OqS47S+4/TNEgtV4VlPOGoC0bKXja2VsDkxwVwTooJzjBHVu0q6lGD6Nt52PdWV
ng68kVPLgYIJRPfUxtmrW3N+nEZDvngYfWDeqpj+93zvfOz08WGauPlsOtodeXnW3mDjOKeMYbcM
eFn0UHpk+9b2yjfC68o3oQgNQKNhEjcy8jwtHGm3nES9o6pIX+sGDv1OVjTPhDE3zyOhxnt9ZDVq
5/ZDEfkZPL0Wx4GYMqweKhs6MgvCfF83CaeWgpEFtZN7zq26e9JnTBoK//LNJl9hqwtOWNLg9Lyi
Dc8O0JZG82wmNJSqKpM3rRu7fMGC1aQNCjRLXsvJKBCidTH8THwjaHcL/GgG/yNt/+qjLEbuytzV
bjgdLgA7TLsiYk+sZEVXzhzYckZ/3kIvEEBb4UjJcrP6hirQOxoDbZZGRv4xxKNwiJULmS3kxtVs
oNsCBQOEkKJ/8gTn6HZQ8dabO0AAXOVNntIfIg+RDsFQTD/QiIbTGgyFfEmd/LYfXfkOBpnjNpDr
k1GAVswHRC6G4A8ttLlwnv/Wo/BpYjG45cUos/kZWEO2N+ZPdZzXdx38CHFdbFNMRLrNCBHBWSRE
/q27PqYzMh9e45GhCxZnUZ31oubJlKBmv1/2YlmEBU670FQYJz1eVYpe+joWmmUaq1xd5qqrKXTU
NYBb73h5Dc2RFgyvd6Xvxk5T1yKk42E1qjpfOj6FxetDWmLGHIzOSZVzCs4KI95lGM2WJLR6xy5w
7OWlPQBCjdsgKk62NBy59XMjb4o9tUklDaEhin7UxDJdE3tPrTGqkGJkGOmFeSHdK12O6V0lxTyA
YJTDOYWSrCvd8bbqeppzBdlui3DQM+yRXJGOeJ8mzsQnWPoDLbjAQXUapjrpzZ1Wrv2EV7CgcTes
LzCYcMztk4kX456CRwdzj+vtuU1qOoKTSCv8SYJGGWK46gPlhrludBCIsNbo2xBEj66Dl8Iiy46J
ZGkGeKHp1Gge+7lHqVEzao75k3KTZk81scTh/Iq3l/7NZZMcU3q3RRmJvaZrnzrSb8plV+PxZTnF
UtXo6eafVzOmdYnHJ9sXJfY+0oCLoyxJPSHn3Tt6bVN9w4Q17Zgc0VPr5lp5yK3o1AtOWstQb1nc
NbP5XmZ++TqGFDs1mvrj4LLOlkPELYzsqv4g1YsHkqaMnhuOT+vGoTxvE77p+X2u6nkZboKyuQIj
R0fSj11q3rTmP2cTVYzMKPiiuetNXTLvAhzQXg2PV0JMXfO9q4LyLTKC8OR2DKKNen5/sBXtOOrQ
jHS4nGDufl3KW8+nQxqmRXqXDz1dJME2iYfCfLjsDRD5IIrgpz5BlJz7TjRRe80WJzfUSBHwB98D
7EkZUqnUfBhmTqSfg31zSiphwXF4GTmJ8QDKo4EQw4NELZrtVaYXxwm+yZH4qGyfz88gojx8aZoB
wmk9lRTnAzoJk2C+JzVQJsuU/pxeZuaDlhcstqxj30p8WC8RNKgD/Qts43NLEEm52HumDNCfEMCV
jJSfDasJeE2tSTchKd6bqgSn1KGnQZ/P+tNaFl3QMuOjUHpfvmamRoN6oGdsxQFHhZbC2XKqYWXS
XF6z2fPyXJbZ0eVu0DlSV3UpwmdO9UouyJGazxPNSBeqtsbbmqbNo3Sp2rVpoGXRNz03U2d5i3q+
I9DR7FpOLznjgW0EYBTcjQP9MpOM0ZhAMLs6DGQ5vbnzUgn5YsZvWukJTgBSEwcdfA/qbW1VPvsD
qcN0p6ea7jRDfXWNppBRfeV2n24RjNuWvzoj/5QPN/Y5hMislO9NXlNyVM2U7RO85wtCJaOT6Rav
fW9z1yZXs/amF/Gp9Cn3oM2Qphb9UH2jKkkEXFKFMj/TS5+6BRQv2E6dRXaoKCfQ91FBql6hR+CB
Kw8SS2rSUr/84+XDVHnCFqMZXf1hk3VyJ9lU9sXUjrejCd6KNJp4CzaGDzqmqgwhmUPIsXmzhXQn
PAAIJq6lM3EiI7R6Mzbpj05MJfFXDQfYS6PYbeSrwJx3N8xVgBoZZ6/A4XdbGglc8bAnGXbYdYjU
pzqM4CdRzLY0VNZwVvmxlGi8A4k65eJSrv5/KeJfRpUYxAVjrv9dinj9Fhf/kiH+57/4z5zScf6L
4p7UcAu7mIe/i8ndf2xhgLaZEM7KAXh9BrT//1EiCve/mFe5Jk4y3fxHV/5/5pTCgrPtYj91dfCJ
UGHc/5s5JT8hfz49eZw5LYaUlCjosQ1nHiv+dP5UqPqsVmnTrgzWyl/bCvzG6ae7cfvPH/Yz1fLX
n6Awtm1IfaQKGbbx5SeCocu0cIbC9XP2FtpiDcaK53BL/+ee/z/8yvy3+OlCsDCNJD7Mw6LitdFe
y/Gz/duI9W8X8uWs7salKMqen+ims6ufVbyqpvc/XwW6t6+TY8+bDQD4RU3eDMMwv9yuJtMkAc9V
vUPGU3+UrqPjA51LOncehdlBmt0BIYa5mzE9tKh4WUQsKAbJaGzV2A/bWNb1E2Ary1jGU4NmpXXP
pp33OPb6cTj6NeGXdIphGbfkrxp9ENzHujmT7aDIPqgU6ThtueSKgsddeqV8zYmIpFvUrLPSIHcY
oR0pORHHGd/AhKW5EflncnavA0RA+VZiDeoSFB+Ze6V7k/OCKI8lM7JVBHVac67AgavlpLMJRJrd
X7UhFj0gfnQIpy7tjp2fT49xyz9GEkYNpoAPx8zdQxDn1trT8Eo37pRvhdkcBQDjx7FQ4jwEnbHV
Ojdbl6g29iLX2Ww6Q2zIwasW7iiNa09P6Z5YIN1Hxq93lou/DHF7e3SJglmX7E+E8+KJvyYjju8B
3c4yLLvoHCT98OG3uTr3VABEUAUj0nawyVstnj4HLEDfIgk7coXZbXp0BoQHhEgYn3U9l6o2Wtcf
GgMWFJYEKD/5ZuxF0BRace4xOC/d+QYzBbkuFQfSRd7CZXYUZKRcBi3AmgAMbSzCfB0wg8CZBRd8
6duceLos0W6SUHySsyhQg7bd92QaH8VkfvqFb7+Mph0uOazH31qSwIFeVNySOqqMbTGITxpINaI9
XA1EKuJuThj+wfTgaPnU6fx5OerbJaHf6YF84uYpJlpjSXi4e5WjRryW5HJjmK8NhiJDdB4yM4Ei
D6TFr2W9Geh5bEvTnBg8OE649AMVrEH06UA06YEfbHizoADwmTFRBa9bJe12yD0yReykv4ef2d23
MuBfrv0ZbuPF9jkLEffrWQDCH/HDglSzbt37vjh5PreTtikH9LyW4ClZO29aAjiTPTi4fIOEmHzf
EZd7AGgmMO5EF4RnFaKFS4ouRTk60Pwws3kME4b61hB18B64aEt4S7Tgxhx88s45KLugUAx0mUkQ
iBPJd+aKgEHyOia8K0rW1bHSXOMO8secxiud20CzQD3IyLp1Ab0cB2E/BXk1nVs3aoblaPf6riO6
1txXNQqjrhszovLiKHhvR1KefDlA2bM0cBHEp3o/RJJ6P4gwhWeoNcNVDZ7kPaJdt6b9ReOCo4+O
dbL1F0Hpz/cjQPK0MqbxO3En3EnUUUQkgEDgGAA4I/d885iFoXjQx3RaB8ozyJzTbGOLugv94CCG
bx4pXa9FYEdnPeesR0+RhEzRjTFaj7i3FrkwvA8jbdpDlXf5TQd59K0mte666EL/NBqT9ZD5yCUW
TeNpnFah1RGjqm4t6HabUNbebRLXxZuK7OFcK0X5RLb8zQhN6WiMVIJN5dtXZCIWWwPvzFKq1rkH
xMXBflLTrho0D58tw990URnz4pWZAXK0SSfmYI45c7HmOfaKplm56QNcqSJ2gPUwo4nuK9IKvtuc
CXdGzyKUanmz5dWwV0jIbOAQstliuQ9h/kniqthVxLrTRXWVDc40A6yr6GEyc/jVUF/5M+2AAKXE
d4MlReh04G8bPphGOR1AX1VXiGzVMrPRhiwRk+jETOaJv6ebaW9K+AwoAkJ/bzc+6VvOWK6lHmrb
OiLdjwtAT7z0AMZuqBJgrivM2BpAFi6j4owcRFCTIdcSdsj00l/2Qct9GMtppNj3UMkyln8fqrZl
GetT+trC20bMjZctq8BrHPtM3GD17Foz6T9dAtw2zJHtK3pRxXYo4wwTkJbItyYtjffWxSAPRDQm
Ggm655NqxuHkG3p6uPzrZsExOY9EvVcjnT2qXHc4DVMynpoZnErYRqlQQvLkeY60+IwQOO3lJ+Np
BuQ6TJWWCNJ9wNNZq7/j72ye3RH0eW9HM8e2trR1HNOI4ICeLE26OXeiGIMXIjHLpz7O823rQ221
7SlYxxNn8ISinrOmTkrj2KUHp+ze6MG2ew/3PonNXWKviHjgfMiZlsWz7m/8lqyjRRGRtVEbfnzt
QCm5NrQ29BeKELldqfnKXHiShldtWhDbdCZZh6QxxhRjl9N2K5rbQG8LyV9YH+km+3Hq3JMXq39r
m34CyN/w6Ah7jpe2JL3aHeaRzCQ7fjZO6faPEy1yo+4Az2KEeyDgEGiuBg1q7VmYz0rXqvddZkXf
ce7Cts0S5z6vHfsqMEqfJIOZRVnRFeXr17wt1Wi9Jx8wfRp88BxFUdEPrBxtbQsCcL22LbbhjD7G
jjvt8AKT64DG83ZAGEEvAo5v6TeknZA7cWsRKflm5FW2LiQvuBMIWLa80UtXFy02ar34TNjDGe3o
zUOTOtMTL1J460RaSO5U598X87TWmRGycS0LfFSW862lIMUzTBjgMaObrZYNcdTIuTV0UW06nSdN
7z97YOuPuSuD5dRC6FnNqRD/PKe0HbFiQe1aj5jONrqQxg3QUJyDQcoig6rhkKDgpz0+xi9F13jE
u/cj6I7OfrY6JZ77WhPPiS3VDTuVs4mqSFspRn24KUS0cwMm08SA13dlhLMBbBQz4NQaAdxy11ub
sR9neY/+kL7Ri6Jk42uSK7suDdwEUTknp9No40XcjHapX7kVaXKFn7T7XLXWWtIWW461DgYwIPvt
0JkqOwXeLHLPI8jUl3d58ozp7GsCcT4nlKvJi8cbdCbBOifeikZh21e40wg0haqf7+GBOSSZBf22
JUzRpmfIZohJhcc/VRxiGwRERgUDGlWAhTuebCyWQBjSkRa/16kiSy6qFN6goDi5zBsBDwMQXsxT
vyd9LG0b+8aQrKdONRuXvHtgtGCgu9RN8CNG2qazzPQguhxAHlmFt4Y7aOugluOpchu2bpdu3Nat
So2oGgLGU6ip6NkWHj3CNXtTv/eJchzo5TbyGghYQTvALcoH3C3FhpBUEtHjwm2uaI+2pyqkSVN3
zChD5jrXajDkoQqcYWOZhoaWJS20h0YnSH3p5fQBbRIMF1nPsqFjR6wXrY2Hc2pi1Nxej9uzImZs
2xpF9qR3vE65RCJi+bHxrofIRkROsAuzdv1d+Z6JDRdy9UITUMUjGn7r2LDNwzQO07lOXfcA9wrb
e6vqPfYB+K3Eb0gsTL7Tj4u2L1npCjjXZ90Z+eY1C60hBAlnfBAaqjWMHFF/JBk7WQb8q7ck/RSo
EaYq2DVGQlipbk17EiWd7cCJf76ikxuNmE59G1oGUr5m2cX5vTmmeDi8pFiTSKZtW7tssTXaynxV
hZozUYvq3uotBcM41q7CoL/tJNi9UlTRcki0T69q3Y0him9Wlxl49lVw5DIYrusMRhl8NPXG8+ph
TaqPuQ2CGE8GdQmh8nbdLbNKd9dUiNFBTna+bCN1izxlTod08g+30D6ayT6NZmNtzBF9BXVbtUct
ZC6QIj4MZTSBrtDCHavVlhvRLw1d4GcLAA/5qfeNYSepYclM1Ub5E6y8ISRxEIDWSvdajaRmbFWZ
K7neQtJ5xcjrCFbsggBQ4ruLKIS8ExaY5MhNWsCPIgp2SqLXEBDaLh0NJB6qG/s106ryXgrHnOiN
6xWteTO6ihJH3mKolt80eo+gw1X+0gAtBHziOveuAf5shZEq3Xe9mg4mTpStyKJup0WpPTI6q8St
8EgCZNxT36NKIvwl71yF7aomzGNynDXm7gCwdhRtM39KNn2VciTXs/gQJsAekeVU7z6ThyvD1xgA
p5nt16uhDC1gU143pulVU7xT3hsvIzy1a8PvwFvVpl2e+yqpNZBL3XAbTKrctyry54TvZtN6HZ9i
jhOLtp4Gt7GueYqrMbDfRSQqOmjRpE7CaJNzQabJBmNV/eLUc4zsiOX6RgGhw8wcuQeatcUzeg49
WFQF9BB93iEdI8f2E3kRQo6iu4piT1yTldw+A5Gy6e1WwyGzw/5q0FT6gZ6MvhyZhyV5OS34R1fm
3/PGxUPoGOKtaZLS5BOR7sFITXGs24gEQdrtFvF/heCs20C/U4j2Hq3CzYGQ2kZKzHUf3ZSa+kx7
1/tmli6KTH/yEGCjTrSbLIG3SXYmNd7EVhjlUbfotJF+sqpZyZIs2SUSGY5keMvjZbc9KE4VyCEt
5EAGMpBG4vGL8wcSV3AwYLgOWeUZZOqIBnyUdakhn2H+WytyZwdkMsKtOpg7fotCwiGZLs3LYztl
JkFcpHdTz+cqCC2SOUkSZlLZoFXdcVxytE8F7VwuhtreG53jPbUaoaecO70tp5iBUWocPGaW1h7Z
FLNbSsXkjdlc+ZhUzCpkJ0d3KzVbGaQPVnG67UubBEakoSaHqbY4C8sYChTI8fia4mhD0wTu59Cb
3SdM9gEUjof73feIY6ay/SikjjcqmAHeWnozlT3Sp8bSsm2boj8aeFRHZJwD7fZKtjcC9N0NjHhG
UyJLmjVzmuq6DgnXaphI3vH9f28LQuE79jS0ty59Yihg08EnevE2RZOwEmEWPaHqtti4XGONrjE4
N2RWvlsavdKkGV6FGu+nzmzExnWIrteKwdgm6Jm3rdQszOJddo+wHRFzFFX1na1nTb4MnAbdXgfb
qO87cJmR2GleKbZR5LhHJj+KxaXuXMihPmfTxAzfbcWUqmAlXEAYCDdeOLoPHHXYT0I/fw1yF1d/
6D8LODNXujTMLX+KuarGqr0H6MOsGHZPX7bqPZyCftPP41num0qufX8atj2BDAtG4N62ArhDQrzP
TbEC9xlWr3iI+7KGxxPzwdY+6boFNZWKHH9jazYTgci85QzyxIKcnkY5OQcwfg1TydZZy6wI3ko/
nZZZPXg7VJjJjTMGhCvZIOAWREeMu7EhyDbsh+KumJqQClc7ow8jZtpT+TmINefWRRm5cvCY3RhR
b/0wwqJglDggGoC2cgiKqDsV9hgdMzu17wWxQEUI3TLQupek0BYBKrFtznK77iVuHvrl+hnRLo6k
QUJdIzUDm7GV3besuLToZ4MV6rJtnXUPYTchlMIIcrBmZVE71K+RX7g7QNbsWBSCBxZSbZeTTH+k
lHMPg8jDG+xHKfUvgXAdaQtArFv5blUJExuMlXg3wypK30vy3/QrQ3bBFfimZEW3BPMCw8WHztTI
F9V8ck5u4qwOTYIVq2oEXVFKe1MV48TRLKr9m0LV2UORI49FH+xvI1iEK0kL6wGX3Seyt26hT5Qq
NYl0B30aPuBE5wc7M5lC2jaHpKrHgWykCUF6voG4x9hpppkc+P5tQjWcJ3zNagmAKNxRFUIYjb2P
xiQGAFNksNQT9lc1MA0YnTeXIwj26KNd62dqKATsLm0irfOMDwJ6hysxZ2I5lUUjJS3qE4Goux4N
548Iav2trWvmuRn9H9UotKeQT+/RNF1IDHZTwpL1ayBaCCBwbRV2udX9sVubcVWsnHaWgxZ0AP7c
CP21C2r6jJgdn9RSYzZp/budC4bILHrNq3eDoH/XazTjYmIEQKNuOY/nf7G1/NLZxY4PJsVAiOPQ
kvrq1nFHe6ROcuudKlH/6g3/J4YAivNbZqs/X9jvfsowrRkjYNo2S9+/L0xvHEn70eDCIi98GBPB
lpH0xjVu+fSfic3/KnT7mpBDMI5vmBe3DqqnX7RlRmrrKmOuvMOI0B1T0i53pK1RcvLyLirm21vA
4+ovPqTfXZ9pWIZFH86eIQf/vj47huemlXGzUyl3kXEou3RNy44zqfjL9X01I83XxwfNCMMFqf+L
8gsYuJyk1OpdriJrJgZrCYublyAapKOZ0f7Ah2nQQcym6LpDhvOX35878f+ancy/j3JPgO+bZzRf
OvWkhckIPHOz83KNBnzBBTJ0ffzz+/JVIDhfJIo75KSzm4yxwL/v52iwXbS+We+guRj0DCKqiNC1
gpvMBMEzKZOgx84f12VNkfznn/7d+2OZgI0I6YJeOE/Bfh6p+LYYjdC06rlJotbSsoE2EOFDz1rT
ITNYgO4XCsPO+s8/+7tP3xJET2ERJE/hokL8aZJjNWhFZ6YKfKEkOxh5/+j4tPxCh7fWd3l///xz
v3thLdYYXQAKmdWN/77KEHe2gS6Dn2ta+6Eyqy2H/3FdBa7+l1XG+AXAOD9LxGiCEzgLjf71hkLT
+OdZIvMcPprLu6mC7vvY8m5q5O9d01LWtw405Dek3nOCEq34P1/u715a8CUOOEEL1eRXuWTqWi0J
bHq9s9xQnO2upJsfssT++Vd+d1N5hPP4SmfweRly/fQMxRiITuQsPZdVoE8gzQofiK4hEvmX5/e7
CxIIKKG80JX35yHqz29pOnZFr/B+7IaBMARzKF8dr3z98+X87Te+LGoxACbE67wjBj7tyam3wsv/
pkr+3cvB+2fwcHg93F9eDj/xwJq09U5Su16HnW4ezLJgUNYP8bdIY4WpoCacQpTyK4mGkEx2AHR/
vs5fPz0MQGA6sFfqPq2LLyuasGVnaSX4sRCINrql1plzP6tjpiUwC6RfrP78e7/eV36PrGkssrYJ
jefLt1fNmtjZJrLLi5ECxVFnNzLcv5QSv76LwISwddq0ds1f5d5+aLRTnWYVFqiwWzayBEst+6Ob
MMv48+X85pdmpBAyZMewLeF+eU38Jo4npbxyx9JGnK42B6u4D7JOnv78O795TLCJTd3gWbFyiXnh
/unrcmSeAvB3S7RyOvStN82Dc5hiQSPy7M+/ZP66x+KI/umnvpQr9KicIIcaAkjGp3FfiHBW97Ut
ssm+W2PomB6VTT1mM//AMibo7ut1FbzAwdXWROpiLGL6uzUb2mh5bdEAz8WUHmxEzIcWZjcuJfyk
QcY5UFRE7XUh0yLOVe06M8HfHdw+G2+GsqODjaUCFywdx8UAy+UvFyq+mgIuOzhzPZ0PwECX92Vt
zrJJs3wSf3dTE7XPPvnYN0bv3SnHid9ybK2H7r/ZO5PmtpF0Xf+VE2ePDsxDxD13QZAUqYEaLVne
IOSSjXnIxJTAr78PVNWnbYotRd11L6ojuqJsEEAi8xve73mXiRVZRM9S5TFkaZRTuXL3rovhhkNn
1hANnlT9lzIiMercJKzq8o5Zk6s5orBU1rlAOTdSb0wtDweBzIKnM0KIk4PpnWuZ1ofKru0dvW00
S52PEbXKM7AumneZ22gZsjyIQsV+vQ5gS8xerNY24UrA0wJojytNq3/3orH65NA6sdawNQMX7HBm
EfIfrbWoHATRx8RzybT2cgBpuOetq12cSeD6KrLG3cdL7n3Aw1w+Qn7HBlVrMWz+++IWNTKnET37
LvA7e0+9tdyIWHaXrtV0Z5Efd5cJpdcHmOPxn/5X/zZePvH5Es0BFDDR4rzPOWQ8DVrSu9WOMtf0
dXBHA1ZGYzw4hpv9+Ns3icCD3YhaB/8ch470Rck3p74CciLpimDMICnXYhCtZZXcu22e+mFLgx0z
BZOi/ccXP3GfxFUWrleOzUM+HuL3IDZTdqqqHYJNCCFj9RCrGKlHNslPzpP3VwJwxvfkoTDyoDEc
bYjUgNq4Bgu7A8nwNE0INU1f4ToDFfFvL1PCDQRTCKPIPt6BM5u2rvHt7Qt0BUwqzC6FVyu7HkcH
87/cff27D9BmZgOOtmEzUO8cH1ugRJrKZmJhh6zG2mnNhFENzk9G2BZW3n7yDN9/gFyM0IbQAJyF
eTythIzXSNy+5M40+yGxtCcx+6+Zsh7i0f0kBlm+5d8TGi5FWuouiHBWx9Gnhyw4nSoNIcbCg7So
lQa1g4tLMcyruRrOKVN+Fo2eviJAVmRsy0d3fLwgivTr5YrCGM5zSDj1hP5TMvXZI5MFsGVe/v1X
R+BtvUUdXPFoRTrAB9wOiNpO6/tzkO87286vU1f/5DLvAxubuWhSQ0xyiT6OCwqDryvYxXa+GzRT
e9C8yt43ihPx45t5v1VyFXiFQC1N5OvHFrhKM1WVZUa+kxYVLSo9YZH1P73KvWWijIa6P4fWVH+y
S5rvT0quysbhOQ7D/uBXft+ggQR1AWlfDgNtogoOeISzrkEpC81Z28yLg3s7BYW50mqmj0JvDvCI
anXvrFMi3hf0kbeMVzzMkyPuAkzKGNJm5PctLIDE5lwgi3O/BObo7jBk+svj8N/u8SdfjA9Mn2Yg
EJjjF4MkISnobBQ7qtMVLKggO9cUdc6PX8ypfQ+D5KWkFJgLgeb3R1Qy0uBWcV3sEDWDh6+HnQ70
w/e6z6KWEx8sk3jEtuxDDB4dvQqH4aOqERUbkWogRmlRsleurrYf382pHQjaC2U4n6ScZ/f73cyZ
bqq413LEQ8z4Dh7HlHJw9WVM9/uQ2X8/iiZndAzoLh5OYmB0fr+c36XugOAqJ3eMXpdnJ1P3tpTR
08d3derjWRzPPSS5JAbHyxjldWXMNR9PkQK4yhcTLyNywMoB4JKx4/8xwkrbUy1sPzmqTu15KGJt
4urgRNJD6VRPLOYOd3FsXneV9jJn8bbJHptsvme7/uRqpxY8aY/JYiezfFckYyIaCSnosR1DgLjp
Aj+6Hc3ss1lGzLvfHx08RM/kOGIS8zjhD3pTYZcgchiNo/6YJnq91VAcg9+0hoLenDd+yQy/Zj6n
G67FVOUHp/Css8RH04kRhEtjOWvWhoAEATsPPUbPqMonJ+nigf7ufPM9Mmy+TMsh/vl9Zcmo1Z2x
LDltlE2boBMvRofPNaqydp96/lOvqE6AHqWJUVnpYz4O7R70yrcERcfsNt15M5bMalCyxnlRa1ZB
wn18vCpPPEd62oSgmKdTXDw+EAuP35Aqwm2mxl6b2ei2eoOYMirQr0wvH1/rxOMw3jTGsDspEB+H
MaYx6WC6OkL7yHjVKTiAhNRf2qmodl5QwQl03O6TCOPER2cYdOyIaDix3pX1B1lMWP7V3F7mfE3S
WAtNVDv0MeS8siC5fBFyFGvUGMPu79+rYVDFpCJFgHi8U9pagNzQb+sdudpBuKOkKl3cUo2PGf2P
Hycf7ufHVzz1JgnZKAOYBtmvfbSN8a2MXWuLeqfpsQgnzNXhsVvd7SiCcle6JNIfX+/EmcMNEkMx
Bku99u0L/aUoUEaSSd2aR6uGmM6FzdSkLmqxtlDE/v9cCvgWM4EEjFCjfv+OGs9Ou7IiRTOCurpx
CjGvpNe5F2lvGJ9sX6fWKKwvlqfNtvKu/D0giatmKgO7tuwf+qT+4TjioWDoCjtEhiT7qvvbyREb
GEMXpgPejOLK0WszFL02+JjVbob2BBdgvJO9hBThup9c6MTGTEkdSp1F5ZkxjuV9/vK+mnlEARaR
Ahax8xQrdebP4uGTJWG93/B+u8ayRn+5RqBleWYz37xD0G+s8GFvzlunde7M3oWMXODSlsb6uHJG
2azB2MRf6lF6iIXo1WIzk1P861FDVpDpa8YsN5plGBvoGQVWYh3W4Lad3JpBrMJqGqLnqNGrM7ig
tKVzH7dD4Eb7xGEMdtaVunEMiVY3o31/h6sNYqvKYLptMcE6AymHq+2IdPQ6K3SiwxrD+CpP8blR
XnJm4Am0LxwkmoOVlFcDziBY7wUPaZ23IU94oWVRN13BPml2iBPhro2wOKI+cRAL5yNIMysNxzTr
tx8/3lNrk1Oc0UI6h/QpzN+fritaeHAuaxOZ8ItQ3YufNNc2qFWrrBeS918TWP82dj31hRNzE+xR
vqchdHQ9J5kqgcVttetEstScDqOZ78eu+iR4fV/ys6mV0tiilrnYVR1dxsa02ZIqqAC85bdNk0o0
g/4fIv9CExponhb2jvktltUnKZN1+rpUaXmiJNfHAVnQlAKrS4eaSD3NXxOlMyUkbe2WQRe9wN00
IMcRThltunwQ+OUhEtT6io1cmMPeQeXvZKO2t/Re2xqdXYVYKGOOODVn9DvpYAfZdwemNAPESAFh
vsTroDNcai/evI6N6N7M7Tb0Z0es8i4DA9TNTbzJ+D1MEDY/mPkwbjK/mM8aNYotE138+3JmkLnt
so2neeYjAO/PXsWpN+4yGusFtOF4Icsj++X7TfXWKat8wOaqe5noFK6mUT/LDXwbPl7Jp/aiX65z
HBgNzVAWDEVXO98p9JAJ+T4sk2Tz8UVOHYguwBr6CvTb3GP7MV2YEKBsWe1oOgFhhQJBMv5U5wma
+nb6ZOjs5MWoV5KzBEy3HScRrmQzqgq+FS1xSzLR+Wywmy0KULTUXfrJ4zu1EbiU/TktGNl7F/wW
02S5GSqqnczkrdl6zPFH01NdyB9dimYhcT95ksapdbH0vElgkRB4x32auQUK59vEaZkqEqa8TOPc
n+UI+8qx18Cekx1Q/i5UTWDdpRhR7aaYoYa4TqsrP8YAE97U9IWRXr4oBpHt+ZPncfLnsSFSRqJ+
S/v692U7YvmLMwthziiaH1YQPybmcP/mSfzxijp5HRx2Fy4NMLTjUnE7aFPSoMfbkYk2VHO6l2rS
4JT08pOD9FTYSnEK0Ya+/I939B1aY8AEB9rLXcfMSNIicR2rW1k755lvXBe1eCiL4JMyy6kF/Msl
jwPWbLYLNHp6udNGdRb39Q8wRYjb3XNZD5/kHNap9UtGSpOM8JFc+Cgv6kbfbmbl4TWO28S3Lml+
AsZwwwHiBA6uWRxqDfxUMOrVJhXLrIFmLMpMiegvAIpgU1R5ioTf7nqTiQWm2pgzSjoJATyo1z6o
rbCMWn+rvNF/9B12zZVbtQimtFYBGFtKm7X5Ux/xS/cAwKhG/5bV/QEpDtwjQr7UH0Y8461005eT
ed8guuawN51PVu2ppxAsk7qUOFi3xw1YWKC44TGfsJubeT93M0R13X5y8HynZvrUpdP4yQVPveJl
MguhjEex9fixN5kRT4JgaJeC9EMX10MSmMl+1xZYyGjVLpr0jz+YN+3EUYUXxYzJDfK5kGYevelY
mwq6pEW5c8s5CJOxB7CTgNqorMm5SOqieGzM0l9nNsrJt3EBP+mKx7LHNqlD0neGPQnK9Y9/1Inn
TrCxjEAHDAa+S3kxmvLxTrKKHV7S9iaRE4z8hLBxymoYrhKkG7rI7x9f8x16ycfjZYluSH7Imd7l
vrFy5iYa+KLbOULKCpBsiyDV2rYR7ODAc60VKwXlpFNsglgm4URPhskL21h//EOsE3vYMheOHMMg
zYGp/PteCXQ8dssuLZlbzixaI8tcQ2oV8y3a6sq54Ml4e6gjzgUjVu0qLigi43JBHzWVyXAzWqO+
naZI/5rYBN5mN+tfCYurs2RkSTExBSVEYTWAJP/HhBibLXvY2G6WbNAK25A/qm4HD8fbqKT31n58
ASbPus+xXbzms2UIbeJDeEr8PjgvdO9Z76f8k8T81P3TAWMG3Vs69MeFI8ptWdF2Fvdf5Oo+QZa2
U65Kn/DySLYfP+tTl0J4jdaAaXSOjSUK+iWaoukkRLkcS0Ft4QAu/GWaTzX5eZAU8dPH13p7b8df
2lL9tcheOQaP0/9KcwtYSSnJAfQH8EA0jBn2mm3jLGoAOlReYVwYmETedMocD6apxbfwqILQtorm
DPKx3L/9oP/gGz7BNyCdg5DwL5TA+qV7+a8fb4z6w0v543/++/Bj/K/dS9m0YIR//Iab//NP/hM3
r/9jceajbkvdipX1T4SD+Q+HZImNizWMkmWh0P/lJmU7/6ARSe0ngCpPoLZYF/7lJmWbWAU7/Of0
m9+aN3+LNf8uel8YDlRHlmo5x8lxrGtrroqFD68lr5wktGZye9ONPzk63n08y0XQjdHF5T7fZYUd
3icNPlbADzA3Qo7dzuvEAxDA+Ga3+eX53/z5kfwKjHiXCHIpUlB4GDahwrv2al1GwK1ixhLVkDL4
VaT5Ba10bFLrpmQiJ+12KMs0qJHYkuL1UH9y+XePk34NbCT2o6V8Zxw3rc1i9p3RNcUO1soD4IEn
nyngj++QRXFUiOYSDq2hAP7D+96DlNrU65Ehdo4xPijHemQAk9o43QLU4uLHxxej5fj+crRzfccm
SH6Lln/f+CyGj1wwZ+3OHqFFxnlpNIx3auV57kQlxrP2FzsaBRitWHQ6ow11xmgWQ0hyVeICL9ct
Xhkrz4wNiAHA7/f96AWA7GBhiBCQa0wc2AZZtTKF0RCpwf2SWQDKNyut72Y2nsVD2/2sbJ9xV9np
JtPDQRNqU4DBUs5M1yERfQDzN7fWvT6pxymDY5y68bh4hC0adJuS6YPrsEnDYKvBnUrrNoqBwjod
FCjXAVI82LJEPNTFhx6mMo4dQbTGWYiigO6I7dDP8z7346s+0wbKM+VP2yvu6tT+w539207iDITO
vDxvdPUtHmx8ixazds3h7wR7O6+xTxZnuXCYEaqwzG6z8YdMArH34F5SGtTWaVDjaWvCYxzr0T0o
ZUFp0Nzo3IytRw/g+3mWpPiRtF6zzCT9sFwNp8eqxV3LyLIDjp/xQ+faMPH9PNSDIV572DCtQLDj
ZZYW0SbTVXKFcVPYY/SrY18wXjix7uabUUKgp0IzMUbe+VmvtmntBQ/CG3DTQhUXmn7qXTZvgw5V
g6cMVEcp3S925WlPST7Ia7hh/D2+UuYD7bDhopBpv0MnQHFQSubbTQwfLmAXyKsavjK8PmDv5Riw
REqR3YiaIcZsZHQJu3tzO6SF/ohLtL+eBqFCLUnN/rlPdWHEzO4YlxrCpYd0cXysUoZlI7e012AQ
WoawUyPYzxpWzxAU5W0zV/KmlO1lFEzWM5qH7sHuLVo3WmJcGcpy0QyyFmCUp9u+q9RZVVrPSS4d
Zq7SHpccz1I7u00Dpi3j7AzSplwGeuubHrMss+2nq1jVjQgDoNFbZp3Ec+06jBOmbgPeWDlQ/gK7
v4AeDHhtTtyb1Gu3kEHqchV1FFMDI/4GmzHZ88eeKLljeRlhVdOMt4CJ6XW1oCeHTDuzS9CbHYY5
qzQZWrTa8XirRUwnmVZKmqQ3xW4qETo5TSsuJgICYLSxU1+XE01/VjT69xVTOvqtFYnppdUw5yn4
aC4Z/9RAp7i4uyl889xCo1KVUS3a5pHw1kIXXC3Ol1nJQGMEqoahuY2aZDpX2Ns9+3lHhcyPSeai
aLxQWZaBIunH0GUO8KwdmOMr85KpQVuPV3bUqxCocEBQXIzns5ksw2CWv40yNwCaVWdhmQMZdL3k
xYqsp8CYJwC2nX5HK0vfmYP1jdnGS2SKMXgP3V4ZHk/aQsTX2XUPuCCXMPW0bh0BdFsLpoIB4WZX
WisalAxRsa7E/JoCBPfxM8Wxz4/iYR9puKaD2r5VU7/tFAMyaOiyVQ0642wGghWSLIsvEp/1ku1p
1Aj4JBOMZm29YDXIYG3S4KmntqKJrQfHaTDRNXJZ7StvaG96rbFeyB78fVqO1hlw1CJUQwKrOel5
Qw758iEq8g4v2wgfitrwi0s2pHlvqGCEa+48y5rquhn42mr0ozosmshct3pyCcnwLOEAWJWDPnS4
WsM0LEqjOrSlvy8G80tegtYxI1ycYl+e28zDrudZi9ZRrvlXTLdTigxgo4h24/Wm/QKZovme9dZw
3dj4ZK2cgm+PLcG9TqdMXcJ8KvZuyfyA5TM6RmV8/ForZIiLqQI7SZBhL1m4fEBM9qjsZ5BpxZMB
OOEh8mb71ppBVFhFYIRGUWbtCj0QHpRF0m3civVlEKq/luWkXeeoEHjMFQ6LXvboJJRxpyCti1Aw
wsW0OmT9DFnJpvBFcdbPnn1Z4MrLEEEzD9cliJAd6oaFBeP9QQOXYegh4L2LyMn2fuZ7tHzAG1VO
Wm6g3E7gd6Z0R8V2cTwJEgR7dX1R04HeOZ3jXLspbX3oAzHcejwwMb0opoTHPyTqi8HOBfMVPy4e
UvFgwWSHI2I0GBR3uXlvC3fj0iN+QqJnf8PhLTm4oOWf2spa13nK8EUGXunQG023zUtaCh0M852d
FxK2HYuMw/NnBWYc1LYEhhtHLXZn9bgfmOZmGlLRjL/oDMoYSNWLtv8zrvhPkP9JkG8Rj34Y5D9N
NblW/Gt4/9ef+Su8p+kOVo1wwiW816lFkIf/FeITBi7ENXgUi4DizUr2XxH+ogJc2qAUU5Z+6L8i
fP0fqNppZOiktojNyA//7//5rdPTHv3/XyPio5CUwR+WIPoNepL0CoO3IsIvmWvUj0bqRGI89OVr
3ALGKj6phxxFiO8usASsv1xAKpTZjeICPgBZRBmrPniBIpxSIypfPw5H39pUv2TGuk+ZnLh6yYwZ
IXo3BTMZLfYCVFKucGSBCdVQBySJw24cwAIx1jd4/rH/R4JHU6ef6fhEaDMkWmdKq3N0fSIuX2tR
+x6ce8xBSP7OIgm4aWIIkUqhDlP0spc2TKwL3aWQVxCZRvLBB3xz4cKNih4m0W0zM3XO6dzQ0xF1
lq4IOQWtZCCZ8cq3pNOtzMHV2MHHwQo6BrZLxkXvUULHg4RkUg1eveZHlKQn7mQyE9yb59Jo0i+T
KvqLIlqQtvMylrLFxbCwyguvgzfhQIU5+Mzljd84x3H41uISCEZnypBZSNu6tjWvmS8yfHu0+1HX
UhvHFtqogdaEXZ6BPGHvlVi7vr2R/+wan+wapmW45OT/Sxk8WRp4rmX+67bx1x/6Z1XA+AcxNMJj
f2nSUcYjbf5nZQCrOazKwERQUWXS0yXN/XXfcJaJPri07B7LZvPPyoCOdR0f+NssKhJC/sKjfeKj
fYOr/55nOnT1GGqwyHLI3Y/LvcbA1JKux/V+8LFFCvMqdq4tOTaHtzLzL4/mRNb+LqflWkyj0CBZ
ypjvhBNDq2szoVu196zROLD4jQNhSfA48QQu8RIKPknT3/VkHEoxNhMJSJjoMR03SKTGZt74Otcr
DYxcR70hnsnUbBw6kED7qotca2Mp33hgXMR8+Phmj/ZL23cY36NmS/neZXM/ru4JTW9V3RItzrLr
XinHtu6qMAYA3cas7pitDx4jxio/ueUTj5jZFIazXFid78UwHRuWHH0PmHppqBu4G93rUJUpjOVU
qptYB+D58W2+uyDlKzRgLCKXSsU7/X6ma4r9VwYEU1F94fkQ6FH+BpvSt7RvVjS4zx9f771CD67p
UhGhaMbDNY97xNAN9TnG0ncH+YfmJDKV1ryeZwFR3x9tnOymPjUOfoGe2pty404MTvVYNY03gm3O
IRrEXuvddZMJqkcOTj+smiZpIcoF6utk+p+sArCrxx+YR9/C5NunvoJo6LikzNy/H2dl1+8cjxYC
pGfTiS7auNDFNq6xECkFPPFzo06mIl4xX2o88A1Od9gJyZ2pJ657nra+BRUKs+PYaiWHr1uwltrI
rC9KEFAHlUIlOR903Io24NuNQ2nqPAeRQ29aA7wA3azJ1EQ+Y87+tnGUcdCkp8lN7+n1RaNN6s7o
gHhFKQH1apY0Fb/7g4XpmytnYDdYvZvZhbQcdeOyS7gg84Y82GEIpD1hYxdEd0KakiUXZQKzW2hO
GvUe/LsMg9YulXqy5TTN1FWH75x9C4xzvATmUaShix6DMB7t0+ptI5ATbmQrNbTqRhs7dRPkQvoY
nQn81jKzeZ5xV98j/e0oKg1DA7ffGm70tqU4E4BIT0O8hINNZkjnxZe6uqtlYZikUVHzbCWdutOE
xqxO1/vrdMba1WEQl2xuCtSzW3dmz7Ft1EjTI0fd9bbkTildUq2i+0AVoEqjRzPLc7nu/dF5KXqe
I6YVPDcJubwPeGmzL4JHgJnOi0vF9Q7LkWAjcFG2tlOddn4YKA38cjtE6u7PtZpQxOzDhDynv0pz
1b4WWU0JjLH55hlHDzry7TgUc6ihjErOGaBLy30uNEFUQQvP7zedbSZPyTAGjz7mZZh55T1QgnKy
WSdD5dovMMjgiccNHz++IZfBJIPHhkSNlL1KWRkqbzR8N1R9IcFFFGRbtbrp+wlk/wBUPQ35uptn
HEOxvIzrfF4qZYsPd5BAuetBWQOcaZZ7HSFIrPy4ZhZ8ef42uITQAkGNh7LnrclykzYUVaAf3v6b
LoqqsCS2Y9+Yk53Gvd4mXjesxzgItr1oWcBgFH3oEfnY0L0HqnlhUHRowqEd+3UulB/cIeI1pLXq
CLD7VVf4enboqBQ1wM3K3FT3DThFiWd4rWCpFMR3q8jS+ANVkRr6fjQ6D+pWXGpVct62XaqdTZiy
YiVBExTXp6ZitCWBwcFwQgJv6NKcg+mZPGN8HSYgs7Cw2jm9GSfNHJ9aHj9VkaoazlozqUYQk3m9
AkGphbWepyswtg7PuX1orCjZqHTCpgL8zzawSIATofbUXe1t42fWAaMNKh7DuKOupSjg1OrBLfs6
TBpqrC4I8YPt5G7YMgj7FX2MYAJwclfdpIxrzU26uzERlJa6aHC+dXYe2KyvdsTXIEjVxYBBwM72
65j4XTdrKkk18abs41fRsm26ZYr5O+5gB8QxQbTChHrCX24seeFKa+sVQvTFAmHuXgNKdOO61fo4
XbO4MfqLOlWtA3toMWnyvOjRqtquWhua/aVLkPGmUrxUhpcdUPA59k6MFls2AjMWndQHltSUO+1r
YvB/wKH36o5jjrVswo1Jd66G8eI4Y4AwtV3z7KDKxv89oZrjxX7prJxhUHezSqJHlRBbNLbRPE9t
rooVCJ0XVfvxY4Zj40WJ78ED5MeMtvHMhxVMjrWP9DY9S2kB7/1mAeoEGF2tOUZrKsrlZk6xbGm5
jXhrWKXvgGaZ9eAJhY3xrZSahhIgsXt/b5VytsbQaKgYWdKQICVJcL7P8eC4KCTz8yJooks8HuIb
SIDJPvaDBw/W0GPRyZepVMvunxqPVGj6ddbznCjisM87jZGeB3Vjfus1srywSEb9qglG7566X+6t
02HcO1avDWtrFEbId+lBWqulvw0qs7pWi+weBwTzsUyANNeqRcszlNgI2JMpgLUUONRSwo6qA+Ve
+3thWPz3DSeW/AIs24y+B/6YypUQTVRvZx/q58qM894G2JZrl2WR9jy6MmpWc+fEXzFFQUBtVz7g
OUtfZ9zSmYc1Sh7iztY+18onFmnwkrm0xlQLc2PgtYogkJu0aG02C7uI5QEZ9rSfcNE9gNgJHmVJ
u2GtFW77qhf4ScClYnuDIsmiEXBx79oYmFassBKlO45HwjpOauPARBl7qXBN9vQs4O8ZTH6N2+HW
0o68mrAoAvZBkNb8Jo96OT4BNv8iySuWoLJizGSLJi3XsZmz38sBVkEysA8OIO6QANCzv6Q2rIWZ
j/p+lXGYYAvswVWFO8W35EAbOPMmzvFacmErmu2XeaKFjzkJ26RHnVCiC4yXpY8HSXLTjRVD4X0z
2pdj3+tkcg6+cxIPotcKhGKzMizJijBn4eC/yvkIopB9ukQfL9cTbg8JDCM66PjQkNec/fmzjMqR
xZkATueeR5rG8eVJdntRSLmjHg9LE3DvQ+mPwcaYi2o6N0cT7c2qn0pbXRlujLOCLoP6eTRFg4uC
M/Cr07LhXsdh5pKVpOXCaHZTtJwWLvVaWnAJgx449Pk6+NgwVrZ73udthvGgcKb7SKudZzcx2Fgn
qWWXYyMV5oYFFvMcGUb8MHozLQMMQ91Le2b0gn3RM+6LWtPPmz7RfnZSwFHqxwBcBF+xsU41L3iE
F8iy8AvJSS5QbjIlKDieYrlYDkrPhm4Vq3R5oqLmjVMv4FjvoShxYEq2KhxIeaPYBPKa+pIVV7S8
Rs0QZA2dOevw0J0WmRMVStznHiFJIr3jORFa3rtWqvX3A1AimNXpmMSJf0eZNXA5qppgthqORjGl
2wmiYmx8yXyi5fhMjZ2zov2r7gCGOTDc7SgPo6JM11h1YGRD4eAME1FiEM9MdAh6MjlYeCeFqZZM
G/6hnWA7CC+yuaH1kog7qI7JPh8S7avSgvQcNm2EC1vC0YOEBlNV11hNytO2KA/eKq3uukL8h4g9
uLCnNgpFad1CZk3XloyxZdJjYy1no1xJpcS+HsC7xF1h3GHmFdFZYZNYZYNMV0ZORNK5Zf6TioSz
9Yc62gUzBbdVJ4Z6zRc4huwKPyspfmrFdB0oe9yzrgkMeqHjrdvo1045DesBJq+L2xLOQY7YEBtH
98rtp23GIbrORDJuFPZ1tt7ZV8rsq1veNudypYpzTj5g7WWurXD36AB7ups4KK56NLuAq5PpWp+a
+EujuT2Fd9M61EOZ1SGUDAJIJQAqFnQnhhurNO6I/AC6aiChHRcXXMsa0MWDeAwyBMeVN9oRiLRs
/uHgupkcAKjH+Zae+JisS3TIy6CvNtC95ARuwUXCHmY/Wro2nFfshl1WX/TC1PauNQm8YfOCRVom
7DapK1mR87BIuyJkm+3NlI9ZGg6E3euP0yj7OCtBqkjC4VBYYNTm3WjbPJgZBjxWs2uct6B/UJhp
ySXw/fg677IfhDsASxZTB0RsJG6/Vw3hlXZ9VnfNrqgWlHGPsPtBtFLDtxRuEeW2JXV52w4/vu67
1J/ros9j9o7M9P1AIil5YWW1anYQ9d2XTitBQLUA1Lcjpn7AT8tqunPdhL1YDEuU+/HV38kTuDpo
AtvlA+dHHA/aTG1G9cRwmWFyYF2tZl+aD/6y62Zey27fMWfH4EgjSUuWyBsID5v720/4T8Xus4qd
ifLkl7d1omL3XUIkZxDuT4nP/vV//htxzvKH/qrYBahyUOMseAkH9d9bWe6fhf63HgAL682m5bdC
P54rOhgjVpYXeFT8WOn/W7D7OwU69Oi/f6uL+JM1RG3f4/tBe7p8y79U3guCO1IzwL8WiswhuZpz
iYITAqYtsok2r5faU1Pu0yFKfiS9BqkJ/9nxwfGlu2/nLrovSj+aVxU//0oamXttEkVcKvQXNkkT
hWOzLZJhBcZL2+I51n+lS1gSgwHXWg9m0G+Dzk8PpvKtMHckjbdmmM1Ng8o5hHZpHXDncEJYWGKr
D355k+d6RSgz9ndB5ZrZKsVQ+FGCIDy3NenDR8Yf7auOv/gjU66auRJ+HdwVdBTuYBs9EtPOezCC
irDRi29cTPjucCyTdyq2oq0V8PNnEo2NNlodCMRgDmlV5myRhtqA58SdL81F8dBTb3jxvBKkD9IU
kt2ZAgcxbHsD9ip5EnilT6FeM1BqxYO5DRLiC88RyR0FeACUug2bVtMrdSnj0bz0RfuFSJfTj1KP
B2x+sMxQpzH5UHU9agxDfc+h9HLQDHm707UhvRRpleULZLj9lsLFBrnOO/xS5Fl58MchobWYzOcS
iwRzlaAtXReD74VZhSMY/hFaegPoHlRdEV+PeZZtvUzhOJs4+DRgurrTkZBcqgRkH25y6SExSiQA
XTlO94Q0/TZXAYRwNzev2XTaHXF+deUJfby022raIWCzXjLbqs+zwOjuKbXhIcC5mW8qs+kWAxDT
32N/3V/NhtC3wvC0dRUV1a3W6dZ9N9ndM3OpxU+aGvqDOfTpGg5+RYfW0Q4WPuOxo3dfeVbNFApV
BTei9cuvlkwxkgG0vK46U9+MVT6fjTogfY1Bolcxtu210TX1ZaY6FQZYT4pVxsIh7dSC4I/FjlPS
JzawZ9Vmq6LTXiQ5KtUqua0oCuQrNxDdZgI8sCr1etj6bTKvKEK/DObgX1SLIxpssOZgS0QmfUWQ
oZkzhZc2VlvcCoHjwY/MLhvm1Ri2a/ydPrjFj6yKsxsdphVrKp6vcydrGsL8SPvDry06YFHconcS
o1uoFcdtf1Glrsf+Bds6zaFj4YycremWO19To9SfpKLb7ga5TpbTUu/xKMVhYSyGW7zx5mf8KxGs
a0WjLnAMix9wM3OufWGvpN/EZ8PgVTdM+3R35iIyyB08mVaYGOYla7LyVk4teoz4OuWs3RYp6aod
K42MxnejvZVl0Z4JNbl3pgxjaV8YJIFI6ACtuDIqH9lGmpupKrC+jIW+GYC0b1Kt0a8oMVTjWT80
DD1jBr+RhJzXZVzG1zKxTey6XetbkRZBDiJYqqc2Sjzqd34/3btubsVhUxXwHjIj2RFJlef9PFSL
qN8bo3DQsMHYVs2kX2cRU4Mh6pS8PGhosB49oxLNynPrCN9UISJ2khSK8lzWr8XST6XqW6ora/YA
M6e5g2ohA8zziIiMgluG3jIKMZRSays1iPHmrBLmlgB2xlvBb9StWejGk2yjCgVIY8rm/7F3Zstt
G9safpXzAkhhHm4JgqNEjbZl36BkOUZjntFoPP35wCS7HGVw7fudC1fiiCIJNLrX+tc/tLvCRUhB
t4MTz0yDa615Q+aumxpYYitzyvWTaNbHXn+Ke2Uq90Pilc3wiKfuOB1qWE5MHheQMuaQMKzKudna
lBXyqbsOKom1jUUVCq/QpfOhnDIJndpvHC3f4TEyZN+U1zRGvmd20nUcXIyj/lcH/KwOgLyPdOGf
J3d3SJ3/VAP89oLfawBf/+XqL6ETseUYwZWZ+3sN4Nu/4GIL8RMdtbt6XnLS/zG1M37B8wRBJMJI
lAO87D9FgOX/sh7gWLHhl8nLUQ3/F1O7v8i7vGD1vIVXzLCH6cL7KUgsNWI8Ksc5UrgTSG9mS/4o
YBCdqB8mLF2c/lMALXHXdOQ4G8itTj72xp+DXp8/OBWQMAz//pMORIewWDd/MhR6X33z6Va3mdW+
1rRwHVkrmh8qlgBlcAyLxj5mk01yr7A5e3VR3eD+vCIyaUEEbqMTb9ysgQc/3MW/GTJSc/25XiLn
28Jr3MZ7QPfgXayUix/fPRZm0bhj2h7jJH4pW/IaRzmmwW0edLW7dRsH627dr1wuk+udZztIPxgk
u36ZFwwVsC4hPqxZlHVKCrSAuTviWV50Yx4BG7i4D/ocbPPoOcdYlsON0VjNztYbm8HJuE4XS5hQ
YKDlnTAVaLUHwhXqftvi0wUquh1HkoE3iC20dmMxddlMmWt+hvIF3QxUkNgJnzEaIF3U1cX4KFBB
kfUNnQDykYUuLwEsE+RliSwkPlL/pEEUY0LjPY/z0hVkpba0Fth5VJfOnhMwAk0CeJBkcFBaSUwV
x+cmW4YRS2lPkg8CBU6EjahEWJqzeqmyFU3VIBvfODKLmQCp4RNGZGtdpRdS38BzI5STG+AefCJU
dlIU7n4msizUbBM2BNyZFs8eLcM5IU2NbcaB8rmAyrCtK0/vtr6Yg0iO1AO7idEr+zePEuNQDP0g
RLU4Oi22GJ6NsRYR1jhyPAZ+UCRbsMzhcU5HX4SGJfsYVgXRKcx1UU5U8ZCDsDhuY2iRnSzWGQIr
ovUkSU25QWZIJle32NzWTLMPzoSUYlPYbreRjvOCXawfCcet7rG8nneYgpsdZvbUD3Y3wFhO9NnY
wY3tdt0gnXtFkup+wa7+WyvMaZfrKeXxNG15UoMjg/7ycWFww0yiHrPTkvlEiBDF9spsozkspb5E
QdEMB5V29bIbzCEBecw4UGhDmZiEU1v1ex/SyRkz5PmEiQMwemaOBx9X34b0Y0f8akt9ujNqCKhr
4kn5K055TBoABTEOdNKqXHmn+HGraXFI0vY6N9vy7D0BwTNbGGG+ArtlODbKJ6MriXjftOSoTGEM
ezQhzy2GG+1TB36rMhGnlJVdtjf1Wn7L84kQVHx3SgKEmqqZ9DWBq0tfoa8UzSGoyAu+6/suPi3j
Yh0L3cqml3X6F9yQW1e/LsAyYxgH49zxVLTa8FbF1yBv4n9hcw61nUbD2FVaBK9H3TLNwtq0173B
IKpaW9InZdVKHSANg+9pMQb/m7rqymTbjcy3vtiBpOSC94pqGFSf/OREkt60tOT8Qqyubjp8kRtY
r1b92hOUdDQ6VbDUZ70+KrDsR8Nj00yoqg0iKNPqLltG72KOdRtQLAa8W7d+NyVi56mLFzKgW6eP
+42Y7B7pn0tuLDUunx6jPNLH1jjetJaYyccO2Cl9VE8IPTLqrZA8yFGvj7PGDGYev2JtMuq3mI84
+iWIJZhEgw76teuLwNk2GjEU162c0Fmuk50RiD6AHwKYasPE8NdcPha9pa0RKtJa8GWYYxM/yS0n
gaFenXHs9ObkTyRUN6ec6ZrNOlJGYkOENRY5vVTJXKRkO1F/vY5qALNT3dKf625xL21v8Imh8dfa
To5Dmq11XrNv6RnuVEVY5MatU8hNpM/MD5j8m3d2XfNgpbFf3HXYfpRhlVBbbX1FMi3URuiwcFpF
eVMygsamk0/A2qXbOFYQRgilb6mSN4vlxOO26jvvizZVUtELdHkQFskCt772XSKyR6F8DB1aT36u
Da2+CFfB2vRdHCdjzBSPiUnYfC77+mtvDB8s4oePpAFmzp7JkXzAJ9Qqtlpuk4bki7XINmCF0QPX
lI62k8U7Y9TzW2FNccuVocsW+Ac/m/k4uxuAe+fNYbqKpsAyxK6WeZSZNbVfAZR7Q4BFfaZdFzej
t9ATDq1Pvjg2kQ4M+s44E4IxHPFcXCja+1h7zjlncM+zArW1gxb4EMDZM5mN95CZR6Knso0iXE0R
ymgpdr/JzTpEEUsSOolj7+aYDb8vSVz+X+F41XT9pHBEvrUShf65cDyDG41vufqxePz9RX8Uj2sZ
iK8+nj4UIabzH8KXH/zCOQAeiaxnxYhW4dDvpaMV/EI0FeQoHZDHNQ0dPOp3/MhyIXwhBIPbiZkk
UKr7X5WOf4F+TbTwCLkRhEHt/oum2HIt0flLnJywFB0Qg1HLPkgjWXaWJIErbb0ALsnXDFH5sWlt
Zg9ZzaidPWBAZVtOe6s12r0+sJ/8BDXFUup95YYPEqwp1JCoj6HNvqvcSBhRTg5Wd/Qmp6nvAnrl
Ox+nTj6DFjv5hqrgKTVszY7SjplMgnuY1kw9uvNgjL/5+H089PRwbRc1ykOWtTRaclHMqYfQFr3x
GceKwe2iYiJBfoG96W8LJzP1Fbvwe21ru4PmH2QeL1ubAIxBbI1C2jnZTLaXdx+EmpJDPWtlJsOA
ve3Rj3uUImBOFv4ReRWc/G40otpUWTR3CGyo8roxCqRv3ZNlOn5gistMrGvZaDA/hO4zIir5WqpS
f7SRjVwlSk0WpoLkjo2fQ9QhmNIUBTbIdZHvUtiijBlHy36o8ErOZSJ3VcfEO14DIdOlOxEKQ97q
aPVvqS66u6AkV4o6/2wk9amp3f7Zq1KS14JZ7b1+HM7IaCbEHhPqJG9p4acDr11a21I3VQJElWZ5
g8GmUT9qdvCZ85xTAjitRpFfiBczJmlpo4+OvIXvoz2QzBvMoSdUH8l0mm84Bp/0MeEcgJFFplsA
StFL1yAUJ2fQ3PVltgmgXm1mqJFLOFp66j7qft48Tmll4QcAluhMiyfoZzojvwX26a0PGVLrDZBN
unK+IlvF5q4NCvmMUdkMTcOqsDdsnH1RlNWu8QaRh0aHV0kPfRjjSc84zMgxIhwntY216C1dfVMf
7WVgcN8m7gNXvT37bk6ODt36KTGs4LQ6lZyEoVOFxpVevDSD0T/XXp19bynpnTBHCvIEfWK5WJU5
31i4G3xLPOHuYESsMyy+fWdOQ1ioiRzOFMt0sm4me7e0cm43Td6I15xlj5Ktm0OgG5QufSIfdW+S
FzDa6ezIHs877Iz3diuKaNBgsZkyxRaPlKxH5l7dbtQXzKK7VLCku9KLd8hkepzhW9t9QWVoh9pc
ELHjB2PkBNJ4NZOMih9lx68mM7ZbRM/2Fn1XhyuIPclwyDL3c2+qpQPYFcYRqjOHTn09gJbrYTRd
DyZKJg4p83pgkfjM4aWv5xjxzRxp7nq6OYRbelQN65m3nn5B4zDpnLmOR2x1OB5LoxA3Se5WZ5gb
XD3SdxcaqIygG2DSQplOtqn82H4ryZx10XpyDi+yqW6CIgi4fDQ8t856Ylvr2Y2UbX26rkd6UqzH
O0AeR725nvpepafO3str95hDbwiEXL560zJHseztY7DWDnC1KSPoI+oLO6H8PF3LjOZacpTX8gPT
KUqRRK5lCfxOjwRcD8aGcy1c6msRY631DKFPlDaw/yhzjGvJo67lD2XcdKyvRVF/LZCytVZyrmXT
tFZQfWHLBxceX4+l7lpiqaov7mwejL00faxwsASnHOuupVmzVmku28EZTWXBgI3p8cd4qNrHdLSG
OiIkx7pFFtDeaO1Q91vPYtya+ln97NWmVmyNMbW3VPftjcsaDaLOUFAJF6e7laYQ9/RP+YcG7dEz
XYwRJgo9Jg5MecT2zObr9Hn+liWDBkJKuhsGs1bnwkpQhfZCAAEBl3PbBo+mJf008vQysTdJ07kd
DXMZ/Apdpj3hiSxpfxFPUfBPEBGn9oDqbrtortaRwlqLg076rE4ZJeyzCCbAcDl1T6ho0ObHhise
cBPCJGgq00dPzaVx6Ls+uWeMAlg7qSEvQpNA5S+1ghS5sQ0g+X2nsiKK3TF/FW3QGhvHmKfbwS/x
foKM6YiNotWmmVCDuNPmQcu3ztTzdkUyTN/Z34NHJHBy13pu/wWZJm+RBPpyQ21u7TJlZccO9lnU
SkbY7A3zMfPy+GXKJ4M/WHRIUXnIcyJIN0qvUUWNi9DCQC/NKsyc1rsxEiegi1emyDd6b7SnYJZp
fJwA988DJO7rbSOJTJxLvcPZfYREZk6GF/XCfcssXW6lbzchJDnrYwqufswaz7sPLEFrY5VvZtsH
BOU5uXU3a80Nwga2HAd5mvLjt7mvj4E3lhtEs3OYGKW2hULdRA3cmIsiAmlv11rDC5bZvKt40EkW
T315cUZTDyHVYhEpFLLEjj8QW2hfiIZpHzrTms+206JfJfG6+gxrYXojzas/55bjbWH4zPu1Lvla
aHn9xip1SLhTXsrWkXmTH9F2iZu+JqsPUonVnS2/nXt0yMKzQqNfPPKXFXyMrSy7ALZlRzu0nZdR
/+hm5NhGrdvmX+3BS/JIBRWhGImdmDH0JE0tzMCGEgBfePK16q/+XXkKbW+c9O5z2ov8IyUct0u8
anY23Wm6nT8q3X3KyUDcZxloeGTZnbeEVS+s2z6VLul+FF53cQ4HmRKr/qLqeNgNo0Ys4KBzv2JS
uSAHWln1xXLakt+ZTt9MsjwjHXe69RDtyluGTsYNwYFsx3Ov4K4wtJ821F0mDZw/MNTC7ih/NQKP
lEkS8Bxo9DacxKDBcyjWMOmTPtkwlppjQRQ8vv+RBlQNPVAfLgRLqwcyKtInolV1i5kBkjpc101y
Wvv+MYFftqEocm6FQ5wA6a6meZMCbDrbYO77Hi10CtXXKe0EQIM0vRjbvjeZze1Xn0A/EKdFC06e
3cu1wHTMLoJsEURQ3wfaZNktSPaIjCDKbnRvBmARe9OkxWhuZtS/LZBINt20xgJSIdlHMjTVwH0h
5Un3ycw8pT1Mll3a+5FD/4GndpGI4j07xo28cE9T1q1dXJpW7SFvuZ5bRNIi5mi1qb/qwvKf5tnA
Bav1tJ71pdwzToZstCKwmr1fu0V2y6Ajx7Qw9spLRlL2x84M2keAJ+9LG/vZvnbJG1jHrNqbbcTa
ySeOudpDbJiZLCWljnjSWOhSW3rFPWQp495ME1Ge/CYNECV5zfeg0rFFLnRSWiB9rpZq2CeQ9De6
+nYeW2ENZ9dXZv27p+T/5gE/aevwUqDb+OeuLnwt0u81RpV/Igb89qrf2zrDsH8Bbmca7+L9yeLn
F/7BCzDtX2wdIQSCE6gE9Gn/aeww8tANcGhABwNY/Kp6+aOxwxlkDUHz/rAGMf6rxo73+FHKg36H
XYVaFL9q3bJNm77zR9x7WCyGidAhLwAFZCaz5hsibDl7wpwj88El2/OUzdO6y+j58BnAbfoAO4oa
tA+q9jf44E/6xB/1iO91GuunsXUaXUyksAhma/jzp7Er1eQB47EL02fjkqC8gE5MCrqAuj/UwWaS
9vjZm+DTbbrSh/fUZiuvPF56zw6x3qi+BcOg3/E7xIgQtjA+LI7mG3vlOvGvhtKMn3mYXy3xflQd
rp+Y6T/MHYxXdP+92Zadgu2TIzZcrBmZ/9adl+LDRGdu7QZP1Q7FxGxkdEogzovn4tWjct3aE88B
7x7RxPBNsDWSMqs1zhbeK8EtA0LtaeN1Tp5ESZ2J+xyXpLIPBIWYrgcfe9Ge80JCQEx7zb1d/Zp+
llv4joDFbfBsaPDcCEAFcrbekUfYKxMox0V/Qe2EED9hmrSxc5Ol0VSQPyWN6lMTG8XLDw/P30xh
1rX247WEnMGM62pQTcVPmOGf7z7D1MQm2QNSsY/cysjFeAHOC1M/Fh///Z3ezZpg+EO4Wcd0JJVx
1vnv1hkxG4rWVdQXv9Ht11ai+djHZJKaGxqrSG9HWN6WTuRSmFmOLHf//u7XRfHnL8pCMcnBQgCF
n+H7t8ejOxUJCquLh97mFbm385oX62dwlrKP3A5zBWq8TOxl0UrILnnt/ToUQX+UgbJvZtfq9NCS
WZ2HmVeVH6yuMS1cOWjMGkiEWxRzpRc6QW13B8ciFO4n07L3g0QuH8ZibBuMMq+Gbysk88OoTndH
hzFirN0aY1y+pt2AdMDQ8qFaKwdVJScp0vwrXPXmZl5asXOx+U1D05i874O3LFijC4Jh7Dqbfk07
y/sGcEPW879fZGKE3i8nvJ1ZRHBb2Ft5OteR3w+fknjIVO/EYN1m8IxjYqbQvy57uCJWsBumcQy7
udUfyGl2xo0Qwgs7o0KHAVRd2I0ZEu1F0FLhUOZ5hUw+yawE9O/JqGqctvmAt4i/Rd0b4z2fIfVN
BwtdUpz11UU2Wn/XMjSLErxtEFItDB6otUUJo2EoHs0sucdvl4qyGL32MsTt82CWGgXVhE7YSJXJ
3mDjLbPRpZ/dFLgdf4710T4Jl7jkJZmnIJQ6caXol1V6JM5UlRup/GVLH4KtQza/4foxPI26RvIv
A0dvF/fteLRj03xuhSHzfYx5DL5hIoeqb+ndxFSo1b6MpUcf2/TmMa+r5mgAknxLp8blubfK/Amp
1+xtptZOTl1MKrviOuxXgPKulSVMKlCqnWHMxhQVIJpJOEkSAMPJFHFU9hYSqCa4E/hr6FvDqIcD
R40pw0pHGu6TZ/Eyl7o4m13Q0KcNzn7EM8LcEfC+vPouNjhMoZlNT1A9dto8668Q0OT3npAPJyQP
DC1PlZhTspuhyvJwSBmpZBr9XVfHK8MdJzj0fM6G7byrudDl5G2yPsu0kHArb+PVzszwbiji0KIz
Lfcd3jWJPSr9QcL726Z9pwOjsZKGnTXIgIGJ5UHMyZeliB9G2Q4lpnbMqKvuG10HQP1nvEHwvkQY
0rGV128Eu2eDxZRwGMdGvwz5UOYM69IWC1ky1eNj2aVwejOzqJ902MhHekKmOiP3IN6olmhcblfp
k/8dr9PXochlG7ngeaSxF4MR34kWWXB9yBVhnlv04gHZVv1gsaJkXBtwqUfOwp2riSy+oxK23CRk
vuCz4AgXKnfIm7pgUzBSDOIIhyyXcRlGdERxxnplh3UfI2JgKiqBiQoP1WAfUxXsnCopl9XfmB2z
wjljdfhdmbpTr5Kerl4ry6hOUv+7NsI51IENTPBi2x/9y5oSHZ8qizhhOGrV3LeLOvQ6u5uImkQQ
th73E9qxoOsrSPCFW6qD3vdlEzqmQgjozY4qwDBbNCHcVvOT1pTQ+rE0y0voZaWu3SHfolrHx6f6
hBYtKI9WFwxFlIPoPi7jYNF5a7VpnIUUvYcKUZiCMDAoPNUTh7F1ypLFzHdjwyeI6gF8KoJkiMMl
mVaNvC19Okz6o6rptrFhjKcOrWuxTWIrGbdeNXE70yt3t1oya/m1IF3P3RJtX5RbS5WiPRp6ah+S
1EOYZeZ5a23TOo23yxjnzBhl1wT3WSwzm6F9m0FSI8lDO8MJt3dGExOA64nAayLAl6U+itSQSYRw
S+ATw8+RFZ8GFcsnsdA9IpuhZZ1T7UtXqVppmEXlPonbS4WmceNPtmY9q0Ka48VtAlWTMd8Otw4u
2MU+6bEY1HCusrhacQq36/NiFIjfWlVCje6ls6RnY0jwUcpM5JFzzNTTN1i8u7GaPSvq3QXhRDka
qziCQCHcsGUcpUbafi6kpLLICCp+6h1Xfm06YR0mTyYx7AQHcjkYHr/HKepsBrVGpboQSGM/XBWv
xqDxE9LVej8cDIXqazLLLD10s2nKY+UlSHyvEo9Kb9fFmWVtjzqmhyE/KwIFQ72V1I5CVnywGoaW
ceYECz4iCWd1gzCheiG/dq6PQx/ExKBD58gfTb+CojLbGeLLYR7W4lMobOhztJtRLUveuq4X9CKz
WQ7LXs+99cuvH12yP/G5AMaQ4lV8i7HFdRzhEALJMMgnHp2mSPL0oeo8HvlupCr4TTxJOmgl7uDf
qa5CaykYPgvZzeNtiTJ05ViMLYxEPO+s6LdBN//dkw3BAU76H3xN6uShAuLDQHsd6jKg94WTsy5U
4r7KCsohBNtMPVrEp/fnhDI3O9dNlWdPPqcFAkXduLRB0n62GcK0G0EihHlCHheMzCzrZNqqzmtR
L3rK2jcmlzXUvVa95UXu3M9jr9cHiKxT/km6JbHGZayV39USrHtI2iIGog/wrSg1lUC045bBJ02P
S7zAmoSu3mabU50Uj2Dg/Tko88zZgg2YCdueY3McCROxV6ZNSUS2N48JpkZWcLSxH2t/LdmQ1Qlm
Fs+GXHfsKHOwE9jN0zJFHDKyPRvdaLowDIph4qQFh6f0brMvXTAFz5qiTD8twdAZ3wZosCvwbHjT
MZUmvwrYUIA6y8RNjhB6hAy1PHB3C4DTcDsrr3jKpr6F5IlBXjlPzmGRLiyEXAd72jdFXte3lTvb
N1Bk7ToSbVVO50TJRoS+05fimUoE7drKYtywdfYTaFIPWSaQk99yCqj2qUhaI30xauROE2nvWq4+
NIOlBfwyDGcj4Wl5ctLiRn4VCQTjsPAwDDum+F4/zL0WL/sO0WwapcvIIk0JxrTuZ1KtnUvpNkyN
wGR095acONAlAErJjEYgA46kjwoYtMZj7O/jkR0ZszV326kw/W6PnJnVn8Mj8rYqVnofxk3vtp8k
UNNzBkaFA1iXrnripOzvqwB3rN1oNkG283E0l5t5/GwS9uODOuaT9wF9HIpR6SSId+y48KfHNu5R
/qmEFR01qcXdpHFQ801qDXl943WNsO7NGRnYMZ7rgO81z1pym3faqnrrY/YMqrFxuC2KmM/fBaRu
9sLPxVbOun5ULTDrllgOD0U1zNTba1X6PyTlJ0gKnaRLF/nPUMqjqL/9+n/Hvnitvv04JP/9hb+j
KZ7xi0HnRE/q4jX9my3q72gK/wtuNujBfwxT/uBXgqWYwDCgKUzcgWFoO/8QWfDrQGauVE3++r/g
VmK+9Oduw0a9g2IcwYWNxycRfe/oiy3St64MAnJ5PDzIMyXqpyBHOxrRBhHlajovspymW6QTeH2N
zQvxLNpRl7CF6rHIw5JafNv0dvkQTGV1TzbFR/SCSbppijbb1Tb23ctIVdgZHoQ9pXnMDGbJ4+dd
mmLKN+aM5xBaxtfAKm9dWdxamqSlheY5dE4QjhKGXkE9vEF5933Ux/RSYjwTtl6DeLSq242u+QtT
Vbhvqb6c60C/d43eonqVrxi7zRsn56GzyVpBlvq9L7J8WxIasjqrXzxr3kuY6WGTVN+DvLqVDGXi
mZGInY4728xvR7Xcg5me9YSfYrPezCJ9Vc1Qg6cub86Aznky3jAxe2lVv6uLmETeUli4v9sH8pVc
bFggaVODokjR/IsxWC/5VLx6+gLNbh17dvntegWGEpsGXNO+Z02lhX0yZDuroJ6xSuwWR+arIEjT
c2LJR7+a3RAEKjl2RfAm4zzYs8+RnabOOWZ+xwWb6hCnJi4MnAXbSU+mGM1wztHVC/UoG/tFWPkJ
GtQrx8VrzaaJeLlzN67dRzZfCLD7ez2oe7vgXilrYOLcQAuy89PCtHIzw2faYAuVQR/iQpkCbgIK
5WEDSZYUljwYwlGb6vPQpHgeauu1FOXraCA41tVCjIhE7Lq+V2PzA1q73Mtevx9MiPdiORt+AqY8
6efGq7WQ+dF3q+DHHCO9zfP5bHJzDihoXDhSfMPaVh/Rx2AYOLgFnqOWtmUOjMkGM7+tCOzlpnOy
E+kpHzu7pWJx5udSd7YzwauEenT4K9bpa4WfBCfwjMxhOdPHpiGbfXrJW+8lnfWvfmvdBXhxhq40
dsocDoszdod2np4RJh/ofAYWqnVISu6RphM8nQ/YGEJ8Pbu1EpFEmIDEw7Dws2AlzAtteGuW1qbp
9Y9VYrwFlhw25UyBNCTFiUP6ue3GZ3suvpfMTUIdr47tWM7PVmwIMPih2RXwtqKFfig0cBoJr9fd
qNwLZLeXuq2ynWs7l4YSY8ek55k504Crt8dStNyX1OvUwcWPZwOkeGlMrfmCACcIMW5VuJ/H04Pl
suyKOYlDThQnVPA9D62nplNbO9OxR3tznCcNg0MsXKJ2acq7isDXHQ4n04nWoA8ZtFpvkAa+QABw
bwwmuatxa5222Ksj6862QUnD4OWLfI29GuPHpDFh1dKhVh/zKv5YzqhWt4vdB6sKFZcTEV/sKv/S
WWoK8TjAmt1l1m+l22ZQXdTaswB1QBqJ+IosNaYTQwYTtL0UmrivaioUqdkfa42+vh8dB72H84or
S/dWVZjiVNrq/U5t6HsqY75OHVSmJRgsU6x7Y8D4LCFREicI863Gb3nTt7jGi0kP3dk0dpZXc98U
j8CI9GzTxgbzDAjsd7bujfvZZNGp3HvxNPcyUl4e46n7Tn90tt38J6gRXKofIUh2cUBPLK1W8Bmt
63sRZpq5NmYeeX2wJw2x3EjaSezPl9Rpyds23J8Aae8Az+u7QfnCAgm42/Df+2ih0R4rV3nVIeFR
31IJnczCEhsXRdhP3ukdFra+00pwJ1NK1/8mhEJ63mxlOMQfzCF/hS+K9obtODOkCi2YmPWRf9N/
AnP+hZi1vueadw3Aicfe+0zcxKqgVCCYOajBEZHTT884ORShZtkHqTnF6ot6Ih/93PXsbj/UDn+D
JFt/ofOv702CqQ6i7GCjtF6PH7A/pLJygaO95rt11jarS/9eAZus28U5q7P8AJ7yJvsZMracphOF
Os8tQ16EbOpN4HSeVMuZ5GdOXcs5BEGJYcMIEceXZ+myffuuyajcZq3WGVV8tyud6XEuk4+6IwAf
Zvsy+pg8zHUd7B2nbj4nuGCFSHbV9t+/6d8sIYKcAJOZDusMVN8lb5hFGmBPYlcHYfY7u0aYHiz3
5dK1P7miqwrl/ZPBG2Gi5Tm+zVJ6d0Xh//gz/5O1GhT2sSd6TRmpHdErY43jBtm29/PbgdH/QzGp
e2/QyweRcIbaS/K9ndiX11IlyykgDHM+Jxps/ECOz1rgXqxu2guf7d7BOCNMEuHu29mcXxJwnn2Z
mM1qfZOeR73rH6t8/jjjLkDPkNqnIfVpR6CBnzEm+h6njkvAW8FdnP16P2vZ97hePvqYEixDz+Hd
WAehnIMQVRoCW8U00/M59zSIEONy7ynY8CB3xg7joS+AdvjBGtRY/37D/maHwTtvtYHH0s503vvL
LR7zdOAW4mCkcS0nZnY2pzFdEB/r8O/vtc5pfpgzXJ96Bo9A47i6Bcwb/vwUdKZKvcImrcrJp0dM
q09l/bMN8/okvXuPdRZg2+uff7VWw9AnHwpdrw51MDW7Pp3N0I6Xt3WnTxdL7Qf477lpHwLNvMg4
EJFXFWQjx58AX7/67gQrjWkYDhwZ0E/GIS4CdqdGlbeGkXxfXGlFOFgRp8sgAx2lJTfQ1vqbInWj
yW8++AN/7fZ+crRViuWwQ92CtwCe6FAKduAEYmMFrbkf52bY6Gb63alYgm2a305zjlF9okL43xSo
Bq2ng4F9hXNQOOnDY12ZIrKt5ScBTNeJ6vsLFjgBhGGkXQjGzT/flFUvO9eqrA5GQaPAUCANUwTB
G1PL+c4Q/fFHx9SzUP6lRJ0SxkDPNPfl3ZCxluGHRDhNjDsZQ2AYXKPejkJ/kVljQbnxlk0+uZd4
JCtsjJ2LCEzsQTt2oqaW9RbZykfdlG9Lr4NMQuOwqA6Dli/cafM+F/pHRSG2aUDm91Yh0VvJx8Rx
VyUM69Nu2Ph6d8LGHlLLtoyLYG86y8eg6abf2uR/HAT/zUPCmbH+A1eS7u3dNZJJi1WNJKAOqGFL
icMIRvJxbFD+uEl+ckcw3v3rc8JADsx7dd0jrerdJrqSVxmCjgStmQC9htsTLxVnp5iTKjC4Pwts
/c3CgGUDm2ZgDEAFmBS3LqRfyPaxi6aE5AFYN20UuAhGU8zfNpXyv/a5caNN/l0RlD3g+WqdVtXW
1mr6tzJbHudCnUtvPYxZZomVv8ZyrVKlGWaLftuOOK/PNZOodIgm5Bu7gVt6bS8XewYsdvjBYLWM
0gZe0chp18TjsCmWQRxnHIWuTVBczfVWAo2cqlE+pwONpJ8nIyxPWj1nkc/dkOgbZQcbFNSIFYz7
VktPlkW1ZnjjFoKe2q7/opX8DdaMLMhmRJZtd320Pkb97FxqTz67ydpAgIPyPOEOV7RUS3qc3eK3
6G+9hp/uNOelzRweMSZeN4Ezv3XDsJUjFzgr0tsUAS1md5TidmG/ZGJ6lIxPQ6t2DrhRnnC9Py1l
2266hAd4GIoTTfGeeFpohMnEwuTpcCWwjuF8ASerTrnhXKYehyuzU+HaGKF1S/cSt/YzdI1LMdgv
Zpf+7Dx2/+ZAptaBA4KPCCtKf3dOFgBlLTQLEqA89YbO/BEq6+UKBMYwTrdr/XVtteshMP6fvTNb
jtvIuu6r/C8AB8YEcFtAjWRxJiXqBkFJFuYpMePp/5Uluz+Lcsvh+77p6IhuClUoIDPPOXuvvet9
TnqXd75K+t0yddMGPMOXCqJOSDM62/q5H3ojM1JGWMT9wqSotiR9L4fC6DQKtLzEjYcHCkx6/KXV
Cv/cSLD9K3yzbb8CrapYmoLVtW5MjTUm65eX0eK4pUurCYSe0h+Ose8XHifrmMKQ/TCxan6QmGO2
mw1PPeM7lMj9g2RwEfhDcWZy+mA7QGmQTaFBkMRrtNOKlHR6wiEGm9Jg1uDUyxfRrc1O4nh2qQ4O
eSpuRjYRiszhyQKsoE7zvfvn/vq/Dts/dNiYQho8a/+9w/ZYD33y/8K3vO7f/tph++MP/+iw+eI3
GliGcDhAK7qwOuf9qVdSHBMqIwudJenTuFT+T6/k/EYOPPBIDt2cDt2/tNjM32wiZZHIqHDOf+tD
udix/3qk0elNO9Qw5FAbVOQc7X/cPX29Y/WIWu0Ko9p4TzYNrD1bOseyWPOt2wxdqCN5fLAKgUmr
xhFrjIt/hB0O3y2vkfznoryyOrNEut97PJX66DC1zyq0dAZZFdAhtnkfP8ScFW16EJvIVg5Zu3qZ
hvxuMm0UfIy1afXzXhgim9mf1dpZqpwCOyfVArmq+YiYmmKjMcF1s6zd2NPYPVWWn2w6t7fDZZDF
V10bNouHOQFPgNX0jDqi4X5BSvSQkf2xRwhsM+3JhvIhxVV4qhuPIA+MDf1mhkSyH601DbMC2sgy
CfdYxgQpZ5h0T7aM0Dd0gxVkeb0KQHS6fiOFZs6bCetDOM4zeUfu3FJpIm9eyFGW+hYzchQgbHCu
dekdisJ8aFCo4Tb2jXOZG1dVNJfsRrhiY6/HJJeQl9G2XrTrASSjNaE/4FUGyL84p4M4tQEZITLg
xyqvkG/mO9fR3FPJzhlEdQRH0nab3WzGc3WYK8twAqfDeMzs4bF1qjacluTFXwzzmbalYNrmjq+V
UUM9wTwa6ng6o5sGrbC+LWoCJ/xApbfoV2MVWetjJa08H7bpVHsaI6jZ4FCEK1pbd4PoMgbwVd2t
ge6gZKMd17cwyBxmX1BovRsfSbbGfKNFmyGZpbHBwCk+sN6DlikrOBSpYbu3c4mvWKPG6Zn5a2XS
b7y1s5BuxalzjRdDDzJjTvOtlq90EfqRYGp6vnZ+oy2p1WjspfMcr/saIb4k/obdT0tQjteKv4Wc
c+xcP2jGuVqrkxtVuI9eazNyHuTaTGm+8bs6JYGbRmwts+keH3O5r6DGg6633HUcpx1Ob31Y9/ba
yP7B/w6fmC4kCm28YCnglhRAKszvyAr9D4JF/h1oMaXI8NodIyRYF4bCXtQKgIHvhKPNcuFimBdG
Bpz5OSQ1E+GshgDY36YKqJFc2Bo4FbGsQ3ebz/mFvsFI+auzxu1Ky9eMHqoiASLESgKzA8dQ8hJ9
J3lkTC2DUgE+1nESAFgv3A+0rXSIDOb4p0WBQdC/E0PIthYHkwKHyAtDBEzr/CG/kEUcBRlB/G9i
KwE80ioEiVAwkn5s2PguhBI+gH5e9U5leQAwmRXKJFVQEwGB+8WfFenEZeqKLuRCQDEgbRA+BRYF
yV8E9tOFleJ0ipsSK4SKoRk9kh0FVukvjBWqFXgrBhPKbaIDYUEBUd2huYj3LubRxBidWz8b46fo
gm+5kFxaBXW5rPL/2xD/YUNk4qOoWP99QzxWX2lL/7AX/vE3f+yFQDuomj0LMarJUU7tan9shZ73
G4GPwMSt7+F8DI/+9GTaxm8u+knCOVwHnsSFsvGndNf9zVUSTf4Ma6YJC+TfjJyosN+XLYZl8CkU
MsSEuPTe+TiYZA+uyawdWfbg1rRF8YanCY0/wVjo/ZOL9n9RNoCOWcIU5LFpXAtlEyDLj5kuDKB8
GykbgTtQX67RXH3yLy6DmKlouuGvSmT82BBKlqJPpRNZR50uwK28+BWAOFrgngpvDSBU4WjofBrQ
qfAeXZkXDwgUxlt9fCuVESJRlohemSNIu8EnsY5Fte5zvZnfuouTAi3rQjfdUg6L+eK2sC7Oi0aZ
MBINLtDGkiUF1GLKSNkl02POG9ptqEKHc4xfAb2JDi2Vchf+OxsDQtNAwv4yNgAVrH2L+A8TIOKs
a+TNuEOsi1NEqwoBokwZSJquaV7xWqw3Q7foAf4YtBB+N33B44P5pE/pWY4eA6JUmVOWJovfzMTE
sIKPe4NjD8g12iShLC2zMreszlzfOdaCbnnyZuwySzm5+4KN4cazyvneLixYK0sfLvRfXagVnB1y
IM7VQPi8vWDcSt0742K7yTDgzF1hbKyZTqagT4FHJOsfLUoGtGkdI6dpsQ7R2hgFvfi8Ojk98/ds
WYcr72IDWpUjSKFXMQddjEK0tN1r72IfIjaweMF/NjyyRwHnHAzsRoNyHiFNij72yo3UKF9SVfna
9bRiLu+hVm3qdcE7whQETaIxfChytg2OAqW8niLZXiWeN37zpY8HKl6UHwqTWnI72lWxbVq/ysJq
8ltWdYY1jEXx+SHOw13VKp9VjMLc2cdpCReWqL/uU5YV5D1P0D6aDUqp+K7ykA4cqG7Sh6TJrQ/s
Zem9vzpcDWmzfDQaM4MJjv/LuFjBEuUKgyYRg9fEKmYqz9ik3GNYLIpAlNn8qlWxPFnKZTbJyZU7
cTGfYeDAiDYpTxpOV+xpHXRt7SMQdnGXXAxsI84Z+BHdmn+xLxa3ITFRD+prGfrKAdcqLxy/Y/48
GV1y585Zd+6UZ8692OcM5aRLosoONbHEnLKU085Tnjv8ItjvNOXEM+rYPiPOG1CK1GWDwcStATBM
JW/5x7kyMtAMxXdQQz4TK9qc/O/0hroyiEzbzP64ZOKhq32kEZD09bkijKbT+vVQTnilCS3Wo4dl
Gq3llDhJdoBQdmd4jHkbG5uSZaH4WGx033PB27Pt5qF4jWCNb4wiGovQHWy/C/LGrIMKY/Qj4qUB
UC8+sqC3lzag46rf2E05X/eOSLCkZhx06o4xX77gBopGkgKtoQok78tD1CFmQqI2Fs8zaIvyWgy9
nt2hgVkLPyQjbdAf7bXDtlVsOLA7NyZkkMM0yBcb0PU9NDA/D2dpTcj9xtMYV+JcN43clyRxMZMr
UN8M5XLPkck8AhNpN7XnxEdv6Yr7SVryocCTFNh5lu5QEhVUFfyQCBI2pI1DrW2TG3o3m6HsKaP7
9Jq+BMcy/iVLa/eDG9EDSs1XESUAxjPtlGX42tpa3xie0fHPaMrf2NkvCeLwI729OjC4LTuGUt0t
LN9Xf2jicILsgJps1M7ZakSHWK3WRHt+qPDlQZADnJ0vX2VHAuDKPYx6hhrId5bA8HN9p3fJ82wl
1QamxAvzOIoDr/ni8IvRRzcf9EX6YUT8dmzJWzFl2V3fVh9tMK4bc7lyU+ZA4PAexxSDejm7PVJj
5MX6lI+hWSmpAa1UDxC1AZ5bKB8iIicXbao4t6nRoYHsrnrSp3eL74170xrt0OiWvN3YRK6Erk8k
gYxdWhZwTtZX5X44Y1S0d8yFNyaP0ZXg177WYwn0QxuqB31u6z2YESIPl5WnaYE9z6Qwo+NTG8R3
pE5z3y64K62VuWhIjGtxn2vzdCt8+dWtFQE5jY2rtfTbrdZNXkmVMxtqmW21EsP8Ej+BGIpDwAtk
LyGAgN3eAd8V8XJTzMwIltGQz1DD4cc4dndj+um9I7WWVyJPAjmO3U0p8zKQpLU8jkUU3TtmZG/s
QWZ0QfQltPiZ/Ah7ZW5ayVsxR29Jp7f3JgRodEr+fJXKznoQqDUfh4lQit4Sp45iA14Ujw7Y+Q8O
lo+No/EfCagdtK58UjPHOkfoxYOn+RSZw7zsLDR1OzJUi2+YqKubddp2wzpcTz3Zz8gJO/uGNUa7
zvrUxVOQlO2DUySE4blVfsUE1gqcyGz2WPWSL3ZR8G75NaY9Nx8eeAiLGx+09h0gQ2cjKuFuU7F2
6Lj1Owx7dtibmTyWq2XdFZ7lhxqA61tnMj45DK+3Lcq0xxI1zAaqkfkBD1GLbpRWI09GgmWWc4EI
qKuq3ZKaTLLxLOwNIGRX2ij8k9NNy6Hy0vkoerbIOV/FUSvoD3yfpP3vnPwP52RCnMxfnpNffsdJ
W/U/9Iy+/83/qbJs12LcCrL5ArCjv/6nKsv6jXXM1VUO/aX7w5X+1GU5eNwcTq2my7H7fdPIBWtC
KwnHHGNNTr7/Qpv1bgqGMcthloCpRp3hUYi9m4J5BjG9KUv8wfNoy4PzgJYaM+r7S+3wNyNn1df9
YayDkYfvqKxdpHX/1PeNBhBTFuG6hyEDKbIZdR+V7RzVn6qeuJcS/92xADsAEGHtm+8l3n8dl6jf
66eLQ65jpMRtc7nZP3bFCPcpiAb2/ENs+zXNFtmRxDIT5lQ6ev6QGZC0Yr9s/A1Keivs1iX9fdao
pvEaCQv4g7HCHM/SfT8yoLdarT0NeZ3cdl6G7CYrIod1VzbbLo7X89C50UNJYGv46xv4t19CZW7R
MKCxR0Xz45fQpY3LpF/9Q4tLHGQ7sLNSK+1j6k7Lc2uB/ouMHEG5BvM9MPS5eZ2ABoZOHS98vtQn
aQiUxh3hNR68qDXdA73DMIIp/8jpJwcwPxlPZTrQaK9WxC1aWaX7X3+Hn5r/ys2F4wjDJg5NEh9/
/AqdbQ0D/gv/QJtnCqW+Fpt5lIBT6PH9+ko/TcjUlTylHGFeRQjbu5vlQHrAIcyVRmj0KCxafjzh
tSfZW+297jBK+fX13r1EyifHc+16tskjbvqWegL/IqgwDVJqSuYLhzFO5T0rCqCJAUrbr6/yN/fP
1g3mcGAyPWrud/fPlywXxQRPR4IqoX+bfWssPz3knff06wtdauN3r6tj0nhyefGAvb9fFLKYYTaZ
Fd6BeX9xXN2OHo3PM7Ng7AiX0mL7MxJBMm3d49wfHe+6KUQe2pkRPSQD4pDScSAUENJNvM5IqHVj
0ErejAb58rFiatbEYuxTns3nMQbEFQCOsRFpZeTREIjOReZGxcx6ZnroTNGhjV/Tw6+/5Pewuh++
pada5dxOEzOxjwfux19NMd2QA8r5MGXkxJYxibGuyo7VVIpsnXcmWqP621xIEmZV1iwPb3Yg6Ila
1lBJtI2UN80lnrYnqLYlGemDAfn+xsGH+MmdyLOl0Qb/YzIfDfRoHDOmwgikiIonU8/9XQITL+xV
Pi5+RzOsVGYuemuDrtcnlrP8IHpydePBZMansnbZXZJDSabx1opFetAIOwpqlc6bgH7ad1btPZE3
kB0zDc9GxVEcFWAcfSEVRAQllPwjxcF42xTG1G6gANnXpUecyhgJZ9uMAG0EM2wqdEGAcA/f6JDL
mrYE8cKFyhmuVOKw4zfL12VB6++pPOI47629E9lgjDKRmMGaNyLUVIaxQ1bNEwOH8oMbJ/k30Ob1
vMl1f1kYyiYYl6caS39dJfNHF1Jn6JakJWM4L3B2wXReW1/cCpWqDCi9IgK7TKdbnErt5yornDed
IGaNMJ8gIZpZUxnNdCqgTcUpfE5XnspS8KmF0W5z01dSwuoG8HGEDrhCQRAD+NxobrXXm+xa3c+w
LjLarSo3ulMJ0gap5o6S2yP7049xXpbXtkqc1i7h04Cn1xuD6CDiJ1T3Umd/CbKSxGo0k96RgCfr
TUaiu4MF1FVHzHe04N3OesrtXaXyr6VKwh5ay3qrVTp2npgaQ+8Z/HVtVvIZJ8UQ1Pk88dNA7iPz
MKYWH3ZJYt2bEWn3rG3jsS/qZbOAUvFQZZlfLclvLoXR3C+yOKeRk6DPJdd7jIshxDJFk4nEvEDq
5L3gsKTNYdubzJ/jxyqLz1EsPiUqNTzBIP4QAVrYZlJ8APXyZtLYDyfilQJN5Y73TuTtLCmNa3ce
plOl8snrcQV3rtOEGrJWUwfWaOOCc2GJIl3JKKsMxmI9X2l4YvZ5N1fBotLQNZWL3qiEdBoCRGrl
KjZd6i0RH2xGbsg2BKEr9gSD/ilNwyEmd112nXblrHV93atUdonL7Y0OiH4/pJ0Lt/QS4A7eprld
L7HuRmcwGFoM+5gQaXIwVP67W/O6CG0hAGWD+mVlHmLC5tkkLkUE8oBIhd5VX+Roxx+zyBi+Crdb
PlqjnE5YDEfCYHyisuPGvpa6BrqxzyOqA308Dgbvl7aA+CLvfomtjZ65nXGsUh8WWGi0AueUTk4Y
SI752R71amfpZnLU87jZ2kVNWveCiMS3GB8boq2uU+IuCRkgCAYWeXWdVUPehKmYodc0hLeIelj2
mvC6TdvpObnw4/Jt7OVU3+hLXIRRw6FgHWFmkM5Cp8Jk/JzG7BzGit/e1Idmq48TFV2fyJMrmFtN
cslDYnEWplJ692H1J/vW5EW9WVJc32Ee9YgE9aYef4fuO4V+oa+HBY7rl8SdY3zMqfty4YJWaEef
NJ3zRVETcJSjIgyikSNfXU/6RsTMV8KoAGS0GRDvAQwT+QPUm/YjSUF5mOvrRPwQ50LNaUgRz4nF
m+w23zVYql7wORXHNiXXbNUS/VBkhNFkUoFBGo5foqiBpSLKPiyL1dxYyRqd3E5lnE2Wi7zacgCb
Y0nc+nLkm+dpcgskaAqdwTK3bU8IAxkW8e3qNnBIc3vlb0y/AGIqgKUMkjyzCeCADjueyKBIA722
6RkrxSop2NkywnRuDRaGYK3IP2uIODpg4C0C6D/RibOKEzQRrRLOkfI0Cp5Xw0qWb5yBx5d0lKzr
tdmesqUYAaY7trk39LLdR5XmXPWy1h4WLpBcUrs2a+Ti/HGWxPk0oYzHaKdy6nS34b9RjT9InRQ7
SR/io+45Vyhtsr070ivoMhNlFOdF68qZ9T0DPqZYcrBuRkuF5SXE5pHzJ4KxyMBwqmC9uhqeALKY
wdT3KUYHUo6wqt7JqPKV6Soe9/IS1Mftd/Mv0vba5Fp2JWF+2YKymQQ7yMgA1fRQIjaJrv2odBpW
1gVbfOWZdnIzT+ZcrsfL9v6/gvUfClYG/x7q1P8+2LmuWQp/Gu18/6s/RzsePHZhouVXKBUF3PxP
yeqjclB0Fc6gnHlN2Bb/KVkt8lqoV3UfXgoycYTU/7ESmfyD3zV9pumD4/T/FZbFenfcRqIGjIV6
0lFDJPcn5Wa6yGmoU+aNDjghL8SnbjzoSbuesW82u7rNPKWWdfXPneZGJAL68oikMDqR2RqdOtrK
gVu4xjUI7WrPSz4G5mgUtLugKD55TQlKJGkcenB67wcGXaVbo9KG35H5GUSExMWLbRKN0ZQeOtmk
jM61biczOG13DGXLXN+IdTnt+1JbD9ChxOMAFuTmLz/Z39TT7woc7oBtC4RS3AbfNQmd+vHoingb
PArD2iODASo7TH97SHLMrPtefS8+96+v9670uFwP1IGqBZAxI8798XqmRkUZ53lznDRpbea4+AyK
jtC0iHvw6yu9G9upK7mWaUAdoXAzzPfxVusgjBXmWnFkmtFB4c+IqF8cbe9ZUfo4moW9X/DoP/z6
on/z9VxbZQkIHiaqAvW//6V+y3STfjlMwOOAfQnmnmpPdjrChnCYHbls/v3VHLohxJd74HHeV6ex
in+syqzA4T45+Rni9rqbBXXC7VD4/1DKGaoo/EuRo+4nAQpcxLV0IsLfa/1nWMhJCVP92CZzYQVW
AmE1bNsSEadqbCRLMt8OcjCupy4fD2sBVR10DrXdv/3Ojo6km2ExnF6XReXHO4wgz13KAY5fO+Ql
+LNu6UIRR9GTLxra/7++2M/PELbFS/cMbYZtv280EGVYWD2U9mNjrOt97cku7DXe4IZZWAKlJEVq
6FZ+7v3DdX9+jLBUCAOpgxCAit+XzTn1axqLJjtWUzviS+bXnKxhmjZVSqzqr7/ju2tdgrRsFMBM
zFkFkUr/eEPtVMNHmPjpMYWySmt+QWjR6HJRJmnr+dfXerfefg/tQvuL9g1R9iWI64fXo+whR0LU
O64LuvywhuF2KlJr/KPJ/F87de89MT5dOtrXRLyxyPC4mj9+JxDinRT1nBIf64wZjDlIW8hLKkzJ
6DIfkzTlKDwz9gPOIpss2jKCTP5BXP3u2VHfldYqC51BkJ+AgvTjZwCZmZOo2fMZxi4GW0rjchOv
eKQjqBQnaE+QqIS1/MN6frFO/eU1VZclVYAvTgQve6j37uccYwFzL3JT1DOR9UFmojwhoF1umqxK
9shRiQ+l4JkrSDZ4x4NoGpbxOIlq/mqIopVfGmRUpzyqGIfpWnmKUrKBojXT7n/9JPzd53RUHxUa
t2/Tyn13e3LHiiZcGtoBk6/4vCyDLYOxLXx+okJM4oCYtXHRQWmuC/tjys/6CI5kY8FlOdI1ta/8
3o+OKACsG18TnbsTY1JnYQ2sY9z/+rP+/NTSAcR17NHfgOD5/qPCBmA+XEzpsfT1BWJb7M05RMmu
3/76Oj+/iYDo+MlgQ0KdA3P24xOTaiY3RevSIyaC9d5PV5peVV47V8TvOo+/vtb75ZznBJ+C6wG9
Q0Tt+e/F+IvXOZ09ZyzntczD2IvGUC9o2zB3pgI0GwKi5mm5MobZfaWFSyBq7fT/cGOZMag38cfH
FTErzAzENfzQ3ntxTSEbzeTNiA7uQNF4dAuTxbT3Z6s5xkOz3muW0D87pF0EaTqUiDsactn577n0
NgJ77FWHKv3k0w++QwCIRbJrs4Y8MuTPoLDycj2T1RmdkrQ1H9bCir6NDGhfvKVYz2shkUX7rRSP
botLhbLWuRqlzoLbYQ54cIZcPIqk0Q89Q+XrBJrZEOpNqj0hllvvFwA0wwZEy3hLTdK/FVAYPq8E
uZw7LKYrodxV9K30KD1PVdmSflaNTXRAIGJ3AKyTAceMS5m80cjZ0TfEYNlviR8ZX6qhtJ6nizOA
aHQccd0c2d+KsbcBK0DVSrbMC5IzuojyZDssLYYc089DwuJdd7HzDdWEZyIP4NgIJFP30O6lPt4s
PRH2frLpeIWVS5y955JWUWWt++q1k/Qe0OXyvPH2k5ia18pFzTBfu/fMjrVT7wb3dWV6Hc65H59d
9bcd+FEkQY5l41BQmno3LbQnv7aWM/tM8dK2y3R7ub0RjoGtWSX6fWO1SX6qV7dIjpERC+tk6mVy
JvuCdlS7Jhn878tqhQX7SvYrK5RnzNqnqsaYG9TkvehEQxvrYUgb7h1NmrRTvagED3JqfxjAR2no
LUk5tHLTpd9DzsYVmLTkLHoG/ozQ089S96dqE0m5xHsfPgrCQ4dNAaWJ9exVVM8bzeTelpaZfkbW
aO4MWdtvmYPuH+5qR/82Ssv13gE8xaA8l/OdPrbzbbrYYxK6tpF+KgSgqZmO94ux6HaxtdRzWE50
FDxsrzFcNq9Pw3U2OMAYJQOYaix4llzGMud4WlTELKUXxS5gpvvS0bDGk0zUYUHqCDjK+AIgUmhx
R0HHA7ZFidC8JSCqIOB7PL0OWBDK6mSuD0NCxcAgW8NOr0yBdOuWc6wV2Sn3iq2PbhYFhz3f1lrR
7voMBjuOznqLKBUztVbL+7hP0qPuyeoKpL2N+aYgU9Ds9LNhVetpaHVxQNEXPcW9u61tpSsSVX5e
uFoQRY57W67uPk/XJgDhNu/1NLNeyXEDnmSXe71eeuD8gxXq2ryCgjbNwBCV3EEDKgNbVgAbuKvm
i5+Ot2kMYiYzaHYnrbWbhqQ+4U1FfqehgMnLibC/kq9Fp1fSAcyLcBn7AekN5tHesV8lfdMz2qVb
qRqd42jN4bh4NtxaE/JRmz6LiKba0jXmVYEATR9yWiw9AXu5X+pBvmJnT1aSkvwGoWrqJw9dsnz2
G/OtGbRum2k4SRaBktxEDXjEWf+xVeqAzWg1RbDMHrvaQEx8admnFR8vBieiIUWKWsEWT+MYXZHA
FH/sG3MlgHCZT0lRsgDb6oxUmsuNSC3rjAilvTcwPWHSofu0ruI6d9vFowdS0h70ibRszbj7vdXz
5rAYdYZfPFIhKTQQs5OBt9zYgIVzrwen4APVBbYawJnm+uzQad7NxFoPCHdN/6o3jBZ4mWNDaxEq
zsDVi2fZLPEzqrvpEeAm54e6a6CakTe6nHMXCB+xRe4OLb/3NStTeSRtez4mrU8uEdQf6yxj/cFz
pumBMeOytdaB9jP7j4PZvhmTIG3a8q4DW4i532mLo02sgbkx8zoK5MJZJPeIEMgr0QUki6UsRRUZ
UnbEjuDGvntoMkqfgecvLDnm7XymQPthGgFtA20sbzu9f3GZC4cG8QcE2axeFsRoF7OwF7md7Uia
KK+0pst3JIM6d+T/dDvhDvGHPounK2uYwz6NplM2DWjRcSf7n6xsxlrrVCbB6iPr5LFiGnGyWs7t
G3PyusM6ljyYGWcHSoRCuy8W6W7LRX6smJHvaMWOr4Nded96e0bjLyrDfDJLx/0wT6sP0MqBtrYM
OPKieuA8Vs3toVlX/2bWWnEvC/IDaHKrIOvWPVBB+wd/hl/FeGyQvzem522bKVtObW+d3dLWz37E
yCiwiQ7DdVJxhKlcRFSFf19ELRnjBExZFP9ZYtOmkLRcU43uAyzMEz8qYjRnWEM24QK7nTbaX2bk
3PcugkWyc6ou9JCah57gERBZhRwNaNp+wu67E14/IvNP7ecc8eVd3EM6KSMjO0aYt87cQbLMy5F8
rcjYj47Dg+1XZxL89CAqffMubgvngH7SuvZj9ISyWR1y4FsjLL2p3tMzhi6xdt7b0POVWGiAIHZE
LwQein0imCLH2ydjZTJxmgD2x10Uv1T6TNCW7tW3+hpx7PetWuBW17Jqu+RabaMyHQs6xZX76uSC
Jk7dxlez5nh1GEV2cVw0f/m9pxy/7q1puO9tbfY2VuMTdIIclD1dRV0pXrRzQ8Xe7PPSdSkAjPpU
GEvP29U3ZwiXxV0jnP7Ww999sNou8YPU9w4l1rkjVkwcZ0bkXdXtHJ2zofL2djyWn/MKpv2WWN32
gx077Q6ERP7Nd8oUQ4lLUAYqLnpJWSFf3K75RKL2rFLxgLr7zmqCdo/W8Q37SYYIUeu0Y9wMnGWR
heDhJa2QkSsiViNaUhW9u+UXT7d5aX6ZNJ9JwdBE+YbUmm5bgW45E6pQfyYIdDytcwaD3mcPBIu9
7hcH5wtxCP2doY/dZ6jBrNltwa7BIgBCmBQ1W8FYn5llVW73BZygZ290u5qTb4mGgLFPyTvmxe4r
yqRe+9aKpDrP+LZv0skZnrU4Gj/bMvVe48HHkqiUskU466tHJ9hZysItAzoi1UFD2XsinsmPt6UY
mT8Rxavj4gs1b0Tfm7UqT2LKjYBTFDE05uKGfdHS1QCCcXRqZB58qn4+2FWmn+0pLUJAkOwZKKKX
MiiGQSiWYJ0MGyNr54OBo/REZFszhL1t1ixnyxo/ehbxcQFat+Ho+GA3A4PuEM8lrPQg7lbtCQ+F
vvNxkm0bNoW9pTf9qSHl+UtDbaSY9UVYaSV3Acbqp8hUjzIdJf2cuI0JRtFk4ix0K3pZHNN608xG
+2YSyHNNRFv85EBDDIyaf3a2Z//ZqFIitAZHfopA2XCc1JkldukzB+No20dCh5DXPgjrBe1JtVlW
llei7nmoSlgLFdmCnvbg4uXegMLF1uN6O5sYiI2skEPix2IUxeEkdN0Eu1bFFMGjxt6A36uV1/Rz
XpiErGrUyYSDgSNaRHwwZ7ijg5h+B47t76nlbVKETX+XQ8UN8lKczI7saiMdmag7w46RH6laHhNO
N+Jx1rPZuFqccj+sxtva8A8n9eDtzaXNN2W5FHuE5PNjK8wE6IAXn7Nq/IYRhRy+tayQEozmKaWx
u+3oZp1S4uYOvk57wJzHhfdZDvsm6fXPeU+IMDU+uw4HoROyYBv5fdpCzeu7a72fs+ucOOxcxJzm
OXAFFNUi7Kf5dkKmBcFvFgdHEg2nl6NHadKEBSmJbBDgWmYDe3jPvHjn9d3vvdTqbaPVKwO7VOnc
/U9y0cqdXBoBnYjewQqOngHlPQLYt1TYO4CrAHcG/wYl8KnU2tepXG+HPDr1tXhuZHRmyaVhRDT2
lZDrt6yNX9BvPbhmtSfaE3twVrz5ejrtySzPNm7vfzYcMHIrhK3Q1wznuQZVugUk+hm2IQcrLWaR
T8xjIUARYRrcZUNDLowLKSAWX8rRb0AM0NVGQklFEE/D8GG11i8wTo8iG4gCcot0gtCzxB908NPr
Rkovx0bXjBt0ABuYnBYDxe3Yph/nce4O2CyvnfZZ98aBuKYW2l6XPmJFSg4of/JAtuPwUTOlt50n
4q9GapjrYZAaYMpMveaLfnKIvP4oOrsC898KL+ySSR7TVtAexchPOeH6ybyvJ5IpdQy2xIQaYr3u
R0eTu6ScH/Bb+l+hvS7aCUw3DZ1N7neevjdHc7KuyCTpugyFJ/PFwpTq3zPbPHtbaDpPNC5I8DrG
Zc8TjfWcUA66mnYGHCErjJ3RxUm9yTkPHVxrcLWbfujdNOy0OgNe5dM0Fd1EyZn7MAMGM3r1iCn+
1kWCF5CrMmJgek4hYnoUUqHp1ZRFMY/9ENYsL/SZ1ExjqYfodYgpECLAVbuqNh30y+t807LHvXht
tJw1iFsB/gdt2y+t0G8yzUnHbe8vlB2Dy7I0dZkFQUZVJ0Y6j79nqzndZmIxrnUjJ702xhef5FP0
GpMc7YSx7RoPRuf0W+GAd6XfNeqfmdUK59wnoyp5/R6gVuI03Ye2Gjk6FJrQ941hySNne/5poAsa
0nsKdGaSBJ+5hkt9NYn+kyhKM0wlxz8YXc2dI/HDGGMF6pMQipUt/2jmHRtpZ0UnK3FoCnQU+d7g
0iNQk5rL9cbG1rZLLeQxEhYzm7wY97prlx8v/xffKxFuC8r+2s38Pfbz9WBaefPWlT012CxNugTe
/2fvTJbr1s21fSt/nTlT7JvBGZzVaalvLHvLnrDU2Ow7EARBXv3/QHYSW07kyjxVqb3jLXlxEQSB
D+/3Nt58PdOW3VkcNun1rG2IBR2DWQi46HYuh8MrUNzXmjaK7uLdVIEb103RYwdR5MmJlfAVEXJj
KbDK9iRsgvGvrpDcQIFeEKdTvd6OAC83QVE7D81k89TbyuY7Ywl/KoJW31T0OQ+vfWtIB+ul7pdF
QjbgvvwGLLwPOPYNKu+7LbHiwwmlGmf7aaoj/CMr40tUrKAigJcsBhPmsKkNWx2pZjCcVqndNMx/
e7Uuki7rHwH/ChxWSxDFeD3HZxk+k4PvMZDMQIQKhtBrd5DVPPsX9SDtq8CZg/OupGE+rgHgVbpW
Z6/zzipaiIIlT8BbIcbDfV5vczmGHJO0Zb5f3qffLCI9AEU4Zt3WkxmTeqLLhjzwlmel8UBQDBsg
5dZ3+vXSbTEThz8tIWG362W0pPP1WmO+0HWEK4c+M0D6Np+dKPOBdRl+yNzE2ic5nkN9jexDRn28
0+TfPjQ2f4VcGHGKqTA/7SSj5YS4iBBrGy2Xig/aE7tF8ucwW/YDdCj8OSpZJSdQRpy73KK8diJw
VmjjHPgdy02/rTgjnquS2eStfGipre4RKBGaF9u5+iix07tInDk9U3naPSIo1Tgo5bw6SG15mN5E
b3KW6VnaO91jFY1EdQ3a8jbLqGqIcKJOnTsOB9xhS3Afvh0ZiuBtTKLMCZam7gXnFvGXTMzwNnZd
nU0dw6TGzr2bK8iZry+sO1b5S7M2/eMQ40POVj6qs1ou6akEckVFHFvj47pk28wGkaPTTzicKCpM
xOOnKRjVNncKjh6yf26R820Tmnkno8KQxpY8HSlTXnbNG5hOSwJi0SYnUig4X124XHpA4Jd9o9LP
AutSPMbD1TmvUdBdt15IZHZNeupGcvIJdi3L4QlUTcAP2qIwUs0smHuguaAPgBQCn3jtKoYhsIGx
yiyJVvsps8v+kVak1ZHc0/NOdyJIdx2nU3RsrI+Yg7UnqBCs+5UDwbcoxXl1k0gzBwVmutsogGRI
9JdxW4b5j+0kXNgojjj2xWGuvmKt4wVbDhj6Ab2w/qJVTBdqpCAXQKl9hiQVK5qN25eIi0bVXuE8
M90XOM6/9MpPvxWdTs5UkNfLJpvZmXxE3YcliJZsg/BKEIw6pJ/LMCA5d0Q0k+6iDoB7V/dFt3yH
n/9LdPgT0QEewU/g+e5RPv4/ckQLuVw9Nl//93/+r358emx+FbC+/pW/kxwInYdDjwqVBDmo6TYt
yX8KWNnxXBhBGN05/BNI/++hovDybfqpIO8mnoJm5j9IDp79N9fF4pRWDmyg/5Tk8Hv3IqRC5Vug
rnXpY7zpKpRO7/qj51tYQ+EnxAGXWTwl/nj/05j8CyLB780LWm2Jh5up6ZRAIP61ebE6oyDWWlnH
cfWd+6prkORw0L5ukFc1f2hZviEt0LuA++1AKDakBXy3eHw/txF5FuWYKC81KFdyza6nLhFremf+
yvKJtXXxR6M75/fbIzCFDC1o0zGrvY324udL6moEeIhEinRdIP1Nh05edGLKuk1nNV1AKs6cfCJ/
yHMPBGsqbxew2SwnYTdTbw8BsqZAKQJbJw0bvicz+Zh0mqVtSYT91OpCXAwJ3IshhdkId7k4acIF
FB+t8NkijNtbhQ1UbQn50ZFhi+pQ9AcLZ+WrdJHFlZ+VQbvzMlp8ZBg0p0U2LrDQxubWtfz1a8L2
i2GADzTQZ5f2tBR79EvY1vc1KdxUOJf0vsN4m5fedOuOU/ONyr27Xgk/+eiC2UIdTGtQUs5wDvZL
RHG089HuUpRcK6ZfsbLhW4L2751cE4Am0aZFjuyuRB9jnoUh/yMBndaRvt6wW4U1H4eljjKoW0mK
O6zlds9jDDUWTyd9m3Qrp2p7mAEXRewjs3OJequsZAaqzoFxh020gEWPn3FiC5aRvkxP7mAbgQHN
WElZWzvv7H5je037NImo/1xSA/9Voou6SzI7yRHajclLGY894Y+JII8AhLWj5CgLfRAqxlvEjr38
qcrrOABN8Otru8YDDVZzhvH1NE/ny9TO9JBWdJVpIXYudpJn4CdgVH5RBteFRzGgC1AsjeMFGGi4
Hx002U3UqUOnbYlGgsQnkM+weRFNk5/kbf68iLLfZR49KHgdQIdErOWIvRkcWM715VA361+Yw1i3
HmkCF8BX0DVH7VSnYatsrGSLMrVpJlkf/LAITlO4+Ec1t+PeW4rqwi6z6SUbQ/lUOUb4u2ZriMMZ
co4zhmDc5Wn4PEiUv84srlpTWegI7xSyuTcApCTeS0jXVfYxGakFBzbJE6vnIEu7S9OfmlvOPr69
TVLkylEvz0tL+LB7JLZv8M/LR3qRKb8cffFS0P6cjX+Px+twl861i1R+vGH/RpgI98RnavP2AJqo
S6+Cul866qtuIuuAGlBeVm67Phljty1PNnjqdVVdI+lzcS+T8o52Oz0vGd+hIi72U7A+AJd4V+4K
uZrA1BFXr3Xdz0k4fwA5mrbExqjD0pDZO0Mv99LOPRZVDGyMxQjpos9tWKCmS9U0kWUyVbqEqB3D
eiYEtlS7KmuqYE/RBY621ANHx3iuF30KqJMBEuXZYNtgbVhNfKrG2VeI6txpnDMGoht2tN3H8t4X
ZZxJRBAlnZv5PiLVcp9AcUEoueSiIhykKhC40mYxRUnbnsxqDaMHbflZfIiWysWSJ4a1vKP1tsSH
sRxxrt1w7AwPOMSs2Z3Cew+edV+o7CocBEewrhHtfJOFVhbj6wu8n6ObxBgVI4J0Dj67fW5IS3ab
WvgBC524n8oJI9HDoBE+vEQkwQJsyFxaZwjRs0l8qBqc3ocTJxmrz3Q7qw9Yaxcnwm5ZhrsmQnNg
U+1H6QKmnHpuumzmicZfoBWV0ryqeTKqSww8peedzW5KoaR1cCSqh6Me4DjmYc2aOPcuGQiwqQbz
n6M0TD9AGpifQ7eFhMwxoKf5AK0W7I7rAq0vu2rCQhMr0vas0Lgm41q9ghMPKVimBYJ8ToI2+Q2R
ijiQGzO6WhTtPugx4GpHm36DteTYOyO//qIF/28gseYDnn4pilNofP0OD5jmVnt+/9UYVFzwRYrs
gAljd96TVLvuphDK1F4sc3ca23VyXQdF+Fg3A9/Pw4ibtKCoubXmyqTAxQ3fzQp7fhZYsvmGxz9m
ASBMN3WFHH4Xr033IWtyUgpGfDAcFo8K42Ew+d3rPv7fKvAPVSAcSJOD9+/prtfia9a1P8szf/yV
H2UgXll/81H/OGgqI44tpgL6UQY6RBAGEHJijLKo9/itf5SBfvg3zmWYi0AaJDmEYPp/lIFYnOB9
4qOoxCg58kNi5/8DeSZeJb9SLdB3Qu+E5IqoFGPZ3whJFTLlap6S4qasEq9Mth5UTOPzV4XXCaCw
T+boIEb85mxasMx6k0o0m4SiKlXdDJ7goQrZRBUIK6k9CHbucuCbWv8VxLg421uSuRv6gW1FQ6q1
5xsAdfulsfvZhhqAIjLeCiePbVBoXBZYGhBrIF3vEnJKseIusa1qnW+mhiF7dBziJwsJ1BYz3Ows
qvwByn+2bjUJVncByTYngA7rDt8AYggr8vy2HBenaTO4osFDsu5FsFkpBj5GtvWEo26+o41OHUM9
ecWxDbLbupYXuvKL00gF05cZhHLv2z1e7aIN8zsRmaiKsdPLDbLWNEH0gA/C3uu5402MfXYMclz3
u8TO8/MhrQ4Z+dBbyRHuqQCO/DiqMC+vAjDu3QjOfF0Im+JvKTQmoHVohJQg5fTdEiSTEERlsXyI
AinbHU9ieUgXbJgsO1FYl5Eg/yHyvRRRabekxgwgJxkF34Pzddb6gShVJzgJfY28qPUUxpgVOiub
FCDnEKGyyGBleP1fi9ACy9+hJBYoUtg8EjZDym0Qw/hp0jW+jqs5mliWfKZEuRbscaz047org3EU
u7COls9yAiO84U5wXnEr1Wh0G9CVycUhfcgW4abBnfxbJGp/n2dYyY6Fj38qPJUd/XW0Q10e3Q5Y
asLWz6sMz3LZ3WITJ86WjiY9AgXn1gqSed8qwP/UB3YFIg7Cl7lPHHie3XQVuc5Kx3/pmhwzKJwP
nMOAn/uFzyl/ubTbCdnCGRKgmWotCQgMjvcMBE3gRlEl3vgV/lanhDE59Jy8YsnaTR4XIXq8ZvQx
U6lawtryllMcDEjkkz77DqN3O4HWUuuQq/eh6Vua9hGSsR78SkUYBnTsvkueYGYtqDybrac1BVVI
J747K7tUJBchMVsvzRAtPSLfqIrwgVwa60IFlOnG97y7Gq0Yh4tW5udh2s5IpfIQUsM4T/ulRy53
qjP0GVtQm1ZsrDq0c9QyGOvTs/DpZklai86W3d6SR5uE+QMCwOKm0ET6bnNQwHLTibThzU7jyJgx
L4XcibJDUtWnvVIXKy2nYcdJwdti5ECB1pPb5mzt1hJ4AaMOzJD82oZo0xBdd6nXZr6qx8A+ERWO
pXlGQAUzzif5powA0/ASK66srqvVQaUp7TzYQKHYNXU8P7jF2J1A7xqyM98e71Zi5GC6TdaztSYt
75QVdppcHgQfV7LzxvVAtHgjD9m0dA+ovG1/Ey9TDlYTu90JUjoB+mf7yNASq5XyyEq0fPAHkybl
BiGBTAUWeyGt4pxMqKjEWIkcVvENi/2PwRTGFx7yn/WDqlzVH+cqd7pTkS56F/eWg3shLJc1Ld1b
uAa8j6mflHj/ZaxmwWS3WIMM5cmqvfispNtQ7WL4QPpCOxQWkTe2GLD1ojqJ43Tc106WWtuCZ9Ud
sn7FnhTCxS0sMVsdvIkuH8be7nkXtsnei0uChayihxqEGMC571e/2Nle7fKcK855T2KIysfSlhaB
lLX6PNpIn/cwlHzeNV+rnVVCxmic0JKnIstguHhTSdplPmbinF/wQfJBg+sN3Q0YHZuQyoLO1mgF
mDUuPniXTaxK7SuijgnAc8eQA1EQCkRoENjUEU2r1+1T2cyZ3HRBM/mXyKBIPIk5pdw7cE0+qZmT
ClMYi+UR2jhAlu0ew3iObsOgcHY42C44WRDMxpmNFhzyPHdfW0FKB4UIlLsWq8crwP5JEWEUNc7l
LMhwWuUalifx0HkPg9QPmSaecSPDgig6pyCxaKsoMwmhU6UmscvEf62LM96RbV2KLS0Ind2SJJ/C
7ir9eiECr/EiaRLx/Nd8vGFk1biide0c/ltPvYJjf6inYJJD6f335RSo2li9AdXM3/h7NeUmf0OQ
gpzaELj9nwxSqa/wTrUdyMMBTuiUTv8opggn8jBORVeEBM7DSoYSiH1B5v/7PwE/CtAtwDbFncIY
zf1HxZSBe/5JWzVfx3GB97E/oZwDDjC11k86D/bQpaEx43/NYaGU3zibp569m2fXGkhYkfT9P5U1
JjmHcfHqZjuOSxA8axwIWyym0GC6h96iU4PHFsg03R2ca6DhxHWFhlvYbKQccP0+XMNNkeoMJzfl
EQiqtl5Nxg+e1OVE7B4WFX0kNqDy1vwxlxNZZDVgh4x3/oI5EhLUyYYD440ZRPSNBppIAKVnjWYW
xmE59sWWZiWqwD8ob95wiylv4c2QHgW5OKTo/E160434pUuaP1/7cVZJjSI+ylEqgwkANSX4onFJ
7UDUgN+BN/Q9NrgJX83l5Mn9tEQs6o8/za1/gU6+su1/fmBoRRJkXnj0m0IcXcWvDywqXd10o8he
cNpEKgMHInuNCIIDcZJbMPForEbELpYoEft42lSl7tmpS5teOclM44LGNJqoIc8AR0ayg9Y0Wwl+
qTWPYi8xgQZhQ5Fv6X24VkN4ta4Ycub7BqQ1GOBdQqBN/gCD/orsYvfCIHOg4ESB8wqHiDcqhzSv
iJqs6varPVtL+CFoC6u7a2rCGG7eH71f5RTmQqSa+IgKAhIC/wVXnDNrspLD8+LxtB1v39ep4Sy7
Nm+49qLSv57HLjBGt2FQW3LbO1mk7kAu2j/5cfwKw75+EzgeGOAYv0jCycyQ/PTeOZQaRIqU4Ysa
YxFeIestcV0TpPpG3hn41ko0xfv3HsZvr8nBLkKOwwgQrwIh6o1SIcjmnsJHdE8Ui1QV+Bwucr0Z
Qy1wql8XwB51koz9GF5ZSMu6ZTe29FUBosJlYQYk7NrL88Q2W+IYhWTMvNM+bvuwvMhm/vZ9VlHL
MGS4h2Xhw5glSQpVqokqbk7VcuzZfIUMWVtw8VU4wKMWNPPOGvOcC7rk0Ma3xAlI/XldzLq4GfDU
GmMje/OYufZahOSbuf5gghuGfC4MTu6XzddwnpzCwYA4HdebmJNO8NBiRk8G1UoLl5CHHgojJUM7
OQ/V2KEi2U8h3m6fVulF6l6JIVR3Y8l/mSmdS8WQ5DlFHNZZucbNb9N4eUHER+n1FhME0LLjZjq7
LHO8y/I2bHGom0uX3wzZx/mVApF8E54ESufyVs5Rwxu6DPDM5HYUlHo4CsD4VHAU54RfB6Q2V7My
iDJXXoLm5jNdzEAdUx8qyWUNxxKPRwezgPN8sJbpbNIT1ftWx6lg6ApVwBCPFdwQ2NGpNAsBfstu
I459DILubju/7avq+OMGglLm3Cp1SxKWO9tOLQY0oMe3nGOtPE2EczWcORtDoQ75F3ltJBJvx74q
xd8/Y+gHi7Mk3goFIZSwN6B5IjAPGIOJYwmX1n3OSoMBM/eUfR9VH/E7I2dObPzCPEt49G0tJlJV
nBw75WbvWRFb0YIwnGHpl2jg9hwij5guXYLL/TePuGkmTQlNs7lrZdBFxNt52EJDgYQBC59OtQkM
F7ysBS6TnGTwtfiGE4+Tks6VySr2zix49svzQNAmY9hpVXL9AE2Lk36IaxtO4m6lQ1oTHgUszfkd
KMBsSKWjPX62YFlibqJM+lBfDh7Zxtm+s4R57pGrCr6dWD0aRnucmM38Fd7g8yegysFTMDqUz6d0
HBh5FaYS4KTkyUs4AZjnY/Xfb4kfMheap9J8Fz/JTbhBGEW8gks8VMwUbw1DoHHaWHw9qMrwLbcI
LWz8VkYyB4OHYvL5AzFoS8TXKn2OJzUcVdwnvk16JkN6s8aRmXNwtCP/WErtMz6ZHZopauoFdd/H
Lf8cnLjmBY5KOA5X7IcrSydcQt5zAk9Xs3iYVNrHcvCEeaXxlOJDAQocngRmdBP/klBj1H0EDM0o
5F3Uj8tRaXssm0tV+/TI9kA2BEFvaT5MZlZ7BTnxu75KVic4kgMVkBha2vdJHhSJ2iEjJSWANLk6
J+Q7tEHVkXP0HvSNJfPtHXMbPlGm6PPfBMuimf7xSGvT3ycN2Ha7o8nThQgKAmWMQMB1B3CftPSK
687JC6wOKEDME4ZtuNjOAcP6UVmnxWiTi4fgbkBItdU11hvzeQX8yXeEjMqzGfy46ILHdkQgTWRV
Wi4ZwY5gtT6GK8ZNM6aRUPhzvWchZrnZSy8r4Ytm/dQlyWaiGNGYyLuhzI8pbu5BBgWxYpkNn9c5
sHwSCR3spddDUuJsB8gqcp3n2YWhcDrRldQ035g8RWmWlEjOC6k21ZKaeWnI4Myh1CuGKjvvgJ34
2eCqSXDECDyWynFoGaUd/u2IIjbatpxpuBrn0GXJxcd74im1DsIvLBDwpuWzksE2q+DE4DNz7aJP
pTrYsp/5TeqygZ+R52PWpcoGZ7lNZGm2udyfMpanHlYh4ycx1ibrgVHkXYD7PZrcFA5nS3fK0x+W
4BwaKDM9rnFMzc5zbU1c2newy6B1SIei/KaWHkNCImYCDHb2sV+TCr+VchqYjpqzGrE1USwW1ocl
zi3/WmNqiS8ES1TgH3vCjrmluBOd2Kwc17i+DZq9POMGRIlF/qIprlj1zeDM3eAR0lXREoTKl+Xl
7Fm4gq7IL2n7eAhPoaykQHBTOnxIB83NF11es9qrZY74xlE5W4wS0E/Ei11OKzXCMS6m12iP79Ma
ax/zs8UHOcBCqNCmGgg7A9ZsQVjYtByLWentvUgkYt5Absng80dWVvDm+jF6FWcz507UX7nITcja
SiohrU20Okv4xWrnWnywG13fJ5gTlMwhMRTDWdj2uJ6FnZr6Z07tZCYIyHD+Zco3BVBp+2L4Qm8u
hFsUERPy4pf1Ku4aen/icUYjBGEJEjOdEKsmYKv3gpmsUBzhEiJcBkCoERBtBti4gkea6m6D6q1x
LryabXWfxhKgZuAZEeqH+GfAljdHwoSPaaYrxeRSq0BQtAFNq91kg1BhkZ8T15n8DyEMHz/bliTx
aoLHa3dJu02fcP8YP8Phl6cyZyertxGEqnXdJUVNhAHSwBWEg7ZMOm1CWV3Otu30B5VEGT3vBh3P
fVbSqWHjC2V0NtKjiTeeL11ni3dOgtUQTNoR68rOjUp4xJCYt1lQZ8fI9eQOA1cyTlIAA/vEmZ3c
PaS9drDQBfZdC0yavMC66SEX+B+ncQDDOrF7YDW8YJGG6XsttScvrVG21h0CknH9JFtm9SYgcBFz
0QiP2s6kb5JefBLrIFs1DnYRTlOJXuvqJC0kAehr58cNEHTVeZCHI4HqJn5ymjJuX3IXyxq9q0LY
kjTVA2zothNUn2jjepAecUFJ2yEwhD87wKM7bawqvKJhYFUESYS9C7f9ax63Ju1h28UVAag7J5DL
Gu5Dj0Dp7Eq43Ex503VNyHtpowQLnbs5azrse+auMBtq33hNH3ycl6Dv/R1EcZEq6ikbU4XjoqKA
agwXVF4YgQ0T8x8Qj6bgifCAidhWEhYSXu4hNuWjYAPndcj90KxwmBiaCrOwltRJyb2t56w2N9bP
8fk6ZBYlaQCcyNZDY7pkl5FtkLmQ/qOIzzxMQWeqv3Ak38AjA8vBFAdASTUQF6ahKcIHEFnjZuP0
VgSTC7SSA1Q/DQHLJCizq+6xzWCUTnw3oAqebWo3crOI6mYtKxH6seil1pySsOVhfmzvFTmiq3dM
fLemJGohv7CmAFHa3Ch1ScwhOggaYRbEpnbZo2eIMpQmMzGhDFDfRmbnRP2o+aYiM6x6RDFr1AEJ
+kbut+0A6PkwGxyXdwnBo+D7j0lp1snKR9ZDpJ3hrZIqSfy2QyywIIIKS0TMmtdPrpxE+DTPQ9sd
Qhfi/EXWlYptUfa9qaXaPjIlS55IM0aya0PpfENOtpBGhMGbmtAbOi2HIXrqqWZsE5vIsoao8Bpq
+L57PcOGY2N2qR87mE98h4J9gwxSbsMEvijO34iKGcg+88ukO1kw+wawmBCykGvMvsI3mEYLydzx
7yOxDrxCm6n3VirSqM35xI6OcuPvKoe4LbyILQyKoX/a1AF3QaPT4AFzSw7U3x8jG6bjfApje5L3
0Iw1d+zR2+EZQSyMHAgGWaXm/GadSztNPqsKGK46YmiWNfOpTzlKWi1SAe4KuN+cqIWYVJGf9sSo
8Fm2hM4yb2bM6dkU43BgsjSAEI7eFrMtIrnzK5cqBY97U80rcFgRHO0+G1V8g0eV2xUXYRrZfJ9l
9c174Hm4hWFlh+O5uq9H37wiAyFYnOIRyPILqfJNoeaAUj4UA1wOImOQaMJ9GdwI/7Rd9n13zZVC
fgs/Bg4BmVpeTxUYesLUmzI08zGtS8IZgdazitTEFU9ggvHKxfw2VYkgXriGWxjvMIsB4dnmeWRK
Qzq9mSnmvd582++vRyWhSNzXeBnzUMXIwtdceNrD8U/FM+aRR0J9KvLpmoG5UCNIoSYoD77wzdyt
WxelVTM7mZK7rB5jZzrjAxqPopbEY57tZKFfQ+6zCm7B7hUEonIkt5JAXNVx5MuipBCPSkzGv3qs
JrSSCHBm37vwZ0dWwOWByzxrbNccAss+4MRmk9bCAyHIh/KSgyfPWS7Bupx7s8v5CY7cotWJdr2h
elS5oxkU7PdN5TNmtqLWGCFWc7eFJjdh2f84EUPAJvX3oLMMMQT6pMHjTxlnFoK0LcvSz56ahvXG
JqfZxrUEXUe8U7nIRutIhJo33YfowicLlzuH8YeIYA7dESafVGFCO+aQHyXCFPIZrvPqPkVHxlMz
ADjluo7pXGwLoQIICMRcEITJqJsVd3UGzrynQ9S382jOD0ynMODy4BVosfjYnjU5PPak3sD6QJPN
1D/CMIR4slQxddT3Vw9tsCmtaqtJWoJhhq4eB8we1WgmRjv3fE0r9RYzJbEUmNtr29e6HRiQ1Zy4
g8SSDOTsROYV57Sc9ZchnB6Dj89ldpJiZzfdhjpax9N40k59jGFcjYKNzfKpDzwtFUsnFoodH5P4
kiDvk3JoTSUKhZlVfDt/PzUC9WODdoq6gKbbJQX/FJKIMbM675NMmVPg94MFhHDzpbsVf4Fsy1tG
GuJGxisnXl9hyr/sOCRB+9rOedvySAtnMl99ajU74V7nUyolpo2tX11GPeAIv7guzKjFrcyCJXmM
pE3D2CsKlD4WdvbAnbnXVo9ep80JHbmXWTkSPZpCt8Gng3t5HzX6F5gRvM4EqSJBx3hLvcGM6OnR
o07q+Umn0pwzVW7VebCzMOmv6eROgvv9wyXfooHAVMQPB8Sx+DisUDj9Co3RKGxjW8LwCsLZQNLf
p0YdWxZb1/t39/ulDKEVe1qDghu656+XcnOaWAp04qnwU7M+daHvEaKuWaxZu96/1isy+xNyG+GC
40WYq+Jq4kEWewu1j7aD9wYcwiftNRMHmSlvXGZiIP2c15CYFYe9cA07Fo2pxRABEEXVAwbLuOZx
7gaFMHBtwpHXrD3fV+YfgC5CNXNEaKMA7vYFhLSZP73/9X8bKg/SLYWtA8vXgYNrfv4TYKlpvMIK
iIJHWTia78EGZY6FbK4cof6zS7063gDuMVqvaOWbOUdkuBV1deQ91xNuoAtn9d48elaalK3+/WsZ
uPznh4JXB2biPBmg+dg4h/16W26BNr8vAvdFOxl9/q8cpSA0nJJZyVucdYMBg+sFRkayf//Cb8eT
hgVVq/kfCaK0h95MPVqeo0jKanzWNq7UtKejOlZ3qWuZN/r9S73h/BqwmVxUsCvj5UWbyX4zoGXX
OdWs3OaFRJWgiY5FkrYfa1fSTYG/kaVZf62TFbnMRVfAGrH3gcqBA0rY/6xvOCWkGl4DaY3JLYls
kYc1qZEjX1QqE/FyZGn0qUHe/9K/PRic3E1uoFkFcCF7+7aQTBG72rXb53aRgm8hrIRKQzkLlcuP
Y0XaqI6X9v3rOr8/mISn4lLVwXZyWYx+nRGpMXaDdWM9rYHluOsWsyngPPCDPieozaGBPaKxDP0q
elw417N1DkKYWoQzI4UMjhozW1ge61U+ZQStJAevDakKgmbx/7io/LY8ewx3QiuIThA+bW9nESeO
wm05azwmeexNyzFd4nL+5KyR2U3CNJv/uDq/baHAGXei0HUDrokb/1t6vBhGL854Kx57PzfzVmr2
pZupoAi6Q5Fkyrs04WhM3b3w5681MR7imsKgCU7ff1JvHxRdU5z6WSFokxLE+3bxnlup1Zxk3hfg
O1CWJc8BdGP407yy71/p7Si7ePpwt8beJ6KD9HZKVJyhYs8pnS9kAUaklve1qeWKElDjiN+xOWC9
f8FfLbdYigLaYDEMfURA7IZvF1tZxiv77iK+iJY+EdRLLzUVAfXDwnMlLKnWcFcLyDQJgRtBnv2Q
0Pxb37FXs7Sf10VOJeRz2liBowHi1t+siwAqee30UUsong2/aE8vi8BMAMI8gSzyWuErkZtTZOhj
ZbzsfvSPrEAadLgJSXzKT+fvg9NA6meMeKEWNrzOTzwO1msdt7zXY0XwIvpJRPJw7Aunkiy10RyY
ulItU6c6uKE2e+TGYyOnbJfYWSzPDozeGZefCjR7j8ipcOVpQWs5hq5SYe1AxQYtmX3VEm7EgR86
sal84aVyDMBCxVTD2AL1fK3oey9r5BTMLlNVrjlfYJj5ejhyHXOuTEtcaox5EHR9kOSsFID4rtLK
4JEt4ZZn7z//3yYcuQa+HWJSiGvL71N74hCeW/a6fO7wiGFpzXpp0IKEWHoWvB/dnfcvafabXx44
VUnyuvJhYxpHv/lnRjWhAGM8f04y5EHefipg4F0GceRW1pU9ouhPNz7ZaeAN2knN+cmqG/Nt3v8a
b+/c89AdUWQYXQzv3FuzuRaTZ8KRZP656ugUnBWNkM1Ht5pdceGO8g8ec29XEEQ+QeQZy0lcXQkP
eTPJQ8fOirwfxy9q6ImDDsrITIuy7M0h5P37ct+80nw6QQ84aYYR+xlOYW/24GzWdl23yv3YjtKO
dylIv8wOGR0HQKECQxbeBRreDf+KwDaZlzrwkk+cGgMcwno6IKCVoAOmf9/PXs2+46wIBe/tImNL
xKmbtwLjuNwgwNoyiBlZ9x0voYpD01GB3c5vK8vxuDmrCijbsswyTVVHNWa95uxMRN6pZbGO1qis
sVj6g5Pgm/FmDBLWFcIe2NcJwHo7BkGQyaQJJ/1xakpTxKYdXT047HMHyPT+eHtv5rN5pixeIYQL
rO5YR99s43PX035w/PQ+9rvXa00BXYZKDeZUPLHUswR9773XkHQYhVYjP8WI5fufhJoMmGbNNoMb
UKawdQOb9Kx0bjOmgG9WVRISezHyquIBDs+tmk8WbwJb2Fd4+4GvrCxq6vCjR05j1fRbcaxyeXfW
2F75meoa88DXAL36g/Vac0bfUTzl0CyQOyvIzZMsHQp8yMf4CvLcpShMD+ZHt5k3krlb0h5k30tT
AEFEtU4zgxa+P6Txr48vinBjjBDfQVgK2AtxL/21Mhq4AxXbffpcKy96KEUbuAcXJsExrOLepx1G
JjnEvOR8iYs6JQgubY+NW9WfyABBiNPGE1reEf5dgsQDZwAU5h9ToJ7xptYj1kl5rNCtJOVtQ1f6
GYX72G9CYeEOQdszvFZB2p3n0Dcv2ZHyFWArx87fQtj/10p1ps5SMWPD1CNb8XcA7NUna8VWCN0W
Uo/tmIgbn12pOvi1hZnQItRO9suwp9KsP+VUxmdQLGmolb0E+e6qmW63dOovnEWC80VnaNymdbAd
gglEdO+yPz/2eeeQBi3CHLQvG8cTlyyf+xknhE/4XEG1jW3Lb3cWEPdnTNLHl9rqxYfQH0fKonQ6
wvArD3TUFpNxDw9ji7qjsDaT3yBbbru9nBMFtpmX5V8Tfo40mFKMoSQ0wvu1RMrDSc1Cto4ccosv
5a0vMe6DjTx+IcPY/5hPwbTNddicI7cu9n6xFOfvz4hfF2smBIc0FrOAUoE0Njywf50QHUhphCSw
feF56ZvETckHxW8eWXUo7PDj+xf79YX+fjFI/xCykCUkXPLXixHVSWknkvYF44QGjpC279HKuBjI
NRWSduinZNN3zS3ddHQo71/7t5n/eptwdehusoi/PYygDScmyRfNy9C2YDxe3Vf60HgOxLf3L/T6
Sf/chl/v0nddODroL9iQ3+It2sVrXnECfYF+yzvjuWwXsJ4bp0A0WEd3LQLuu2JMLYSBdYClkaf6
4v+zdybLkRvp0n2Va/8eMszD4t/kPDFJJufawFgkCwjMgSkAPP09YElqVXW3dLWXSQuZqkgmMwFE
xOfux6ksEY67GrIW2xdmPfe6duvgUGjSe2C9pYWQEXz7mOdsXsy2yIlxt4Z9q/dJ8Q0EsX8qUDJu
wZKaT0HCSGdhwOGoqOSOrq0cwD7VILnLoDNFtqZDiBl0HYzvSQkGKZFdDT3D0V/1obWWE5/fX+yF
fjLh8ZbM2wC2QbwvFmv0z1sCQ/OawSak+G5385sfCyveWpRg74ZpeC2MIHuxtGBYdWaEPihrzQV2
NJIi/fNPxpkv5h8+GW82a87WKWi4LOM/LShGGuYobbH3HnVobEye63Qx+OSiCUZkU7vq7XzYeXk7
dAuhVTnCaJnvSNIHV33l9u2CoKh2PRmRvbOmkRkztetfcoH0tKxT7Yoiae80WuO2sHLrHrkgA2XI
h7Zw0ZDH5dQOKJRJ2YRLrwq8C9vGvtwoAEijm4iz5VWCdlzUARGV1XXutFkLlLjpvo5Z3D1AM01v
4VGwQLj4ujeW2SoyErWI7lUWxJTGSJ1fAJc2TQxthFrmAZZCM2RNvLMdzT+JeLSfDASgcIE+R/Xj
n7+583v383trM4gjHMRp1jPn++8PwyWKeFGidS98l8J2zpq0ksdKWCPJN1noZ0PNCbw//4nGj8ZX
riqPYxauW075Fha8nyngtGxkdc7S+ZFUCSxDzSLcDddBOzLTTzZodi1Peieq3ysLBKiIhvYkRKDf
an1gbf78tXxyd3/89dlq8vj87LZzjZ/NgDWt9Y0fFcVHNKDFcW4vwy9lPcX9Suajs5C6mTIMzEv6
dVqHsfoqiV1nhxEe0k6mgmCJNwCbfV2SqKTPsp9VEtSmQmsgkrqi2dGsAz2zi6N95HiRvQAYZKpF
Mxp0vESVnneL2vDLJdk9p9pqvC2bJG21K3LkPX8BBN7JBRN5M1K8CYrUoVIgUqzey9IgkpvjiGBH
aeUEQzOZUXrfg+xb9/gDHp2eoyl7keYOQEixpzrXqhd44T1KTwaU1aXLgPyGzq4CdwJzqgHxHwm2
pUAoIibiVVeqChpqtUTl4qslLGHs8XGpequ7kflEB4h4JsPcfrOFKZiK9gmZyD//dP79+cOVEjCK
YiAEkfrfRuCWiWmA7qEURAbzgQX5+OQrhqgRgZ2PjDOV9z41XUh8Wfs69glI1tHtq79CBfynC9af
LcgsfSDEmA38eI9gKmzyZvKyD/iU8JE+PxB3InRxEmBaN/rUB/eyLroNwapwXQXh8BLTiVBxnUzG
/V+8J//hhp0rGGkQJF2h/5tjd8o71ZdDmnxEnu7eSZeAgplpIM3QQI6si925A6FzqOwi38OgM65a
KHmoUVk73Agv9jEkF6o/Ca2zvuGcl87ClyK9+4tX+W9bBtDz2Oe5xfFMc6j86S3r83CkxtXuPhCI
ZPTAzsJplgzdx0XX6P3ZdPsU+bWZXB/0v1N+iyfdI3QHNFptaThtHp0gi0462KsHs7bhMHesAps6
qTPe7ijxlrbEGfH9evsnt3o/VkBIXt9zOtxEwyHlrf1jCNUIbPaXf5KzqAU31I9Bi88v+S1ooQcU
saAdcEphs/AJ0/gttmpANgFrQkcLihKMdvP3pIXlQS/hq7BmMWzhT3gNvyYtLJIWAEZpE0AeYg7n
/52gBZvUH9Y4h/7OedZA8yIyCi/v5z0ksbmGEJGrToaAqCU5nivsEjikHLfUj7BjfXJLUKwxk2xT
k3Zg/allJ2pwmqSA5d7M7ZYqwFnFImTENViphMh3ISv/TmDdAomwpEoUjXFZqcEuNralinwJHmDc
JZpSKImc18y839cdg5uePsYW0GZ1VWRjUqz6XnAkC/yqODlhMhxYUHowfQKy0WgD4sJ9Df5bc5+1
puy3quy9aKkPwSpwkuqUzFYRGtFJcztOat4DBCYELmLi9gv8liSneBAFa8WwQRFOn4CNuFB1L1Pa
01xXmTyzOf/0V0KPEbvNeN6dcAAXGEVoq8y2xdBnW2w/GaykoATDl0fSOweo5RiSRx2Qg0ZMj+He
2G7bOiVtqs1WgTi3013FqXCTTLWH+o3zDZSwnYSUs/Vhf206YfGCRxJrEnhOIrxt0q7ipmEhi6rR
hAgRwT9v0hzrqSP757a2x8dwKnEj1JGk5R51FL5SWDv8onaod+Yzvgh5Uo6RbWlprNe2kfZrN6qk
gQOmPimUmAq0tqfWOsf1aiFS5ewpq/Eeg2QcTuzLgmbLYFm2m7gBywZ32aDnndG+fivddG0S3c+3
VpuFrPnOwIg0aak+byj8gcuS9x42ErsuV3pncxJ2+3wnwSuuSN50/sZUSq1Vm5TLPDJ7XOtmq/NG
R1UFnpKNBNAoob9OjkH43+Fu3MxQkLUOLv41h7hoboI6d7ZdOVR3oDHjI/ax7BkHvAt1jXnFssLB
vMv6ONJXZg0xG0gwu3IWoxrDr1xWTJS5aIzB6NfsMaFD9dGwjrEwXg+OpDUurHGhSTs6gI8fvEVp
5SnmPmsmosYdEI9EK/ctOcZ9m3v5iulp+IW7oWaygHXpK2oQqdexaft0G7XSvA8z0e1VTYzUzDhS
kd4Lmzvf7t/omNFmaPa0CjEc5qAlR6oKvMoiNxjhB19Grm+cqKy1D2ns+C8zDGeLsZ5kLClLw1g5
vRktGrgOdOOG8t7Bb3qWTHS+Zm0erjoZjY9g3fNdOAGUWGoEoJNFpZFm7CutuR4prThLJ0lAypRJ
Ihb4xanLa6h2NGCnPbiRbDFRBhABAwG5GWDKwCwvzC6pXZlLTLDVtm9zfFY+16EXEoR0IJdSMCm7
5YhzMNiUhc3+znfwvx2ryk9w6LbVdZ2HwYYYZPZRGOm4h9NTLgcC64t+GAMQ2+1bgjV5ZY1KLeHR
4wjP2FuWtvmKweHJyWr4YADuiUv3pkfXgmR/HGUg0GVcde6Naggg8mNTx+3G+p9V8Tua6y9XRYeT
y5+tiilm8tfmx5V0/prfoF7BL4ClXAbqgY2mxBL3O80hsH/hsEHDiomANrcCc+z6Derl/oJJEssH
jSacui3vD8uiRQ+3MXcIz5AslrO/tS4SevpxXWTMz7+ME/FHMHN2fj784Dw2uaw7ew/M3V+STMMg
TP/fdgIfecgi6ezAzOA4K5Ua3wmpeydqASRLimGoS1l2Opu5SnvNvEy/Sok+YXULrXuXG4tMcEVV
ZtTY3jnO+uYyJr24x3GZbVN8ePscpeNLWYU+aUMvORAPgB7ayK8IR8mOcCHsbQbzQ43NpZre9Col
+kwvKALckJp3aF/pISiy4hh6VrbtrGaBxai4Kh2TzEUW5gSYCSQbfaP2hcjzHIGY8mwTcP0hl10F
STqjrwAQw7bK/OBE+18PrMAdzFs8eMGZrATlBPRMXjEW0KgKLi254XySbbFGRs9GIIKzoaU3xuB2
V6Fp3E/6iCbgYmcupB1ooKcq6xuH6Hih8hE8FYxRc1kjqNwEOJgh9XgYyG1nAEjOk3LrZHr1rlij
KTO1yA6JmoW3K9MHaSeuXAyZnWyrfEh2QdO2K2WrfKV7o8GM1OyeSl+E120Xq1uqiKY3LJnjc1F3
1i28+3FnjUl9dq1kuEV4F0sEArGRodMd9cGVX/MZS09+xttUPRRTz0j5NYhFL+y0yHZ9ocyFTO3u
HdroQtQOcZ6gOpoF5b2zpbITWM5TvSxWjRNe5WmV7zVf22epRxmMLAlwE+3aStlTKBIAy26SVhxb
11ZbOCXhHkJBfoNePrG6aQkM2JHZGljPpDtW5Cweo1EEL56kUoG9UAW90lV3Va/kfRDa4mpi7Hql
GpLrC/hM4ils7eaUdHp2Z5d2tc2ZeQQLhRl85wyZRyQzs6zbafTEFYH2aYPhOIOEXfnM9QTFSuyC
JI2kjdWfXJxjN0HNtcKUzQ2XyWRnb90wVOfQdbPdOHTW0UWI3uaVK1463xPPsooNHKmVc5sTEdgN
8Ticda23jqZyyl3dldF1a5fNPbH6YDnkdLvlWrevilDRsFo4/tmUlflSIEhfychOqdHKql2SZHa+
yNMmY9pEl2dWqaMZK5vLUdY7TW/XTBXaV6wAOuW7Q2qszSr0XqWlPhw55PtorEi/k7PYl2RgNszp
/dXoFeajZadv9HJBG9Yi23yh8vi+7C0yKDSDbCe90G/L2IWoOsShdnA0rE9sBn39HPfMpJdKc+Vr
E9bJjRel9EgTyA3ewHXG26Lni6JJZA++0HPixiTUdGTiYxLxISrLYvvYZe4KO31+51lN+5Xjdl/D
JDDucS7vWcHcQ6nkFhcaXlbXg7ItsiS9RaeF2BJmO3eEke6GU7G3U0rjmqqju5iH5UtbUj7mOXm4
GYUlVxx4h0VYDMmlaghYT4Msl1bKWG2aG/VwkqbPxBKGB4/p621l5uWSD5TBSB2n5oojdXWj1cNG
Za48yho/4TIINk6b5NuwUfoVFrpsK7NbyBT9szarw6lrGbeJHlk7yB8AsDPFGbfQ+/rNakdeCbEo
pQ/etjTUsAYe38En5ujz3HqEhGhKmzKxUN5Y4pUdKXxtynRLMczEngqM57LuBzeAcafKRRSOayC1
jGWmsoMiGgT9QzSNMBmzlIl0xt6YxxxT0UXW5dOR3Iq8GmnwWRuG9pyYc+MRcHZrDTUeLpZL8irA
dbTMNPEEtEzfZ8jNVE1CkDaTtPyauTFRCvqwbp3cd/dN4ww5EHGtvRUttS+eVyzxrDavbuIN24Sj
3o3euDnh3dzSzzPFFIpsPpEA8DN3jTM4eAxYNc6THcdPgPnEKZ/6L0jr7o4VcVqOSdOfm8gWXEoq
OTUJxdktdQknCBH1TZuE8iohl/CohSI7czao1iUU7I0BYng1mXG1dhppPSEfgYqACL+uQ7/cxENi
fkxe1F0phvavtiXnxYVi7GdGYuKBVAkFt0DaMAuB+ocFH6dkVyK11IwwvjEM5p+Kw/Cij+Rwp3e8
9UXsTCtgydW6GUz/6MOapB8uK+NrcsyKC40NeQAWG7VY78g2RFa3LcTQzpmq6iHrwq0gErsm/jLd
pD2gcwAq0AbHVge332mFvXCiYePKsj8bfWQeAsSeL0pSm6zwTpFCY7kV3OLHhnHJDpsliZ5U1sFL
6rpilRdKf85CMJM8mbDTteZqNF3nZuoS7a3CsXaoWl/bkDtsrsnPZ3sHesUGMGFDv4jyHzAuhRtD
l/odjCOdH+fBHRlHzd1YHBjO9UjteTONb/rU8fhHsphI7A025V4WVTMTE9+FOddiA+xg9F7UAhoQ
ZnZyPXMCWIchnAr9dj49sPYnSXTfgfbB3t3JbITAFLS3ktKOXRlzSy+GyksZCzU1oz0v9OW3oK7S
fZ/F5sIelHYSJoU7fpHf9DMzqnW6F6d2oEKWMPlhLKkO/L77Qkb2VQ+7bwSAXvxyuBTGxNlgUmh/
lsz3deGNa3JY96aMqkMVe959X6XmY8pA8Q2i5/CE2frF7wsXhrErMMWlhwqfst4dKtnIvt1yopaT
e8VWq4jcxWSS3VkLwqT2erYBnAbT8VadGjr/RrZyJJ3tht86MVo+ZzbFBwclziRQB/t0CaBm243s
erY56O0rQc63fKl4gLL3mtOXA6AoSdIyP/haWq9mJXrFJi89GtFYHLpaeC/O6MgvjPSj5CZEuTp6
sWPU9108xeE2m9KMAcHQUNFEn0nrJO9+PDTag0PIwgG+2dM4VGoiLXGdC2tVaPq4xTBfbHq3eQIq
qDC00+etc/aHcGg/DZqpdi58quWYt92ZvzlsgsxjO5nFlCLYp462X3CYWuks0ohVRvMAvLIXeSim
OFvHzH0PrCDaXayJ6AQx0lhi3RvPnGXluebTPEwtp7VYqFc7DcZDHbga9n+t2xrFMC4wd7Pdsiaw
1dTD1UchgI+TknPHVV+GLclFLJMQMojcuI5OtNe+zSdaJuiGj/aTTUKtC8PwUOemOLR6dHKNjGII
z6hO4Czb1Rh58ktn0ZpN1mvcCtmLDVFc6DqRzuFaZOVahXbF7DwmzNoS4FmSv/d3HaMV1G8z3zp6
qH+zO9Koywq76wBGHEPbu+sXrv/UfK8w6b4XmoTSnnU97FJz2cnn0eSf0eZfHOK8T/vqfz/ELcus
rF/fyz8e4r5/ze+zTZPZJhsRLp/vJdO/H+JwY/yCBcQGaUGom3uYIfevhzi4e7O6hZeQ4Td2sj/O
Nt1fEJjNAMkCLwc+67+F5PtUpf8lYDl0PPowk0H/YQPkiPWzNqHzlAAgMGlHxhQSxyvTIvBWz3Uf
2EV9SHSIJJLOCR8rw5ZtEVzXE8S7XK0jsCKORzd1OdoVKK0g9FPrqtBMDJnjQmuZJSXYHgBaNtsu
Tdoh3KZAEYQ4QbPoebxO/F+cFKFE/rAROtmaT0zvurwb4hPGJmec0oXyPQ1HrsZySly+yA/ogVa3
TC01p7nhaPb6C0QybIKli9l4vEskYx6LIDHa1y2Ppi4OroVoGZ4FNiJcTntLvnS6At0r60hpjAsg
bzDtIog41Jj9c9f8X8BLeNbR4P/7XfObiPA/5bf/4Q7q8q/iB3Xg+9f/egd5XPCQLMCbz9M64h4M
NH5VBzzvF4N27QCbPOrafKP8fgdZPrfJDKYJcAmSvXb5o9/UAQrcZzoQf8ik0TT5o78BtZxL4v+g
gHPPwEvhDqeiGeEC69pPVprRKFKE3UHfQXZgPPsNzPT1QHFB4vurQuGjEvoBYus6CLtnI9UWidWs
/vDm3Xy/W/+Hzs2bUjBM////L/hRLfv+EiyXxws+UNuc9Y4fRPgSiHvl+3P5Yj3q59B+HoPq1PTp
ushh8JoYTlpJo04FbdDOwquKupItUn6xVuaL3ZNTj1ecZMByTxolOP6mpciv8oyznAenttMv2G+u
tB5ipl692ezhycUvugJ3SfolaUyOFHB3bBv09PjQTKTjcrjQFFU4wc4uwefhPHBPUu+LcTHpbcmQ
v24swsUpU0+reByBHdZcE7uB7Wlusf8yrWPUKcbjoPnsFjOZn/kL4WtXjpOQ5YbuvW7SE6v4bRYX
3XooaLzT2Pq5wYthaesm8l455GjrPDEWgWstbdcjhRhQjRKvuzJb9UNOqU16GTT0Eanqddrk676t
vrDb0Lci626ixjsmRvF1ApveJumSyp5sS0zPX6gWWLJVFG/5YOvbFBTPYtTVW2FHq8jtmlPRKGfB
RGZZuQ0/bNqI1LqOcipj/3m4/F8eLiSYdMad//3psv0o6+jHB8qvX/PbYFX/xccQhJUVSyTu4dmB
+usTxXd+YXgECAPvEgGNH9sS/vUE0SG54XjBTekDCGEw+jceIDx7fn6C0FjAP4xtURfBN/GA+6OH
JjDLwg9LP9uRz3iBATks2iYt13gWntHt7mo2vIXeyWc/N56Z8Bubzhs3zdAf2tHz15Mmzb3FoHDf
ZAEVvwa6FN0j2ZZnAYqVJjkE90H9bQx7l25qD4ek3+gnLcqqL2xP9IuGe2yL37JbWVAWlpUvxIa4
NgO6yLswd/Vv1CRWKa0mRxzeiu9GKtwiU7tuNJPTobLrg95SeNzn14QcUK9au10k2bCvG2+6dShy
XZWe8pbGqLp7U9CcFcGU3VOJS2+oZtyqyXK2TRs9uXaOpqK407w8i69aXRjHxOI16ZC8bwy3qdcO
46MbFGFMkdljxw6+s9DSoMI6u9zrX8FSI4pYvVrVbKu/CsChx1TRl2oFE2gJEOlbhxnMmgyyt1XF
2CyVnQ1rhnvvgBesjd2Z4Uqkrr0Ive7VBPxBv2V/AN2fb3KBBprAbt1SmRStsTpC6vCKSy6bTftp
KtGuw5ls32n08VVWoCDYl8aFitbsue2d6snpk00eqNvJaPNLirKNAcSvO3BeHFPppsmuyEtFam1S
Z0BZlEyfu6kUt6kV23urwR5uWSRQF1XU13fS0sI7k7zu0U7HyVtouUPaAEDXCQiXONdlpp7xZjXv
AU0Wj0NuEYhm5q5Wbun5p5iSZWzIqb2XHdwuT+HpLjILvTcze2fXWn714okEuTTx+uyR2lPn6GQQ
0jFfGWe7wG6xABxSQh3Wq/rkSZO2ImEZvHmBiZgcd/iyG7MqDnUTQiufShDoUps6CdqqgFkrKDPk
RF9SH8GKUB5HTjXInF7yxTN7DUdkSHSFeXz4mJhZeedbIbnbXJR3zJiNs0Ul0tFWSXBi2px8qUh9
cjAyPODngqLcTZ4wX251iyYjpxfnrqVtlI44e1g3AsF7AqS8s1rFhpCysXFVS99+lRBOH0eBEbfu
PGuvWUBL6UhseVfnKGMd9wNUDFLaaG6zvg105L4vneIwtHxLDwY/1dyEfm7MiEvT6cIx3dFMxC8v
x2i8IHLwGnMgIRey9OURWp2bLi0o7WuEBL6h0aLo4Q8AAD/2VJcMbV69xNx/W4Ehn3EbB8NVSGaL
foMYmn1Fn+J5lHbzLthCb43Oqj5ALQ03YYeR8POVJWFS+ZsevBrhbTx8t9EUo4RwKoYMEMb+rT1w
Ddoz7D3LY/tQOEV33yS2Yjc9Ui8p5l+8tfLxMiJDPnhDzl/MZh3X6b9Hf2gA0kFibRNlJ18+r7TE
aflpUzSTo42RvrdP8D1DrvIaQxiO1DhKaCKZZPZoB8p8UoUm8EvntnfL6MXe0x43XIyBqWhdt5he
ow7AFRW/PPUg6h80MJcMBEOF31/l7TsQa8GotHSv6cUZ4WAb5iXUE/+i5Iyr4opk/hM44ZfArOWC
MVJMTdVcaaL1Pj/RG7GVZ1Gs3cFUQrlyk/KO+VEAgrwN1p+fVq7A3hPYavxlk4YFfK2295cl27vT
COzxZMBtDReun2H6o4QRr/mcKfegMi4muknZtqBDYz9YmrIUyyaZzk0Rn3s53sDZuO8lloreKb8A
J6c0wR2XgX9ltt21rqKbGCQYsJh4B+vkm6OCI/ErjIRasCxM7zI01sbq423rTo9R3cC41gf/5Lp8
wyp02NJodD6NeAPNory0rGN0UVslgw9huBe7Sh4agnFnt+cZTuFltHLR0ZeGV8wV2+MZ++tKDQCI
wvJgFV54Y7TacG0MZrLxy2hMOJq5MeUyabJgCm9DiU5zICFIC32fgXDyIV3TT2e8F9Gw7KX5Qfkd
fQe0BxypeQXrYOYYAk3nrTbaXeE7t5iDKDPpO+uaOVr4QtfjM8SkN4JkzIyLJt/gjmwRJIp+TdU1
TsoGM+/CrGn1qly3vOss2ybknkzvee8sKdzAqcuoZlO1w11BUeQh8NKtBTsPIsvEByxcYzPILlwk
akxPqWs8uKNuAlqgf24YcxrHTWuneAivdLpQ2GOm5LcCZnYRpb+YVl4kVo3FQNrmNKa6d6i58LfJ
6OqYDMIX3cjlEj/mojNGpLzqUgnf+xCmJ3a2kvoXz9XQytL0vjUaChtHDQZOgrUH+cFfMtZpFmET
tPOxGu58P008D6w+20VIQFh1yB0uJ/iGQXgn8+Y9HluKhKEMnqmnUdXaAgVPg0RrouyAz+jWNIIX
p9JwYWar9JbLCmXFDY0b/Mw2hwDCkcuc2PQuLdJqZTdolo1hVh8N7uM1XK39mEOItarqtctKFA4f
elJi9M86EAm6elntA1M6W83t3nBsvdDDu9VHGT4oo6LK1Er7hWOpFD+Co13VtvMQjgXMNm7DRSKK
6Bn6SEPfhbVqMQKelN9FazYJ/jvad38hw2s8ALqe9xCEC5ZggsYDdXRssnsTcvkS7fUh8VBy7MbO
P5rQSz7aus4olck9igEbqtZ6rd+wpqtN2vC1UW7RodfqZy9Mylsk9GEVxZKdlUUhDqBN/1z1lfpS
wD76okzDOruIb0uHHdaixh61yriLeJK3ovOW1BbLZZjmfjC7YqNTP6BGHRozNIYF7k33bAZyLo6V
VO+2fvTYuoN27Rq1zwjDHCQfIiJHWEfauieUdPKc2uaKKah3IsDODNCeFMvg0JVnanS9AxnwcB1K
J1+HjQwfAylaSvQmkaxBRGHfpYWaIs/Id/bsFNKtoZdyLQYsRxlCIkz8evhW5CbYXmJjD6oWase4
Wj7BXAJKxbNwFU1zO5GnqJa0YfPq3gS4iF1Y3vfaQafRELCqKXdliB2zqttkmYRjuCmF4fOyMrkd
7eyr13BKaupQXVNfrV/VIV0OmVXWW2nGFDepNFyyZ7gaSlgwmraNzAgFyZ9ekrouqxUtuQTolKyX
k5EaC0G+Z0N9OAMe6lG3oO+uKFdhplzCDze70No4WdPfTCl7vLQH7QcZxr8elczuaBpQOxCL2ovV
IrgjNH2oeZol3bHdBKB+Nl0W0nJoYUmoayFWzIO4xcmvLAhLXVhBy2uQKB1Esm5cNHiPHq1q2A5w
vFeNNd2NruWdBzFT0X0/2Y6FsUX7Rb0z6jXh1+gD+z+GL5a8HmLKuoeYvB5ghB1EbzQ4/ppwr2R4
EpG82KHjUCrsJ3tIXMMxTHyITKsEJJIBl2u6BClPV+PodWCC+3Uy+7Eqir2Bp9yS55QIO93c6sMv
PHf8BJ+FP1QtUP6Tfm8C8kAnYnpj/zudHLYq6TL5rA4a5xah4bNQyPneLsS6TT4p/6wdwtcACSZG
2uvthftZTsRq+DRQVzRXQ2zoUaTByO7UXTi3GhlzvxE1YOUm6R37qqX8SE6WWE+VexEBUKJkattL
PHclZWhe13BpnK/N3KSUzJ1KRmO0V2ruWRIULtXRaK6VY/ZXfk8bE1ln+4Bmo3j6UdYUzK1NClzG
Za5wXBPJslYj5U5YwWduUpe8qrn5iQ55GxIkE/pcoxcqSuDvpJJ2CkyTwzKc+6PoH8Ch2CIaUhx5
D6lmWOBSOU4WG2360949U/ULW+bYIAyyI6X9FsMRWIFpDQ60w1JhlXzWWUVj3X7VbdW+E+tOTmru
vTL9hswIM9N9nQR3et8F+kKyl6Eqq2/TPXWPODenyR5PtqhRkud+rQzv4FUT528cQGHNUOhLEZdq
J+eIEFuuBDVdcu7rajWZv3ufJV4KGs2GhE2/qeeOL7Yv7ppEznBpQ1RR9kAXC/D2tfVZD2bMTWG6
HaByz+1hw9wjRmN3d8RzUpymz5oxObbZ9Vz2Thnm3ENWyAYCfzi3k+VGzFKgf5aWcTQs2Qdkgf/O
8IkHRx85xkXMXWdt7VUv09x/Nn1WofWftWguOTAq33RV3Bds+teOMfnow225YbI8rH1j2osRAaki
NsICPaVnwRjoxSCYvnKlh7fFKWgvqTHglYjCJZdQxKYkKX1ChYUI2ntYGnVEm3gpi8kqF+ye24n+
c0HHU7rCMoBpUjb9t7jJ851ntWJXS1XhGCo+0gG9vBlDj+Njc0rrjiKZqPYvsA77myhuqwv67rRK
mVIvJgpkEVlLH4nYEqsk8MMDL+yBgx/tmEFcbjAQ+fuMgqt/3HS/Fl3+hRBjWO4cBP7vU5/dq3oV
4o86zK9f8psQ4+AkBwMBhfs7l5857m8mc1f/BV4PyQwC5Q5/BQ/er0KMaf5Cfo24EfRt+9OF9/sQ
yGDCTJ6W7A+R49mcbvydKZDz4wyXcBq1eij94Et05tWUB/w4BMLAkE0JMMM7bDQVa86UNyNaPa9z
OWV5cKrsqL6NRVa/oWlj1I5T7cLmgtiZrZFCzQRNgVkzYKGhKFGtNBd/V6DhaRj66qXRdb4PlyPu
17ln7SapYcvjX3JoK4uHdNMR4VtXBgdqUyMQyjNaQfhPx21pjullSqxpF6D4L2JD6z6KScPPHtvK
vtZYjK8HGt4ztjuteoXkO77CLB4FeyretmUc9Rx767SmRzvT5cEZteor1uLkFSbReKOlo0F5eDK+
jPVULxlRpx6H4qn96OvI4PxCfVqELf82it1bTiBCLICPmQ/z1Cf9izH6Zw71X1rY50fgzg2iOmd3
int8LoM/zuFyQvmJFjbu3VRbwd6xOmddmUNN7x09mex/TTk7ts08uMFybJ6wt/GrVa5P9yaOP06P
MeEporflPpi6nuIWJz5jjyzfyVppT2A5m0s8p7sckSRXHKgNPAbzSZ4jtb+NYuo0u8Yqr32/fmgx
T++cSp1QzE1q58ytF9MYKTHd/eEm+U/awU90A2QVyCh8EsQldKIXPwuAFRH8KNQr0oJlHr4Y86cf
4XV/Bloz3GgQYEDkUo0ORaNd2zG7RzqW2mnTsJpcgTHXv1apMQ9fHDVcRwDRDqq0nLtw5L8ksZ0P
eKXGMULlv447F2gsNpgbxw8fGcaY20AwKoEg19PcRQ+oQC+hCqHWtvha3NVY1u160nOuaavV+6M+
We+F251UbRo7uiac3ejXZJPskDqKYUzXg6PMtc6UYeOIl6wKoLnZpXoTcWlxjLbUW8Xzeg+Htt7V
Laa9MGZDWvXdBub6cOGmTM+4C7iZmlTsUutdz0VSk+Os3WaVJizByIo5TlJ/6FZCgPkq5452faqZ
UwimM15RDBfAd5gugagkV3lsyRO0SvNpbIvqw8/YRiwKxVmdtEUgicHS+1cQW9gFQyWOYE70qxAt
6cYvjP7KYafScmQn9LGW8ZTsxjqmMw3XgXmBNTVcN63BGwoneAOwYNopZ743tXS6zXvVPNkxhtiA
JPDJBri41JmU/QWE46dnFhgBTJAu7hDLsNDTCAj/eMOYERa2qPe0S4z36LYNoARoxBEex4Fu7Nrr
aEgP5munLqc3ZfrTskHLGZe2GuP3pCqHc+Wa4YHCdvnkSRv/WZzpW2TY5yGwMal3bv6A3zZgKlA7
GYu5VWwzPvtTGdJUorfRtG6wOq05nZqX/2XvTJYjR84t/UKNa5iHLYaYGAySwSnJDYxMZmIGHHDM
T98fqFJfVfVtqbXXpkxWpqwMBgH3fzjnO7NKf8Aylx91GZTl1kxjaL3QlneAVJF3iLUp6NFFr0VW
r+gR8hvUh/lMoHtXNOvD92NLRDYkxc0607UWSeqiiX83pav+cJVK4rDW5GutrO2FISIBlZVI8W7S
aWWftVrs26ZjtzzMHgmXxjDYe5MNthMVbkq2mQoKP/rnr+5fAkW2r5+wPhcrHzrwbROxvdr/4L2d
Wk2S7NnFV70TtkL37Gj+0rXKY756/ARaTkqa3UrlKV8y3KDWLDxxC441nfcuMAZac95BhkJlG5/c
YhQfxWh3i+9REiX0eR2B6CZRV/428z2Sn6bs/v0fgFUeH8vWuZdhNf35B6jXQpLHx5ahtNc+wlVK
wp9Ikl0Lox/tds05E7cT54UOQ3HTzSkRIgDC1GPVutEmVFC8ewYH89J8GLOjob2dEQLrYoh3benG
T6XTYvRP64SO9J9/9r9Ecnx/+WT8IH1nburprH7//NmZIGfdak7WtRm2ZPRJyvg3T3PsHjrZlYC8
svU2n+V8V2L12veVy0+g17V9dAlCPTWVmwUTM8ljaU0dFpZWeQJv6+29yeypcNuhvltdCRFQ5+ef
KtjYLIUm+RtsKDMVLzM/iUodjioxZCTOt+t8P5hTUe+d0ekCkVurP28Dz34Y4ledTJkD0mr3BEtJ
h9jt2LtSGslOEJ731tn1uu+mMab2TrtorZ3aDXpdn38BxuC8wr5GrJoUuhathkDm2BSwqLuDhGfZ
+kYhxJGorvitdnjVqQnm++9XL/aU5KsjwRUXVcG/HJifnda506+0T4zKq9wYA8ZG6ZcqCFnLMZC9
8eSNv1D3bifI9tXkTnwasnq9NdlMZ76J+Yk5Wqf6C7CFJzRSCEbM1s5+OFX+02gqRGdJOh9hDhEU
tw0GFZM2kRAQGVoMZC/YlrlL/vmDQJHIb/q/ywaeBBCE1AwYK6zvcvAvZQNnNZha8DRXuvIeHZvK
C+Z/n83lNDMSiVv8+GihCfZbSRyhFBMftt6vrIE4kxDSyGMK7yFMy7w8tRkjOn+p1KwIRvKgKwS3
NRF0TK583iT1c8Hg/ryhBj91mv1fQ+aYSujZwAFDmboN2lfKsduRbI0Ir/bCc2DWBnpeoyQ/u9TQ
B/oeJuCDS+cULqtwjrNZPTNv1ww+pVzKQNGhR7c2Kc+8WFMoB3X4gqbPEVnUm1W9bQ6ztsq9yVt7
cEosjL66/V7FlPWvGCUPllKwVJn1bI08Y3nVhCAYvEHYyedJQfXmvBBeYvKw5ro0A5iizk90PVXY
gYs/NVpOIrgHX5qRw9ruV8ZGza0+x6YXINhOX7gHshep5AjwVzEZLhbzKn+VrBjYchStnRxS6haM
ggangS/B7WJAcLSrMk5bgdPNzYloXa4qMl7CjsYwIfpk6CP2L5XKj1tw5JUkPqikwmxpxXFP3ImP
xHKNA9eWphmWq1Y/JUDkj7FqcuusWm58piTvLOQ526K4Ufp+K3+85SHpiTAg67pVP6uy4Vzt2wod
PSe7Gij1qp0TaypOCw8C439MhjfwWVOmjWg9fmjNSmLpggj4ARY/7hDNyedrR215wEzoYWQj0OO3
DsMHbO6qRAhtCsypDHYRTHbrFJkjljhX2mS82B2d7dQpPIVZS5Xpz0kX9p6FIMUSMeHNxlr+dpzp
SutcZiikzCb2J+ICGB0W1cVxqvRer5wJCwiUHl96y/rw/SL9R2L4rzpbGg9u7v93Z3tspo8/9bV/
+wN/9LWe+l+a5TjfOobN6/VHT+vZmMd0m5vV0WA/fTfPf/S0prE5xCDFbbJEmDgbQfAPaZSJsAHG
NU0tLx2iKVruf0PZAPXmL0cjxAPS12x9OyD1DcD450sSSW8/1k7mnlTiem4U8t7CqdDR3cB4+qrq
cT0yuzIdtmVbWgqK9uJiQM17g1WK6Cd2pHJPjhezp1Qs471p9PFLseqxedNm8/wz7bM8wZ1itHEQ
14OhBEROMdXVYi+Kce28LFY/PQzs1DFKLaSSndLcLb/GcbHOYzu4LykzaIJDys6tmOFq+hLWDcog
OoVj6pHLO1pjGeUU8eRMEIZBCVIZ9heLRnyYqnNMynK95N48vvZZa16LWBlI3B5F/Ls31uoOQtpt
UQ7soRaagTfi+doPk3r5dWYdEOjk3v1myUyYiZdYbMu72bnH9+tV4bwY8p5ZwHy7Op02+R5l2G+n
UpSHps6ZRjpQ3y6jogOuMIXDWFO6+GcpYM0zjXVBpkW+ap5PUFD6sSL6OpT4lCHDxumbthis4wy3
cvfSQV6KydsuHxctTe9gTh2tBq/RIZvKZM8mwD2heRv3KrZhoI9VZT9WKf6c/Up4j4O3JNURLuMh
I2+L3NokrM3G+1o0IKwBjZmjBlj3hhvb6/oAo3h7GuIij3Kp2auvNw1D/xbi2HYAk8a0bLeIJ8i/
XBDu7+LRGa6jU7UHSJnNoVBU+ZkqZI0EHuLmJjBXWzy2JXYe9IFK0JBy/NB4JQtCRdQlsYTA9X03
WfM7ivmGITXw9x/lwD7MHszevWGKia84XRfMajEg+ROq1RgOPSP1qJR1d1eTfRQgt265dm3RwgOf
CYWmau5PGHk2HE86J/duL35L/ivDQe3XNgsV12h+T0lRmghkyCzxM3Ptf9adYSsHSsPyJR7m/Egf
00aU6LmBh8sePwTsgXt7AmvWiNrCzWZ0UDaM1thpDTZ6YhM1Elp6meQvrcp6fHxYCetlpaCh2umx
3Y3ZdVqc9L7S8QeWX/x2qQ0w0XfEdWz3f6rIM5Xy0iC2wBYVXxLZemGlNbqvmf34NlkTdSlMmefE
5e9gtxSSEPNoyjmJJuLeYA1reBAPca1tq88Y4zVvaDDiQj0tvVnsZIVNS2FOENCzE/MAnMOptc5H
cNxEUhVbcv0W6JEWSIMdslbZLm/+daMKy0K70UkjuW1UDZFDY14ZTh9wQFnnFQ4d11+nsjaplwMm
Cb73zUlX+aO5xGHtdjyBZt2qFwUZsh1KORiBAZ5ph3CwP5GgRvpZvjhHY/am82AgY5raik7NGgbY
XNXa3tiyHU56PlRXhJwmhrHGJss6r/ur4smHNeXFLAgRYAz+zOgL+IFbfLlE3Ya5DTuwyXL5pAx6
eaHUcwJZo3XMZkt77LB1Y3St6pIgcRPhoZ2zbyiA9uRTQlCszs50HIp7w6xfPLMrCSnjxVYagyyv
5Ip7jthGCqEgZqsX5DD4CM9krXboVruCKw8ZTsmb6YnWPA3VcfGOTmOukV7a497Vc/1qi0GGHE9F
tJidhbXNrCKb8nX2E1MOt5ZXqBGBdvMZf9/6aoBOpIbGhoQNocQ1k6YnZ+idJ4ZZuCknu5w5pCRn
itNwdviZFSsYeOYGpleRrHdqwdvLJje/X0fOxiIR7qFhmnYYFI9ViAbkK0okpiSSe5BT1rj7Jjr3
gIju9lJh6N07XeXeFJ3+wRwUTVfCLmPG+uUzJekjmBfoIAy+lIepxF4Vr0YNaykp+bZ1krY6zG0e
JkLitPnOjZEdH3apmawepT5nrIvuculOX6NK/4jPB2sMm/FIhZgR5qYz7DrpVj/axnXv0575ZZDw
6/+Ru9ZOtwblYhVzfUcSShZuWU1PEHXK33Ix+zcHItij0871Q9umSbRorborhTncjmvvHnPVlIg3
CqWIEBCWHLppNjxmptGc3FQaH+QzY6812gl7T1vfupqQ7CEs7Q6XXEHIPGtjCX7pMdGqTRWraNkF
GV9/xvo6nqVVxgc1JTp4zGUREhfEkVkmd5on80NGq8FgdXBcNqKug9iObCuED7pOKZuuJ7UU6a4q
8uqS6WX8nNbrlDLLsOT78o1iWpUxO+sw6w/ssVsWVNr8WfVDEdD+rU/GaOiEdgNcZT2W9YS7t/K5
ZUp5xh80nUlm2mBStprzvLXpFaKA9sigSIe5lAvEgm2/BCxg01fRCvhRrDvvU9mw8OZgag/c6PNH
ii/0Cc0b82ZGhnOEtbmg7jRXxGhDf7K6/qEf2FzeJZ2h9f0PtbW9QofdNGmF+mNB2Vgfmtnpslcm
P5tip2/sgZuoUN38bm3SUfdrY6giQK5tuBjjjARLndcvtx/tKC6WmuYx4wgmuI8hYdfhsk3SZdhP
avU0zbR0sD8S1JFZfORXWYZDXZcPBgiT0Kqd05AoImwJlQ3+Ux//f+l9GbJQN/6T+vjrI/2TAUf7
25/4++JHw0xjIuNgv8Mtzprn/xTJmAdY73B/IZpn8E/1/PcSGWcOfb2q6sDDrS1r+b9LZA1jAcYc
1j5bv8+26N8pkSmq/1Iib/8FlY+12bZMDR/0n0vkQovbAR4KQbKpqRwTXMftDYZClt+Kq2Hf5fpn
2GEgM8QkUT6umbC8T7BZv9JmtR5NpzBAwDRgE3hTXgtHyW4o62aghZhmY5/6gvPaW6FgwqJZF661
Uk9aRHhkQj2rdRsrfj1mpQFq1MOpg3Yrzy+OnnqI5Rih7TKZ1kdoXAwHsFgG1bLVeVVphhtoYpdm
jMei3BseCuH1HVnFU3wuEQqd5aD3e2hq7Un3uukLrei7WfVoejypvgFEdvaqyMR7VxVqgKrFPtqG
/DC6nNZ1dlPkZY4Op2Zd0vmgisYkxtFVLjXrmRnb8LhLifvs4qDzOFq6wBGDVo0keJUsePVsyu+U
NNVfR7g8JrJI0tkpSWWWqtdFblq4oQWb1KuvpZV5z7M1L6ywZmMvdO91nl07GlVikoyxemAf1B7M
odMvXVWxCUGGSnGNh4n8gulo2Wl2S3Deh9dTUfBds20TdnFDieHty0YZP2XhxMcltowdBXL5C8Mw
A7bc1X5tg92W1rxrDp6e/RoGvYu8KZt/WBr5OZBA8wSlgEs2TVW677o+cIs45P3NbvNaZdVrC+r5
FoIUeYfpNL7FvWIRIQV41iwyJ7DE5n13phpBWYkaTvONzMMzv87mRvxJxXF7Ip/bUdo7YlOxKKM9
Lg5oWFuGVI6DIxVMFOZNlBd7lVXMEgK+gsBkF1pyNQutuF8Wud7FU0qRv5rtOTWwjfuZOlv8LUaD
ONox92AEGSfD2skeJ1uWZ6sSyzlFNnPLJZrvgN1N91PXdrtayvlnj6+fpDDVgIZVKOI38MB8YCZi
avsKX/QZcU52mAlwO/cxkH1/tqeEOLxSCUowSIdUQ5Tt43x1bjQ2QI2f9Y56QeINr7DzMJF3pLPV
+DhGz09cObwY8zIQRGws+q4wihaVgOpkoZ6kwJ1T3QoKhQx0ikTduxkr6BkEoYIxDdDydDtvms9Z
y4eCLyFO2Jnlc9I5ZCONlHi/G1TbkeuW3gESiH3uLOWLVGiVKRM8YJKSEts3OgU4Bt1qFRjC2KIl
Ve8VKTJZKZ1zI2Lk7hWeO6Splvo54ird6ag2fxZtvDJErUAu22Nq7xnoWD4CyumH15gGl37sgPbA
gD1ANEhg/kzLTTMpZh+4OAxOrk2AL1mbShotg77eUxY20dqiybDtuQ4BEOlHicv/SkC5tYdbPrxY
qdU8kGKULj6ARlCPXpLdKMJYfKvy3CpwPX4kmwKELO7Sg9HnTIS+d+NCczLmCGsgDmRkWTyPczv7
ePy0XYorMUw9kK9db8a3pBF29zY3sQbT6YlNqX31jOHQ1cZ6N6EVIeLXOVkDrzWeAn0+ZnGFrGuy
m/u80pVImzQJZEm4yyOoC3FLscjClICb90zVWvbgyDaHqZvob7I0PtZA4x7nvNUDD7GYMQv1FsUR
4slmekjMtjsvUEUDDk/1Igd+3Qi8wa9VGQQolZ4pMSb1uLYakF/LvgizrY8AAPRjJQcytTVJcQ7Z
mM16nOw7HX5XnIknxRFLzMza6B+R1y2/KlWIYFWc5bDkSKmAOFSsyPFOs0si71HLrGLvDLMISW/p
2b6s/Q1Etvm5LlVz14o6YWQ62rfqDHqzaTiIvCSdwhiX5pvRqOlhERNT3Ln0sDnAP0Apa9lvXILr
AcOc8kvDvMxwIDWCxTaH33msNBeTpNWrBF0RCKAhzADVj2StkqjFzxzqzUhbMUqF1o5h9htj9/7c
VeVVoocH+QVmweg6yC5l0t+vNfqviajAe1XLvDuZdhBQWdaukZnYHWAVNIRok9wQatYYDk5q/sJ5
PkaTM//E880ygzMTwk4xpUFnW8qZ1NfWb4Q1vYrZywJTE+vVdicPYXpjvw1uyrtBix6ullse2bTP
t/TuCgcWXvPJysz3ohxh9TltdtHiuoZQ0mgfU5WYKOzXZ4RjcaBPi36wRpvGUlVi6zEjKCkEq+Ee
WbxciXk9Uj0wN6fctKNCJeXLr3XLC51sfJhEkbwqswUBcMD2xhwjvc9LCSdYoSp+URO7PXlG65wS
NxUuJ2jsHTg3FXah6lk6inFd1+GeYrL321ItyZbqCpBiw8DWTq9OMVJTXgnG+p5Wn+01SY+eq1wL
fAOoJLsGN5wRJ4FZJ+4hgye0S9y+jCTlbaC68TlHOLhvbDkwqcY5h2+DFlhUIJvQYOwA02YQ14bc
1+eyjcgjr5hHdxzfRFx+pJkKUnZU7Zt1lM5PDeLNZwew6WLJ7kEalfW4uhh3F1NeCi+GnTcZzpGw
2nXvDs4QtYxcnmWVDifLrj7yNe+Pae6w3CuyZj8iQTxAY2Z6NSuJPGUo+LD0JOZVEpB6v7JvCF1u
rpFMhwctEfqbMtXT2eNWZrmqxeOrlmXKoVxH61yJLD/pmbVrjLylT1DRnZovswLqRnWrMspqI/ad
ZCyfPDcR+6F32zvh9hoUA2Kn1Tb+5WIPoZ9M0z3KZtR2FPUHSbLBOTXN6QbcS/Jj9GBxO5JME7GW
jINsa/1t0aakFQ26XuTOI8g9a9eTghLw+Zgz5cbtyKkawfZ5jyWCsaox0zvW3udyYj892zTfsWY+
l22BNYYUgMhUunGfdSnji7mI37thmffmnHXv6NOY8nnEqzSjPh6dKR92pS3fJ41zxSOLF6jv6Beb
XpB544cyWPhVFkP1HTdfTx4dtVMk5c3c3zgNU2P4FtV4McsmAdyvNgFCnfI5V+z6kaKquKlbl6ve
InHdJ5WOlqlpem1Puq64lIm5q2xji65Vu9uJ6UVYz5ayT3Oz2qmpnpwdNhVRx0DlkKAXRKM95fY9
Uub5mJolgnt36MIlzy18V9O7xFcaNA5b+T3CzvVO4P8JABhqp2bt6p3lTvPH4DI382W7UqQUQBgg
MSUtoXpLa4ZEHc4/CXER7/aCEJ0y96NKvDjkg/wmhLXd5ShUm2AhgPa4SNUNqrxQDqzMCztw2qLK
GX8V9a2YdZw4hWlHExGJKVvD5CvuOz3E50RuYmXDVbc8FeNOkd9R9wZ9pgJV0slTVmPBDTrF2mnl
HEDhTrWZIrUhAVxRf2O+t/x+KWFM9RhasKgnkUYwik/p0UWyLB4sZy1I0lEXRL+x3Exfen5U+VW/
b2iaA1uvOHLqQcDaWCT6BUmeFW4VGbZTifugZc75g5yfDuP+4Fh+tqoPDjgq3ceDkl+0qdd+zsIp
79aZubY66iW+n4JI43ota+3RneMhj8N4dNPmZzZUI743RlZe9eTM5B2apxiYYHHTz67XPE3LyLfW
9F+zgmveq6mU/byztZUJZak5Y1CT4RBaXlY44ZImhCdAfGTKhdfvl7BZwk0en5AawfrBn2nelWQC
t6SP4oiEHFSbNrpzqEo3Ow2j2962gv93I+3mzeDNM4ql2/E3KreFh3SVHCF9nzmWAGkk5po9s8oA
MZvdo61DYGcb3wwXZ7Cf1hSPYYvf6csshYx9cGHiJra8KcID0l27qjX8nBhsfEWielCnNA1tA3wP
QI5pOJhlj9+XpWhI1aczZqGE0Se57WSz4mB3pRmxudBv1Fqap05FKZZZKvAB1uqhZS/VFgjD36cW
onmes9F8ldpGYJcQJh0cFgp4NBUgvco3d2WRiYyMQGymsfFdkhNITk6ANz+SLJGEY860IeiHFaac
SPQg76UMO7JkcNlZrj0wxBaoTLiFNyZkOxwZs1MjSwEyYa7y/Clxy/6tp/SkZ4KStNRr8sjoT+7c
7csmKDzfY6Cm+7Lgql2UGK6MD4uF5f0g1CNkJSLR4wrWPNbvHMqRZx0Rb9TXPvE6P2m19oVMKVRj
wm1/1E3yErN8Pps6O2HMO6pyMPRN1Vh7gIqGUb1xvEo8jpBj6jCOSUG+BfpgPtRp++GsHbYesc64
zZVUXQO4Ulz72ZqYE19IbN8V5VK+5ioGJjefYuadAI7Q/Gj6nlaof0a6y6yPsJxA6GZyI6tEsNZh
iZ53yIZD9C8rPo7ews3RdtQ6G8YwjFNr+lyp+qj4FYt1UTMv963jFjjjvTK7dolHJdauSCrGfNAj
6Srw0pzVO+KhzI7puuZnC+DRsSKp8FJadA7ObPMwqcpn6Tbrc5qg8ffZ1/HDYQdqItUqFqBZyEt5
8ic1WHNnvVOWBn/JIOJ9r4/ltd7qJGPluUJqQrZDqyanWCfcRlD5olPymkOdx1qQ05Zh+qq3Qlaz
urNlUFxntWptJxhO1aWd2HbILK/aH00/udWdVuTSiIhHpBlrNW4BqHDIB4IhtTE6QCW11y8Fl850
rwHXO9gpJqysHpXlta9nMT+tk4LlD8wHDW9/P6gSeU80DI7uCGBv3Tzd8JV0rrtrEiACgSG1BofO
/6pMYKwmRrLLmsz7WHHapxJG6ss/jH/+B03jN+/gHxUZ7hZxAxYTUwBiXmsTDv+jMEq085SXhjZd
EkWSeOoxdtd09mZQ7RSoDHHyrlfGfsz1k1FYO8XsdlaqRa4DGmFAU9b0ET/q3ltzUgyy/T//cJuO
9//6bOidNJgDkD11lq//+NkqbSQYIdanixDdxRHUivEhG/+VMu9/+EvwkpsORjC8oX/9AixwKzS9
48SEV0WxSguskAvlNH8TcP1nZf8vV/buRqT/JyNJRt91k8k/r+2//9AfU0nX+a8tk8n45pPj/98m
jH9f3Wvs58loZDv/NywQA8u/zyX1bXXvqa6p2Q499TZN/GN1b4BJsUnycUEJfMNi/y0ogf1XMJDJ
upt8yk3dhM0OXOw2t/wHcWFmZ4xvNJme5hZfNb44AFzbmvZGtA6jnmWGbm0O2FpE0SKk7GOLC0od
XQs3naSBPHRaFSOYaUr7tK6OGUfl2KyguFR1fsCrWZl7OKaL8lB4effa1lTUwYj7PQeyVRKYNOpy
pFKu3NYvAY7qpGioK7b8ZrDPXm47XG5Ttx7RUPUm68jGi+gmjC4i+XlOA2Nq4hOSPIF3x1XQwbIF
/Plt0e1dL4mSVQUAlAqim1lVW7oVagya9LNHfl0o2YnfTsim/WocrrLUlZ1DNhjDpXJUDS52LXsU
eb48zMRXXrpEr66b37yOnLmB1Z67c2L5taUmdHu5uJaWwJ2dTORVrc1ySCbbO+miy9hBu3vsYx2A
oyZrdlaNK1uXacGXOemFFs5W3O7M3tFfy229kRld+ajpsx15qfmejIu4Y+nphRhdjPtBz7vjCIop
TDX9PrVXFG+17UTKgu1pJivx3nCU8mLU09VSqWmtsmTRJ2Yn/WlDAdybLPYCJlhw4KqqDDN7bq9j
x6HuD4RV3lJ2mheysBGSUYMMZ3WKWlb4l1h01e98tL3dWJgwKSz0SgzC5FW3vZ9WjF9JA2SN8SBt
fVvyD9CHrx7MB58kkToQpXUap6YKnMyrH/NOGlc2tfONIZzpPpNq+yCK9DPXySy1GnsKuTRuGE0t
oTUgv0VtaXKTC+WBQIvqsewKoPlFKS+6UaQoGPMuiL3ioSPy86LMsGYy3thnfD4wbaQ+XxZiOUIx
W3qkkU8WKmR7s0uNk6fVdYiUKd1WH4K8bui0WXfjmBVCuzHSVj0hySIQbJ7uksEsH9B3lmkI0cK7
OpklHlxEE4zA4pzxe7KuF1NhpJkLbpRCnRtIG0N9VXWeaMce+rNemObNgrxTdIa5o3SXt81srG/M
Aa0sYr+fnsw81chkK8qWZn80w7YgsI7CPdkpLfoKw5MnNbVvx1G2UBlsds4sM/PAzWfqrrpEAyB5
BsNZXSp/iMFIoLZ9UbgRcKheXYgHu9i5MUePyrSt8cEO+X1qdHcK1gQNPXXoleaV2qOMalf8lMJx
jlXevCwGyha0nO+VQ6rGFuO5BFWm31gm0ydM3zfl8qUkGCwbrRfQvtRXc/Cwgi9efBDTqNxOQNOi
eBBJyK70jcNQ3ulgincKU/GgLBLruGCtfzFt6F9z7kgGl0g/FeyZdq6cHEo2P870NwCTbTQ4VbdH
7atT+J7WPjv3VZ/6bQ8aBEoC+HjUo7YHdwiVIbNccLKTyHbFxFbepBS6urFRPgjXSo5jzteMcNs4
eqAbH6q5XPd1D9dVcGHviZOxb81uPC0dIqGOgAWompqcHpDtvmD1Vg5Ku1gXhtZpzQvWSHNScZ+j
Q/XCVqMvvl/iyaiIE7AuVed+Iqa0IttePWIaFrEz9boAd5bF98AdsztW1x+1KZjWtDjJ10z7sMVo
9T5xxv277PiRN35b2IlSv2HpSQuuWzzSalIGY2WW1Hdpeb9w7PrpvAHPmq5piIZa3tcBOCbi/TjA
7Uk80jIv794yw92GVtU+th2WeRUXQwJy7a4BDUG6lEddep8Apj8agp6IbYlJsVdaI2rANW+Oohhj
pu51X24yFu/a585v0TC/TfRZ202pWzJUQKjU+opNWwXfm1ikwMyqYaZxHiyG/SKzlZ22puvO1ftq
t6Qtqk+/Zpw5Dy9puUjNPCxIW09VraYDd4vS/iwQQiyYkWA3R6QF6vQHnQtiKm9m91AMDEDOs9nZ
DzMX9iPaEF6RYuLRY1I1Wj+klnWndK0W6UN8tT57nv4s0AZ0xIGmxI7pT7Zwrm2puDQJuCtPja66
p3aJlV3v5XUCv64/Ag1O7tJyKB9dRDCO342Ks0/RgwFyZbn+JlxTRmg+qoOWJemHS9XvgaLDx8hy
vjfPidEh4HK+xVzrRCDRKOh0J2McyZGbV5yhHO2/68KkNDdMfbrtRynJdNJbNQRVSfOMIBUhWW7h
i/LNeR1e1U1t1nZq9sadDPxkqoZbTMvVXTxa3m91TpGqpWVsoIotxlcFquelQtKGVJ811aZys74F
b9m3+G3YdHDJpoizmvFYbRo5JGfI5XDSbOvFmG+RQV3qvgybto7RVPml5MSOn6pBJ+fPFtn0AJ7S
fuEe8SLxrdJjxYlwy3FEHGD0JuAK1Ov8s6CrMTmMEtztRT3ezw5ND9SHVLnPvkWB+rc+8FspWOIV
4CneBIS6V61Qj9riy0QrjRS5fixlOen0jXV8ZGFVAVtIeVkFPLK79VsyiJwedpcuWShEC3Fjt8jh
pzdrWqZf4Kjbd4ST465WchpcJfESBHXtopywVYz3tcV54xuyU36a6kIwBGnPsW8orjwMziK6g6NM
4t1LZqT0yxrD6tYQFYZ5lqMn81Crv4IUBZjmNkZ/zU22b74yGy2kAVEeeecyWmxdRYqymHT4fHIv
MpxOfYu9PjajOlOLOdRGhUiP0syusSewzRiLE9SsLODNuADfOZ4Z+FrayIap0Emom/r2pKW9HdoC
nvQybgIhnfmrU4o1mCGURK0KzMDO9T6y0tqDMy/FgzbIPpRsws9kLOOJdbDrhrOTi6N0TOJoycHp
3oou35xxySA1/C+y+VEsoH+i3qTz9PHUrL9sCqjbWGX7ZOj2JxHV3rODmeyjSWQDGBi0R8gRj7Bs
GQuM4pNXcCKymFWPmaM6t95qOu+j1ZUHgRI0gQpjrcgqjcX4JFEsveljzXjxsNpnaK6MmcFYx+qz
bvTmkLgz/7OANukecoyJV7eI2zGYMUV8jMRhBEjuxDvdef9gefATgnzW1bcBHUscJeo08CypcvCB
FmlfXsteKSLFK1FOuI/jH1iO62fcirYkKj6dbwY5LPSVBPGGaydZl+NZPuZJcQ/tGMx77VySBZVf
Wo3B6CoRqAuWS0vvAbnz1MuA4ztMPJCbjNGEfmeX1IYuAtg9HgeLLJVuND89gPc2E1yRvBDv4rCW
qyaGy5piaEugyUzdk3yVXGSvr9GEZP2o56D5V9Pqw1UY5W5Q1eGssQG0h676leb6pnMcbOcXaYQd
qALgNPDI++45QZXwaSMDJ+sWQLDPb3PdoA8InFJ9LrBlGgWUkthipJN1SW5C+TPzLwEYoPZpPrFx
K2nJ0WJMtw1ro9cSTe4TA7J0r2aWQn8QD+eOnQ5T2P/N3pntRo6kWfqJWKAZd2AwF07fN8m1K24I
SRHBfTeuT98fIyq7Mqsx3VXAXPZNVgYypJLc6Wb/cs53UntRf+Xkt+jUiPkQHt0519ptgRFm78Ye
Qq9Chulb6zqoCtkbswWIYgvqSVVJe8NWdD6lmqiOA/KPM79hdpZmHH8Fc6zgdim1z6u634aeURzq
LCTLIZ1fK2xqnS+kaD5CFjT3Rl2zHNPj5vCr9fvfLvl/6pJtXrv/rks+/df8k99f8oe03fybBdzT
YR9smaZHeud/9shCB6uLbAedOp3q78iwP3pkFDR/6olplmHmswFElo3059+QszOh+aexiofNkfU5
Wz7LIFPkVxrkn3riOlBuloSjTZp35Qpf2o6Apya4MWq/a7WKyGKHjxyyghRafXAtiwntbGPpGlX0
rFAoPWasVklHb1ubKdlGwxBlQloPkKL5ndEzeXTqbK6uaYQoydnmDXXccFV6GuMpmqSDrBc8z5I/
rtost8+9WbdfaTjcAFg4XKRSI9ousp1txqqXhqwO15Wcp0fNnfGazHCwK79mk8jHbNFgzDuefmCA
xSgyy09anQPHaWCk7bPa7ep79DbpY1MH3nubzQYLWdSywm+aPqlONkFSwYYO9E0jqbbk/2Ky582I
Uy3e0SPomHanIt/AynHv0rqw32vHwZfulcM3RuFIRS3lbMtuYurN6BhgYC/ZdpdGpLksoDX4JnOe
HRJ2wt/s1qrfZGvIEmJc7H2VnvuVjdPV1RtCmIiImA78I7j0nW3cwRjW9wCPxUYlS1yGgYsXpoNX
ky9cECetT5NOEjOIpBUFl5ev0LyjZTQDsMWDsPo9Ds/8vuPie8EQxPnZTMOOCcZ081o5HVG01riB
YhTnHH5avMe2FX/nebBuSYpeZtOXUrtjLUhzb9nY5MpRnHE5FE/R7KCdd7vyHm2s4/dMuBGyu0pe
TKuXrxrGdigrtTTuSjNccK3o3HOHbquPxYw52OLqiDuz2wgJ8xRjHVse9FBbY8CdT8YL+Fm8ZvM3
bcqrLTne2o7R9nwwMS596bl0DhH7tkeyZoIroIryXGrAlncmDOS7sZvtXrCe602Fn2j1x//S95h9
dNGsZXrvk8rxi5/zdzZ01YZDcczJtMjKtfMbH80044HRODN7Nn842eYNvj6hf/3vifqvSCElCkGw
Ff/vueMlJreU+fRf/EJ//6o/Bo/e34jBNoCH473mSNQ55P4YPC5qyCVnyrV1wxKwKP4xePT+Zrjm
Aj21pOH9ZpX//ZDFTsRZAqsc6DPZUnznf+uQRSD4z6cslg1dMrvHUM45L/5JEWlEqZcrs9BP7I3K
iGQ0DmptPULF2sdKjNUmxQhUUv31FTtB6h5jY1fK+DFi+SFTfI6pPJAHX4AwQx1E4ZXMr+OMxP2F
xGmDfr0Vn6Erw+d8hOAVh7b12pumutBoIF8ZPOIs4hL7DTtAzbmwWV+4cvboIYbAwLCHelWcMOLN
e1Klb1mjjE+kBsF00tualSgQEXXuE/Dpz0YadM65netZJ87AHiifTSKTvifzBAZAtjgCCJBceUm1
RUHGeAuT59podMMn3aV7Z506cOp3fc7W04ix9LKvcirSCSzrMQw4/n1CxnGQVlkQP8Ogpl+PhmL2
m5iR3IGBavvdwa5JbH2HrstR0U6Oyfes9pBkOTEsQr2OWRcCANwlMn6akMHdE8USJHv+inGZnIQo
LERh8V4VBurOBhf0RgntY8TQu2JXljMCQcLiz4VnbGoimxnvuMiY5siprc1sau2DIOv80mM82AjV
OeLQsb4tT2r2gpc5d51HtrzBU6Mm6R6guBuLWKmyshNHIeWzwxDtjU1ktGHq4/gp829eA2a6dTcW
R9srs5OqEKLDzmbPKO02AHg1TcNJdUDQiCeqoo0T2/NDXYQmlXEQ4ltOBQec4lAnSn1AgTXMBXSp
CUmdCQF/605BALU6l2/VbDAwm1ttfiKRAksPxJIF36fpLrHSjdsV2GU4n3X41ybXwWZQbLfbneyS
ScfTG1oIAvMEkan4CNu5IZuReArIDwizcnyvsq7M62wFA/aWoNjYXiEOcc9EjuiIZcYLDTEtiQqF
17lEkuAZi2y2kE2nWneVkXsNr8iSwyabg95vgHitCs15SkdrnVvyEHbNxZoIEJwH8jNjJF71TJWC
tAyAd3B00mJb2Gn7TK9yGw2sN4RlhNtw5g7O++ld6APEFicOsGJNj3qWtIe6gZ4923VyJjtXP1RE
F2459QmY0Qq1SlsBlFuLwCKgWTmakAK3A37kk5ZN80Gv+WhKO5PP3iS/FWg9/ZrGZpVESvNNlfQE
HzoKbb9hJIc2Hj6bEoRfE7PArW2nW89zDrSXfKkS+GVrVt3WnCteH61ex7lW+GGtEeQBwCZCHhH9
AC/65oyggL0Aj4pd6/BazSaFrGi6wxqcW3gurLFgJTpVuzqZH1XMToPaQrB3sJhKIUS+56dPTgnA
mmaFDq86YMntflRZNa3dyODF4cO2r5mrpnAzAQ3Oal/W9aEYrMfaIPHRjc+zCHZe0+nwzean2Fa7
Um+9I0iXh5a8qQKy4trVp02Y8OqHduS7vfnc1vXOncZLIjVMN1Y3bhnvqU0fkJMTBuYLnmi2MUXe
rkWe/chMHYd+MdgYtiLsJRpOkloI36MlZfxpcQjG7sWsmFYk+TgiiPKg6jChvukYEzc523DfYVHI
s1W1ouD9sHeStGpfizw6ryb7ovCJV7XUvaPNcXnsGsRUY2AkVwh1yR5FdLTmU7EAeuobZhRU6/xS
xAFfR6YQH9DMDD/tAiaFbkKsD+2a+RDLmqCuChInb1izreBSENQWvela2zNRHn9GKhf70Gk7RNvs
lvCyTr6lBd6xY9K2aTnWb4xTKsLCbO+A9uohsJsbu399yzHhnspEgzbd0sW+cq50a8mIuF9Vhkqu
tLs9XrRU7RBdWFv4iN3VCq2IvcPoXZpRf5gbTa3NJH9vQ4nOwuvupjHfFlh8VmNSMV8v2ofWZq6D
xBzZtJ5sEyM1+PFK8yMy4yuwZm4HHKljKjwCYdVTVqT2VsKtfRzS4VJpoA1HoZJnR0uerZBBLJOV
j3b23shFP8jOsnmOu2qbZ7iuIjls2XMdSjvZUa8HvIq1eZUirHeD23wVZPVsrGZu8R/KJ+LbUh7g
tHTXOSOVk1UPpK4J46EjDiBroxc7lVgvM4qykiRtTtqNrXnfwPCihDVRPC9naaW5925r7FALjA9s
TZjJVGRX+Ryj7rc0CMVbhuAE7YnDR02DfCud/uJM/aav0yMpI2prQXs9NTbTp7qvYvCYXhn56ZS5
O8a48yEq1V5VyZHo1HSnMj32QzhVq7jXtlxmmT8HZIu5g7lU5mZnfpka79fSEbjXadbNWwSPAh1P
U1+yLiZaijjzDcCL6LMabdOHhHjGtblgdrJnYVLNB+XF6+GnGgnrBtmox35qr3Xs5F/9WOw9d3pL
nBQ8I7+PPaZlih3BiU/9ZBxEg7IOmIUr8Y9a83W0TKRcbOWqNTFf4mTFFlG8GlrotguNd1aTQOJ0
AWhba+D9bNyUk6nPjeIeKzBmsLJBCqG41xiHFvupxG8nBI5K9F3dWYZF4MeSRC5vSblCP/YcacNy
PbOWKpfdhcteQXfki0Zy5Z0eVv24NqfMDIl5I/TwgS2De/DadD6OvfFsjnr1iZ5QY0KdF126tZwB
G7SRiQFbpllO/Z57VhJ64H3lWn8vIif2FfjCh9Yq7oEyY6ZOtRuD1+4uHePXtjGabTfa5ZGkqle4
htnTGKdHqQm1Efx6a1lkpEaZrrlfVInoPaFgomRq8F5C20lKQMUkRzOfc6vUz1OcnXHbv3thCApY
Z9od9kP6gokEu3Pfuj/tzgrX3YJAtSIj+yhdZ3p0Bs1eMdJ/R7VR+bmbOy+Og6dTC2zdl06UPBVh
oSNt1lvkilnOtmxE8EMDNGx5wxJm6QbpV6QL8rnmxwsbUh9yRlZN+jnpmvPgeUX/arQ9TOsuumZ6
ajEn5cpm3CmQuseNSQQgE7BVpTfZCfhCuU86ZHhzW4QXIbO9SomS0SynQgvjlQ9uDsqY4zbqblpN
Wtfs2PWrNnv7kli/p56oOvJ2YtRN3pzG50Kp73XqfnE6Z1sYjt66a4LuOU4Evbbh7SqvYfM5aPGG
LEsuiNiz10pCUYmsxdlA1Kq8FqQk4oa26jOsInAYqp3OTBC8PXwPnDNR/ZWF+TKkzWJxX1U93jy3
a8eN0Rkgcmw1RNkOLXG7ZT+fcnm1WkHf7hHHYU/WNqMWfNGHxiDTlUSOcQWswniEciU+i8xirotP
YFXPaMJAa7HnERkFQ8drLhfwNwJtyuO8PzrAKojQ09eFIe8gn2Ld8gcyR/Hne9k6p/JAlxoTN+Ln
gciH6ISiy9mmeR8+4o1WjbhQaPngA14wdqD4G76XgW3vUAzO61xVBBegczsEjH9X82h59Pb6jnft
aCWIqLy4BzRVAq4cze5br/BGyHmRplVQxKwM6gU7Iu6/tNxHZkGsXlCpFdMe0hmUNFm9Jf0RXdQm
aIxrEiXGc2wia8/AwCHSz8sTgOncTx3vcZqxb/R18wA53tzp4pNJBgVTEpSbJA+eRYj4LFukZ5pp
rO2oqhizNyu3Z2vS2BNqgjrbz7Bl/Lwh6BWliPBLraj82OzX7iL8Kxv0tYTmAGuu+5U7p9G3AYOo
TYG/1V1e4tyrnscSU5CDsx7SfX4aiJ+D3Ozma1oVQh8Vi8lV6FTciVl5KDFfewPCDDs0vrKiey6r
ybrTbNBeOX2KZAKxHQf44E2l2EcTT2tUVnOBqAJ5dNbkSzY07NGyHJ6MwgohlxX8OGnmKhEMlmCX
+0kEHGYlk7I8p/kM3asat2VLTReXQfw9bcRajGRGzDFP+ZjZq0nHjmAjTH92RHauo868NqaHQ6gu
flL8MtiP2o1IZkTMGhqJ0ezvxqiNtjMslOfGTOJ1ZnZozk1UySb7CopuJLkT8JgLLmU8o8BNth57
j6vtBp9624RrjxXvLhrS8VZPsGi9FlPElDlUPfiK7pAdXgmO664S4XRe1oM/tw07W9ZAV5l4R2Yf
aPls1BTOsr1DVzOciav4XtJvZEJ7h4L2EVY2pv22O9PmsoBKUqJC5wP5Wf1mBoicwYVwQU6Qd6Gf
oYNX+zpt7uvYOBVjxPEYQQjHM61vq4r2tpeNsTNUv5Pl4vNKkpMrWEG6iX7UU/fZciIAWfH8MTrd
V9CFn2WZ8vyUxq1TF6cMnst+Vpjqi/CbpkFMQtBwAOA/+6HhnEFAvLkVJH7PK3cpl+NKhi45toHE
xlToArJcdUsGqjOtTQBcdzN79hQW7DUNyoHyTLvv7LrHh5yP82IBQBePmYSjQdfwIE+u2x4anuBv
UxP9MJZACCMYWOYasm1WBHOoHsFI/p6VSV5uMGXkV64sQM9jaWQUeGXjrGXUFLdBSbXvCSvFnGen
uySGu+pXstEjv0xV9S4HEfvjgIkeqXn9PHQ4Rfo+6g9U1enBYxO1M73C3FbTHJ4GvbO3DUEIECkx
4ZXeneeiiChiTfy04rY7zVFsHyvDbfYym9JjVwbT1hrM5sksiHGGSYCPUU8uaWHS4If63TyHrHva
MjzDKDN8hKrWReg2+zZU2TuDPfU66emWekhOW0VS27phER8QMbTrC8NchyNq0rwOiRIgJGXNbAPP
pqHfAV52fbtKjI1kkwtVnBxUJ5s+3bxjuyydDyfMeMUoai9FhyW6SaYDKyTUr0N/FTmhp0g+yUVK
vW84YeN17TrGmuBrOASVVVAGNTO0Fr596w1+x2cntEfKPbp+dArJYheTeLPGZAvhNztQNx7Q9OCd
wnG4XYRtG07zibfeKjZZCho/QrA0ae4DQaLmjlaYiYsxJu89im4qaVNPL1zVS8AS3cJ1ar1T0Rbo
BNLEXMsAMXiHvodQ5ABBiaxPDoL+FQyAeN+m5jKTRvmcqlY/qbRWx7Y0ftZzd5k8QHJLbyFn7D+c
7pvFcwf+lLexBJZEsAvynywj5mVAlUTcpkLz6Won8izuYwntMi3zS2g7L6XrtTvq69ofKx7/dhy3
hdB34cC8g9ksvYwVTdsuJSBHcxH3EDr3Yy6rm10qJNsYWhuIFXNobJgy0GdJoyBVHJfmgOJMBhnj
GqP19WjkVCbzcR+VGVbRtLIoWmDW80n1uwBDr94pzkgCOdcUgJ+9k3wigz+4Zn0/qhJzXDvJNS3k
iSP6pQr6Ymt244ZWiydZsCBGOIArSsSE6IpOYuMYGKPMXLqmMg5NJQha1w4uoHJADoRe1aLwaHTm
4rU2cdKtBpQTW2iAT5ydD5JYE36jXm1Se6DzcpF6NLSDStOBWqPzZiKA/isejhFiATTFxSfUZ++W
hGASqWZ39UBEhI3Y6ZkVzz1iajbLlZBwmnXWG5azMpsGzAiFsra2wdPD6naSpzyIfriivrazPKWu
/WEICcjuQ4l8h7XnJ9ZD8s5QNW2IaU38Nkd4kxS+wNa3JuLjZ0X8KoHF6beoZglam2i88DT5KXI2
hious5KZHN91UTALiNCiAHsOviVlct9EHNB+2zX26FcoM+8AV8ijRk1fAdNCwIV5pMUoMDX8JW7y
ipUE5pyq3hTtWDTriBX5UKOfBOTe6BaLdmQU3QghaMsUJzxyZWFumYUDfEVMdXfWMMHsUKplYDds
sznEcBrvXU41tiStaKyc0riOXGQJs62eNNPO223uthAvGy0dGmxIEaM2mx4BE24tO6JHTU/UwA94
jSyEWU0IKFM/d44LTTAdnVSdAwgSTCx+M/L+f29ACe66fhDR8H+Wb/xFccE5F6n/+9c/tr//HP4o
1x/q4y9/2Pyaod+6H8308KPtMr6Ub/T3v/mv/sd/DUctTYbT/90kHhcCVIL8r4P431/0j+0mqYHC
YaAuFk6WhxL8DyC1bsAfsG3HciQDcJqm/xzEG87yXwxzYXNJtOV/bDqNv9kI3em8+cmWr3P/nSG8
ZbGn/bNKnVRRJL8kJIIWI+FCLOrkP6t/mz51i9EW9XER668NGhIV9WprYOG/IQ6JyoPlhRqBE9CP
iJpp7I52dUkDxtEnSQYetaYiJzjPvTjYaR1Eo6duqrOTy7wjuVfsDr/1v7KGkSseI4E5TS1JxN6S
SVzrcZwfsT6lW3vJLFZ9UpyTagkyLiIyjfvf8caT4PAlf4RMI8KPQd4ShNzHSyiyq3PcNWpJSu5/
pSZPLDTWzhKlnPxKVTbsHtcerGo3/uiVFr11TdbmpCeWKVBMCID2WaFTYMuqZTlRK93v/StDZtcY
rtnv3az7a1Fbti2/LkaWBopZMaHl2avfu12Kw2XTW1gmxlQmaIRxWesUoWJwdX8viQOwC6yM4ynv
WCDjStKHddf3ULPFr6XZ8HuDlqJ0YJ+WFq0FdhupMz1m3v3KLrV/BZkWv0JNx98Jp5E716ZYW0kF
LyW1+5CWoeG4jpyUopA8wuT7HODeBzKj8nCy1n1YxoBzWfSFO5mOAa6EXGkHnY7sHs8onimaLg43
kxHiAoOINK3fhXTmj/hSO6xZLdNVQOXDTZAysrW9hQBeJekGh1rmT+kU4Rlq623v5um50WJjhyoy
p9lQ3Q6FV43vtSjtFRKg7uD2o+90tEl5XpRrw47CO0uiyemjbFyTMZ6uTWUtjq2w3DMxC25NTh5F
UGgoTNOA2mHW+uouS+xnru3wBmy6veeCdm4Z6sT3KMdhFnqCBquKxhvPQ7lFHRm/wE0P7jNZYsiJ
Kk36Q8eUMHCIguOqdK6elwYvUTUa+zGyNZjniy0b7ReqZ6cxzgG0WlZDGtEwwmnS6aVaegxMzPYz
hurisZ0YBa64tiCvWQk1j48F0Bn9cprnQ9GgM1h5tEuMDAp1GEYO/QH164tRlcbJmx0MbKKyhifO
7nbC6M5OZN2BafopBtMmiM+ZF6pTWRQb7jD0rpSX9008O4dmsAi3BAuadKaxIubGOQvMY8gEY9x/
q6Dp+rsuDOVJjGO5R4DRrVTCOGvVZS2o+cwuXhpurl1PPfY5yOhVoKryVea6R95pNHMVffvUVu5l
nrLxFiDwPlLzNk+hMOY3aFs5rdUwyq+kbPSTBlgWaVptOEfknN7WTKofvVcHe2Hp9QYGPfktXO+P
BP90b+CysteJYJtXY1Cx5Vu1m8K8KIikYnK0tzWF9NUREs7EoLZxZZ+GkkoBqG62SxhP3BVeYR2H
kcp1VUxpQspL4Wl3IolJA7NmQBoEH8b3RZCMx1GrxsYvQ3yYvaDIjix3xD2lMFkyepw25dBVPn5o
0GMZPG7HyZbBp0691w7HUvdgm06WfDGxct8prXmO5+YxqTTn+2iVtKTIoYBXWXijCaWq5uTJaRLz
lLOFP+vKZDlBDgxG8vDgma1zmYam5qPRtY9EjWZrq9HLL7vTKYMJXL83yPP4rIcSF5rQFiZXPlSn
MAnN5zBifmvXdEcoPWvKstkLL6YU3buieCrKLFxSiuhMUyHAKI0NXN0q/GiBUv1AJkkN1Ndn4nTw
RdrDuI76zniTELT3huZISoxhmM5yrNy1Sa1Hj68kI9vUjPSrqEdt25Qoyih23PKGmnqZcCrh4UUe
xbVv4yLAwhHrNHM5guu9jNT4UA4mgWooV4zHHp7HZzrkBPp0cScNH/AEwnBA6A8myL9z2RfWBxVV
efIWFPtqUgJAQKeT7heyFKbQdCOWSzg2Lo4nxNMktPbq4KGdSJNGdSkMa6FJx9EB6jKqj2oS7lkT
srwidEl5RK3SV/r4xeyteIAqPR1CUgB8vimEsiRoDxZwm52qzfGsKcmwDtjEl1k21s9SM7/HVS3P
2F9b5cNxmDC4Jpu6SbDn5Vp6GcbIvXhGmp4jMuqSVTJ/Rbokg0jPSoS643OpN48UcLrvigYtYACu
GjVeRASOsNDJzd4N2Xi50WwJr8FEsroPNUaTaR9S2cfBuika8RrXlrlLQkvf8nn/IqLSfahlO/gR
U52n0BGcIGCjj0OS5pumCazsYpV4Jq226C9loYd7bWBPtLJzVlSmEOWNJzdfg8rAhQHQ73s9ttT0
shKkwmSm+xLagXnkJ5zWcqgWRkaFOjFLrfwetghjQnjcB0H8mK+3OpDhVo/PWsO2zy6Kcqc66Pl0
JepdNk20xh1ZrHon/aZYyyc1w+GZ6/HMSiqEN9MO0b3p1gAH2zJdj3kkSQwe25/CIN0YvX33mOi2
telNMnzL0E23psv2w2jIxlxSlq62Dsxm8Aw4XyDb7/owMcQGPPqyUZU5S5wm0g6E37BpJBeuYO+o
m9k3/IOAFAZQf6yoBWFhcCM59r6hYf/RpHF7MDSue53QznVt8W+B5XirCR/inrwZ/aAn8JEQ7cit
VDGqq0pLvjx4cpydkbZTFtgOsw2yW0LKw1G2SbytVFKzGg+ZG9dgYwyzbLfOSOWlYRTYpTLqT3Fe
0v5lIyxKVvDaWkd2Sita9iiD2+JLWQNxXUzlid9hvjtF9n7oDdY21gVKebUvzJzYnsqT21JYX7Ve
3brOLQjNoWM30YFxRGtIKrQ3ETOTiiI7XpI0wRhk+oK8KLEqNjdnGay3IJlRk6/0PB3WelSg9wF2
nJSQV4sGwkUNCnZlxwWYATCChPSF28DMLgb80gevHYddZnfe3pyScE1A0E1Li3sagWirYF6TE8rK
xM7QWvWdWKdxmu1axQRKzcD6TBJ36Hk6sSt6gwmV5hiYVEYaGo/FtzJlvKdZK33PEj/qwNY2FnyV
FQaDHChUZXGRpczPQL/dBrSGX6Qc1htH4/FjAgldsi9uNqmQXMZ0fb2F0I2xaXcY88bbo/TXoDLN
7jFX0y2LrW9m4Dz/r6rpX1M1Wfr/oGpqOYlxxVd/yfeRVAZ83R+6JvdvQjcXgdR/yffxBCxktClU
Pv/oo/7UO0FQZg4rFjOutzRP/1bvhFjqr72TSSo0jZNwDdswPFO3Fn3Tn1SiSGugl1Rturik5osT
pvNWky137JxzgVoq0vfwwrDaS6GoN0Q9gRBHNUhCI3u5Z/SjQEcRxpPVw4gKF5EnFqpqGsiRwo5g
DFyThGtVZOpIYOpxN5+C2Jk65gyV3EBEnC/AOvQ9PyUnxhSZY3rto6L/4QAV6Pw6judtE+EaWyWm
YT/UGnOhJgkIhRjIGpgdft7KiKad05vBsbRGkOE2UHlSLk2CDoKBAAbDK/Do6F66LujtDlM3JQzP
ANgV1T6jxuyaRxHMHSp5JtaEUiCZcb73oRHa28Fz2BQsPrt4k3fhiJEvjTTrPdI9+LQrjxVGdCqV
kcKLp5Sphvta0hIAcHGH8EovEmEqT8HQPQyhbm/hJ+S1ifcg15lMtWgA1lADDOsgzOVvhiLynLex
SatihwwEioqWsjWxSTogcFm0TrgW0KkMFw+KLQjuXeV2oOOKQDH0mc9TeNc7U7kp9TlDbQOpias0
rN23mftLY8I0QKcsamfX2TPH8gAPWe+bL6r8/gp7RW/9VA8N+MuGYKchy/UQBP1bk91w/mY78LT6
RbRutnO9bdX0ePb6zGZ2x4S1Nuvqvo7wnVlInHRsl3Hpa3jnbj2Gn2cGg+mbHsELczIAVYbVUcPE
qfWD3O7kwW3VyDk81sAL6FKiQsQHfK/Ge2KxhgZyQY6c0xQHXJfqaAbZXgqREV+QpDcCLMmRdLQQ
M8lQE+cy2AxTi8PoTU8OgyO8MJ7XflI/BA95GjnEkhrxIQ3tfKMPJIQ7etZu2spEUDLHGdsFyLC1
JqJdOJbelx2C9mTB1iT3hDzXH2HPKJNbbNKv3uRy7KpEaESpAcBl9VPot4a8mN1Q1/OLIbOnRAME
ZNshGH1ppl+xtMWLTTW2NkHRAEANCItiTYjgB6c/Br0fMFXcj5n2a+NhRZtWfRSqD+QSlABxsxcR
CIO0Gk69GVl3GfiwrdFzJzFWDsp9E5rpofSEfQlKR7yPsnOvpOMCA5WDOnhJmh0wYHhsTMr2qYWb
fWdQSRIblBungRCfKwU8GsGwsm4VDKBr11cJFpAoeecdJXJw7IwT7Xi2Bx+K4Hs2s68qVDYoc0ql
Y9wYM9wc1bMkqtFzxFBdVkHlOkxoVY5dCJrjVjPG+OJOjXHzZlomxrN87LOR1A02lnF8LFjk3XUs
eM94eePXkWoMQ9k0YHVK+/iiAK0+EXcwALwCY0f6d7Eh0Mt7Rx2SvDS9rU7KKj1tg/AnOeqwU+RW
5FF+bwGhPYDoGHZq1jHNEoC3bere+mn1TY2X2J5ex0Sm9NragUTZ/KCs4JLpJbCPLtJXwy85YBEe
pFedJmuBLXoGg36z+04aoQT2UmT7Ja8IFzV3vxAETDdx4WxlRDk5j4RgEXDcnfR6iBG6T7FvF+Zw
S0rWeIRVTgxyOuMWTMP01pEiiBFZ9Jg74+AOYnH3iqJJ+FSM+ZrPiVqX+EH3A/rpXWUmeB7zrkyf
SRnJdrztfFq0od4SHVx9N9Dd72Y3Zxs7BmBeIDhhNMobdQ+Bu5AoPSbi0iXWFJfV5M8ZiKYG+Jnc
hklnMcQC96ka0/4SBfl9he7iKksZvklAgbsZzvF2NCaCd/Up1i+kb+oXT6XeVUOJeJvGHkYX7b93
Jporw+FDrEzdVRltIM9K1wEzmxHM5H4wKJYA4ECOVcmKJnRtwmQ6o7h0zFk8x+CoQT1y0mwLZBZz
okcoNRZ1utICH/wbYZ/JgJ1w0NyGIOs2SfbtRIwUyktEikl65C6hNatL+S1hBXnIABHvapw2T6JJ
2ofQUc5Vom1YaV0NchHIV/3cFp2HdMaZLz2D9o+q7JC8CjE8ZHGJOoJPj0OU2jB9n1AwTLSEtbUv
Cms4amHe74JW9NdeNRTKmSyQtdf1y2BZ7f1osU+ZzH7eGfEY3bjZqnfb68pPVxXOzylOFcIxmOkr
zwu/s81NwIvN6BJUtR1KtztNI2gQRxAsq2FCSH1Pa9l8wEWBMtNmQNlzdv6AugcD1PSsJUfGfjX8
9kJtSqcqD66VAzyw7CT9WZii3rZeX7/itLTtjVmG+acRhu6uwMB6IY/APfUuVX/GcIdkAReJTyqz
JcWG+yQzVXZVpu7dJW7eXlIxqU3ntghtSk1dIHui7TNTtD8ECRHeV3SvhBjadGPoZJBCamiOW2Po
blXYuudZ86YfOpFh3crrYq5rj9f4BCdfIzHQwoMBNn43pojVlqI3KZZDu7JZ18CZUrTvd+hCjWuM
HpVjiRCX1M0mAfnRcneOQnDAMzHEBnZLDXMbEH1/LB33I9WJxNZj48Ps2vKihYX16CLsAeY5GueB
uSTH4CTvp6XPhXB7Wd7AYw2hZTerDkd4Ea9xVchL56oEX1lprJoIClyJxezZgcq8GYEXbGu80jsN
NjuIGRvKEmo26PExUcWlURGcq7c3xwrNLxU15ABgOieMYei9R8EsFAFfKyGUNeLJCpLIZPdWmfc4
AQkSk/3o3bKwcP6DvTNZjhtJs+6rtPUeaXC4Y1r0JuYIzkGKErWBUWIK8zzj6f/joVT9KWaVqsqs
N21Wiy6zzkwyggiE4xvuPXc/RjxkR1Nee0GDid0hdxhVOHIT5Uwnv7M86F1G/XvUY3ZfGTOymqCr
XcyeCXhZmH/073N7DyCuuk/nqj4kkWUdyLoo1ouNVG0cF3/ZB6JxP1ILWE+TBEux6m3pfvNyo3/J
S5C6QVp9AiwHuiHxH6TVtAl/n8l8kzqlPVgceQzwuiQ6jVVjHB1k5PHaRYIC4s6ol68xRAaYUHEw
nqweClXJ421mJc+tqVgPJal9H1Cb7kTMw7onmSlBpdu4yUbWC/UHyu7+VoZ9zRKxeS7MJr8bGP1W
6wDp3Z7nXbEbVJ+y8WTNZMTCPVhl5t25wp14KrjxCwWag3oGCMYKk/Shr5IARW7qQzsQjUiPdkZ7
yp2d3Y9lhea6UVPCsNQsKV+Hdt7CSx/PDoOB1bjgsHfMubhjo4vYM5NOw83hu8hElgg1R2oBVOBY
wUhAMT1RqbKPsMzxcTCz8IOZltkHZVEDKsTXao1sD+xf2vlXS+pQreBkP5qAg4F5mYlkvM5UDRWN
jsHqBzbfUyiTU9IhV0eaKOKeEhPcEnu0sP1d5onb+in7ZkZJ1UrW3jW2auYTndec7AwlrGO08gbB
yXzr14ha/DQm+Sesp1NU4IkJKfw/LSiGEuU8hU7M2N+CUhAj4MikOuWpKz7HLqC+Zs6yNa2sT0mW
O59AqpLFbrgMTMB3bureaLeVXF6baGYNbDx4zPzRhwyOTigC+FSjdCu7Ytyb0lDr1CbulxbhKs4E
oMAk/MDHInf9jBibrV+/kRnFjZHFd4OK5U1rqxfRIvCcBqjKYZpmmzT10FXkGRcmH9FV5axa8ZqA
eHBVcUIBLNEyejvgb/MJAdddNCvrWTYFjDNvAvNhsvfZCRdd7WJMCxNJUpthorDPVPneZRkN4yCR
L7NhTYg4EHiDmN37TFfuYGmla5AB6U3B7fdqtO7W0s6BnGXLoTKC+YQYyLyJICyz0MAlt3gNj7k2
io9x5Xq7ue2WNQA4G0c19jxc4OFtYWQ82dNkvrNN/jiiYbbx0uX0CRWJJdj+2+9r0O87xr/DpdJL
sz+hn2gMWdlJyTpPugB/pG4c/9QYRgGr2Lj34mOSt7R1xkS8WbN4nNJkbzuPChz314paCv48G6fN
n9aPf+fF6W//8uKOaVkmHDnpCP/di+OKQVW2VPFRTGXzdUma4rqKs+jOS/30/OuX0gird38nK0N6
Gt39glV/91IxrhIH6xwvVVl1QTCCB46smMPy91+/jvY+/eWFlEuIiAC6IBzn3ZYyLecZVb8bHiGm
zbsID/vR6SdrmxVxd183aepfD36EwnhW+Wvl6vTbEYLqnRFAiFyVaBSL7a/f0l8/Yu1aUsIlUJWe
1n3X+/dmR6IrXcaRWIjlxswbEuATJJsrACAk3ZqkvH6d+oHPGXz56fLa/9tb9pv4a0N62bfu5736
ZVf+/5fu/5d28fSIXOdfueJYwvbN++GR/qEfwyN4/z4beNf6Y63+wxFn/+bqPTheW75PfzMYs2sX
gi8TVmC+T/r3/FjDO2zncSW7/AemJwnX/bfW8PLd7QSLmmcXXyKUsZLcag0d+/OJ0QgnqTWL5AQ+
HMVnloXOQN5tEliIYRw1vJhh7hJ+Y5fnuJqLW+1eW9Vebop14ffJFnKX+Zh0DHJhsk7pXUSBla4c
A0iE7zZ7eMry1BU928mBPcbG9iamLmXgKw1bRXM7R3Z0NYDrv4ZJikeotLLritHJvc6B2eemH+0D
EKR72EToaMPcCDZ6e75f4qg5YtNzbnoi1dlGtQCPZT9jIstHz9K8I+cjux6SmdzcouxwYRgTwjfs
E0NL+YoyOJe1gvgYs5o49uaXNF3KV3T6LBtTGVAgTh55xIocjhFv3o5UJOduDCYPwKrjZ1DpCTo8
IkRXB1JljK96Z/bNrQBSy6TwjkQYNb+HE/EmpCRV4j6Oqn7fSdmcFcSeU5K6plyxN5yBZyTW74lZ
Ihm3k2WF/UcibJ5D5zY0C+iS1WJ8pc3Gv0xYrHVLOGwBDqb+BE2pPifgaPZp5A0foqrrHn2/m9D8
Ep79helx+AmZTsr8wGbgzlAj6fGWEGHIWP6I9BzmmqVZBBFZPfBNNKWgvgALLDV+dCwHmVdfZF+I
YOkOvsYcCA08WDT6IDaBNy2hfUqbrjo1Go5QBRmAVtvVawWvtTYNQmCCXaHAg/nUZAVk6DhcuEo9
v02jF7BbZ1czQVrrpswd/lANamg1swE+uXFINMdhqoPsqSxU9DHtYh7QjAahM81TWW5zOkyBMl/T
IaILKQLHdIqHDHxEfyFJ9BeqxCyGYBctnJBZiGtuPWr+BF5zKjrbn8ZvMY4dag7wRaSvZe2yr5Ko
uI8ddt4Kfe51SLbwxl5mch8aL7+pOiMhwlzCwkgvXAxGGQjHKINBkjK/YNVOs/yFBQ+rV4ZoCHE1
ZKOszPywVEvoblBhIoz0CnG75Lb/EAZztB5hdZD1i9IeC7bT2Ldx5g9fCTxNj2bDtnNMNPFjaIF/
ELY1XS0XIkii4SC+xoQYF2IIVjnoIb4GiWDMgSkSabzIcCGNQP4XLx3zWlSWRd2DXSnqz81sgqmv
RvGa4r5AQzp387kdXXKgFGpZKKVweQ8xSXJsgjX1hHgfCCi9hqHIwYyuajNSX1Dg4sVnHAo3xW2Y
N5EI531OXLAqwGghrEwatkIKG9yV+cJgQYUJj4V+stx5GtJia1wLk+cvhga4OIDKbkTvzL/bVYPn
tGVhWBAqGxSfklATYLILDYYxQ/PSuZoRg5G0OpI/0G1wmlBwdwzQr2GIICLvmgcGoLBm6pjvM7K4
Gh4fKBpPQ2nQsNKaalDNpKp4o7CkbReNsUlLQSSA2bpEEmnKTaOBN+WFfcPy310bGogzaDSONQDJ
KS+8HPC2sHOUxuhYGqizaLTOYGnKjn8h7rgavkNYUn2LxgAij6/hPM2F0xNoZE96offUF5IPDTNI
9QvfxzNA/TAlhvqjNACoNn1YQEy12juFSORreWEFtRobNGuAUJIukQ9lVnOFfI0YMjRsyNHYoVoD
iGZViBt5oRJ1F0KRtGeiTkCf1xTUPgwjz6pyHANjcIwsYiTWwqwew7StNtRy41XjED2UE4S6cUgj
UhWxRKidGDnrqKJBhxYlOr6oFKreTyQa0a33+1aHHMUUNpgJLtlHho5B8nUgUq2jkRapU5IGQUxD
qaOTzEuKUmZCB59MkRGupLLaIWpJNYDVPi6XDKaZroBAJm9OadVXUcNqovvUX5KbgokZpQXHEU0G
GOhFZM3ZyTPz7Ag3vOdYnOgH0uVILf+McLQ4176Hcli0AYqKOAmeR2KLP7GG9XBuMJQ9RXOYPnuF
o6W5I18rL66Ke7Of8nvfNZnOhDnr1zhVt36IuxHRO54kDK8c2zzy1lM+x7e95fe4g9yaZrjNc5Id
Td6uk4IkawkmWLUZ0fBjwhZpBTTDua4Fbx+/rHVDAHSArHrpgkflNc4Rmcn4hLjSA2ZD6uLvUjMW
igtuodPkBeaBwa1fVtAYuMePIX/4V5xypGHOjU1mBtlfkyY50J0DdVhqYzmEIpvRb854HDBSb+sO
Xn56QUL0mg5BnDB8BwRNayQW93XWNytbkySCC1RiFmlwHmEBIUGwbpqpDMt1scCgmDWNItRcCn09
nxrNqvCThdG4gmCW1I1xl16gFpY14nX3lwgwuopJGkAuvWrqqeJ1zG4mwBY+Bskh496fff84aHpG
E5T5PQP+4cD3CbhGoTkboB0x9rUX/MZyIXFcoBy95nOMUqM6Wk3tAAsjtpENySOpM3WH9DsgDNOf
jiTqxEg44OcWQEBMTQMRrQaD2JoREmtaCBlE6bHVBJHiAhOJL2CRqIl4SKuMuCRpmu4uHpL0Hmvi
+BlYybhJO+G8WJpVYs1QSzowj2izfQ0zWcbRXtBNWFb5WIA7iS1gX9shIs/hqr4AUUwUeBHz39F/
iTUxxUZFW987DVvNAzpL4jYWx0lt8POiNq8tB4MFbq4LhWW+IFl48HPlS01qaUC2TL70ZrBYcFwq
oK/riNzwYJ2AeVmQrSRX3UWu2Gvlol1JO361LoJGcilMe9uMWM3xyTlaF3wjEHcNGI/DNDb7E7es
1WDTHAoGFK9gk16ofaeP+KiLr8kwWTC0evdJ1GF1quv4CWDVvM1lnR/duq1Q5gETc8vp7GQLcab9
NxVHr0nnvLj92H+RiPwiJNuAE1q7f3Ev3GjXy+5rkW1HlRvXfDjWymuqlKVAV3+Tiw0kqqvAWSKM
hneI8iXODg0DgQdJKvK8xlsXARBrcAk+ATlvtvliLQ8RU7QYQ+ho58bqPy3Uv7aCdz3gSr9oocqi
ey1+VjOD6eBn/uig2L3/dqEs+ZZrmsK3UUf/UDMLuiIw1KZ0TGEytqJf+tFK/SJnTRFFrGx2Ehb9
zyW27Yec+49pB0rwfzh6QVn986zARNDnCAYfKK09C2iUHlr8afhSYfewAoq5O7fiq4cDQKc7jTro
ya6ddD64JSFr+DfCCKRQLKub8BIthUL9rb3kTbkh1Kc12uKaLIulxrrB5sL5ujQWOIci9hTeRvKt
Ssxa2cd4UfV12S7mW0Lgrr8SfTohmbGFO+siiFit2HDKDyAPXOvY1v4wnPBWNuNNw5BrG3VkTrIe
0PaZ2UlvKiYta9EHxFDMxrXZzxV5QTodTCTFYm2wHHweqOS3FkagoxoAvVLJkTLm2CaeAuIf1c73
mHlsWd7jVFE6twwa83hkT+AejKZvYAfnqCTZsk0PQ23sCfAg78DyP446GC0ysg4fYljqd4XZ+ONk
cxzgGcUITcZa5MN/PGjHrxAINAVBun2ZJezJXNmAKxWw2/B9ZU3L3C/A4rDik+cqA8Wj9bJi+4QC
qb1vK7JCrkYU81+5IvNV2vpJ0DyR9Lscuwbslbpym3BKt0kjVpUananaN14VZVtrsmDMJSqLVaYt
UDTnxQ6/ej4IckaiqCNWlSVRWU9QAaqhd6/Y3xeYR9eC6tVihx+lfcIj3g+biYAVkePdH1ib+AnU
Bp64pPcBvPMMaJWbymIwOkhLnFuUvfe4LY3pjaq+Sr75mG6/zYHJ0ujWQq6di0fk3mLHge+iEq90
WgcwUx3ckfvDNUHB6cm5pHugGw4ibIZ9coyxosktIQgPFNZQh3VeSBCl412rg0TQxqMtzPDibWad
OGKwuj95SVpuw9Bcdkscp/u0jO5EXE3njrDjGINpZm1in5UKicsdaD2PsnytJFd7bSHwPrBox8ST
IWM95pPZ7Dhf29fSqrKvVlcLyYxU5640OoKlu6SxhB0i21XR+uLUShzbSoYZI+E4EQdV9J+jRA3d
eimVfQ8tC7lFqarwc9goE7EqQTFwc4z9oMNjXF7uBnVEtReLmB4KHTQTXTJnlI6fyWtv7FepZaZX
GnmAcwmFB1WuUxyJTKANI2GEgqjL1LWjk26owrAeJSZ7K2JweI/gXEw8/H0W3joRk4lNr5xr03Xb
TwiOg8/UBP6OGOCBrpL8nVQn8fTCrT4k7XJLlqf9oO/sO3QicFYhhm+dWtwsCQ0lHDUy1WRls5HE
aMgVqMxvpZjNu1KnBYVVvFw1tRoRr6ZkCWmg+Rw74T5JhnQfxCSRQBFo36wxBaTrNP5jqEhyc6DO
XXup+7wQYlToNCMXb/t1qlOOqA/pupN2/GjXJWLkJJ2Ijo2l9ZLbOsW6n5eS8WZmyjMeESBhRSu/
Ga6HG7njauxSHcDUd9lXiHo+iCCUERsDT4ZPSKyjHiuJVBUT/VB+Vd4cPuGVDk30Rw1MXJ0SVUC2
4XdUxhFZg7Vm6M+gqR+y42jCBEgn6DRekgDHHBKIZDqNCvpZsEIeiqKud3AJdnYoOBH6Lr4SftQ/
sabDiMX1eWqnmoi5BL+8NV/7OhvL1ilZBtJ3j/0C2VkevgGfbinz3iYdsOVnXnwAN1y8MeDyN9kl
kqvKcc5s51KZLNzFMXCScwdj+Qgoatqk3N2PwiirnEUaaV++zv0aCQADYyQ282QjT3V1Rhi0TE52
1MWfEU2PK/KrYE+NQiWbCaXpC5lE/kbqDLLykkbmNiOmgZYRvkzKGwufQYuadfoKDx4khiW7byG+
VnYv9bItM7DJk7KQVsN+uVt0Ptqgk9JmnZkmdHqahY/xCm6w+ci6bEnXbOHSeleWbUgsBaFsXkV+
kpr68pwoo0RyrGPcoqRHUcpO6RvmRvNQDIX7IukIjM3CrbVdOHLWUTcPDonoBMUVOjLOIzpw5XrE
yFn1Eq75RkoWZYIE8BpRhjfa0an0m4riDX9jV5s0grPOrovnpnu0AYIkaywtwPLNGV52JLB7B1Pt
rMgJt45LM8/9Wlk1KGGALWwc/JW0rfIGgkqyNiQxe4sO3MsILGH37t/Ug2UDQL4k9EkH3XRkkt0n
mJd8znSeX6KT/Vyd8WeOgrg/w4n8s/InRoUegodyCrCwlIEacYrE5l0zVOnHnNX3x9DDxYL7NXiu
yOe66icSfCIdRygaNW/RZAPKxQ23DWaMOKZTtBEOkxprN22d2R0LAsbAzLj9B6VM9EOxIrDGYK++
dnR0IvMV875GRCa3hC6Wp+IStYgudr4iKiFPIRviUfBIheI6duMnNWFjtXVwI0wZlp9gYpaTiAl2
tPj90JB17mPYASl0dB7kvNiAXdTCg94rGOyt2rCNd2hDnGsXseRT4A5NuDLsBmdmGDCo2HjkUvY6
oBIFFuGF/ymO/6XiWJqS6f8/Lo5vfx9e336ujb//yI/aWFAbS6UkBgjHZ57PQuxHbWxBt/tRDFss
D1zp4pBTNsZAjTv9sVew+VdEgpimR/ns2cL5d/YKSGLfFcNMUfTLsKqSvsOi9N2GLuoUauemkjdu
0LrP86hg7Uth0MwvGWzoKK9rrLjliT1iLValqEGiLJBaRgexUm+19bUdmL31yY6W9LZkhMqsEeoM
TDOyd2y4JWpmAqmGT12aN5sunCHQV7M1rf3BIx4cuTtWXwdN6r4fZ3HuZYu3bwiGu6Xxg4k490I/
95fGhXmHFGMXQyM5YJzBMNukQ79ymWrtHZ+3uKqiZErXYVhyQht4A+7VPLvOLpqQix7YHC79ZkoT
8wsgUexTGPbTNwJM6rs4tIccxVw+3ZFTgU6oBqlnbogBQ1SZwLZxj+XcKEoqQRTnHl81/1a2dmWd
ei+c0WbatXaKFFB88nye0LryBssrFSyER5Q1EPUHy6vKB18l4XmBDXpXZ2yeE4zvmxErGo6ctmTh
MTbugZjJol4nChE9s5UOna/Xp5w0qgE8diNT60NXVR3ZZQhITQjmh0DYcb/PAwtMw54NMr5F8s7N
xdwQbtAU5jotvOkWb1heiDVHv3FU3yOYqlDnMSWO8ooi3cZeho/oY1tliuyNISV9oKGHYqtPmssw
3ab1oPxgq3OLfZbmIEt2FXrLcEWAi3RwkMB7C6iPZmPH05gcBDwlnaTapzRwu+vWNIZoE6K7dcuD
2Y4iuLIaWAWbWrWDvnHc5bCg/0DJOCUjeorcGbPh1HU9oWO3Ys6TToIdbNthXPJVOlqgGz+FNDLW
8jLF2Vw0b91YdzlO6HRZsuDhPwfev3bgsb785YFXNl30X+vXpiTm6N3Bd/nRPw4+1/5N2SjqQXjg
I9a71b8dfB7tvSXAj+ogLK2IYLX5xzlIkhH7ToFOwTOlxY/xUz/OQfkb/6mAHqGjiS5ThndDgF8N
BVyTY/xnAYGg2iKRDWGGJ0xWrD8PBVxdtzJLSw4od7TP0teK5qWl1QAa1/jTthsqswR16UYAhQAe
qGNhMXhEEcj2bW2NmPh3kkDmdFvaRJ0djKwUALaqochNorll+5bHtkfQZ6SOiE7EbWln6tgpICD0
90n9AjhIasAvjjYyy7DApQRtAzH1vWufHeZL0XrVS2UuAclGCRYJ0H+410RkqVfU2OI29zX+sCxC
XKR9yYGztzI3IlwyNfSPyABRaJrE871Vd/5zL2l3KcpN9m1d603nED7Scx6L6dyApDjiEcSAJskF
au5CskhK9P9kzMKIcNu31jMFMLs8DbGTFcZaFNA31nCApnv8nzgL0t7nz6h8hUnPssLmYGItf8K0
Yb+61jTdl6XRH+QQyQ/L6E33hSzBI0uTzhh0gbgNrZq/H5lG8Jw4BGytGUESfOn6OAoZly7tW9LE
XIFCoZ2LqQhfZEBhuppkw3+mJlFe5aVtv84hP7fC2docbDHybkdQVfemDKkjAzz76x5j8bLi8cFf
rVJe00tl9ZIlJn+7n9kLcZ2jKW8dskmuisiNbmXKVhFpGLFFZLTfJEE8HGXpM8eM6e8R3unrCRyF
0PZ8yhFscl/zT75/oJkZYmpn7+I/W73+hPGvT/d8pG37yZlL5icj6hXinlLQKhu0p2n8YOQYllYl
MA5m3UPE/3ptli3ENvVcF9aNvMdoMrB3jDONI22iG8Z7TkKG7VWaR+bHxmmV3GX5YoAIGpdvUcBo
a2UOhf88Z+O5W1p7NyO0V2usmbBYrTYhyAipDSLV2ljDO7OeCsUNqA0c3LU5N3oKMYvIzirkNy3k
EIYrN4KAzTvhJuq0HzNytNbF7QbuBqvRznhfdq4kgdCWR0LNenWTuW6HPzRsufkMi+CkYLD46rlj
1b0h9WEzhdhR3EaI/scNE38+4LKCFwwBK2wZaycV4rICbku8Tn1YM/C2KYBXMLERRzMtVwewtfJo
gBMn4HqUvO946eNllaMRAM8HZg82YM4dE7CkeJsmrSEoEPgSJaLvk5mq4qXXH5EnO3nMbXTFnmj5
ZfQF8d63Gfex14r38zAQZUIc9QvomeD5cgvHhsv1TdvyCnu7uNVty0vgDNN5ZFjWr0eLwmFC2H7P
IJtSIUoK2GiO8nE3+Fy4rqwksZWZxw3To4m8ypjTcwfor0SfVfGerT0XDyYfH7bJwRETp/MCC7E5
1HaVA1PpHfGkiK54Jn5lwAXQJlG5Smpi5rNGx2o78Nq3i+XFUKZsMoPHOOfPMWMFOWbiA63ZTPF9
ME1uMEPyJW9T+IPAzpR4GnAz7meTFQTeSVMe3aj0CTLK/Oulhl+26uKZ31DC9AQ8h4AcSpXbRvIe
Mwx7daNhWrbtwsXfmFnlHhy8zTu4sv61jYN4I2n7ycUtU/5eOTXhuFvauY+2QC/5hlkNQ5oVNp3p
nFtMP85zOzGhTUhEjmciGiUTkHPqczx7RWowjxUZvwciijqyv4Kv1HFkmGYgngis7LmCMGrPFTc6
IgtMEC+pGdQHn8TdPSt068mV3PNOihySBXjSLI+t79vqMGFOPsqFP3hKU+4ogiX5oMiHE0+BCfHm
FJYuoGNZ5FkEFz2BeWQu8b5XpE2sh5FPKYsD9doSdt1syYjmngo8xQ0OOJ+PtWkz+9Vk5wSrqsDH
XPezIAQFG8MmbaBIrnIcFCh3244caFI4X0YU4A6GpVrcxhhVnvJc8H6SvNLrKV/fOS7Io5npasOv
t8KgfQtTZjlxZHN3o8F/Yg7rP4ORE8mVYrJwYPjFsvRyzyuLRnhtdtqQbSGeBlyF6um2jwf/GZ6I
y99p6mNvGEXdMTO20wkJeMv51rSdt8kiqe9Hf8blDQ/Bf8avwgf5/UhLiF0ip8oduZXswGuIq/Va
tmRUm/h4K2GIe+Xw7coywgHX/cjlJeoWVgP/LB889TwW3YRvqLabaHc5WcsyEg76ba9+FjHkrOcx
DOf0I7Z7zgnY/rxRUlbjvQJS8uprf3nS1/mDiHprjWj/DdUGiVAVQXkrrzb1wxl/GjpzdLS342Jz
kGXUDzpyyqvEaoqwVEVsCqP5wPEjc0zmIfChSHMYSrF2ysW/youWCDLLDSZgJG3sZw9LkiElijPX
W6OfDp95lDaHorNzPqLC5FuTasN8yXcSWhBHTLliu28na+YlzltZ5M9lKJoTDVJPDtRMr08dAljF
UgiafP0ggkuLAXgOK/ClvXcvCtcM+O4OEncOtOhaiO7WNmV5BTwnBNUdRh9it7ZxIhTB57qztoZV
1lTtPqEVnTY4Y3IaCV4UuTEeum4+tlFfQbf1mzy4R1uC1dbvPqJX2VUVhA/Dcf37SpHZnrvngCbX
/Dg7WWXwnEBCFByZZ+ecqkz+pXIc3L+0kKSVIWZAzgQtxm2ZEWLeUskaLRVhWSwiI2YuFT5tlcpd
WlgDLCTsiyz2R3COZFSvDZdgahDIFfSt2QHUd/C5LZt12PZohKCC+ledVMudN3XuqU18HnPxVOsN
dgXpehQf0DzgWWD2cxcvqXeC+sHdKxRFSeQxVfeSCqFUhcsYVRhG8WkAMyBD9GGtYU+vmSqTD7Ob
f1AJwMbrrG7VQ52CVja6dvTWioZ25w1y+NbOjf8F/R1TnBE1/MJNtq0hzW68hmhriIT+wRzqgVFk
B5TUq5jGKoVYj944ufGaKJlvuF7OW9J5xW7px4DneGxuw3j84GuCfIqjb+8G4+eBBtqOE/cLcvP5
HNlzsRFwJncyhb8Bw7F5aJGhUv4Uztae8ulr0ltPBsIfBqNte+PF0fKA89Emm6vPdyX4xn3gD+51
5cdqC1DlqfZ7VmeNQ2W0bfO6vOkAyqANz6lPxqjahtQNpz5vBN72xjjYftkeU79X16XE/8FFK7ZD
WtuPwGRL4FW1tzXgn4Jic4gxKvP0XqHAcKk6DWgVdzwEkA4oSGbsX5xjhsDnIQSvKAtZHCyjbfae
fkLIWSccAn044L3VWcez8dIykdwkrI+Z2dsPfQxuG3OjeU6bBKrEnHUfWBwZ18RlMMI0PJefG6ld
v3RD5lOX0GWeuqmokaJ35adEa8Yxh6GU5P620ierCbyDO0rjlqQ8AP/MXLDLqB057Cg1ACgwGnfd
VyPNP01GTaqnAEm7Hpqm3RnQ5AkwcEcm1UvX702M6WvbS+s1hz+2eEwSsOqj7gj54q0iOnprYS5d
i8rM9GklyONu5GvQABfbMLuYPlERb6muGyrB2Cw2c2qmW4AVzlNQc6Jw8jf5Ni7JmDNiy6UTZ6cH
IXreEGgCWXsECnzNnNtlrSaJdO05SLyGawcE6QyWNxO4JbIGmZkLsjA5x4FgmSkSIgYP7tIO4RuH
f7gjS6reLJ6o2DgNUIfCKIBXVIaSNGsnMjiYmtg5ePgNn420hSoyEz1KZHovog24OjqQCD++05Q3
ccv3Imaz9AxWNTsu2HVXwG/THcK6ZYuFkP83cRmFMpP5MIaTxy0u81IZJ6SJFH4cpDnCEFIrwuuw
zm+joWs/aqL5FfuAGweS0pqHV/BIOp35Cfq106zg9QbdKa3rGdaxU/XmMU+h7Z+MWiwWJHSZ+DvS
gfp63CbCoHIC4ikZfXQ+6Cbi+WhD7Lj0XoI641APkmSsZo7vGafkClrfIvdugh0cBkxGgMAqBKgx
ghdhQStf2NHw1NWxAQ6QYYLfd+4Y2DnyvYZ/nmI+Rjlug97i7rH8Zksarr9ld0W1VYwthYgzKJ5N
cV1l88kUy3SerVE8UYtm67weKctxTVffpRL/cKP+TpoMbQgOtoJFbEnLpY1+J03uoyBjBxYnh6CE
sbjJy1JOHxe19O0nBdiI5NrcpxopCzuDswj5/J8FaWuZ9fvm3ZNCvxGtw5bWu43+GDmiXKwuPNiT
z0gqKNow3vTgnaxbCDBRSLEZVPtYxlFITESwFNuKhIjbsOjEk2f24laVbNb+/cuCOAepNmW7o/5i
AAAuEZTsP8MDKUIU6aCiwu0Uk1pARRZkSNAsKp8+XyiOjCGsXv40hvlD9vBfpFncl+Rotv/z38yB
/3JNeHlH/59Wpqt32SnF7Kb49pgi2nNGK4TeaMYl2iIJT/hAotlGiiRHTz6lbmAchS6/C4X3FQt0
TeKccuYBEJOZdmF06HQHXdVhkXzDOEMPU0gO2n/yhv/6Idp4JWyXUBmG3+K9YWLww9iQhpfBaR9Y
dBNC2rfkXKSkWTa2jxy0qHL2rlNbvzIDns91x6yijujl43Jqzjlj03/yjt7NxrmfkEXo8SWQPSl4
DP88EzJs5HY9dQO8VIOy0TEcFumMpJ5bRjyAmA3d/o6W1b5hA5HHaqC/KNCXZ3uBXYtUlbbSPRhX
9tdvTP69N6YVMfhcMB/oHcBPChZ3MPH2NXV0qBwWdZSa9F7YPEcGyBNVkWyLR8QQnjrOJWUrxvyy
TU+DsoZzrwZoD9Ew+s9sseiW8ctTF4uONtaIaaJCRbDtLg5bau4Acx6KWmY9hW/yzTYgl1Gaus0E
TpXB4Nv3pjTOx+ncL3oKUMxoDYBFAbMYkmW613Xca1zgvimW1kPdBRCdDujXl8PSAeQ/uYyE41o4
GwVzA+X46t0BFAmjjufBNfYysjkDYZ8V0cnrdatTTLx7Dn7/mvyHwXgsrIXhCfQg3tYML+Nx8h2u
VijRHq/txYBLzQCc41VZ/O+EgiQkjoWWUlpoLFYj5Fz2amMfxodS5+yuY5dMhG0I3fuwzDmvblsp
wxt0RGRN4r/K3y5/7H+sPf8kQtCS7ML+dF9o5OcfgE5NCv2f/769TKI3r+n7zKvvP/jHHNpnoszw
WX9ndISV9VOQILs55ZB6ZWFV0+FXf5tDq4s4zfH51yYaNIL//jaHVvZvPmcD2k3T+u4B+nf2ccpl
s/ene1mhZtWWQB6kMG24neW7M0eBFGudybWuF9NW4bKPW3KBgw1Zw0TftjdGp1NzczZHq8EDLrJi
SL68MD1zCCGMxaEdKuOabVK/nWsj34VzTcxzuZAkHhYHdNf9yatHd4MHzbkq+8J4rEHF6KGxcdXF
nhZT5c7jQM/xIfEwLTBIToy9qOpylbeIUByETrRwi9hZjGTxlA+BRBzsI0rnZwDmhQfyCW8cmTcn
y8dYEdXBw7jUd0TBbvQZq5Vx4lC3lVx5jpeu3cw5CRVAg0j9TRTWbz2D2k2fVO06H5pk3chivgGD
gbkHngsd19fIIDqizlpjS2kldkyhlr2t8QFFaO3ZwRUf/XlItm2VxhuivrZAMO5AMaotpzXED6tj
FurC+wJU1hxk7vD6OWoUrpSiJ/D8w9z28ZlIn3KTQ8hjiGr567GctYKlGg4Inu6a2TfXNfka27yG
DUwNxjlqVhIVgS2Z76LfAYs1QfLJ2hPd2E0kqP2oS8++mY/bDpuUn/cHhGvpKoBlsJp9qD5Ip0z4
zybncCLWIKSfYX7M6wFN0xYxSbfpEKpssrkP141tONvM67/kLRKUacpPFWCXq6qJ57VExFYuLpbs
rNqRflRssGERssDDd1XDJfMD//T/2DuT5sqR8+z+F+/RgSkxLLy5AO7IeSxygygWi5iBxJzAr/cB
Wy3L3xd2SHvtHJa6mireC2S+7/OcMyy0mLzCxLWyxhr+dgYMXCkFyRJyNtYI0dq0UTdogCxOJqeY
J3ob66k3vCkkIk2IXhmCXpDGvUHpNmwZMATCSw5qdEi0MUuKfCN/l0ralxYaOEMFHAAC9tpIvQD1
SHJIrdHd+S3XlrLUoiJvn5reefHUCph1dncJSaS9ht44MvQ1Pbiy+rmK/D1vB/B2Tdwx+Z5BFvi5
dm5N/7fN1BY6rC9CPhNPQDx3zsxHwuuSe2o3zX5MyBBz+UGklQyMOyAf2n2pgwYQp9bMjffFXo2g
6PqL0oqPFdcyBnFPRmial6OoGZquoPRoRPNZgJPWhm4i7WO6kq6yAbwETC/bsDC6H1o/VGigVEzl
oocR3SztwfD4DTYAovYOG9l9bOXPnekk15jLq73lfSR+r59V4raBkI72VNoGvQTIf3bolln2UEHg
Dere0Rk7wGKiudY96TWoeFBWxcMKsjns+/W6Jwq+J/43R4RxnP3KxScU9BMjjJ7JDkqjTleqW9ne
g/7jbZdSNwObQCIyp7SdOyeDaywOPG86srGB0zKZF64mY6gxlH8GTcDfoocYw2S8ETiJPyMggS+g
i4aDjsj1Zxp2wIk09KXV1K5QgqUb+CMRT9JL9WOBHAfewKifDcYhAm4D0dNg1gr0wxITF7MOvKcI
kiJrAUrAjzpeuVpt8V/UruoGmicErBuGPx/ZhB+L6h7g/tZl/8xrPXRX/j4lm4yjC7uI0K7+peLU
I67ViLOcoGPlzvAIC/zEmdhBKUynjnz6gxPnbcSGp4FQr1oEaaUT2jZMV7P1fxGRe8hYabEduCuh
fez0PDMOS6b9rux12Zcdwb7BvcrmjQHr1gd4kdt8oq73bqJ1yDro4Swxx4DUtTxqV9nPtiFHlnhM
kRtTHd2JE0VZuNpu9sYhoEa6RGbWUMkDFhLoidNdL6a7Hyvzp99SrfdoxFMt6MVjbKYJQlCfyBRc
Gb5qZMna3xOac5jlFEpEl1sHvSQPGntlsc9Lc4rAUPQAMwuCA37lHVO0AU1pvjtOfwU2FNWaUC/e
3JN9I+galIvlULbM6iffn/A1d3MoJWbodCZYFWdDMCflE1DRi2sP3Y30zHPWYDERTVOy13F28CLu
yjQG82OlXgBw4avr0LxgdOcSvI7NwYZZGcZg+aIWWd4VmygI56qD6gfa9FjmGNms9B0UlP+02HB8
ytq4rE4+7idzaffYd5nxePwb63V9Ylic3fVkoXKDl5DChEpCgGQ38Jty341CQCgUj9s2LHSGNrss
bX9KOoArpK9h+THY3pUprxfCLs5bWagfczyOR3fB1TGarNeSMt2P5jAfVA3hlLURw5Vq8m+HcrrT
ExfRjW1vPzhKr7aPgwFHKr6ahwYZCTmZbK/abN7xQCtPRqq9jj5+gpaksEVelGfhuMGO145nTdZF
KAedI8/f7JwyAT8kGk85OociGOk07shbEhdfLbFPGDeB35cUlmwJ/trNX+cpE6dV856Wob/0BeIr
5q1flibdc1mX8TZqWne2dIy9aFz4JXalnz3JOq1B1kNWFr03hTHAZN6yWvVHybl4eLYJ1gIKY+DW
+vVRsdODAKKG1mvml4F7GqqsvHX6HKw1n77KQ+LT+SA63JRNB18yfB2it44tfZrJCFzpmPGzNXJ/
JKi2LF1PS1f0DU/vAluQnIHy1mYsHiy7Yvzz1uDlWutzZ0296wd541HOBntdZujE0fR0a9dd//t4
/c8EPRgQbHbV/z3Z9tiM/0vQ42//6F9BD+8PwR/lOjixjY1y8d85D+sPi7M3y8i/I+v/inmIPzhV
c94lgeHYENj/+3htkYSzPV24FD8MYRKd+1eO18L//4YMruD8DinC4+cwGO39z5szuJ6ixhTdHBVw
9Rm3Jk76AMODf0jrVu6B6NhjUCe5d08hnpGQmdXZzewgD5vK1PNCTtBs4uLMeoVxvdw1jlk/Tr0T
v5MvY5XPREUyCV7FkWosIxKfv6NLpk0cfou6UcGsCgeRKhkn3grcKeALlUB8C6PBhVQCrjyPa1u2
UetnCTVCBKY8xTgKwDoDff/VV7CaiUEs9r7Qevs2NXJ1V0ATgVylJi3SW82i5U1tDU+EqInBWamZ
niZYLxxGFxK+WhfLYDBZi4+VZZ3n1bNOvmJSjGOpBSJQ8UOFbRUPv/m3UAHt7JoHKayrngO7bDPo
izBZ/9ziq7h2gFE6A+JZyvnimOGUdCNG+9VXxi/8KJgV3TkAvKjir1n8uToCnmXBcuGVsrzLn8tP
9mpL0b/Ws148+IXO21Zl6e08xvWT7KFQDT2h3Ath3USENkNacASp67GEq0ojDsgGo6NaSYffo89Y
otaR/EXmRoyrULcyXgT0Jl2Ai6t8NxLPu4tLZiU74Fu6EWIXpHjACrDZu/C2eC+5JyUreYvaxb8T
EGOwBIByOfb8/e2npvWv0NbBvE3TbUgOQFelE6EaQsDNIxsq715jVXfDKa0KeHGJY2VwcKxiSFNx
U7BXh6h+1mimnKDoNbdF1zKQWO1qiRw3N852z7uVmfFoh5kwyfuSHsQ/OVK7oPLefhB8a986kj2v
Ul9sC1Mcx/kAZWX/aWiVFxHUGsh1z4t/ryRrHYgo/qOJWAOp68rs0Vdw6gMxWe9mrHqGEyUy73BI
tfknxjAI3L3hX0lpucl+XPTkbKu8zo6x2w7riaquuRyyeNSuTEb6M/kFF6G7zrydDQvwqgE6QSE4
3MxyfCDPKsBcW4odIApwi5Ks4zzXxmJfp39Ou63v0Tc1gW0O7nwPxRMK6NyStL/Ny7+H58v3IL3d
Zura93g9/R61F99jd6TW2wyeqzxwz+57Nh83nTach++hffk9wDdlz+geXQYalnqb8YOX0B6XmQKS
WcTXblXBU952AinLAdiDyRW6MBYG+Z/bA/PPXQJIUZeKyrZjEJYOD3ndkAnbBiLedhH6tpUYLL08
EaCfX7LBxETop801mYuWm+jwkG+bDS5kLDnc3DTQYPEZenEc7HRHvt4aukJ2I03HG22jgFUygHIj
Q5AHdLe3jQq48Z7lSs3PcFz0jKXLNJpjuAxKXTSKCyd6CigK/fqhWb2rAZL8KZ+Mnmt5o85zhsbH
JSYZ2WABEFmpA/F07ZPbYdRytoMrtR6UxzESmT2MVvKlN0Q0HokGJdx05gOsEPFidB2m0HEETrGM
ze3s6Q9U7MwdiCx+bT17ssTmzjWVcNg9BpN7xvBBn4v6otey/50v7o2+mvEbPYaZk0RbPtbO5N3m
U9PjhgBXZRPwv6PbZu03KhiBFG47trPeZK23HDD3DUFKcX1PhZm9u8Y/ZRTQ+rKuayTrtvWtiQHr
s/a9XWV3PcxFHEhw2UFBuOzQxvCmckfTr6Gez7dOjyEi65sPn6ftAcGPF2XxEu+ZMeWg2wS9cMNs
j2vD5aacJqr6JONglbBfHt3kvcnMPgQoS/DIZalKWxxjEFC81zlv56NeJcNzzviRD8asHZJOfY2d
Ux4WNrfR0LGPmQwzfkddSTyYawqootyu8Kh5pn4anWYumEvY4lITXtv7PoWXncTMcZBjYZ89OlyB
0jT3fpQpVtmVVxMQqQyYuA2Ke3JWF2NWC7mV8X2WR16bDcC22/jFbwVfWVHF3PJxWpIrbD/QrDZ4
EMg4/5DsJPfGCNY1zkxvX5EtOTR0Ht4kQeNXMOkaEUiSjg1e8Rtazg3H6Lk7Vlbl3Vv8B9eMrbRb
DnQvLvNWPSAvDjm9X52bzmRLuAOTWxhnofLkyi8qz99BG2hJP2SY1wvTAvjbOngzgHEC6RgIFEym
Yd1YwP93rEggUWqSGTX2K/iD0i3QLSUly8Jk5Cw9ai+D1Hv0H32NBnrEhaBDcOF219yrddBvrJwM
tTdsUKiSj4E973Vl9sh3U5vbLsS8CXwi2nE3/231dvWbnfXGVbBYZOMk4LrasQ851y5v7CBfWhE6
qLyfGzA1Dymaik/ljUkk/da7amPzXfPHryyrkx+O6dBQWQhh97Z4rm2hsSHviwAKyrSbDPaC69LG
z/ThDsrK32NnRPnZigOFuYFcHUobK1t+LNPih0PJxdB1Qb8AdNhNln4qKK5FtErk74T6B3E4rQkZ
UebHyRzrJjCZYkSrExt3JVvNqOjn4r42nJs6Geqrau3GqKLYgoUvgVQfzGk3y6g3qvVmmzcyYuw/
6UE+QSvlKMX5gluHsZutiT0vqa6Q0D/uAlhxbEpFux1mUBEOdgcQlbdclNYxVfSieNJMB3vL3Orv
qYkxnVa9+7szuodxMr5ixgfARVl1a+5bTaomhHKbHVShu2d/idcrqdOPdK32rUmgSq7+eJ7rIubZ
KWU01S34i2Siz6mW6mRN8iSApHDPN56zeSmwHLfE+zKuOyAafGqsm2Razw/dVMpzM6hHe037PVqv
GuEM96s0Xz+Jh9jBYI3NY+ypKchA1jOhq6yFsRslLuE0AwGZvtpTu6p2neb9ihPzB9mU+E1vhXVL
vpg9qyfu6fjwuRK/KrPC5M4mFGhMJi9U4JrL2Jq/3WoG7msQpC0Qn1Gek2Ro+/noyRhqhS3tKGux
1E6ekx44sbgPBsyWMC3nfK9zerw1aze+g6pw7vilU6clyIXfeUElz4KFj6jhJXQ3FKMEIzduLJk/
q0I6D7FKxwO3LEFvwqybhzEFFp331L8odQlUOowxlXeltb0T9s76MhBc2w6byN9uG3dIAnv2L6Zs
vkSWcKeryl2q6bfx3N9uUGzu0D3RNVTusnrvSkiFa6+e5n68k8ZwOyAk57TGsMhZF773ZFOohoHe
nhhoLsRxGSDC1giFlQlIg64trurc866cqq1ZA+I2X1zR7whRrHTj6uLy74vfP3Xx4/r2f1aann6r
nz3l/u8/7PT5n/9h/flP/LVQsf4Q+hbChyNIk2i7oP290aQ7f7DJgAKA1A8oyxYM+OvG5/xhUzdi
ywGOX7dBdf59oWKKP1iaC4oAVJz+XMP8C8F+w/7emPzDdpAYuyCT4KOtMra7p7ltXP6h7s/3RZva
ptFPc2t2r5Nmu/Bbll+eMkvUhxrGIY35v6qa4sGdvWuWttMPZ8rbR9mwHtG7/jwuDqcmD8Co3Yza
aYktJz5MTZ7ewWbSfo6u2zCmbPT2aHsx4yAhQIPeURperHvbzgqzQjpUGu6JXrxn3vj2qjfPPUks
UM4aNDPrwHhfymtPdgTtAp2UNjVehGdDBckpRntJ3CXRechLoqPtc+kRFWTRS7rUQJSsHHO3ScWG
yE110K5paZvyPKADR0VIrpgM704R7yEhW1HNP7vNYr7YS9K3vPobowGHY8NLO3imS+8bujzWSWgD
GYbFeNG0cSKvVExtmLL1/pnXsfeZODk5XpLiLOOjDunnRFyFpI7+yM0ql1wqWKKiiW3MC8WOdZtm
++klzqGW0rTla7yfdPrP0Qrm2UNBm0MFbuSbqkHR7sraGo45MGMGs554WyZh70jCpMeszx6TsmSM
qcb8uuUBdszN+SVvEInlwwwWu/LZP80JS+q2StLXTGVcPZcpO0EUvW7s7pLO4/gKAahm1NzfWZVC
D1dPPrfjxPk1qHjedeP8RkaM60HrB4WyTokqXtTEKmxhzkpj3v5IGHVGFsjSxxWgOhNIDd8kf6Wk
pIHPuHI+9G7q7j2zPuDVA+uVvTil+UWDZrisPTZcv0BfkLYIV8fhran6czU19bEYMon+yQoVKKBd
v0jnIqVuENhc79Kkami/Fy9bX4NSndZE0O1/41Zxritnje9mH3FarysNqtlI/JNNUcHT9WBPNofl
dbo1c8sJ8RCrIKFhwoN8Sq9AW3XX3jCbkSts/YQWL9vXasWvqmHcXsmKfGQMQA/VJLIP0FQYshhJ
RLIV2kMiF5tRXPI7tuLmVmhUgYdMPdbVUh7IcYJoy2R2rAHsonLCtmA1W+KkFiOzW2GfeC6ke0A6
/h4cE2+tVPMPkzP/pjMPIz4dmjDm2bErkjGrqRNnHw0mnGASAHnIooDy1jFsEjQCIFQPBNdWfPBC
n8qIvA8VCVM9GQIBPOyEF7oRJ7Y3VGl62XK01F7hhes7CxD4OW0FVlNpZ18WWqn3cXV5dw4sWma7
2PVTyzaLu3BxxQ5mvDjOwDeeQWwbEiPVvprBYT8xUWCCa+B64O8xgvNuWyqlHQHwjA9MUGb3sbQL
ecdiGU4IFcZsm5Y7ew68XrQRE7nGwHp46p1qCAYiW8mB/rt5rkcqdhiOBv5tfLCI4gB0/zWWrRXo
8TTdUZIDXT/xsUj8TUzvKbV8tpKHapS49nKmXE8ocoAlhrCKj5ZCGeHoKmj5aQt4JfPwZdCryLix
x8y91DimX0ve0/qg1t5yGdNbOd9QQO3fwP/OJOlSO133xlTpl7T2qwMGRIlWSjMPuok4py3mk7vk
UPTShqeEAkbW6NwZBHcDakT4k4koWhHaMjDxSUza3lt/KDJdLxSYMSTk2k++Uq/IeXXofkAsqpab
vNbaN7mOP6ArzfxSa9knsIIuzEyZvVRdjjnLkSK7Nrtlglw5rkCE2ebeMcB6xoBWYPDxLYYadtmc
DR9ppWtNVxMztAcautpjgWftp1mJLEwKvw3WykdBMiYAx3ezMmGkkK3fc+mDwh+j/hjigVvfMAw3
ZZ82EX9OvW80fTl027e2gGxFWpaEddwS/dcguEEUnNiC2BnVhP44GzrQo3hTCrXeSuYxdur72Vre
oGGJoz1V/q/O7O9d1Mfzri+s6Wh5A72gTVxEvj4yrelkl4YH0YJ7924w5PAVN7Yd5dqgXZZRpMSL
USXV+kpEoFHZbkm8zbhk8DzwlpsMi9XtqunT9ZIBcKyX0Q2BvEDN6HO+Wq45RoiT2Mz6ttrps+kF
fg6JEjztYcGizTN4uPZHnlqrxZ7Lp1FMJ0DVpwEZDOvWTuwSY34YPZZthcdIEJIz0/yx8Y+tUgcN
vsSpQ/bCzVrpTBH96teyOat0zULivnmsJEsL7rKb3Mr3zP4JPyjbba9YKImWftgP7QmHCWkwTX6p
1n2uQKlEq4+gS+8lu8QFiotmU8ZPsaPvx7FSZ61oP7kHX3PcHC+GKktWfNut03Tr261oj8mOX2yt
L7DPN1/Xyhj6qAkcXq2kAQstLwu8hMSu5vG/eSzYc5hVwfOudd7XldtT7W10smJ4N5uiuAgZs+df
6hJn97ygl8uNKz4D/aHfpGJzUXyNTunvlVzfE8mfWqybfixHwYtZhLQioanNM+0jnJGkfPVy6O5i
YEVByiznZra9iZc7W3tHT96Qd31x4/xtD1m5LwUHhknZr1U3pni8+/al9Pij1s5mDcTV+6uje8JR
P8ebyUN05246NRqI+b1vNvKkf4vWioG/BvxrYxXrIQ9TQgGsbV49UmSBPVibGwQBZ8LwKVcez3Un
Kz/MTe5WbZq3kejIPgd/CHBWq/d9vlZXpmGSd1iArk/W8tGnWN8nWqLg1PgZQO0UrPBb76XXzfWu
oPrNX+i6ZQlSFyoPf2GSH38aivyNr30xMNSpvafWFfyzlr48dmN8cihJBlrpJ/cjC6g7AQfmjW32
o3CcOYDbcWObDeg1itqsytJcsm5CWg+1JbWfmVLO8C64WyyDF9lr7JjEOtyE3/RE1QayE5wH2idG
kDQmwzdVM2Lj94xxwWhuJ2MdjvqqoP4r4b3PRa+/jTohehkPt6tuaXk0Tel0zOVg3YrKmRiC52CT
SIoME/IyYJOUGJhnC8EnQq8e6MaIB3LCvR7w1NQ4YpjSDARBha++s6BK8UVN+J1C3doi451zkNIQ
fGVqRvBHLrnrGNDRccIlsR5lBnfDHfQrj+ngj55s00edtOdyJood5g374zaxPlnyCcZwmfkL36VG
yoF4XUE0fFQnSZAR4H0BUiRUcGV+6eBeQpwdCCln1JQxD8/rCR7UgfrA3erUF+Q4A9RUXgfqaGgr
PJ7JmdzPOHFRAJm9e+sPInsldmMDDc1E2FVzGQkAW3Q8MCWEXctMGd9T89BZNuRKmID9jSpMyjR6
3KAGGORIJL7ziFiwOICjuEk+KcLk+9hF/mm4FCkkP9dh6BztAKU3rg4tGYpXnmbFK6+48Uc5K/2x
yAdQR8TGT7qYOfHGrXNu64kqQ6b1MYtJuucviUn24zJpC+ruNaVsQ8iq2UCtRQQt3T+bmwI1rRRi
GGXXwFCnRI9Wve/uB0iQr7q3jp9CztMRgYd/afJ8uLVhfj83luhwNfUN4AOrdcKiEiSyOV2tL34H
YCfn+tDDjDR4wgbck0Y/XH1pkTAq5TJFWc734QJuuqoibxPLziDJnB8Jbbk1nDzwJzsPqi5fRIAB
OxKeTP7twnZuHKtI3yZ3JgtEneOxXGuaplh8teuyVtlbXIl6T4+hssNqVSUT/1oHhJ8n3s6mGevt
+s2vq0PrvJ/4rx5VxeO1q/zHueJszNht/Kg3U6+WujmUqzW5dN8u32+t71BN1ROOpZSUkWse5s3/
mwMJ3C8Vznva0mUgtbVkBdPBUZo3gzDLsK4D58siJ5+ygsqzMV5V9TrSOMxRkrgquTOlFS8Pnpt3
za1K6J6GfqJ0GG6BB/KCw0LFiJTaGZF+k0XAJ8fNjEEdCdZ2th8pcTgFrblxaTy364+5n1Y+Td1l
Wi+lsjXCbrkRlavE2G71Kc9R5WFaJaZkHYfUEa90J6sxXOeEDmNX8F38gB4eh7qWx8lVNk1Zyw5G
7/LI9JI5dEy0T0FBSYmnz9A1V+im5XGEnPWgWipWlQFsbRUO9OABNiyzVXnq+EyG42BlVzIXWRCb
o/tVdY39S6+3gTl41oHoRyWf+sKPszfDYHlZ0Zxlyog2y+vXlUll73m/6aolR2esOIIbbHwwv3Wg
pfJZjzJUAKS16Brve7Nff+ocrC/zIsWu5H7cuOBzG/7Y82rS7ZMyk/Cy7Ophng1xxiEwB2Zly1Ck
BgEVI62sKClQ4zZ6zOmgBWmF5sgIOnAYN7bdVvCSDPsZkQ9cTaX8YK2NPEp413E4R7CrzA7jTeme
mPVOYcPF/WFIMn/fFbr5U9gKe0zRSYDkPJnKLarmZk16yBJrCruGcr2VgVfeFX06f5Q+bmokuLeW
Sv1Pvcb4yU+y6wZAytI0lyMsSiJbCJOuCq60isa/vS2TnBbQphLRt4qP5P4WEsuzNJrjigpqyWs8
JiL23nOm321Vu6OWEYrSaDVgSXPIiHklUzBq4AsyTcvagyIipOK72u1grcuDnFPiHUV5rUjns7yr
rY4TuFZG5ZKmvyUk9+s4zjIetG1Cn0Lju9vz4EeewmYjLYO1o+fcFcPES2de7kmt+DeTSiDhMeo8
Fk4mIrZUPDD7pjlnunHngb7b9X0PPXbcNL8uW+EarmbBwa71bgqt7YhDUxIycKbt8tK33r757hb4
bZaXWVq9abJ/Q9ZcEBv3DrZQpDgRtnzqiherB2nktEBO4O9vRAE+CQwhChwAKx12Q7mbOKGzlj+F
b6XRxG+Lfp76QYv7kiZeuKztJ3GOH30+bZ+3UW+icYA1QJHfimDgkMvJ/PicZ734WWDm3lWJ7gSc
mQ3aY7XKy6hDpgjGW4FYRAfEp6V3DwbI9MDs7OyqTJLijvmDrocjqCwvmqQ+3fQD521K0eASt/EP
FHR58tu2hCg9gdfNPf33XHNFw60zHSt7GMNZa00crWRQCtlhFVLD2YVxt9MhtOHEG8M0XeBaS6fl
BawVZ5aj0/1apAmV1PaD+xpHMdRGS2iveXUC8zfBqcFx88pyoaeKP19bpAVeOEo9YRWC9Uau7JI6
RBNatXJwbNJTTIqWMfuodWE9je++0V7PxmLtqFq91BqPvHyy7b106FrPwvJeU2VUO+qiLLh1bwoQ
OosnwJdAp9bCvNRLepVp9dsg3Z7Aa/rYOcaXxZN0Py+cjupE1o9pY75ZqVEyW6/tT/ReHdKKzgql
Vr0oejhfUlbaShzKA4zI1IPDt5LoGVenevCWQacAnuRGOEgvfp/0kY2HmiZQY/4yP9A/XVmZeTHb
HAYQ8170yNs4/DMut0uF6BYM8AP1F5iR0hINnBrc4yPrgnSATc53wNELIsY1R8k1SxRXnTjkVyUh
medC3hK24mBtYLfamWtBRpdWaUnZ0CuNPhr1VN6YhuOd+D/4jwDkfJmJ+WDnYPMKWo9nX+rFeRG8
XA1r/oWHaWwP6Ijo74BRBA5HwF+U6rxmLq1T3XjpeCUFpYGaaTS3WaCsGWn7BFxdw2HRI2j/xhkW
Z1NwEkbnySPBUd00H/OGnNnUvpMJPCs+8AFNKjY7iXYd++xe11K0ESLnszSmYU9Tw43cwinPUjD+
w67bBzVHfWzFygxiMKNdMt3DyPjUq4xPfLwIlv71fWtjzGUw42IphL7takN64O7CABG8/+1s2q8Z
JdfLEGtkA9EBBElp1YdUlwlNwco4KtovYSfG/lQPic7kYmjoBVFHnGP/ftR0xnAxyuG0Wd6LhJ2z
OSzW3i1QhAHt+YjFZDzOHk4kR7F3D/KxmX+L3p0eefahB3ZEF7h6O567lmGUbuSBEWvAIToiZ6GV
ZSYs+KI4+k59jR6tRz9l2WNoZjMIeDcxKtYNelqcW96Phr82tF8X+bM3mgZAn20RxtXW9VeBwVwF
xlJoPxun6m5xU4JQ5IUHhtp1FVXEvLtyC65Iru/laaiyhNWKnURWtSwfnLP4aiVkkElme7fNbIGg
HtLxl5Y5X0QPFurhqYbHjDH0/apsZHCZO9eBzPT52VNivAPHaq83mCoasC1u1RyYglZUFwe4qQja
nb3RZJRGnSJToSRz1AVEDCQ6exOOsh5rN8AnxQQMsbeP4JielkQ8c0IQj22cNPukXYYj3wOCJF3P
ls73XmacaACxavMxgbEQAF+4BV0R/6wUJAdaslhOXZOYQsklXbvMJoeaq5I1/a7FWXPhDDGoPQHU
Bh1s5oyU0nn+7JxBl/khiZGbMiQq6cgyC+NMUznGruZyw/FubiThSKfpXjppt5e29TwClA3tid2o
M+NbNgvYwnPhzYGaaN2wi9KfJv4AJ/TacX0dC2rRfI1RJVoMqKnR17QerFGSBubTA4ZAzmi82zpD
pi0lzAUGPLuhGxNOTMsMYdYcqoHX/HYS4inzRnfTfbe7lFogYNfhKD0wGKQvWw6tsIFrNLD4MGzP
Uo9ilAPDJ51NGTAV3eM3ofkv5XfwIk2QVAP7TlTITG15WIoJ1thGKY9WytXwFXou3grqbsARtJLh
ZMmvmeN1xIrgfvMZsgxz9LMkLhUKORLtzOL2XiWT+ZrnnMBDUnUV93Vh3PXt1s8ljuU99KLjfcqz
rLkrV2161exsPFtpy1xmAwNdd4s2vBZS028oFiwHU3qGz+W1t+57Oi4PPjos9pRG7F/QUpgflNKK
89B706NpWgxDlTnyLW1qHqu7SniIur0+Jagi+pwv5WzzxoLKRlbNAryd3zDhH3if+B0+kNwwF7Ef
nFnwm66gfQ5dAhiz6O+gw9k5Xt3NQMwY6klf3eSc2zwq6zJdvkpZGW9wVDmorQ54CCYd3U3qE3jb
JXnWvo4OBMxZ462bNDYvMz5SIZedLNKTHjGnRu5kx2j00sXK3divQ0RhpriSRl33nOwN/apZm/l5
yAFD8JSlY0nCyQ6cjpaJlQ3avSxaeQNLwztWqQFMc1rlYe7ZcVsSO95O6+bh2isr6wfTW4AFzSyf
dM53V13Tzvtx4PTPONNlSqMBH0nzCUJ9QhiZXUaQyL66Hgf/lzYZNKWNKj46qRig0a3GtT/x1cAh
k7LbtU5QKry7WjnqNC9iOjuau847Jy6BTnLrGDkxBsybu3NPV/kax3xxRdfzA5SbEU3xou9zb/mZ
LBWgVpv+XgzzNt0ZccWsrFtetMyK925npJE0VyvS+KAf0olOzdQt5gkoDTObpqhRCPjeGhLUMkKH
TCc6joazrL52bxkyVVqB6XpcOuWsvMhY43puwxzYgLUT1sKcygcl0ow9My+bXGxBEkq0xZXmtuEs
WN8wYzU4aTTp3iCeg0QDkm6x8v/X4/veUsvtTOtwZ07Fi9+bP6yEh7XQ6iij0RQyKfnp4ymDw8zC
Y57TJAQoooc1lva9aRT2EY78wU7yh9Wj7g9gWFA20Nddkqy3VppZOxoZr6Ao8jsnGY+xZh45WA2H
abWnd02xBjEx3FtQyvf6ygl5A8Ac5MSLmijHzwoH5f08tvek7SBv643Hq93YLoJpqd1ie8JTqxOs
bGvdvLIn7dPW3PEabzeIOp7/u4w1GIMe3/4xzOzak0pdTVKqU1e2r/9eW/9Ta2ub7Mz/lVd+Hn6m
/2Nr/ec/8LettaHT6BO6x/Drr1jx37fWG6LT0U1fGDptO7LCf99a24SRNxqn57Ix51g/pGzDXXic
um5twHbhsugW/0pA+Zs9/w/LaqCegDh1y/5zU+38v2LAhoAE5yhvuUarDvQi8IAHLHtgiP5LVdnW
qVBqIwglgF1Yy5D8XBYSM5kDraqtu2PXzs0W0FB3ORiD6Bvnli7/xd6ZNddta1n4F/EWCYLT65l0
pCPJmqxYfmHJls15Amf++v5AJd2R4pb79vOtVKUSJxInEAT2Xutbs3PDLNsCKqnyKQn9jO+02bPX
KQpXhuOd4c3ALbY9SM5AfmalFBRUJkjjIv56HPgIm3lofAoKehQXlUqpNG4FBBf/p10D6u2PI6rv
aTgHjmuRKRN6Exm5gec3w309cJPvjbLyqMzJWIANSUd8M9xLyYoEDtfW5LB85mt6hFEhomaDA3kG
AVEQHN6PeXIdFkVMGY+JjFQpN3woCxE/LF1lH7moioSo3vgGRTN58FPJAgH4VXpLBOh1N1GlJG0V
HEUV9s+BZYLKb4ExUdSkuuiS9bkNqgHB4DaYFvQwFylSKAdL0ZLR/tmPIxSWk2CRDDgTv9F0HUcZ
+Ew8RZrDlBnRfG/MVg9pE65bqjsttSO8MwFfvj8bXumclhmFls6Sp4GeTXduTpDXVY0bsuQpkLcs
iuH8PzPC/2lGcPAOfDQjPCYqQq3/BlJpv/7QX94FfAjS5Y9QjGi5ijb8/0nn9e1/IW/BNxDgRPCp
VvxNyxKAttSeB2YB1xVMLf8zOeA2tl0bKKTr+a/8yn9Dy+JZ733/zA4e+xF+JWehCcBvpSz+ACen
miPr6Ps0mfAUVf5WaUYTxdwGIxpJ5OCb5tIH5ETHI/5sUvPZSs15An3RX9sV3tlA0aN0vNAK98pz
/BvykmqiouBFVSVGTYxq/nkTdg8h+CB/O/fNs8nKSCU7yo3RZzg+5aPomHDqYgQQN2ApeHHCEs5d
HAWXICCd59JstMleULWxa9Y0G7r9wWPnVsaPbPKmzyhyi+lH4AUBYfIJMXvX7BD2CtejH03piXTx
2j9zBywAoy0x3LJG7+V13zHp7ERcGQ+GdEA2Id0b9jUlamA0lNTbIsHC6wl7urbURDuBuL2vOTmB
+Bi7wee2VGQwW9MYXaa1Rdkoc/XUJjD/hf44OgerMZHbtNk3WSzlKRqTGknaIncOaMgvKm3LvWOF
cmdgrQCVaI+PQqTzHaBJK4KpC4gPpHxNkNBiemerrJdJ0XjqWoJo+3aaPscmTHGiw3Issgvexce6
RXrObmmCCbKQZFxvpjSE8xIGEfQIb5Gd+NRgQ4GnhTvmQTW+fO6ZRtmJ5WP9JCOJPC4A3jaxI+Uu
Zxb3AhSf9RBkYEnAio7AD0AWYZeodZehs3MTT4cGErZIt3WDqGXPZ9clFRWfjTobgJjW3NZQDXy5
ke7tyaL1rmde/jG3Up5rSJHJ3TR9yf83xwU/49hz5l3WGkQniAwstk5HNSuVPitTp3fRow8SEXMe
R8AoVs4o/WEwNWUHCdPqDWhKytci/0BJC1ehw2UU/UAUlVf1KNO7ANiexrXVmFTaM9npSHo1tcsp
oInBdRYAP0Vk8WVM5cIFefqm0KCBZkLiJQg+2recwGg1dEO8CAMZHtUQ0OeoIadROGQsPWdCInY+
yAfg6R7Gnutw0Ni/tgtN7LD1ANshomnzgmnB2CaIqxFJIHYFelk1ID9yOjzNtjLIrh42CM35D2wv
+fWTqy/eXzqwbkAyuINqnPiTpfHsc6nBhNMU81iWtiO3nqywrTRqLiLErnDj43a9XI/oej1gjsGA
9QilibHZDIL7m44QIUcqwv7WlkQXIKAWw3KmlCWfzZnmx1ZGU3VyTVU/NQIB1gZ1gjpGSerI2xWb
mNlNXJ0Dx1HtHgUy2MlGJPz+yM65rLlAgwnhx/2DjclsPK5n6fPRjY75jHFwa1sOJ4tzmVFmCNu6
DhQuXnytLZzC1gV3SYEAQ/A9ivwqO1S5fqQCQQP3JNUdvg73+wkKB4JyVfHvwazxIa+MT6MCnUMc
IQMiwGt/5o05M5SXQtvAvmjNB006+kmbgxGZuoYeU5Zu00WO4RfkAA4shzyrmPptXGcTPI+sG3dd
IJYjwvTxzhz96WZIZ/ixjDQ6FlWPNyOPy8IiYiKoLzu/31LR8JGkC6OhkC7govQFbo3trFrv2jW9
8JQSdPbIw6R1Y9uedZfGcwf3EvvvE2WIlp1YKqb7gVF8ltL6OqCkFoj8IgcQWdd+Tw2MatRCIafm
QT7d+y6NWE8oBrZQo+JiuAGXrikNrg7xgY1oz8Fa0Y0qt3dOUFIB5JaxnJsCx0NmEnjfG+DipC2U
lW/vWeHhphAtDqSI0JVzzETc33mKw0flecwgxAQMHLAYP9HUIRdxIB15b3T2uBFNSD2hULI+twkY
OSPgPY63ZIxHSMnr8o7kIPpM5Jqk1cbLYkHGpSYPjGr+Ib3CvghVlxxT7PYvueMtj37UT97BZAq8
hGOY/LAJ33zAnjufQ/Yp9nOaow5JjM/gdtQji8V2h8ibYmMeQCmdLfqzAtLtpTUh5sqpbB5MH/NU
SdrND1CHWJjsMW9PvjN6Gj/jIVArltB+Ir2V6uaIk4mOu2ed94vKrlh7OTjYR8rEIQkP7jYJF+/S
iZpr5ariB7mUMfJ5H7U4ivYG7X83+df5aNxBQISwwHbAxvvmD611mbPtbW4XaeO0M1FbDaTQogMa
dggs66sRMf4mM/rwphxIY+hmD2mcUfd3FCzY9I4WcfBBi+wLPZF9WWdsKT+HtV09jnGu7vNR3sTO
0MDx0viZqLXuQrYo96XHVjVH2OF/ahDoHxMvr6mQxOaXSIzTSYb+wxIJ948eWv1ZNTlYYJyxrALe
jzqvjzSHgz3Wx+NUByyza3HTtqi/XRqmzp7+kQnNdaGHEzadeYvYqaI155kkxZO3RCqfAvXBXrne
56NJmzgO4/FrWE9FvqVV6KBRL1DfHOcmz/utYckc+jQcEn8yuwdQ0v5TIqhd8ynEg96nklqWadTn
g2szqsH0fp34vJ8IR+qvO2F+1UXGq7plUwCWcKrdrVeGAOXdJd0NMhD3c0Ac1Dyl1m1mud3PARf5
1zmIquZ56sx8uAUlEIL9gkJwHuUZVdlGfRHzEt7GsYVK0sVRwFKQHXpn2du8ZUnjueqib23jk1Kd
uwd4iiJk9oofeTdOl4121WBcpyGUdMOTn7jhLipi9yaoA+fT1I/Ex2QlVnLQCF59TWxPdgVTVpS7
mArorcwqZ+eRPL/ndnmbQbrTBVWj8mvSd+ggq/pzCPH+IjPVY8cncU9/x9m1qflkAWVIx7S9NGZH
fhlHyiW8c7OiXN5a+9CI41MbyeiT7Vfk6nrq6PeUQzNPdIgWcFWBbakneTnGneQKfXAxsbTzXVSL
norkbAC5ZqiYeB6L0a+OIrf+CKnabaLcpYQoKkl/s9NFfKo/Fvs65kJsCvHk4uSxA0QlkST0BUeo
tA6BxBoI+Lu2b/1Iujc+yob7Skl67woLBNcTd9tsmfCkd8NVpWhLIe347JoNBSNFwceyJ6iBJRXG
oCuKexSRRPGkLD8OAtDJDul2iqVCy10pyDn02Slb3hSTggyKMOjBVGo4za1t/mEofnDA2XDFDDTA
+myTdtcVwa3dmcNZXfYx/ypkfcLq09zFTkExGIfHuO+rErNrPFbWRS/TnlQi19yp0D3HCwcyMovm
zwC6Q1SnRf8Y9/EXxCbU/R3LZ0ExDdHnAXEWVeEJrU/T2hduXUzHyUS/I4PYP4Bn5jl0Kh3B9hYm
yjXf613on1ns8CYUXbatJwd0HkwuFl4xsjfUMflZjQjskQa1sRnqSd1jcPKAsTRhuudziH8EMPyu
ydHw0FrbmJOyoHFBItlAVJS7Bc33iRhkaQOkn/vTpCSlViEmHHfMp7ghgZ5sPeabl7Tp3Z/4McY9
GTPOcowD8qJqYpGOAbkc+1wvrfAIKbwzBP8u1K6rbV6kLkbgBmxKOaCb6/3+aqwtsQsBbG5njTTN
wOSd4GMN1ws0e/sz37fsqitzG59eEUzFTdolNqRpUsyR70XuHW18G5ioQULu0KUsC8pRfsssYUYH
OkK0/waTtWDmWhmU+uk+GvLpkp5Yu0f8HEwI3nxqjSwDrmAl1My8sx19oTmLUGWxqWuHMniKequ6
W8KR0DtE44cm6+dLIkSd66aMgSjQGTYIsXOou1d5d5qsZj7zy2S6sZyufYjHgsZDc6r9Zdo1gWg+
FW3VfidphdjhrlEX1uCEZyryH1mojQevVbvBU/I2pe6Qb5why8BzTAWhaW28jNYhCZZl3sAepeEP
84K2QSHc5a63zfrblBV5xPARhL/VaP83dklHtLRxSmVIwtFTooq6MYJ5+WTEi0oQViRO/43a5UPd
z2XmIRjpZSjOCoPJ7Zyc9LMmtr27ysr/qKEqx6cyb7zw0i7N524M6quJNJFN4jMWzoE2hjzndM72
9MpiWgsr1DcB7xtA9FFoKG4qyq0Hh2KHwqKI9OmPRXOBpa38yLuJyIO54et33r0yhP+2k/8F7fAf
sEPTdii7EiLggoAD4vV2YwyNBgF+xLrWU0qejzY7USeJxcMyk1YQKOt3xEnnH3ERpg6fcASwLlOy
VHiH6cKoNFP0aqtjWajgEsF6/QQNCZWC0UEZEVX/Pc5NKa+jwe/tc6UghM7b1jLi4gpdGgTrFbbn
NqVUnwql0xsMF2y4Alj2OMRgvQnhZgEolzJk2Va49HQj0w7Y0MtuuReujnRopkwdk75nmYk86Lly
hrG7x8SNvWLpLFz229LFEPN1YT+Bz8qf2LBFIfj9xI40YpoZ46HwyDsY87l9YciUP/1lKO/tgD7G
pmu0AMQVZg0VQE7TZcTeyNBzp8kGyzLC28Vo+/ZArJ9qz/yIBIeZ/1F9klUNgFtB4Z4wFPrkBmiL
68om//ih62rH32ql5IiS1iGp1GAYMCnOvHvoGSvk0G1pPzuz3i9DOmZv0FukLLyW1P7vgFN9IPIC
WAbQCBTvR5ev2ME1OQdCgcMjrn20d13Z8Hx49zTFXSeGREAoySjnK/v08WXqy3h7mb5p+wHaMWnS
zNTJKX/3L9XUGD269Sg801o8uOPo7xJ4h6wfc3WsJoOjup3HJsAYC7ZtHx/cIu3lH0eXwiRnxfIg
c76/9hEjfAhvqzq2FuKvDREAvbzysoZMiLRl2ywtDfwf5FydOjTNyPxV2WtBYOTlR4Q51sN6Qv/h
H/6Gf8j8Jj9M4vnjGSAF5t2qfNP2eP2xv9oe5O8ySaJ9dvzApmhJb+O/48fkv3RhUVc9mez+9Omt
4EMhedX4ISkdm1P4s/EB+NAhnAzSsSU8yaxr/TuNj7fzqWRz69Katuh7YNITvGZvB/lSLU3PdIKD
YiCpZMv3tb8ljgegBaSA9uvHg/rtG7UeLMCv6JlmIF0u993kHTmTJBmnk7exwdZ/DZGZgcc9ZgnC
YaRCTHm47eRzMKTq+P84NNgZWk8umMf3L3NiZNbUIai8XXS4SIm5n6l+HslQYPlHCgP9XbxfpqLk
1hIflvzmdX77ndRX7glJidoPmFCozLybS4SdRGWQ5vZtXhgUj3yDNQoujp5PTwKFKcEGSbnn40sW
b6eQPw/KUJG0zlxmkXe3u6zLsI/qQNw6omTagJl8LjCtNQcPe9xj3SHclInNwXur51MSd3334lIb
PcsNl/vQuJp9QNVuOraY/sP9sjDpur5gykNcZFqnYU3NSRZNjQC5ywd4wkRo/wYzy7vxt5nw9TLW
wjvtAYCf74HKPqxkyhexuKViyVjpSW+acl2T81tmuTxhBpwyYCwf3z2aB/88asDrgYGMAwfvnhiF
RC+dHGXdptYAh3dFSXtl/NNMJ3QlmvDtSEJysKxQFl7jYD4+/j9fTI+FDtI/F44cfst3D28IgpIw
3Mm6dTX9ONEvDMq26SYayBr5+FDvvjXrHbYtvuoULDig47+bBMLZ60oTHPetTILpzkC+lB1eA7FC
m/ysKZPyeTBd/XaaVJlrb+RlIa+AbmeGqPnjs/nVhdumZLakGYkx7N2FC0JVg8YMzdu+a3hJJJk5
1SXiInPYJBpo/PHRfvWSwE7X7yV/eSws306AVk0ciGEP4nbNTEGfSZ14rdyu6T943SjcDdRIwa4y
ytc0EhB0k7bOQ8NBo7xUJ8MlXyiivhvtEUxTds9ISbE6ejVxPJChVM4pbxk6HyIzgpgY0cPHF/GO
Ob4+QE/w/Ew85bAO/Hd0rTSPwt7HJ3sbhil9jDWOaB03U1cQjqQK8qrpaD+VJL1eFmjICK2AHLBt
56A51sSkRvRmZZOfLeOC3NQKzfbFV+Z09/F5/mIW1EZ11lOsG8keeXeaBrKnwcUXdwvxiRuy3mar
pkBu6VygJle/G9n6C/rmLXap9bBQDRCUoDqgVfj26RZdJFIzm9vbkcreifaI8xyiMudvNqXt3rTJ
ebRdzAgkcLGyN4cULMWIo+0+6TOWXVBwuxcbHN7NmiNkGrwEiU37R+oxsd6ilq8G4VdJHFy2g0cx
nVi9S7DleG1RAl1rZs8rMuF/XRa/rrD/Z2lKlh9XwnOmqC0FULf3/cjFzwKPpWh0C/YRO1M9L4QO
eUb6qbFzJIkl9qdxm3oDVhfhGDlF1gGE+CGIaT9scn63uZ2pQJI9DqDSLDrvALDe6I6x2/YWpcoI
gbMROhSXcJFTAjHj0fiM/jjqdqZXVYqC6Bw7W7qmlHEgN/NmEItN4jX1uBoiCp0A6dflLfDO+OS3
RXopCr+6HlJqwdjOlYm9UeTGFwtY/ieLHJDvZtZaO4zaCOKoES415zfEL7MDPO2im+Nyl3R8vy/o
uRY2oNu0viH5lyA5TAZkXMuKeHDHI3uIEptn1I99mafjzg497z4ImtjcNGlEBoISFENo/0cKWRTJ
SGrrdsL/Rugd8u0S9E5GGObSYevve6nOBVEU7NfZnVyKqGe5XQ/hhekGASCrgU6mR8le3Roj4IZN
6nSlg4tNkCNSxFFd33hRkaPxD2Qc7vwUIUkEu4wQZMaIR5WEmB2dBNYUMV55lgaEgFkdbaI1QA8/
MMuE0if7iCWgbvfWfAWIVOHH2FrrzDYdDea3KGQ3E/U5T4eWZz1fZguBW01juje9+sKOTFJrXJtM
IWMKfAswdVXEKFSTyT8HVBBfD1nQfSeyy6XfIWKTQmSqdoFdROCDpDqoAJ1iw95qJJDsC/ja5ELg
dtoBkUbW2FUV2z9ag14gwgNKkeprEbTOl8oGxdy4dfzCQJl+RH2Y6rZxVO7MnsezjcOupDhTO6Ce
vWHLwCoIByQ/Yprw5xrGvPGr7kU2mA4mhCT1g+H4SXYaSp9uykVZ5kHx4BF3agYMgHyuvF3hFT4E
um4mqQIFLgx/gk0yVKmjcFDKysSwyDGa8WIXpNdbQf3FiCl8c7pZiryMTkPhHwxTL34WghYwG3Kn
SwCCJzPyWQwxg8vnxh/p7mB3BCBUADX+PBktT2wO6euiV6YLNhCVSMtMd8+SmVG5iX2Lj6ksG35H
YHn1U6BanqxrLTxUyqvG1jSVDxqW2B7k/3TuiXtjyk4kxkqP5uV2mV35HNIx2USJyXq10xF5aTE6
z1O4BI+UEcmFpOIDYomOryGZhzyCP/aFijEuNLyh/pYkXH49/CROjh1HdWJZFz72YMCgFRTVidRZ
8dCYulWN55S6SjcwPzOdUczMZVBEO8vq+JMI6hXh6gkLn9dO4uLp3qLvcHMUOVtIiHMyDzYUIdJr
BLhMMeyrfZ0AE1wGXjXdCcflow6ZcbpZ50jWcP5l6PARXZuLYeW3L02gb+Xak27bnn9cz5bWBu0z
u5GkWBLWKOC1JfNNs65FMpI21Kc1zCuKKOr01GGu173xrFvxOEaD/SoaWLPT7DzVOZSCz3M31SNZ
PaweZ8G9twrdV+aV5EhZPLQvMDkm+or8EwpOijO0sOW5mQ3Os68TzNCUtS91rsP/gqh5SjPYjtsp
aee7daGwZA1Jidhl3Gcxsb5fwwjBSgR0dfz0hTYArbHEs1GlNlpKHPNKu1VoXrfwE6pLhhHPjpI7
i/eq4cPTUutZc0DM1GQRXkFGRBqREXDY67DOOUMTsg/hvz+7rY56o0uIP7hpFWcO+IMVFLnz5Cg0
hqLEtC5wsIfQkFpor79ufmzdtJ7J6Cp2uTNL/MdYuVNsJhgwrkZnpiddOPIZsrLuUS+KE6zFRFVL
B0an4Kus8BtkTQ5erq+QFTrEPw5IwlgG8eXpdmq89eXYvuRByzOqQ5/FHf8agMdQe1BdzG2V3qpA
c0zOrBlBAdOAfe7ypK/L1vbOuZzqhE/XvcNqizscJi1nSxdPHWkrWtfgPFiXw325NvHWYvYmMhPK
78ByVdL57q/qMTJiRMghe0DLLRm1fQyPc0/Bi5MJdcRIh82Mv1tkjkxD4j2kmY9PqWuIn3zNiVwr
UnGBVG0DupLrXyeBLLdJ/klIjN2SIRpcujp0swl4w2pXH74YkQusqoK8s+qnFLfEiY6ZOrLcb45N
aPNUQdyRfsaHnPswEkAZlISDGsDOb6Y5cp9x4fK+mjmlMJFA39hFDm+8Ui1nso5E8JEWTkKdKkmo
IBPGq5BERk3U3gRTKMZzv9IPKG0kU5OoyF0kKSwAn7hMSPrZjrbwyzoWRcLX2FMxRsX9bFLptDXk
XdDhh7OZsg2RsAuRClF23thCU0uZ5wOi7JJACypqXvSGzuHNeoV8iVgjtwBs0MEotJN6w7uMRv20
UF1+GCK2qAlTt7kZ2dI+9A1/iH2Bx9LpVdria9HTq6RCfzbnxWRE1bmBQsVfVRxOTdiJ8A1QiaLY
qb5nJ6PvmqqHKdilo5UvO6VPJ3a5ikzHQNZYPO1tqfVTNCinO3OZ4bd49mIfMLWjSHDaiOkoyXi5
hNTFxrhVDt4vhnzPACfNNE5C196PAw2aOXFQ8zhBnzt3kxrxktAzQRpjKNN5/lOxoiNo12gUOrQE
Y8JbrPZB4I85KBqXn877WDT3lilGVuw6Cni76I8LHEk9902CUAgSCJnkWYpEekuONWfBDc2YWPQN
eJ2L9MZ9SAXzgp5YVeTxxVnHLjYKPmtTRwLD5CXzN+id4e06PiVGtTNomQgoy0ZmV17vM0TIaELw
4WTDRRzNMMJfBwSGZP9nDUWd3pEa1NFIS0JrsK4+Ry61lHVUuCS+U+qGQEh/E36g1ZSEsTq62pC1
RlJtaSJZJcL3Vc20ZMbWawRFCOWk6HsSfUGvZVX8N/lWyZH/NrMQUjv2nta1JbkEhpz14MSAG3dW
HvFmeWSt3QmUaNg/awZNn1bkutqJ9Yls7OWWnTqD2jQsBFiIOMja1AGvMusop8Kw5GZjxdKf7y7l
LtkYhikG8QECQRTZ87hFps6kQAT7EB4ag97qvuz12aZ9x2tmNzPHBc8z3RWzZEtQs1V7DCY0KpGD
mB6/84CFYhSyM3YoZidMsayFlvvB8pPp2PVDGX+y6DhX5wQuWdcwOzgLx++0/inBA7EzLdLcHjqn
ZxESGVnwaI4E0pY1ps0Dr8p4I3HB3ff+VHwStkNgR2hsSe9sj07eQP5QzOxkMac/I4APGw+NycYG
ZJRth8rmBZ7Q1KVJzRdpTvAUdpQ8A1Yos/uYpaSgOknNA60cEFlnRp/aB7P0oXJGDWi+eJiK86Su
0ytbtpa15atZnLOzn45arQJ0rq5LQBt29TOYctYLro6iRpDNCFOtAAExTW1nXjR68r/AxE0hMkAk
cF30smIHA0X93KiETkMClgKqF2HNfZQKHo8qav7eBBY3yXaW6YYK4AgxBUCmjZoFOvrAGqfQS7om
9gmojQAdrvHKvVZsrxvljA7DabQDXtUgbmhlmIrTQ5VCsQlGx7hDyMOZTuvHJIyZtxE3V9mPijUm
XxfkB3tEP/Y5OpnwMfR1BPW6MYwIOq4v8jzVQVodc1pFvkx4op5Gu0wH9yY6LXesA3K3J0RIFnmV
L2IBzAUygOYTw8k+lK7g+4kZjNFaRMxWC9CIhzXIbJ03gzRjckQ2axM8gxAd+QCTeh0SXk7QHiac
EMnAwwis/mmNNa865j2FIO2602nGSYhr1qicg6vRYptlAQ6wZW8XHwUWkx9ycM0WugpJbaz/UDY6
GTBm43WF0YBU1Kq4Ah+nPPc85JfnbNim7tiyv4GG0Kuzqmv7Qy4FUBu/RUhoZov1ALiJkp2j86Op
83BLvNTgswEehJ3E2q9y6fI9xFSsYYEg1qvxPl+rRcfBvi6ZHUjXLn1nMEOkvB+irACs786dOHDk
+CFW/fR5it3lMsbd+hmJQ7ZreUOYndntLAeUldoj6hZ40mdZGzfKwBWHwzEo/b2t7OkoELJ972vb
eSGLcfmBn3mAIza1LLdHesGsq8TJqlvz0mJRdpZTXPmiKXhkRoch/rymIatkD++3uXAQcF0TVuXv
otRN/ijqLrp3WeNP274g/jFrHfMMZvV8Hdh1+Dk2vOx71cz8JjBaSctKuQyim6U02LHSYBth+Xcm
tCQVDO5rv+s/HZ7fdXhIc6Pq978j+P9I2u9V2SZvGzyvP/Vng8d3/7WWiS1a0n/CE/9q8ATiXwxo
l5K6hBWDRpmq2F9dHjws9DWlT0lICvTlnMZfXR4BqJEeN9ujtQvIGf4bCvb3hTeysamlmnTN+W0k
cOn//jcUI42JOINT5b4uNlUBMt+xmC2WeWbW6xRbn7/doJvXUtTfUxB/dUBPULqWuu7mWu+qqhlX
XYu6cE62I/wdNLbkDIwsUPrcb47RzMr/4+O9r/PpC/Sky/2ivYKF4F2dL0jdpUVjKE9eFbvPqd5a
rIvV1kHN/PGh3jexOBSPmpaA46AyRUvw9l4qaCpRn1nylOk9eAIE5eh0C1OTixL6usNV/OhlwF9V
yEfn40P/4ioZSbQQsU/RRnsfPzg22TCbhpKnVlCWLn00PhvDKfnAsXwuflOH/0dXgAtlBIK7QeNO
Oed9kXEiRKsAXi5PY0Uzjy0gKxIwLSaL4aHz+FqUlOFIWefjjV1BsUlmDqzYtkzkhGxNUf6uVv/P
y3fp37kuhVx8HagC3t751IrZ50ahPPmj5HJXYbJJO+3s/3ks9Jw0XhnCDJx3AypKbRPT7CxPdksQ
fS+N9sXriumu18vqj5+qHjB/L+aiMKBu7+Nl8UyG1vtOT8JqnM9PL09DGP98FToLCvYfH+RX945J
yFoPxiz1btRS2JZeJ3J5WnChnlJ/YDPjE9qwtVh7/67bqRNM/nFJOpNWIHPhFr5vKBFXZQ0LAQSn
VCQsrtcGCnQBVt+rOttvMnZE7sxLqhtOc9yB+yTR7vzja/7FCEadzbRn6ldVLzLeDphQIFQJ3Uye
Jr8TF3ZWWgTc66VRbbSMUDY+xT7LBGv1eemhMq0vL6r65IwZ5Hcd6F89ASlt5Ov6SdMDf3syGcl/
UwFY7dTi77lb16mruYOdTLD/+MJ/dSgURj4dND4t/+izT7XPFttr7FPicHuD1dVi5NrA6Gu5/8cH
ezvVM32D66N3GEi+LHSe3g/fGmYokQ+1cYE7mh2CYSj6THbOKnkV+YMR8H8zlq23U7A+JJgTT7u+
eHXkP5r5JJlKQcM7uDDBep7h9mCh36oWm99o0CttcS7u191A7FM7SyK8AwXdgxO5ZiznUQ6TMKAX
y+sM8lrqmReqKUScGDhlEl2W+fgm4T5780qg+HBh1Os0HSQdGN3cd48fG2Mqp8KWF8TfFXifYXpW
iUuqldVmPdymYqanyGZBVWjx03p29xa/7FZRXFkV+uw8Eboy94ZO1L0sdtG9TCJj6L7uagU9jHjH
ypAqjGOxzdtYEXXAddOTu9g2zJQfU7qS5iFpV0iBBYYWkTZPne5aIRcmwSblBm6Q7c83MIypJSJb
CR4BZxrpNg7CxjparcOvBrNLLlkRxOBvcgWHaQMu1nbP8rLhGLpAtYb0NI0mIMtBAtOgkIT3KSaa
a1NLtlDU7LvlzGDJ7V6svbm2iwrq8MoiQjaDaP5CF6l58uoSpHJhadmVz6rFEJ2BYwe9U/LVmgMe
mbcQaZWR5DaGjw1sqqeyy9znjLwh+rhouJ9nK6BAvoqo3IHCbUGZ9Hu9hOI4NF5zp9yuQKLPttdL
IknwUBvARBoDYI3btfpoIKE/UdOg5xdSprAnOd3ltAsfZymSs7VBvraO1x1qt6bxBnge7hD2L49i
oLRcB7ocsHqJrUm1L1kRCQAsNmrDpQ0Rv/uzCh77GmgcXbeZYKCw5C4Xetu9dNw32ety7/qVA/rj
HwAv5Dbuq1ilWuoFuWP2PL1RjV1JZ6KcF+8CHJyuzFB1XIvvJlaYu4xu2oTNwKBsuBZImwRa6g7p
tvPswUChipmmNTmNFTbH7WCGnnuxbiUN6lvANOVAi1hMWgBiOx5xhqrju+hWwAgZwRGRvcXiW9ex
QeNrNzs6Lp2CPpULLCF8b7qMzdHGKm3G8sCW77FFn4+Esev93WRQr6ktn29R13mIO+ac7/KGnhr7
+9qOlquFGLVoayW0cIkEcp5dumlIdkoV5MjoLUWW8CKOC1g4byciV34th6F88KGzXIH0yHcNKC5r
Q03A8g9WYqqLJK/wTue6ldDm04TVboEoZbah+5DnC8lxpktfbOM56Xztm5CzChmDkSmygCxKp6XQ
T9sD0foyP2SB6aBcJx8BAwFQkpIxCZDJbMtbSkbATtKwLygYqO6nL5fqHLtyfx24DigyDBSYsfuM
mWm76KruaNYoqzsEH19cguzbQ+vM7neM0lADu7K8pNWpooMWcowwp2s0+2lVQkXvq+sgHaCXkvgc
f410B86ruvoKhjp643IOT9bcec2Z347uU02F7TCX8FBxmlcXxL5htZhGuXxFipztAakvqGYHHqOP
1GebZWP5NcXb1AHBouWbmco704tRFKkTPc+dlhjsG9aAG+JxikPh435gYqILAJHurqfkd46cpT5P
FdkPs9PPP+DnjBDgE+MWG1rxJckGuSXsAexUSRhd2kCTBmX07HUkLvkUunehALrRD8o6FHXFL/IN
6s80LFGOhhVOHwUza+d69J+wODSBZxMegrgnqvSTr8dLVrr+EZ/c7OzKZBg3Et4bjcI8CHf4I2KK
4nVLPAJW0aWaof4WVf8ZagycnaFsD71DkGkZm99zCJJfgjwRmySwpkNrQKHrc84jCLvilq/SAtyd
6f3Slc1IfozJE/VQIVxSfyhvkHzV5IJ0DGqD7PrueW0bGCLllWh1a2df1R3EZXfSZSRhT9TQmW27
l0iZTEjVgseU5F2GrNkhnFNej+bE7yfH3JP/C+S0qxqTHjKtuIXgV6OC+ELDbK14eTO61a4N+B77
vQOvEkof7mGV699mTTXg+FWHh1JCR1fAMjAm9lEt7FoyWQYKN0MtefX72AG4PxHwdVybT3XNsN1W
3kDfJKNW9yRIBWY9F/fIY+xKVLzzcUs0hZPGfv1zrgepW4uEneTYYPdlKscfaFKaCMyS4fxBPx9g
cRy0xxzLdbwppyjpN1hg42/t0D2nlFX3jkyiaEtwUNN+gc/TG/cEjQEm8EXsXw9Uy7YuxJ19PI4N
RHt3Ocx+WX9GyQC1ivCx8fPgqOKOFsVPkUPDJsHgU9YJClduTpCICAhpkZizXqIujl6WJBnvo97j
yfHGk5tJXTagFUHc3GaIk2zWqcjeBck0ZC1PI5wdojaYx7dZ30bjsQsm8ySbar5q2s6+cwn9MTaq
ACa9cXkKKQonukzYVyey4KwOQqFS8hMu1/xTg6vrrkj8Zqsqq/0O8CSH07rY36rAHU6dW4N8dkKR
QKD3bTKRYtQTY7+MWAebnOkiCMnlLXx58V/cnVlz2kgQx7+KK+9QuiUeNlXrO7GxczjZzb5QMsho
jCxhHQj49PsbCTkefGxi6YFa+ckIWjM9re7pnu5/k65wPQLC52uZT2fk0RW0YxJT+59Z6czoakyZ
C7aSAp99YthT+iSsxDBd0hSvNyhpsRwupplviHJ+Rtb64CimuOFMd7QeeRd5dpeC+7cSFB/GBWg8
umGM9oUFFgWIybF55YDPebqIzTXAuOHoXFsV6895CI7uYDEtfxRRfl8caVlmiY9LsVzaB15Cjg1F
NGBmXzhLAtwng7DIgIaOe+e37jr5Bo4D+Ky9GcWg+0bP1WbERb3yosTC3+iL+2xYzOeLE2p/V2ck
St8B6DgIR0TtddyLEOV2Al64LjhSnnPYOl24i89TY1GaQOqP7DlyGaU/Zsvc3E9XkX2+FAZqlMqm
QX5wP1/E5aEB0PPogAIRY5i7KyD7yaCiiZUXuRYKUQdI33CK0fGgRyfe6Zz4rmXdg8cUOVS+Fq74
kgE3+q3QV9l3jzLeo8USrBEwdzgVccG8tzTC3rQNuHUPzXnpgqw2WoegyuXYoVxbLQ7oAQdGpQWr
Pi3W+ClxRAib6rWRuCQ/bPlNS8ve0BY5yRTCvDePvZ6ZUn0zj+3j+8y1QWY2xCA7KZDdGwKVy7/m
npmPS3vkTkonp2WqxkEv3cMinVOX2yRy6UrlEben5do9QAQh2Uynbj6/sUNgYLNb0gr21yLLP5rl
EnivJKELVLgU96t9i4IQOtsB/9mjec6RoTmjHJRY9uzT9QrMbJJ3ZMMOqiq8s1kBoDftQRZ/h5xX
k1YzXd9eEhd2tf0RFfKXMcBH+X5MDSqJwyarRtmEDiTpvIyWxfcl/RFA0Kz26/+bWOhmIod+7h9V
IB2fiyBdfQky3pisCRTKu58SEedXQKnnIl/97pdeJ7RpTVNHV8cJuVxyBBxFKXFSktgfuUoPQ6qG
8hqFyGfExSQA6WfQt0lKcWXJT3WZ7/aiJAY/obrdGwApRKasI13r6qof+IhFLzHh9fnV3Hz9O8oM
/MmdIBEty1Mxzh8XA7icU/8aE7ZI/GSCpfcJ4eq2aZI2KS+SvR8zwTWoIqigUwgGEMreodl7nqxe
UMLr1YI8FYEXZ48IEPkDO9q06yUmW1uZvd2n9syRpWH1/Z1jgqFZHont7bjg9Qd4BvBga/ZO39V0
+j40LwAvyG6JANtqve3sLa1P0QsHIibJr/IiMVyRAQukIPLkiYzX186pAeKQVr00darvK8rwxTfB
MvoAhJqu5cpiFq5tPaD3yXkmxLSRth3SA4apyXZjrV4BCzgoj/MIiqjq6W/ZAleqSfQEclLfR0h2
7FWw4ENbLmh9ztVsk/zqZ7ngYQwoWaSvd/Mu7BwXKBhuaxR4FVB5nGma5JrKa1sW7D4lYxrSstkX
EJLdMVmwsWjtZcEbEAgnlFpf2wrBpa0fFRCcONRqsd6J7JJecJ0nAHK/u0Fge+QYHtiRG/sv91uK
cUAvcAylOSR+V1fN9h3iAgrNqJVVC+MAgiYlTPxtvwpGnxNrTkuo1a+u39gf/QKPHjyOg1BEk8rX
EEH2nLfx0heaXfbT+5sdtmyAKV0J5YvS9aifHVT+jfz/vWI6q33wo5vNvrh6zubnmwk+fbTyrGZW
zYenIkj9dByCcyRdq80wL/w7PJY/I//av/MfuwCyYKf5v/aYlHE+UgL/QTibbdGVR9M/Z/jHuzfR
TSnSjFXCHFN2QXjmx5naxxQgBHRU2yEf+JG4SdItXEngodgct6YNGFrqT5KGkhQ+ioaxH+0px3Ew
zsW4eMZBbEv8MIj80k+DZphy2LXz1ZryxqndS272gD8p7q5VOE9q2zuQwmO4LiaqFFLwi1ZsO/6T
IAGDVKXM1gAPoS3lUzguRENHclw3qxSvtoQ/TPxQEUDdqnBJW9OlEiRORKYMmcJfDGZr0vFE+Fta
hOLLDtbvQ1KqiwdANK5E2wGfPdVNZDJ1oJzOGFkxnq2aIVZy4cDl5oO3m4DzpKDf7jabB4bXgXkZ
+iJWtAdHYl2Yl6FPtNyPJ83sJTs2AZG2Szj0s8wfcwQQ5Lki0xtnuzV9MQ7F1FdDmjo9t5u5vH0l
hwJbAOS/ItlAcEj04/bDzgBUy8i5V3QTEK4ybNIF9YQOFQ2laj11u5OBJ3G+JdwyrWjQPOrt7L4I
rlOKJ1VuG57TCemFr9otfHyzg+3TRVDunfp38ywUqlnfxFLaLqSk/zFIs2DV8Ldayjpa1wXxYbAU
Y8WMEQrswqLLkf8AoHBr3DKo0HrcSZqHewd+SmNw1ZoZpqN39oBDf7b97pMX1sGW5DIUKsfriFNb
tlzOInYkqlcDps2gA7tzmQbT7VMjwjbtl/JTQPOZVbTwt9wEUppl4KUtS76EySTY+5A9sW11RKMt
+a+y08WzggiggMy57eYBTwVRku9gP3gF94MsC5QthUk+bgea8SpYql6lyaA7oPtS+5KH+MLbHOzv
QXqHZWuWTGrZTcCn7Rq+1l2h5aBfRzZrSzzI8r1nB0/QtgPhe7Vop+3YAckA8k1ZTYfykuaDlzYp
z0WaHo5qn8afmgPo536mBtfkN8ZR4Kfv/wUAAP//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plotArea>
      <cx:plotAreaRegion>
        <cx:series layoutId="waterfall" uniqueId="{3555B2AB-F9A4-4682-9EBF-963812920ED1}">
          <cx:spPr>
            <a:gradFill>
              <a:gsLst>
                <a:gs pos="0">
                  <a:schemeClr val="bg1"/>
                </a:gs>
                <a:gs pos="100000">
                  <a:schemeClr val="accent1">
                    <a:lumMod val="75000"/>
                  </a:schemeClr>
                </a:gs>
              </a:gsLst>
              <a:lin ang="7200000" scaled="0"/>
            </a:gradFill>
          </cx:spPr>
          <cx:data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DB066744-0531-49CB-9266-949F720D67FB}">
          <cx:tx>
            <cx:txData>
              <cx:f>_xlchart.v5.10</cx:f>
              <cx:v>Sales</cx:v>
            </cx:txData>
          </cx:tx>
          <cx:dataId val="0"/>
          <cx:layoutPr>
            <cx:geography cultureLanguage="en-US" cultureRegion="IN" attribution="Powered by Bing">
              <cx:geoCache provider="{E9337A44-BEBE-4D9F-B70C-5C5E7DAFC167}">
                <cx:binary>5Hxpc9w40uZfcfjzUk0Q98T0RCzJqlLpsE6fXxiyDhI8AJIAD/DXb5Zlu+WyxuqZ7X0jOlbddkuq
AgHk+eSTWf3P2/kft/X9Tf9qbmpt/3E7//66cK79x2+/2dvivrmxB4267Y01D+7g1jS/mYcHdXv/
211/Mymd/xaFiPx2W9z07n5+/a9/wtPye3Nibm+cMvpiuO/95b0damd/8dqzL726uWuUTpV1vbp1
6PfX6X19M930969f3WunnL/27f3vr3941+tXv+0/66d9X9VwNDfcwVosD8JQcBZhKh+/Xr+qjc6/
vhxwekCYYAQj8fgy/bb3m5sG1v+ZE305z83dXX9vLVzpy3+frvzh/PDC6vWrWzNot5NbDiL8/fVb
rdz93asrd+Pu7etXyprk8Q2J2V3i7dWXW//2o+T/9c+9X4Ac9n7zRDn7QnvppZ90kxit72+duh3c
NxH936uHoAPKKaIY0/DLF9pTT3TAsYgEivb08idP87xqfli8p53k+m+pndOb3tc3+u6vUw0WB5JG
HPxmTyXsgIcokliSR4/B3/Z89Jg/c5Ln1fLHyj2dnKZ/U51Ye3NbDPbeOfDqvyqkkegA8QhzwvHz
PoMOWEhDjAX/tuk3zfzJ8/w79fywfF9H//tvqaM399Oro/ve3vtvsvoLglp4gLAMJcXoUUHRngeR
A8YFhbT6NSWRb3s/6unPnel5JT1du6ehN0d/Ww19NH31TUZ/gX6iA4heEcE4etQPRLA9TMDgFcrQ
1wjHvu39h35eOtG/187jyn3dfPzb6ubwpmltof5K0EbwARMgfvkNFewraIcaANOBj313sMfo+oeC
/tSx/r2WnizfV9Xh31JVZ4Uy38z4L3Ch8IAgSjGR/FkXEoDbQlCfiL7FuG97P2ropdM8r5jHVXv6
OPt76uP8Xmvr6/FGq5tvsvlL9CIkY1I8aiUM9/E0PxBYCMlBO1++xLe9H/XyZ0/1vH5+XL2np/O/
J0C4LKAEe7W1fy24hrqHRSKS9GvVKUEPP6QgiHBIiJCRr2XrHsj+s6d6Xk8/rt7T0+X2bxnf3t33
jdHumzn/Ba5EDkJOI/hnP/tEB4xFTDKBH31orzT9Eyd5Xi3fF+5p5N3131Ijmx7q0VfXxt3UL2nl
/yFtEf4P7v1rVudp/ffDO/9zSguqO8oJfj73SqC8kMDse4G+V17skU3//ljPW+ne8h9u8j/EZP17
c/lOBaY37mb1hUN8QnT9+tUv1wVmc2/pq6cC+sEzv1nW9u731xFGGMq879zk7iFfV/6BSU/vZ3X7
HYU9WXZ/Y93vrwMUYmArCaNY4pAxEkLhMd1/fQm0SjELCVBhkjMKL2nTuwIoTg6LMOYSwBbnHBPQ
tzXDl5fQAY4kgkiFAKhFiIjv/O25qX1u9HeRfP35lR6ac6O0s7+/pvCg9vFtu7NSgAywPRWUUIqY
pAR8q729uQSOGN6N/ldXknqZcl2e9NGg/A0xhNpYE+7IKixkoGWMp34q/aHCxjbB1kRFS/tEUq4P
zaTCDQusv+txPjRJELY0mUs/LsezZvy+62ueKsZZv3SH2uWssiyu6smTq8AWixjyeByiqLV3Ndd9
HYc+F5yuqmUpC3kWqsDxi9EMI8Krlrm+9VdY95lL2DS68GONp1r5eCFBNCR9YULdHCkRTMkseBBH
Y0P9UsX5Qqu5OGGj7lpxVUR8MVOZhAKH0Qo1xC19XOq2sdcW3A+tRElwHb5XHXfLsNHtKKImsWGj
w2OFVDWslrC7LQLbr3nX+nMa1Zoni59KWMp8sHxqdcjV6VPu9wet3ZrW9yovvhLv33/817Vp4N8v
ZPAfv9zx9n/8dPqN8P/luzb3Zme9dv9NOwf8/qw/aOed0X/noPfc6LFF8G987Jcv/jkHROA8v3TA
dW16dfcda+8s+uuar94nwgN4REhRCP2AiHIB2Pmr9wl+wHDEAIuhCEFdwyHlf/M+BN6HgAsFsgfs
ANzvu/dF5IBGGMA44DioVsFj/hPvA0T41PmIZJgS/KXqgm+Bgf3R+fJpDhfRmuEwiobcJXUlmyYh
USFPyICljTnt9UnFBmi4yGIU6ZNg9Zzv/7g7DSOyo+FBPuBVLIp2p3vq+l2+yHGZ3WYaonHFfcNW
SEV16rlqDv+LraSAhgAnBES3t1WPyxGhhroNQb3a1BGaYmyLdoUF6v6LW4EoJWYc7ZpAEFSf3mpB
c9V6Qtymnme1mfHSpb1zVeJmPgBM/h7tnxGgfEaAOzqDQOqGZpTYu9U8uqGqKQhQqkzGo48udD+w
h3lkaa6zMuEGB3GXZVXShsQkv958L3B/0R6Gap3vrBjJXfJ4ek83F1mGW+c2gSEsRuVcrDQi3cmv
dwEneGqhsMuO04y4EAT6bdB0+3EXmwtsxy4bNr0krAfb1NbFdO74uCrbRjcvXArY7J+229VIkHqj
XaW0u/QTk6TdGOECuWGTe+biourvOY4eRG6aGNXNMcvKNv71BX8WI42iSEaUCERQyPbyX1ZU5SSw
GTZlSGmiM1mDsqRZ/XqXnZieZNkvYoxIJKWAIp1QvBPzk3uRIUO66qphg9XoYxwEJ3lgzzyKomQO
G/rCnZ6T4tPd9pQGICTvcloPGzFOKM6MivOxcXFbVm1spHRxX1Wff33BCALpTzcUXADOEUyCQe6F
Ml9UTEwTuB0qGDkDGFG/y8Mh2zKziMPB5FU6dJd89CLpamLvmAvFUUvx4ZD3ZjMOclwNczTF/cTb
23nGwdYzIuMoc93V0vu45kWeoKpbXghM6Bn945BA94tRwaOfLE7YnEXGgRupaSBVTIKp4vE803EV
BDiMlUVd0gozpRikt4rqmXwKFz6fD0i0bwAk4CRvc3kG4D1/wRf2odnOaHAI8Xnn4RT+7DlDKWtW
LbR2m9kVqygraKr6Yk46wdzKdrl9OysMUGZisk5NveijWZf9ic2asUqb2Y3xGOq4IraMO6/DGKM2
SzMtwlhHuT/Oh6h/E7El2C7VZNJudC6dOG2TzvXy3TCp4J0bRZZIrLqkJwFfA/eu4hH3YjWY+chV
vY2noB4Sl1EZzzU9Lkj1dpiEfVMRj2OPl2rd40GlU+DOjOTLYaf4EntS43jO6uwkLHz4Pui7cVPq
Kkgy6h8qjy+dcFUseV4dOla4M3iyXv/aWn92EEGh3orA6yEHc75nrLPN6UCnndJt8SaohiJRItwi
NV8PS9auhqFB/7FLwo4UgjUNKd/Fmx8DgOznUcilcps+y7bIklWN8lupyUmPNUkqyT78+oY/x21B
oXrgSAJZC9BnL6zZXI4adOM2pa9bAMNk2uZmwisR9T799VY/e5AAThi6KwxqCYzZnpnmAx3LaTSQ
BcVIj03Qoa2ZBv6CAJ/dBcY6AKZgmCzYV1kTZkHjJhBgwPqwjzsug8Ohy8X5ry+Dfo5jcBuBkAC0
CC1ZuqeoSgULYq20m3lGJjXIlms2N3nKrDYxySwHSAGGH3KcH/XifR/lG0Mq9VJYAj5qL5wKChAG
KjMYpEDop7KsM2RRI7cbMtd8NXWyXmdT6dZkckokmCxki/QsV31o7msz8cvKldMmp+F42iwLPqKV
yV7QQPTsmaAYFRJYMugU7KWVnARBkBXYbnQ+6G3Y05UMhyletOveZLYdkoIP7ceagivXXeDPhlb5
hKkwSqXQJuW6vq/RPL6pxJwuy/RpKIMo6ZRrr7weVNw6RQ9pXkxH2tdvgtC9BC6ev4BECAprTMD/
d7p/koUz1MvGiwmEWvjLvOftephI/raAKJa0HS/TzKIwaThzkLH65sgXy41Q/Nr2TG6HNsugtOzH
VREaeWEWbq4FWe4XmukjLAq5ntrcp1NVBpArXL3uVde+kBLQzm1/xBFgFk9usGedk6vhwMbbjQ/K
/ChbpD5ydNZpGYSpUz0E+YH5uCzDLTZ+TGxLmhesAD9rBbtmBAVnRHzf3YWHWOLpYDdlULg2HmpB
PwOsOufE6riW4Z2px/k9j1Bxa/vEDWOelEAapBUudDzmdh2F1qQ9IzyeFJqamEdDmxSw4WamZZmQ
Mkf3XiMEoZJfcVytaFialAXyfSvK/hCNNDwJKKoPF2Nu+BheMQ8b5QQNSTtJS1+Q+c/QTTCoBgkB
hMDCL4zQU6OhkeBVVkJA6Mr6vc42fCzrNFjCIjYLxS/gxGfCNoO0D5Un4fDgcK+isHXFdA9BZ9Pm
+kEqkUHWHsuYzIt8Yafdk/YsCXYSMpKEMB7uA/suy4eWZxQsqc+vK4Tz92W9ZHXceKgmqK9qoGNY
II4yhooXTOiZ7AucV8Q4xpCYAHj/6IYuV12UlaHdDNx/zJw4n3l3GZLsoebuM5S87IUE9QV7/nRX
GkkYOYOCm+3HdDkGdlYKTBZIOn05YMA9PsOp18WY4HG5DzPgXlQ9p7lvAdwQoZLR5n0aAlr5dXp5
1pgoI4/DPuF+WlaDG2kxgv9Owrg0bDmLSZEVcaBMntCifPj1ds8kTRYCchQSQe0NRf6PkmayrPJm
mEHJvp83eYuyZBlE8UKN+Kx8ETAZYEkgXiL2EEBpUW4Qae0GauQ+EeNcpKMuZcIyEWwni8E7RzKk
ge/q1ZTlTQJsQL2ax+B4WdhLMfLnolwwBFUhFOUEJnJ2BNJTf538QJfCVnAYIAlXRc7zte2XUz/6
PMkbFCStbfSm4C6KTTWEL7gVes6DAQ2BsAG3C7Jvay4fswjrsN94RIrPLe8DGk997s6sQrSJJ2YY
S8wAD4gDLwMA1KyraRqWbRXFTceLKpkCP52OBc6zOHJuQAnNqb37tWU8c8xdU5lBjOGAc9CeZRSB
UJ5q1m3YnPXrgSzjithOrgDLqxdE8sxWEuInlyEHGk7scz+qRLbtet5t3JI1DwR7frHoounjgIX/
xbUAgwKLzWCQATbcu1ar28W1gnQbGqn+QgLlvTaeZ8dl725+LcBnghjsBLQIQEQOpNaezUdLlpdm
gJ0UDvM0c7q9avIuWkF2W+JwbkhMTOFfCB/PihLqa8IQDDJRuXe9PA+1kwXtNj5CY9LQeYpV2URp
H0b2ha1gsu3nDAFIAxoEXHJoNuwjblERM+QLAhMhfditmfeuT1RBpiWlTabrhPU2Shlg8jrp8DgF
a6gch3m1zBw3F42g4FwKA8e4zWBo4l3UjnWR9roSQ9rWNVOxy7rixkw0OK2woHadF3VexlYjVcQa
roQTzowQqRzphNYTDrE/pkEhN8r3fFkZ0hdlnFcFumZDtKC0JjON1iVqZrbCsi2iD3JCqrlnJZAl
edxCBVMcz0WPs7RXVV+8tbVBfltrYNc2hYJuwAo6GOioWeY52NihGu0b2uhBnBI3+OyCWVTrNfwc
TOtm6m01xwORlU51NZL8VHBNeTpQbMr1QLv6agwky456HZhD1Fc6i33eR30sC/WusQyTeB6IKbc8
n/I2EYMx1dpXyuerpvW6PylHKCdVwmQ71RtrJ1ml80j9nJrRZ+FxE9gsBN6haaO0begOXCkhohtu
M+BLeObmZBHE9FctVQHfGGdLfz5lfLzSivRu5YNO8svQNCJfDX7Mhy2A2HndiVmqNdE5a2PS5suS
WFvKje4hRa3qbEf/hUEkq7izVLwti65O5roxOLGkGFFcti09bMRwATzvehhp+z5ro/pDHYjw0mk2
xVlTzoeBL+sV7uTZUPu17ux6Lri+zDiQqKTIoQGk1SYi1ZRWsmrW+TAe4dFPCXSKbsqKkZgOUZYO
5YzXDcZ3BAfTatTewhl6vmF2CleSKLYhcjExIOYFWjwyP7aknT9z100pGXwZaz7eLB2jhyOel3ic
fUxV/S4M2YoFrDunsulXKNTqvMLTkgyhQseiqYtTPIE+oFpQsVXZu3nBdEMDdKFU0caFn7NtJkkF
bbBqAFBheVJDlkit5ctFVc/bzhEXq8VT+Ks6q4BdmifSH1XzHKVLWHWr2UEnrCyyMal41RxPuEgV
aPY8E+SyCYp5hSZRrJelXxIfuCHNIh9tFoCul1let5+0sOGJLrhIvetYOoeuf2BBp5PAjW0qgLDe
cGPotq/lEnOdzVscqmhrPRcrICmOIjSvFW3RuqL+QxMO3QetskNOyZUa/Ac6Z3o1hRKIuiH70LAg
78EDG7EdB67XY9Bl6UKD60qK7MhmWKUsN2IVliQAPXRLTEq5pAXUDZeqD8bzLu/FpR1myIvYnjif
8bieFxX7QN/bbmoPBXbqUNmmOdSNGB+IdUPs1bQAw1WNyi0+GUynFwyleRT2ebYySrrryohiiSMw
nvdNFOI55R3UEZBMIUiU+TB9bEH2b7oJrKz0mY5FhbbhkPtVYJxZM7SIY/jGrGZwiFUG0yTengg/
5ZP96Iue2y72UUamKl1s1H8MEF6HZS7yOIjgzBseROZ25kvVHuKqjoa0ET0fY28QFydBwFwZV1z0
eVz7kQZHQM+GFkjaTh32PUgqdpWu00U043UBrP55VJfRddboSm2nkvUrKlX3Bk2RWBs1Tks8d0DG
FcqGn1mYAZ4Efrdd8SWsj1tIsrfOipytdn3jpJyowifzbNkVGavsQQK5PySAAhoovrMxTBcv5rfQ
Z2oe+rZnOvaNRZ/0zPsUSjR6JnXUflRST6ktrN84QCzXwpPy42jhOT6o55VxUXe0GKin1azJFuZ1
7Xtg4aANUkLDd+3GASyhwLL7UOSiu+1aUq2rOeg+8C5ShyU0d+stnl21Vj6076npPNSHZppSltHG
pcNiwTnqKKBJFZIqzRmjSQmAazt0tEo5UMgrqEplv66gbmoOm9bA+53Kx3ddNuXLSlCFRCzzKVOJ
CUknkwZag9tWF/XOBoPpKJdlcRU2RR0b3g/R2oI4g3daErgibytZHOfRAkdl1fhujOZhOs2zLD9T
ohOpCdvl1DghTkhB4Km4VRsSKnY1uoguMSCR7oi1RXFWTrb9BNRdtALijJ7lPbjqSptmWS/DXK0n
M5NmA3MB+VldtyNPWlrQM3CiDpwKtAskfHdUNZKc8aJoP/dj3l+QpUfXVoG8VVn5zeK134gChBr0
xB8HYJoX0LdvP9NdhZlotrRjWnWl2oBk1SGdG3hsMMznqCfdUYtKebKMtv3sfNt/GAuQ68J5d2tQ
3nfxMhQg1k432VEObMRmkM7eycnSM7J0wRSPRuZns6KqBbzbNP5uKTERM2TgCZMaBgpQ5k8QpOU2
nWSZJ0Ehui7OdVFqiFBDZuPOhOi6RZ6eKWqyty0r8jeMDuYTgyGC1A3FUsRRsGQoHgWASDrgaJU7
0R35PszSPBjG476By8Os6/xWBCXExTxTh7iF1W0Y5GeD7NgSF4ICAtehgI4F7uptX2VNFjsJJE6q
qik7KhoHb8hGKeI8n2qXlktrhngBPwcaS9v33gNpLfho73hOaJJlvt6i3u2sfCjaAXouEb1STTG+
I8YNPJkMHLKmYXUpXN/e4LJgV4Fcujpu9VScedZoFFui+w91t8zngtnhXdjO1aXaqTvqM3FCS5Rd
dmSEjarAr3dzoVEMIKM4IxakJsrCn4d54B/CxahNMBOqYyDts8uoKcm2Cwt9wvAETzRLdQmQfX4L
IyL2bplGEhwtPVDiq6Ap/ANvgeZLsqHITAx8i+1jzYJJJywwXEMkX5ogUQHLLkkBJVfcDrbz22Yc
WQF3B0tagq6H0MsIWBrErOKsrkqDkgYt5jzAJZC4o69B16EVxbhl2AidSOsejAigZhrDpky6Zuoe
AlOidyRvp3ScLLpnYzkMCbhedwHRYnkwUdn2CYu0r5K+pMN9JIaFgs442H7bglgYZHK7CacK9TED
yHu9RHVwKV0I0Yyz8X5uRXfhMg3Efxe1b9zo249zmXUXyIn8LGOd2jg5CPjMo8BbiGOyX3kB/q2D
3L3vlNLhRR8ICzHeVA3dGm9AeALzU6iJs3U7ZD0EMRZx4E0dHqAhjMWnxQr3JmvafDPW9XhIWAOq
gbR5gntSDTHluTpnxLbrVhP7tm/HLO6X4sHlBn5l27ZNs7HFn6nM6Zq09ZK0xJs0wrNO6IjZBoG8
YuhokrSCD2q2scONv0RNP58DCJlgwKfM3kV1TpI6MFdOktORQ0icw1BBLdP36TTI8k0H/E84FONR
2bQ9bFuxs3Bq0JuCNxA38ALtdRjSOZ1Z0J5pT7MrlkVmK2cFgz1ONUuMNDQbO0TDLVXuaPS+ThX4
5mmYT/2Jzrk+ygvtY4D6AAEltP+AQr2RtOi2FdfzZWVGfDfW5KhTIYKQJuAvbLuVZqhNZkeO57kk
7wFvh7EPZ/NZTrs+k3HrApjlbZcZDt0yGFc6HEvj34t5yi9DXUxrPreHzNRdKqdA5bHqzKGYlhvg
/5qPVcMXDjkHhBQFJIdADxVOwr0nRVJWld1WQYjjMQvCs6oh7doOAz1usmFOSR01F/ANB1I+C66H
LmAQ6mR+OVjYZKAZPx9CqWMgpn0MRSm5kUqyd8y6+lAp/m4uw2YDdGkBOBCgXNwob2KjpuJUCSBu
DIq2GV7Q5yLMpvUognDjIrSkQg04nUZwRtsWLp4qoApz79kxgAvyviR0o+ls1uBOEIBNCdVpzjq5
kbWUD2M1RO/nlqA3spELTC005Lot5jKZAcOuKcQuuJqt3yH46MaFH0FLdLRzt+aAC+Pe9fkqn+f2
foFWU5S0uVNvuhLMQOk6V3Ew6xbCWuuLmDSlTea27BNoIMRycVEycAaAnuTlTenn6iif9KGrurqM
KQlOjC/niyWM3jsVNGtwxbXCSwlAjVIAZHx40xCava0rAzCDjOsKQmAZt8KpSxH2S1o1WBxbryB6
hcWqoHUVV7inZ01LjUmKSSJoWtTL1nsznjIaQNppRFCBwzF91OZzeVaXuDBxVy41+F2voSytgxLc
CHpo46nMXPmhiQjbUAQEPFBrBjLW0gKlMahgPpcZ7k48kNlQ1fFRVfHQl9WRhGG5S5gAPepLPh9m
o0tGYatTGGEzx1ZPHKK+qaE5OrlYT9adAO/rY2bLQzQH8oOEninUOTe90UPSFHRJupaNScl1IeJx
dOjD7EkP03n8M1rYfdab7hMg1vpTbRsDQcsGb3lNgzUeh3zl+NBceAaIpfY9gqa3dEuSz1nRAhya
D8eoGdVRgM1E0pGHlh/yCiHIMYSZs2DKqzzWnpszoG9MGEeizA20AWoIQgbR8lPTlPoi6kRzwRTw
yLHyEEDLYnJ3tY3Cz9qWxV2XhUubRAE8sIMpgCPal+bKk0hMH3pAPKA3BUVOU7AaskTA8LZuBWQU
ObcfIVsCd7bUCKb+ciAktyZT0TXgY6hMq6YgR3k127umMu7ODhZIBOuH5qEiGlgFu7jsU2hL9Lkq
esj0hvj53HZz9imqeijCSaYCmbRLZu8C2gZNHC2j5Kulovqq7mYIDLaYJ7PmuRvNmsgJGI1hLsA8
imgAgGN0ba4KNlQUMKbJPsGnpGGNbOe6T3kpK5oSHYIZaexdlY4WTrkqKYxLpRqmtDgUMTNsWiqi
7bFaqIO6MdQjKpKpnVS+BvAKT14CMZstmYB+TAsifbAJ/A4COOiQZjEUU/KkLEKiU9Y3AFrrjIGW
ggVSXVLPQ/Zp7MeiiPNByTnOcto8RMMAuw4d9iidCJafHoVJxyAfYhhBQipZYASySThaZhNDPWE2
WNI8wR2zVQJcEIgeI6KvKMyP6U2tSqB7YLJAQYFZzdVhi4AFOos6OqO1ows99r0zV3SCiQpQIfRb
kynr4H4Vp8CH9G1YlccWphjGTeNh8ONUjm58GBlwo/EQ0bY4ZQEqris/Rhs9aP2+gUnZi4rLLkva
VoTXU9FafzgDDZ+dkQEufRiNIZwRUDmcWukMlMf8rAPo/xlaJ6AT8F3g/gufAi8DUhwDB+9fdGTv
FFQvKobDyhNvR3uvSlvWGzn0HTQwZKPKTVipaE7qEPwnnkCdy6EG/u9oUjYIY7BDQHS0IG25DVkP
JEoPvZUSgouiPbg6gYIbkjDkr6QZwqyKtRhgrCpa5qU+K0YcJt0OQsKAbOTiGmYD36ISRle72oRH
0JPuD6dmwBdNLuYTmGVS75almN5OERkf22Bfx67PH9slj5PDT6dAnw6F/n85g7prUAEz+n0s8Kch
8NObHz5C/ThZ/mUO/HHl10lUJg9kBJ0JxIGZBlQtgTD+OonK8QH4OKbQSoTuCUyHQV/66yQqfC5c
CGhWC1gWEqDvoFf2dQ4cPm4EA3kwcgFQElDrbrD82yTuD9qE6fevP/8wB/4j2QuPRjCZBv9nALQb
hAt/mk/BngVVGwDjouqHwuRyEwiYIICxmOkFYnmPw/6yE3wSl2Bg53H0Uz+11kSTZUawU7RMcRO2
MDJt5njKiuGFzu1zO8EeMHcPzVQYO929/qTdn7sgW/oWaBiYGxmgkAnP/g97Z9YWN7Jl7V8U51Fo
1m0qM0kSDBgwtrnRgyfNU2gK6dd/r6g6fUziD7q6b/um7CqXCSmGHXuvvdZSN5bZxm2Xh98W/L83
eSjw6Dg5DGcw1suBRq+QQa2W5jB3+a+8yH9FIv2V8ev/ZBjHp3vIir9aI8hQS5c45K6RmIJdsNbM
HTdkmJNw//OpY68Gtu9B5IcNc9poaIyS9gVvNEalutTGkINQmf6lqt5rUa4/6bfe7LodfLjHgck6
yde9Q28k86Lgbg7JNOUbd5hv51g/SDE/NOO7jOeTpvdfg1m0vTxadMErzqyQTs3ZrJtD0Hb+1utK
dcj8ljxApE+GT2MSZNzayBmNwT9fOrjI9KToFaHlPGlKuqoezCKpmkPTpvUdd4e1cQKRP4iM3709
1LrZXk0o/CiiAloiTvXLzbgM2TCnddkcxNCqQzk08y4zjeju7VH+cLbgev5nlBMqDXJUexRDwSiB
di5MpR/GcqqOz/KM/91IJ1M3kdPVY8VISTFwPevs6Rlf/G8cL+P1SwU+e4Sd4QW2aZ52D+uodPyy
bspDM5o1ONEocrKCnsTTLuddEBn1VgZK7tvAcQ4Gaf82K6yARoZdHcfWobE7UXLufB0jSKmr6buX
pGRNWWSdI+WR+8HLfz0jB7TVxg8NnZqNahY0MWZQt5u64X+Zk6jcGflEgcSNcfB0S6auAvNz7lFa
O1FG/laO0IxK7RwiQGZQxSo4mzL2c+5pN17TXbK5vNL+dmxj+7zvk2oH7F/tetOr7nqR2UcjWKbv
UECCM9lT8oyuZJTMri8gb44ZPC4/qXfwNI1vWZ6A8nQ8D00f+6mMeOl87Js9EF9zDRRab3u0RW44
WlGUbeRQkFW2Vh+AK6pm3xqR3mUt4IlQjaC64O2WksBVZl4fen1lhpRz+SaJ02rnulwBlbcmiUlT
Ux8F0jra1CJnmVrqC2n09dYvKSb8gGrXK6gP4wTKoY5l9hj7dfFAqZ6etZ3VfG3d0vwc8e7Nxptk
87Up7WHhmUYoLonXBH1oWTNnnSSR7E7YqnjoJt+58EVXfhQi7R8jpuYiydrm2h2yX4ZkTYfMNT+X
fvpLd1N017tLfT6toTHpuvpiLkwaeKowKI/gcBXJTZa6+jbTqX1ORO/DaAQ1GWMKOdIAihFaA9Ux
jS2fym6I06vYaoLrzIX4A9dJXsmatps7QH7dmmLy/c3zti+62D6CD/iXicuU5bDrPgPRZeECpy0s
2ya+9xeTV4q9NH8MFmCMsoXeG0EuKbcFZQtV2qLc4iytTKP5IIexCbYu7aYvSdSIYEdjufPDqs7T
ZeMatCFFnS6ffVE597rKKRa8pD7yjjNKPSInRl3twc5k8FBDCr+3qpr94yjDSeEMOyM83iQh236u
SpRuLNoTJkvQR5pKRpsNpaOIIQwamRs8dK3i2NnGIkJIZsFumQP/rLeaEUCsmJrkoQdyG88Gv8qe
gskU+6DiHLkeqPQmDUa6pGOkbycVjF9oj+VnTjPAw5uEMtN91ljOslsyPwe56OJp2Lg6l9+WAPWZ
uXC2bBFR/xST030avb75GgOdXHhzQQzVNQ+rBmEd4TWl89aGHA0ZnZVwkjh/bGMT7nUUVzTQOjPM
VfbLhA94GUnXAlBd5F7G5Qz9hZbWNind5CrOA70b4iKARMcKDcCx/IOuSeIrf+skQXSXjWrIt0mj
k59VEziHKnfpIbmJu1zCdPtCgTOeWWVN3RIgD9otk18dJzv91UVpu2lFb4R0q88CFf/sB+Vtk07f
Va156Ovx25DM6bGsXHM3RI17wVXofUwGDiVwnd4Zshg/jHDAd3HOObf9HhpK4+WffdksF0ag9+Xi
FWG86KYPyynvAFdSmqFWX7CpiYr6JimaeVsNWXBtkVTuW8Gpz2n1bsexgdFGI3q3KKJbOfXjmVzv
3cbmvcGnn6iZ/GufKuqp0J3/EQ6PvKrjSd5ndmQd9cCOygmoj0MQFaFRgHmOFa/vdAvHqPRpKffV
MH3vhAI5iDtiDqR0/6N0aVvYRvHkOARKpYgfbiIgoqSavqCCEx15LR16xxr8j1Gdq0sJAkp9vGZa
Q6Das8Ioh202ZwQxc4COODG0qmtFd9LvQ1PK6XviVHSSimoTB53BDqZMU2lxbTU0FZPJolrvyua6
a9e8ujbri0JCkN1ObQL5tZSwwD1mByXRtC3dQe6eo+6UpF/73Jc/jYloNa57hAJTXuURYFvm6Hg/
zrAgvIlMYiNE71xlIMId6Hw41soMnRWlbftah+Pi1p9SzQwtXlTRGPaQ84huCgdWGHzLUOoQcxvc
j00chb5bVfBLwYm6gdgjYqLHFHDo87FkzoN62FuZszZtxvTKisB1Ajn0F6OgnM7r4drPu+LQuQbU
/qQOzsogFh8Aoq+t1Bq/iCxD/KKT/kOULZ9Tw5o++/nsb/2ZhgV4gHNYgnTZVUlbXjdCRTdF/tVr
VblNreRXHUdxaPfpJ87zgxqN+GD6tYDoVbZhb1jNtT13Jt27OT4juH8TDv0a0+PSywNuQ5EmxUML
agAvg4hjlL68B1xu6nBhSZu/guwz8L6wBntqr2mTu9oLuberkIYFYEIJgVOdVQnyFJkAs/ddADY5
FwXBLKPIa9kiWVCGMjby82pqjWDjNx59plyVajuPLZrTorHScmPFbW9snGhqy01Tmp+60iyPU2uV
x9qjPRHW/tAeraIbtoMsZ6R5Uatrz72YJ1OXC5dPoYh/pTfREDKndNqCnCTizE7HMjmCWFij3phl
NPpHexzqahO5A9TokFwcndpmCZT3q5szEER/zMufjePGG5nG3jkK2kaG0xyojuzGMXZtp4nrM1TY
OQ171fc36HvjjcrsIRhCWszZrm8SZW8Xa6DxSuzpHv3cyPuw1sXdlFkaJFi6AGUk1zbtZm8ej1WR
5du0Mb7Z/nBosiyDEWeVGxuOz950OV8EjvGj42Tig7QqkW17r9Tc1eYMkXMwrQ1o9rwSkPuD2Q79
TrfRU544+c6bzBwiVk1H1mvll7I39dXAHS03OlbGFsxlECGI6nLFcY2/x4Unh00uO0gKng7CrBDi
PNWO4QP0lcQ3ujME/ZjshGrJpkthB1D2Gl74kA8TwJg/O+PZ22nvKanS9vFBovY3Vs8x5HD2SYbd
LUtsD51RHFou0K1rAjz38QBI6CvyhJ7U8mq2BEieuZBX5IGqLzjwzgWdHsB3GbxXqJ0Q3v56HhAC
6YFQUOyeFLlejGjIJ4QeVCkfBmO+UDkxdfLSp6oYbqOZa+7tGXhVGcIaNCgNYV6TjwevuND26JTx
1BSHsSUJq6Ih4oLiOq6qpL4QtLveUXOeUjfXN5TwNldtb4DGxD+pnCpFgmO7eUFAaSeEmxVxPu0q
aDOZKp96UQe7HNHqNUqy6eb52plqwMuzxISelsgCBRNy0Kd6QdCkO+71t+fjWST4orLj+RyJ0BTF
kgGSdFKUNzqthW8P+SEpgRcH4ONftdVypqZ+Ap/dxDbJNjg8BynJZH81uuSaMueJG0minfISpDLV
0Qec384mlWeXNmCNBZTZC9tMg8tKISDL3Q4e6NiCU/dD5BxiGCpnlqZw3dleGd1ZtmE/IQNaxk3A
P858IWkORSjgNtGsYVClafb4fCtWlRH44bTk5nsU8lMhxPNaOWSU0LGQcL+S3kLiieBDdKtELCPf
Fl296TVUAggGX1CZiYMgbdzQCzf3jgqcEIoFVnr/hfL9AfR5VWfjN4cCwmFREIQjS3pZZ/ezO7kN
ngCHgHobBlhcXzT29F4YeIVYMApABbx1z4ZnerrmQzqMkVvV6YE2urVxYwJXhRdC2ELBizduXqOz
yygekpyk9+0XNE/EJswxKQpSKx8milyFxi/fcJa5PapiSg52N8XRobDr4FJEEf2BgdS4g7k5XwfC
CR4qe37Ig5lWfeNMux5aUxz2dZWka7wF5G6LwbfgZzSkk3auDuTf9CgwsqAPJKP+XEQdhevz0/8f
Xv1HF6TfUGcpV1rwf+3k13h1+j1J46fqhdPJX3/p36YJJkZwJjH337YkQC5/Q9WB8S8bSSo+IYBn
4Nsu7Pt/Q9X+v/BbNszARbcGB3vdqv+BqjFKMCxvhS45NFgt/AOoWp7cRCBbKLhwygEtNGxo/if7
stVC923RyYuqsce+Dce4TPVBOQAFUWJAZ9vAvC7ryyyXYiLlhYim6UI3atMFjfPkpWNlyu1sZGt6
5GTuMkNtsQs7g9rVimITRBVnq606WCO/zfQfYsb6ZL9FcJP7ERyaqTUIHKuPxMsT5XfDVERqURdW
bOhbmVQi/KuxRJv1Cto/lfHbA3IxvxrSNmg6YO9iA2y9kmuJtLAagf76AlTysu49kYXFyN1yltl2
3NKfakULPdlovgaoDFsdDvbo2YfAJfDsUePJ+jzyUgCFZfTWxq8bgaOYvQs3qUo9a0c/moIPj4t7
XB365cyOqvoCRUikdmA63BEyj5S7aVVbLqGjhyrf0+tnroU76tti4SqCxeA8QaCni561PkMFwBHx
TnnRWnQ4Ea3nCZcZP3RZEZLrHs7FPurE/GF2af0qabEJJourV1mkQrMtYOigA5BXygfHCOHSQKqe
0mCKd4A6+sZIbBqybRKb91IKgI7U63i3TmXtVwGF9yZ2IYYAT6S+3mH90Hw1R3gVoVub0Jh0UvJE
wexY5yQ9if6kWieBtNoKU96bWSK7C7OmI3GFrtoTe9eb3eaLaQ1VcuxVx/6LO1rlwvSc8XZRlXkv
rMLUiNto9D9aZs/MpZ3meWbKtpp2qE+GOdI1XMKIxqdJ7TDyp82AjnJnZiM3uF5aY9wII8uSm2iU
IIq1qsoEoMLi/bO8cp4yQvjDMFPzjIPir0ONp6BqU/cj/Wp+tAF7K96ls80quDbmx1+SidTnYC90
fnfM40oVTddWaCoKcAzt9O1yNy+QFiFjOaa8oMdbJMdlXRJvnZygTXPWr7HqiwA5qNymRS8wyxnH
6UMST8tHOOGJ3gCQ6YOFfM/ftm0qkbYrqKQoCQFYNsr1Jm9bj2axsyMv3hZOK7ONOen53u3N/orb
h9qszCK72yzwA5/irHc+zHPsPojRk1fT2BQ3lpXHTybgyAFiqu2H9Ki9pyrOx8+NZWR6Lxe2bDIZ
+mbEWMgPk2zN6csiyuejqV0oJ07tBQ+Qwrv+o5kuwt06sMvgjCuP6Z3S0lXXRq8da985sUAZUdJM
l6vSHR6yBWqARdF3EFvWLrVIEn7N2YxSlt+W2a9GTxp2H8y9zC0KaKkxe6QzK+gNVM7yfjbXlS9y
0bobEU2sbT4tBTCqVzdfmRkOl5dVHMq8qado3xmi6b50kaNvsYzkIIjFY4JTszHds7ww6gvHXEBF
I91R70OMyuHXmPqG5kV7gFc560urGph6rx4YBZAsg8fFaQt2sK1WEkBgrTQDh3qjSnJT3WPXJMSD
GLylvexNJdTNrAOepKA8mT4tJWXkp9Q2yvw2GtFv6hLFP2CoZZ0v45pELnPJXFJTMpfamEg7gyBm
IuhBqUNU+IUma4g4PUh0oXM8b2Q4wyxcLQLOsTuuh6JXNj9FTxYxtLJr8z4dIGaHdJ8S94su/MG8
zqKAQOHHMq+/e5BQrxIX7srGL0rGFHmMMMGLYpU9KqmQZKAyiPsfVoQbwWdFhICGoaPFUdd1WVWu
T24jomDnFbFQOzOX/CTMhLJj13qseV8oeZVhD6E/+0PU5j/xyzJNMKi5haVeGqNpXpfcP0u7MYcs
ds+jyvRLJGm1axjniWmBEThyxfdhqBmPqV66TZrG/lVlGcEXZxwghC3yzhtjPYWyrIdPsA7FLu+7
ZMvG6EJriJNzqwiiLcA8HKQSsvhGWlBqt9D3nAPIjztd1nbWihQYnVITHqHjVhl9iJUTXzT1+Uqm
eOicxgyt0ngUQD2bvlrJVHOFhiGZtH+QuRl/K7rI+6ljK9pUUlXXfeFeDpNq511eKP3Rrb340bHG
aleufETSPuuWplv1iECu3JuVAdzkLaWzMXpP3QQxPE6I1lQn5pIXH9ImLj6ZWQeNBgrHfhE9EMCo
dVgp+Nw0nZrrsVjKSweEYzdMXvGRsN48ZsGQ3I12cTN5hs7OIGvY+3Zu9QYtcXU2pnV6F3du8Wkq
7S7eq76qLgMusG2BxcixEEG+9y1wihGRQAcqAHqTjlZ9z6XTfKmcsklgAnfV3k+N+nMCRZCpLVNw
HkjKMGQhol81rrY2MUjMNo687leqoNEXg20fzCWL91NhmldO3Hn2NjEcOJB6Jh3YdsocAWTL+swv
2rkAirDqcw/69T525McsqpszQyfDVvGOX7JcgT5pc3TPK+qvcTeXUOMQmER3qJ/cM9FhwOEgQgpF
JhZ/DynQvYIe314QsOeDUVXz+SRkcL70+bRDRI1c27SHsEUdc0iqzr0f03H5YRhFdhHgXnGhKoXV
yNsZyqtkzvY8MCeMKqjxLWrvlylRW8PVy4omOuq+AU6pVlh3wmoOJxYg4cwY6ws8edTh7VFPijcS
MQ8exmpbQabr2af9WDtaEi+ZnOAIjwYWsJ0SGJreJMd4e5yTjuLzOO5qK0MJB4PLOAFNxqR2hy6I
o6MNTk5MNRQxu4LFhpCGgPHPB1tbvkynhBlyqquWnGERkwQe/QLUuq4T+/yZHyDS4T31+OtEFozE
Z958rLbI508S2TYOvEZowz1a7iyvqoHU25mwTgILh83ogby9/Wp/GE9iUYZQNTBc2zmFZqRfc2yL
0jku2F49/HUFVQnEK+Qra1elg2n43nSelN6sHS/n441mIlMHgjt5x7mMbZQkPYRNtyK78oRB8kNA
5QauNKgqsCB/KxTlyO8NMG39jzcpjUAcGn0kuohkjBM8qq7s1tA4AhyHIYXnNQnrXMupvnh7al8f
BUbxJGJS3EZMKpOXB7CIzKmK0s49xj14JqTZ9MxD7PTO3vzTKBSUEHRX3sUrvMbtLeh/gnd5Zl64
KR0kE979P98mDkocdLlUO5SbJzOWt3SHm7R2jmaEzRxuSWyKcZ7oyUPpkFd9o8flnZLudfwiphNN
eC285hj25fRV6RjNU+HaR1FH7hc5+DHt2ZFUZCjACyt/hpnpdgtb5O1lex1ZVu8GrGF4W9zLTl8V
snwKhdYxj/nA6Y5q4mTvQphZMtd/R9//h1dkc0BtIgeHvXIaLL1iUgxVmketkjKcS1lfLB0d0sJe
AfC1gtPrrvnn74d+HlM2wwHis9a69jfy1miklZUErjwWLjSWqkRvURh+ckah8+5Jf0bRXtblaLnR
MNqo1PEMeHXS1rYrygCDbm2H1AcJsTOhwTCK22Zc1FWdwd0B3CRN1hN5Hb2/ubsa21FHe0BIm+Ki
pmEZwxaVSWeRdUIvT2783G2Kd6bldSBEjGN5K18KBpM8pZpVqTOls4jY4ShfrTCN0uZrpgX35ZiB
5m0wKnnvrjy1SCMQQjLkVK1QJDy3UxwwLsBLIu64o0CZo1BFWtQPvdb9D19Jrsykidb9nqXyqh2K
9us4OggtLfjFt21ntohl42FBQO5OCGlmCWf67a3ypzlZmZPw1CzW7hnH/G2rGC3SwtHn1JeLT9Jt
wEGXMc36rrCqdEP/7T0Y59XZg1S4ngagHLYoytKXe7NNuzXpn5fjaKPi6BB/Zpu5hYvLzU41/vbb
/WkwcKPVPDgg1JzuTdgcAXZ+wXzUaC1uMEoLLlFMUeU4RkOV9PZgr8I0b+ZjaoDv6XrjnbpXlLmQ
DbLy+YgqkMKST66xsziIVIlvD3TqFwgVlnC5Jg/wGbnSTzOjwkpS7TbeRAahku7GoIYbQlRUff4p
EvXSXTTZCBJixzZUlymh8Vc0noXxV7Feg3Wrb5M0BycQE8US/cal+bp4tLAN4QJlgXohyi1W9GPC
dnE5m+he3fQV6qD3DJFer48jSe8ATAPs+l6lQmk109wtu+5oIlDaTjSNLkq69mexMf/jrMtFUMLE
0QoA0nvVoOpjw+wxV1FHBZ343Dcz3r+tce0Qpq4v7ApTvXdumZMcCMyfeGhy9GkCQEA+XaVqKS3Z
Ksc+uq22f2KhPx6VHQUPz4CI63WgOu1SOJ9qrc13Ip15ukVwb6Ht4boWI69Nr2eDit/OtV3AcYBq
kx0lzsvlgkeKj4P02ewuyD3DSUf+N1fmOSKVmn7zFYoLTqCl4vRg9jNkDtPM5ltjKEERl3zFa3Ah
WQuLQfH7xWMfqRKBzdnAz7/xekTn/KQJE7IAShKd6hxf0I8OiqkHtW6vQnAZnGGCIZvjqOam25hu
p2+cSQONdRH944sc4AgKRzvG3taP6UJ/cAyRYyQk8/LjBNpwpdxenGnMCW7qWYrlDCkl/eWxrzAN
QQNtXAJLG1XYec4QbBJbNZd9bnsStluzTNt6bhcK6CU9Tn4qQzSgzlBsBpm06MoGFAU92LcxTvXT
KpeCVV1IXJ3CoZGF/DEpPwcUFxnnBSHNCobOuGfcjDPCuJ0nWuhsbg1ECWsoiJKDO+ZURVW78KdL
6/2dfCIcB3kJijWvQYLUfE2qAgksaHk6hfkqD6YjpXSQn8e+0LeNXsrkBqJSUV/mMSaTHzv4P+UW
RhGnu5Zlk9/WC4yWrRp62e7pCKP7w7jqEm13jT61kd0PTRt8AeHNnOWn5VaD/UG1coWipoJlRoPI
X+TVnSdn4nHvmtXaeZebmX05MpvIMhtcOfZp3ud67zYzw4ODgFz1SwIQ7peza+3gL/ITB5hwkMIm
qzpvdTaIO40vFFqrfOHWCgyYA+0mKazOvK6m0elvZSqSbpuzXZIb6tVahXL2piaEQWifj6PqPHxP
+1GEC9Y0qNhNQrizxOygqhopJExvSr1Le4zkdJ5ogdqs1xJGDbJ1MC0fTe1ypgtq2A3tWVBGCABa
3cvKUcWZnzpsMPRfrnklUsXd8JwHgNmz+5bYBWpIXLpwR+l6OKdEACE+2u251r/Qe0U3/jLCbH2G
4PCK5WGsRMt7G7XJUxolSbTrhg5e9l/Hyl1Ze8Z6ZibPyvynCq8MVKLOLO+llgldUG7FNjR7uBWh
ch12ET6lK9+tcJhXs1sxcyvrhm+Qk6dxr+FG3vzVmpG+/RQ51ppIxDa5nV97EE1ltiKxCngeDTXl
j5YGCPzz9ee5AyBjAnblXToe/YhNbqQ629cwTroLqEYc07IRdBqK2WZi7Wi0rX0WmHH6sataHkQa
YCf7pjC72wqHG/2IatMSI0CPk6PMrgM9fHB0Ie/dLMOec1BROv9EIciWhS9u2h9n2YACJzO5scX5
m7yS+5g2AKLBBLiCvWLTzYEZaveW95nEPO/pUqN6oolbpGMjsk0UwdsICeFOdixUB1o/42gPV1BV
iw8kAeHtWBqGBmoDIe99ALJlwGnz//qkv3/c4fvvH2V90fJcCSz//y7pyRcxfuuvrn/v35oe918Q
YkiT/iPB+btRKj2Tj/2Qmfl8MIs26Qpr/d0n9fh+AwUjyc/fn0D9u0kq+TYnPr/YtYJIgYaZ3j9p
kp7YNK4jStOgPrKgsQe0BU/qUgK/quSUOz/RDvdUiGZjN5AHjYba9MFxhiZ/AmHDdalq5262t3Ck
HMyFqWKNb3GlbFqTtalz74jf1DxgxCOq9jAFZdF94EQ3Ykbsrp3VT6LP4IQL10UzG8bIH+RPT9fz
cFsk2iuefN9pou9WabXuVexiiQlNU8LyLELgZlVeJ9Lop2obF45a3aknosWl9OaWR47LUs4XFDqI
TkQ3rq4ivy3pH9qxLwtbKlk0NGsjGw/gtZY6zW48WaZD4ib+z2iqq6w99CVdYHgOY6e8w9KhZ57C
JSXL/oW4LzWjd3LgE4oX4z9Dn6YNxZuVeiXowRXDhyLppj8yma+pal+jIEEfHZiizfaKa1n1W5X0
sY1DoC24Q27QZ0JvDKUNXdE6Igmq4KfVdWtRlkKTod56Z45eFlcYY1NGrp1jvGhtvIRPXcB0kgoz
UZb44QrIluY2XrzYa/eYGvXYY1eqd93H3DFgcfyjtVnHtQO6pOBeGDdS8b6ssZphrr1aWP6PeGbP
uZuRaoeepB2ZVYzKMh1SKGF8ERuX+KQ2TfedxPeli+D62t6KPdCrB218LQWJIRMIkHbrh/AKr7Vo
02M598RBEv15jZa2uEqFrOUHK2/n4S7vDANHEj6pWDApb0/Ey/qCJ4H8g3bNofaDZfQKCOkx0M1m
cPHvUbBw75/VbVNG8w5OdRfMZ7OvNKvy9pCvX97HyZ1v1gDygi6dmg8DjUdFNhvqh+1OnPL9LN1F
0kpQ04BzNa6ktvuoBmYdARpcNfexNuYRwjhtFaOZ3tkI0mKl/wPOrBOwQh7PBxVU+1XVEwdL5gRN
L77xwUqvFAfdkyckG6hsCd/cHqYMM+QwLbvZbDaYSAA0YuRlJMNd2bjZHFaCG/UuKDFDqratA0fy
FklJ1X17e85eVkqk4ABxkFFsmnLE8Fcu2PDRfFzyFv1N44vAJkAXYjBZBh1JR2y0skZx15i0tTg0
/VSvv9Daeu+LFK8mC+YGEB1gAeg8Hsev3Hlbs+vnzq2/kZULYnhG9EJmOc5GPzsXVuQQ97sYBsBT
mTnYNoQK2wII13jkCLj1bUK0XSM/1se4hKRLMV7YfFCjfg/VkKd7DMYRAjVMYH0wZxC+k/tJWxOy
Bpy7vnVAS6LcZX3XFMNNu/RwEinaZ5g4ofDKkT+j7CnreevnyyzupqaJzrtAFbD9sLqGiFombYVI
oaJ1gHBvoOQqbl3SwIW80wpWSYYpsllWRwOGAj81TyFct+8cU7nycX/fppARcdQMVotgatVX2kJ2
ZtWOMCYeEbE7mUP7ms8Ft6R5QxBQFqz1ZgKG+Ff0pBHIn4HcEk5wZQVRo3XdW267Hybr/QNtn0Zx
CmmSEQceH5phAsmK+/xWSiPC78ooqZvHRnGK2p3V5b79Afo6hYHVDTPTEUT0UR/KRM+zt8HgCV1C
SMCf3Nu4XSIB7RdRwYMSVApXfuquCQLeGyUalnxw1uWpOytgC83jSmxpsLxYHha+YIC0xSiK9dJK
mX0WqK6ChP+I/IpMxC/BEdGEONnML91ixL2/bRyKRIgzONcip9FxSoLRPg8f+BgbTZQIOuNH1CQP
PHkqqjU36BunzJ905/Klp30wKjne2Va99JcKWycY90Wp+JaTiKNSH2Kby/Vr5VeR/TAao2STeT5f
wfo1ttWao78dG05D+MrepIcDAxZABXn3ujq/zb4VzVUsg6Z4XGTZYfym8XoAPphoamF3NrQTgeLt
EU+jET1N0F6UtQjDubtPR+yU0SVTaU1frWVYN+M02Gv4M6lHubzdVaz4GGXWwiaczKHv4g9QT2GL
vJM8mKdvDkkPYyMuLsc0+NrQaQ9twW6kpQFdPpR2VfbWpq8HR/ys26QlGiU5Xp87XL7r9GZEQ0DE
aRKnxlTG780RowmPAn/c9GbcXhSR795pSxX+vOkm6Y63PQ44adg6WFJcsInw484M/DtwrcSyej3s
9NXH23pMyC7Ooyzv15M/wm2/NrnvG77CkitLv8fXPY1rfJyAr9eY61vzttD2T7Dh3I0SJB+d92kc
KoMk1lHKJIkdl3Xf4uu6VuVy0mxbnQcWv8Ro8tZQ5zbrlraGbDKju0i7638023SBBJM2prWGyHbp
kIi2xdh0KZaPc86piyZEf6tm2S85nZ5sOUZv76UTHA47Z9p1XJtENVYQR9iTUN1aVbnUWWV+8vvE
4mz1Tbw+QC+sYT26z+eY3vfMs0WAGBxxYuUaUlTTctGIRJLGS+2s/6luaYQ/FUEGxzCdinUe2nmq
3SuULfxfKZ8XWFWwMcDcPheesvYNlvtWF87cF7zuO692UgHwamhIQVM5KrBZyfdensweCaBXDPX8
yYrHNVL1qmVrLcWS1t97w89NdD19jWGAZ1br/VgKICvACLcsYkRspSv7eB9YYpg+kaUqpmPyMovd
h6040aTCToYtZk9Fs0a3gbC5MrEmwlpPRsKAaR8Z/Bs1lmQqaDkzFT3iDtGHgDIZRyIJwHlRjz7P
zxoK86e3J+HkjPqkC2RXfOpi/VoIXzs7iU5yWmwXMyBxP5Yeepn9X+mtmfh6zEMqyySu3gsLJ9fR
OiR8Mjo1XEt/AP/h4JBCNtq77waccZ/6Gb4hMrWlZ37srLFrZxdNotZQEQtrZsKLEU7uU0nQY5Ym
pYv+xnPpgmT7qLd9gsEKTd8qPsfLDVAKDn6vIbBc/b1sMTQephIaWMVZ4RSty4FP0LoQ+DpJfgnm
LBhvscOteRJQIO6m3O3XOvXt2cbK/2WiwMuvlwBBQiLqeV1RkQ5C0zBgMCbJ7K6I35BbTRhNRpRd
ueZiq3nXJspt8KnENyFLNkq1aXs0isHSDjKxpBUXKi6F/SEqE9RcyHt1/N1IC+MwRYPtogOv6uKH
DfKrbsvaLdXTtMhiurZHzP4wDMMMd/3MD/ljN+ynyfHHK/X/KDuv5biRtE3fysae4w94E7F7UgCq
WDQlGlFD6QQhysAkTCKBhLv6fSCqd1rqf7t3OiaGIalYABJpPvOavoDZffAbs7FuHVNZUdIC9rHi
ahmpfh06SocbtJJ2Uu6CVJSYWAy0Rue1PiyGV7nVMbIt7T759bi6eWwulp71SUZzYSHKumb5eB6L
gMgMqFc9bxtpLVNRnhexZkjiDbLyj0gt5U7iNcayvUcn3S4/aLfOAbC5o23FK/lphyJWPg4ReoI2
qmx4XOVXwDfGBL3IeQMo1OIiYc0WrA/8tcLCTKXoGvcZehYk4+eoM5fl/TIuznhnDJCJd9eBQH+l
1eWr5w0wHR4vsuto4j5E6O+IU1ZS3ThunYsuwCGCbWEXcaC2oQ9fraYK26+FLbtpSZgqa/8t0uM8
mzEOl4NVXaEo2HthQh7g1f4pa0A/XCIrMIQ4Tb60h7r4VoStMzLKC3ge5d6hYzsxpTdLIeX2AMp+
9M20bV0pgzOEV6iLt2i5iT5Pqykf5+kWcHRelsfMbWbtPQIhdPqzXyGhHB6ZK74jDrQsTI71egjL
OTrkhuv3Y1KAQa/AfuWDQaMK/CqnDR5Es8sGO8lSey+doX1vODM5ZiOj8k7YYl20JOqKDuPqhIv/
roauwg8wFftfGmUJ6OhAD9nlcls3uP3rpvuIhhGitTK3r0A3GwE8ysoTGhOdliY7NVNUJDgXTWQ4
eZzc8ThUPi/Z6pvQ8OBBe/m7Fe0rGdxXmVHN9TEQjmHLs9BQw6d3fuV4oO56AKNsXIEavUJ8CBBk
NbYb160xyUoxHWDLvmPX7gvvxnAyFdS3VgnSuL6vqrkKs3Su2AhypIMteJExW9Z+S+tkIDCQmjlk
6T4xpaiAo7WjaXjtiw3hm+s1FRp6zxohWwyyyIMZWbQnS06Q2IJdzJdw/4Qsh76P9pjeLSBbkhgU
Vuv4RxTR9hFzasB30aEbitF4aptg3/LpB2GEGiNnCBo0RYUK6C5QpIbPybdHLZDRYvj6KuA/zpIB
EMqhLiySTOTT99djSbewvX9Z9bKPc+tGFbUkg8I5r4LSeFi43/qehKY/qrIk0ornkNZFjxFW4UEy
YsrrXn8YQRaXLeNlFFt3KvTmWstdWAX7LZe8abk9+cwsruDwT/1rZiz7BPOVsb95bzX4uzpq9qGZ
JjxtAaKi0jpzDxMNI57x5/Mo5Tj9KwW3gr9D4qbzn4RHo9GJXVjHfL0MaNWY6c/Zk21DxFcGlbE/
XDauPwZDM2sUrYYfMW6Eztj+J2fwxB0S18p4+jnUxtvH/xjkt89RKaCZEtiy4Qas1iimV1HC71Lo
JKCLttz1KHJxrdx28tJ8IgHPu+jgvb2oboOGkqdk3lrlZ+Tk18zbiXfT6r+LGt0xSmjq1XzEltTY
sMiIHDRlaVuse9CbN3iXsEaD3Oxfo7cRBMLr8oT92zMVNuLbIBQ7FNStqxULD37NfHu1b9PDh3rI
+PhuyW+kHlp/fOPirwXzNLeAyhJIuIXPX65dbwbFM+psrh6veVJnH963ibTpFU+tlIfcv8Uq1cDv
wRBzmF3DWOy3/jagxjbDHo474KlukBogWEV13mwPZU0a31S0TPgWmkbPLfq+e+VjmHm/GFrZ/Ss0
4Jbpg3x8sz+8QrPBfzdQy96/EDArP9wpD/lRt+a+HJrN2++/1T7mUM+6zlGXPLZ5yPcW4Oxz50oM
a2CNN6ht7nMFhbZoDE4/hzxCSYHbWUpH8CWcAB0Xr2QpOOcnq99885nIrQqnRCKb0JaxOeQZF/cg
rpMyjWBTxzPi5XvlhtdU6HPQ5ftyhjWxF3rEqv0qPAqCxWW9xrW1Xrqr0e12wbw6cutmOmRDTp4P
y07zefC3Az8IGr360vSa/1+bmSKaZ84WpaKeWn59oWGUURSYVcXVrSLvpg8+Yu1kATBt97k/YxJB
kXhxepsdJlSo44Rp3XDENuli4GM5nPGcVtvykY5qxX6T1xgMiKuf5WQMqgqFT0FRk+9+Wd3BdRw4
2AXDcXJ+rJm+C3GGPgzZLLLtg1PggTg+985czP4Vurv7oy9RPjBEDk1ewRMJBNK91N9Mi10OPP4+
fNZCN1bF1Kv2Kf5WP0X2EjOHg6Xt/XnHsrT5oZjgfL4vKYUaB5qu1JUj1xYYUFOyWP3mzpEWUpwJ
gNM9h5080K5PP4ssSAbUKjvqtleZfc6zHhH6A9one+ltJ6ZSNew9F4riKUNB0f+EJrXo2niELEse
2giUtaDxgzWgCJ8LlJnHxPEztDEvw8pOUwEGpxktrnTp7KUCtB4FtfiqbnN+Xa24msmPM+FZZlzP
GTjq8hI51V6k7DTH3R0GUo4/PoD9b9YsBflrrMXRn6VXDwmlCwtHg4AikP/JzfFFRceBs5qXvxmI
emdHv232Y6Pxsn3Mla0sJt/bSFZjRyXaKU1UFa7nzWsydBA3PRtPimCaqsIm+8j/xH7L/DJmuTEC
wMT2Z8hkC6HlSHq5V6nqkniVyDpqull+8qO16K1XrOf8+uL7GF2Dc7O7YTS+Y9lVLVnKiQbf6gDC
SvRGHNZWoD5QkcQL5D1gpSrPdzNH+smPYC8tp/8agSTv7Y9DFlKaOCmhpyaCArUN4sPmattFQJTT
YSHZt6yOmBL0dqQtzSxv6NvGE39poK8czHSmluTnk7y9y15WFIhjVPfW/bF+bDdIKu/7XwQPiB9E
//vixUZg/wToCcYsq+A/I71gmZDF4jWHGKXizKE60aRk7ntvo6wzyVLOiRazywZwTaYVC3VflVGz
/8vPKUtMyU6EMsD+T2/18H07NfJYLatygoNlKzO81wVGH91hBkTAi163LLLPM5oj/FJubHs5cKBP
xA+XsGw895vJ/HZN+g8X6pb7nYuSTuOnnxeC1cyRBnmDl/2WsbVltQVidzPX7oN427DEW6GxD629
GA1xay9CDspXrps0KGYgRVL0tNOfdOlBhjqMM1286bq08z2MK9yFawRTvd+W/rHgjE5wjhwyT++L
XNp7mzFpZ7rzdhJkmy2QyiyGtmnSoqpZjce3AaEOvG96IgR/xvY+WEZ1U9hOjenE36dXvyX0Oz6R
fiuUbDY33/pLWbkYfYJTIe2nAiYNdx3k+cJq2GU+kbNG3c081BOFlwK3lH6/97+//F5H/VMReL+8
vzdOEG2AAMvC/bWegP1NZ8xDQKnqbWusqAFzF+QBrKS/v9RvBXRWkwnYn2tRsuL//T2t/1NRcUbI
KMwIJf+YI6ZYEDfuZeZiCxDRs2JH9ov9pepyR7Jgl+Pyyn5ujn9/L7+WEMAkMn8AiPHwtMOZ5/av
9wKZy6Z8W+VPEV01/1PpWXs8PiAs5KRbR+j8T+P81wsCtwM16AOCpri4M57//PCo95r4QZvIniwt
B0UuOPHPwSrY5n6u7L9/wN/1BnhCarfoO1p2iFu8+3shc6krN28hNj3+3DHmAsGhAkEmZ/W84+IO
4YTEFHqTD3p21ippdLvv545ia4CH43IQ/cMd/TrTGXNSqd3XzUGiEdHQ3wHga2Qac7A6/WP9tqhm
4jrW+KIFivXHMpxKXkHh6pWVGeFgwx30RrHfCFJYvYa12ZPZH73G6TyOcrYWzDp72fNx1kdmXcrV
IZ+M57d+lnzbZv/+IX5/jby4Hdnq0TGxsFz9vfTEuduPSB5PFwzb9p0JsiBvUA5eqx9WI9TuPyDZ
/7vrebvb8/4fMpC/FWcDxMp5waa+/Dz2lrzoq4MJSdjrUAWDNv+fPR8l/93NnIXhsFT/sh04c0Yl
eiorjps9CiZI3t9GIGrWBbyV/cD4+wv+uv9Qn0WNgom6g1Jo2/6FjTCv21KqzRNXQWso4cVB0wTO
J1+xYP5pCf71Urw6yDEgoMn0/0IsbzK7WXXu51dvociE4yx7zWL3DT/+/ql+663x7SA04DPZjCJ5
ADvrr8u9NccC1KGMvpig0/5YVrYv9lARzveeTs7hToQ2G1fZyPermizwUBOKDvHoYGHzXKHUZzz9
w329QUT+veF71DAZAohr2Aixtf3F3M406RcFZTGc1GabxZDa3rKjJDT+l7r7Pmwtjfa4G3JqvtGh
gXZm+YfRy0cLZ6eoARqUx52QVKRubZeaiHnfZB6eKlcrMYvXXbKlFNayxjB0B8KnHoILxPjKdts+
bWq92WNsdqY/NEmoPEqAtw6uxY5/H731GfFknwznXdY2gNzuBGqJEVAePfmlRa2mAkJyRQIUlCgD
4pHCFPkZOAUGv1Ygpz7vU5TMAcmYg/9je31LgcSP0QSWbXOkkLLu4ck82QaBdmeH5C/QlxluQj9f
BxdnqPcgE+TpfipJmra8NxPCO6x5MYwNVGnEFqIWuygZ1JXG9eCtFNNznKMp9xZg/VhCdPxmxhfS
yR5cBP1ExYucRyBmJ8OOSzaCbGe6NumilDmC5yCzyxN9hrqqnx3C8ci5+CuGF/Jc+RiZUaQYgGna
8fqWH0bzOjh9UgjdUA6mMhTQ/cCOa0QNOd51FGaEdnp8AT37PuojAOxp3sNY6997azRt3Xv6IHun
jdjUtP1LNw40N96Xkip4njDPgTkcC9CrVoURCsHw95WUeAivPX+Z7U+Wt6xjeKGcl8mHNsK+006r
FhlxMnQ2tGWM1YhXjo1X0Mq7TebF3jB7Mw0qJlNMyGh5Yby6azbfCqxU8HqgTT6XZPlRqOjXlgVc
CDScxvnVh5C9Fknmkgi0hyZoG/XSUhEy9CF8awX+3CN7+vS5fxs2nCfVEaMkH4Tnz/iPgvwev0IH
3g/Dt6lR/4hS2wDiGpF+BFJHQpQ3fSzV0X3pAm7DFnhdzsKYovccLl34JNvIqI9NidElUqD5/OSt
pVclOH1lp9KdnCs04rYz7iXTFRWW7jFQvh0vGIVcgnKskUh3J/U+Y1JfubkHxJvVV7xWStYvuVl2
yRJZoFfD2hlPJOGUuuwWpU9pfuoEy7GdpX8LN0UmgVsUvF3TUEc8Gty06kr9bqtqfESZuWMKmcup
mbF+86WQ+sm2XHmjXCO/aaZhTL2B0jgAmfxq6nSUFNEcPgSy6MEbyPIr6NgsqQuJrIPbtomXRf01
3I7mCNma7nQrPZyRRLi2GCC3wXHmK88heeKrWjp9Ao+Rfe0jzNvEYtUoC0SVh8uJ2T1Jl57BoaZ0
NBywbMif52ULP9fodVJi0M37ObTLFN6Aee2aOA8idWw4ty7lQ0jPAy5rVZA9UNQswVGNTvTVogVF
nmVJ63FCy6I8YkVopNbQjI/D5FIIYStIhnXR186gVnHwmjlEwhW8ePhSTna0nkFG6C+DjSZo2mmJ
ZWSO/dF6mBwv/BaOXtAkRmao6yYCJpG41lg9LJMjyN8apAkGMOBxhvrsZ7Ma5O0SuObN4Fv7DM12
Oyk3n2ZoaHq5MwMxnanKG9elcAo7Cdn9vlozyO3DBg2oIJ2XxsdZ9vO33jCW2C6t7TNWhh3SHZkE
1rhtAzMXqUo4JFanMKXcZrFc+zrvYfIjzXhZrYCNmFQvnlAXca6Ro6nltVp6dbSltm+8GlYKFegP
3rx+MXWWXVyL5TMNekwoeZqIsC7NFCTe2jlIZ43tRYLo/7jCQjyi4a/HfDhoATYDwnuZe2gQaMf9
TMe8Ozh23Z7woIEEbzbjw2K14mEoMI2IxTjmz32x9i/IqSIY0C96iXE2l9Wh4v7oBIfUAll4S7HF
7oJSWWQPBR4H24TVSiM3tBzN5gOSUj3eLJP1ENHcOEtbhcCcTYjKZQulKfSX24o+xEQ7BEY4xajx
kGmjJ1PW+a0fIgoLt0BEn5VBsJWExI04t1RDf+/PPooSdo8YMhqOwdVodcU9+CEwJ3Ohnu2uladJ
L9apkpP/GS/O55n8/XlDHiY89dLFvbxv8m8rA3IqMCrRKeHp+oQeqYdastvTSRY5HpTFhGdUJOSp
Jz62kLsdoucId9RXB5XZ9zjJda/ThrezZoInU9DZdy6Ah5PJSZH0Sz8+EfcaBwgD062BleenzUQX
wKlxJosR03AvxWq6nGULO5JZlSF1KpzTrgIaRrEc2uokPK2ewZw53P9kX2MUCcTcd4aP1Av7+6iF
GmmtdfTUNGq7yYcKY8eALZf0vCkvrWuO10q7832LW+d7BSPriyMQ3jzY/TpdXDiWKZjO+Z3ljPpm
UcF8LqGZYAeE9u0pwywqIW0H+Uk5Bvo+Epm3WVaohw3d2eeQks7HfgvxQYQKgFi8Cu42yxjBVvnl
EQKzd0vnHW2MsYHNH+IU5zDfVXvccqO7F7QG7vOlk30MYsU8qhlRHDlqNyfp37ZbFbn6BgCVoGrR
dO9zZ4sa9uwGoZxAoAdBLzKe5Oa+C6fcoWOgjK9GZoONu109dysj+KPooCC+rim1h7fCc6ZgTM0O
fRv8LSKZ3c6GzO+p/tQXRP7aD/WoPvM7yPOMpfVhaIhgKh1UlyWqgIV60iqvo07an7SR6Tmu0XHB
6znQz6U9TT3afLXjxlFhBTdu1qnwGJlNG103RSgT+stYgyKVOSeoGzTBodrGaDo0TtZeOgMcwg0e
qQFj7ZvzqG77aKIBZS0KSgHU7Oads7jGQ9BGpYx9qLFdWkRSPaLGNjUprei1uGlK0ZWJoVoPpGaW
WcYpmIZhe1zDVunitIceZhKh6Vl3glHr8Na5FtQKVB1bO6cs9hqdTXdUcfBPcrSVv5+DrVvjzkRi
AxhhhmGLRYgI9dfzxw9eSVaq2EeUHD1s2MwcveTsahr94NqzF7Ot3m/OmtkICS+9Gelrm83OPIc4
t66nvsZ0NimmwdNPbwQoOHN1pA7KwI1KxIYbLU+lA5rnYKOf9PDGX5pJgKvY/EFdwssP+zFb0V+4
+52vVNkjVrZWIK5HY10GHJZWw482JG2b1lyahPpRI3b0mLS95t04ulU4JquPJA6+QxrpzrQLabvG
GuJOk7rojBe3KBtW/qFpKT/H27j02Nw1Kw2pQFfiqi1dr0vz2ZvvREn5NvmTzpCP8FBAqa5S1lnk
WEQgpuQF6+G/1xUKXMyj4h+aQrA+1NcpIjRxlMR2tesyC2G7qbA1Urv+UhhdDGYAiNx8CAr/cTXc
LiAw0+Fa1jE7KSKSvDyjXMovbEIwZNJC1ijN5L21QFlqsOouUgmbz/PuLGPy9TNN5ia7qnpIMvk0
fcLeJX/OC/kpR8psZ53OzdMM5iTNwkydTA4Pk03CV7Tlgu2mRjP2opxSH6dCYWzUyw09dOCj8tA0
XvOk2tpPlPJRUQ1Ll/11GpsvY55tx6CraS/iCXVH5zM0YwvJ8z7ZOGzc+2gonKcAYJPCmZYaFPOB
CYMeTjl/xVxBPEjYYGE64F95O3QtfgcIJ2EyvOCNfqaanWN93izRuemqPrHbvj6KPvPIjk0rjUbE
PUWGJ7QtFvfGljRTUUSiqR6RFiW2nU2fWx3o07bYqPzCx6ybxIymfkjRl+0u4BpnIJVqzg4RPsD4
v6HrE7v+MMlDZDUZ2FaAmvo8+DxculJ8f9rQCvia0Y/vUeMupkSxKGd4UkJdOOU5/Es0QRMkruuv
3EL2yKmDtTE6d7Fu0SSvytz6REVwOQImik6dGTXHQAbVvYHFYTwh9/1its1zXYFQy0ncjoGdVR+7
2R475Ka77qNjZupa206G3LRaKvSpKNpeY5vMQ+cmlfdymWKScOddRVpyPeFp/UUUTvBJZLn1Iixn
vp3oKCee7LuzQyn7A00BW+x72iLhXJn9nZ9lDnErm+M+Cd0vLg5peOa1zX5qL/bw2uEnV6aYctOg
pcjdoSjjtWUXDwrqET2wDX+CPpgrK3Zq9pGDb5SVd1fLwX4tsPNFQxtRufZQ4dYUxoLvxWEUc2D8
kKV3Rs3aDhJS+AlNboPj+xpf1vFfkqytiIV0HPMTB++MkrkRztOVMQo/GWVlXJW9Zz/veAYkurCq
w0kMo0HPW6pXPYWS44HM89jpDJRWl3nOLS1FdSMRZasPuHnZGJcMWr4Ke1zKGGtoAttyqpcvI0bD
6sSiJE/Tkurq14luGmqm1TSlbTU5SDCj0sThumwE88BZv7lAW7NjExTjjYsFMLks4ciY1FlveKnR
N2CRzW3yPoxDXX8M5LTEYnCGpDaN3rzoObCe6PqFEWglYriDP85FfZoJqpBhN9sZ5eICEe9+iQg9
QZcY3cUpZsuINU5ymA03pidTJSeYDyBlmEQxyklF5YrpmE8+LZ5G7N6Eu3LcnsZin4blmk1M7bTZ
9tIOiO69sztrHhKyikwMByZvh/+astCgX0+GacNye4c2dBYig9yXzucaOKuB3jVWY1V2pJEnFvNO
oGbTRTHZ9uLKg96KZsATlwPXW5OCvloIFRWUuYv2Ow7ljbhZQ6x5EaLXJGDyvkbyy8dxAfh5pI9K
Y4XykufC7fJkZqnQ3oEl5LQYvmFp7I/HnFitPetCG833YReg9tICXFaD2ntPD/ApM216Qie4dOXY
Jmp10b+7r7QUvAcXRYRSVyCs6U1MwO95/G+NEQUm4zhU7ZqgkLR4L57y7OLprYhsyL0RMtbRXrK1
rWyRN0iz7pACcAx7f4Z1uAVfUdk1F/8E3ntjvfXWEJUftZwLA9P6kAKcQWabVbPPEcF2PH7QKEL0
4e1IQLlczCoyVwiF+aB7cdrouvG2OPKqrnp1MP5CLcqrR722N47m8VAm7EB/DDFgHFTXnpzRkyX+
5ABoS+fa1LpfO/BR5UiMQ+6Q90cku9DHAz6ITQfoqDsbkBmhu4zYMdcIy/IxdE/lGDTrKqkOT1R4
yxiol8YmPc1bmMl1KmeQQBG1g7YLbzdCvzDNjBrvjMM4ZRGmtpbbR24arJvjnuhHNh9kqOtnA9TP
eLA7SHFwrFk7KSiY5quJqDLqEJ5ZKJF2/hAVyaTAzyyHze5pim6+xqEG9P91hE/zvQdq94r6dHnb
mZkTC9vXd5W1rk0qnQYQ2RTRoJZG/VRFyxyc0fXagoPTytU9LO0s2pMaTdCVSyjnFtLQJL5K7DKw
L1K7rxueh65ORmdbH4fSmBcCBKNOiUDJELNKet5J+e7YJFkTLq/4Cy+rPFj53FuPoSix75vLtv2i
oMujJVpNpAbtZkxkI6qyipRwQg1o6Hli+poby15xIaK223gTRX6EP4Zr6LHRVghoyIaxjcuhi8u4
u5rDlTV0wccar1MKlkFm49ZNQbH0yFADpEaa0Dd1YpueHl+AZADnOCgJ+i8Ga9JPBEiWDd6J4tYl
J/NGQr0nDr9baARirOWIIA2EX18bOSrJA4BwSB9g/mQDpMRe9ZCErRfRKjPG4gSfghcToG13cMD8
XfWy7qtYUzB73QBSMDey6EEbZrdrBUq80uVyv/KyEzfKwiitwHx8MwBVUTysZH5rsA0Pn0gu5+Ih
qBq1R10OvsxEMD5KAoFXvrJFOuvJmdzqsUO97w74Zv41VxYjjynrAowug+OOyGCJf2lpzs/h4un7
WdUFj4AU1q5Bjl7azJyGRCG86NGifBgkUdXNZ4uiRZnMYHb+NTsu/EZPDO4V8qN4C8/Ke8IDpzuO
aNC9+GqwDrhFY0+v6g3mwLCtB3hZ6wWup10mth4myGZ1C3A/KqdoOue4OrHNtxsw1TybF24X5i+Q
DbLhWLbBah/pXNH/NXFQHJJ8cia2XjwaqcKM0N/xVsyHnqCgXYc7R0t9m9sWCj6ml8vgCEBDvp+X
YAQNPbY8JSiF4JOrCnzmGwLwd72xR7wDEjrtgZh6LQ++yCJgMqIvCyQzwwpEGOWS+62hAnDYfCn9
VEwA/xLHbEoo/Qu/k3vA/ICzNDKZHPl9HjALsrNhiefRWz8G7BbTzTK2SiZ1P4WPAxxmzeU8rych
KKkCNXZ35yAidRMWtQiAL2VYtisri/AcL+zXtS7F9YIk5T0YwioGm2Z/hq2jW/ofQbTGpTfgChsg
zrkmel4rxPZUOGapLsqwZv9VTn1TWfbqHUd/9j5gHyuXC5Ur4VAM6JoVVZDG2k3p8/XQABC5dCBf
TBwAvJWkILJhW+A16jUphHIsI71FzTHnJlEd8XlSOKoP93Hz383OTBnasbvsgiCk89KD/kA8Stcf
HeT4XtTYQe0uW2qPID0BcOUTU75WH3NjNnNiq8WIDSKPO6WhHQ3UXXAc18ZZVSzqRJUieDfqsbse
vR4OCrqht9QFgisjM8MPVIzLgGmQ+6/S3px0cc3hcVKrfRZDh1VuNYXzHq2ZDZCelhJPMAzh1eAU
rZ9skUHghPTggs2vPdWPsHjLRFHcShRT3Y17x9Mp4QtqyWuHpWo1Wzj9rMsLLrbWQQ7ahNKJZ0IT
1tl34M5m4nru+BwS7p8sFzGEDmT8i8mveDj6MnBQEV7gAoV3C+CDk5xGVl2oPwOcHu+lNtfsgAac
abEONsQckdVkNuBmz3mg0KgIBydBT+6GKppxO/e2+ldFsSMJFxKVvkMw+LAgOfzBCGv3qUJWuIld
qvooUbZ4tx1AgArH+bJqqv8qFZJ6kHrlgBINFuMhPJvghYwW87NH5Q6d670bq6Jnlx/wKwMzpXp4
2YAXFiQgenoNNEI77EKA+KwIxMAhsROnM5exOON63VTbGYD5Oj5n5TJ7XzxURcVV1YXN6MaZq8zR
SMLJc2fF5iVA2dBrA7dRRVbpmwmAQGsjbAxNDDOU8JW5nPW6UMU8IAKBZ7fbzuEnTFZGNpVeYspd
s495hYmvxNSCn0iM1c9zgDYu2C9g0oTxoL1WONosGuD1rgdEtZDdNxNt3WBIaLQCIEwHOa8CU4it
zAUoJqxcdnA7c7CnDZJX+Wb2D5ODpGmJpfLiK/WhC2d0WRMaxCF5H1QmpBQuVdUNuB+gEYpNYGpK
Rw/9qxbbZK0HvgXfGqzOXEKywyYLdoarDJ51FcVUrPcncf3cjOpTkS9T0P9LG/lmezjbhIJ/A6Mf
+MsNBqskzDfVOmS1j+5rFAbT8e/bc792e+kaIlrlw51Fl4cmHT2ZX7uGpbdCTcrL4Kvo5M5twlF2
B340Au9rot6OttQ/NCp/7cnvV/Qtk2blzh2m5btLBfwZlkBxLhxN+BLfcJHbrzi9oWocr1W05oeg
cDUguMlcDCgfZUVT8O2R/yPV+9O37vK5+Tb8r/23/q+X6w/B9X//6X3X8L+//chd+UV1Q/d9/P1T
v3wvlrE/725Xmv/lD2k7luP6oL+p9fHboOvxD9H3/ZP/v//4P96kF/5B9T4IIt7u/1vOAVJh++3L
WH7R459FIN5+7aeaA8IMwd4/95krBCHhTtf/t0NrAHjVpMn7JmEPGOcP2Xv7v/Y++w89K27ih9AC
bdux+N//0zX/C1lUWNRIQOzAkcj6TxQdEKNj9vyp14wZp4PUnwmPbneDhT3z6+zybEBqfldOVx10
wsSGbJ4WWxvF3ji+rL54Dc0JF3QYjyma7FEsKn84LMsqrkMLo2VzDN+HUyiuDRDnd4uub6cQ1ezA
8C92r5AlMY0WJemJCu0eNpKMbEcX3d+kz+HM0HWMjjIyyhhl+CgOIvtBZpOZcDCQ9ruhSK2ekD63
uCYNBpzJrZZrmr2ZVGJ4merovfZKXI9lZ5PNVK++Ic2khuZFxrlR45kCdZaTekGvWcabNzlUYz0j
BdH4gRP2EVLV66S4vO/Jl7orsYEaySXpvceBbz9YRYgcU8vzQCuinKz6F9+q4CqooD3MBo/XEhnH
C+l2MhnBWanwDJ5nTLOBoZmiDHeKBmZQJb7bwlgOvs9QdqEaErPnS2HcYdIn8mcegWEww3NTDkOS
KT41mdzDJF0sqCgiwZy1u6sK4aZjB1A58XuffxXuwxziULT/ZuWSZZcRyelm+3iFrQyBpDWZeqO1
PeRd/RCt9ZTWA5esOZpvPBdJpXZ2sGvruSFH+iIxt/wZzBMVowBvxahrv69t3131zm75la0imcVq
I/KOu1FWGxbjEL2PTHNMHZw0YxTrMHnkgDu6I+ZeKEbZsUI58D1FREGd26fHYdTbkcxpu5pDRs8Z
uOjsBefQMt7/mCRlj9rZ6vZDIgPmgbViQj2FnHVmRM/RmmIksaeYysXDVHJTeSXcs2Oo6GhVZBwd
DYPrIBrtdJL7LBr5LFnVpRwsAZlnsNNgwtTQz/w9TWRi6brBnN7zLszn76hL0RgDZ3Co5/IVPAzv
fuNPFarnB8i8bTKPIXnU1PE7DaM0WEiNQjfa7miTRrEa1MuP941tNklizbQC+Lgd84Ipw77Nq+8J
zLUf1tcYP35nkTOrfT4bFszOMGCqdPtayPtxfa7hzB/Q9nrFOon3vyAgOUlRXigpnwM3eL9uvPkZ
wWtQrXOGclez3RUBqyMKhpeAInbsg9ZjwTGZQlbjj8FoJYtiNvioFM0rqFw7zaiyXyNZ5CGFz6St
xZBd4/1pPRJYyxhWIUZAap1iZ/dZ2Rob9znRmUmjXIbUnLiHvBhuwsFYTrlvW7dOn8GfHTc7FbTH
IFg69IUwMkPBjlmGJmy8zK24C20WKhkDXb6pqFOx5nWKfNJ3s57Kh6nw8K3YJ0i1bVcmkG6i1xrS
UxcuO/i5O2CbN8B8icR1XpjtaTEdkVIqZBmKENO1/d0aDY9vZO2tDxWALYQp0FLUimkYShIs3h+4
1u3YSRWdsL8UKSD/6AgypE7I3mX8YwL8H/bOY0lyJMuyv9Iye4SAKchiNjDAqJtzj/CIDcQzCDhV
UP36OfDM7I6MnqqSnNmMyNSmSiqznJsp9N1377nbK5y3+ENmK/Z4K8eYz7wW2cpXx/c/84Axj/cB
L6MFRTCaciN+azOhHUXKj6o0vhZztHYkdMLpxWCK/40/gVH8SAq+P9/i3aNrvJsrIls7szbis96P
9Y2boeuIRRxoLfxNo2oi0LAp38QFHWT4W7PdqHTtmAjep40Sxs3qpv7edXiR1bAWbjT0o52qOb6Y
j99YB3oBfQRoTfbBT0usDNrCJzPmaWdLy6EyVbdQ7IUMID30p5kQZOjWTI0LFQJHvREWLt9k67ww
ONxm/nSaW/iHeDQfUtCPB2XU66GFxhu19jTtRMePTRQFTOJo8C5y2+ZYeZxglcuc8X42mf5iRu9v
WoTwify89sznTu+B9+hhL+wHkzYDmlU1LxAD8mCRUxa7dkuL9ZfNWNEwUqSdXt8sjk0NGxW4IFf4
1ay8A95/11THFGFR8SnZ+fl7u3aKyF4GGWqe4Ai0BdIE4IB701BViPQF+SzufnQu/7ga84g3fQuo
kvPE1spsT0bgq4ehIYL7gbeqcz9Wjd1EhQagbR5v3WbIA2uG0rtmC9hOrZSlESJBYfEo5gYqx6I5
Y0gCGKrNlt0AYGE7lG1v7XBK9flvZt4sodHmlEoh3z2LhOWA9OY2v66oeueMHKcXoOkjIKPP22O0
3dyDtMmGe7glTkxrk1Em7r7/vVKvwFyyvBftKTuldM/pOu3cxuMbEl7zTfrTVxvG/Bgk1lL88DpL
Uw6nBPPdjjfGfGQ0b/bov4vfsqgDVNPmrBSr3J60MOFRFJJ8jq8+RWXaHhzqLG8p4/LcU+3bsjqS
hBq01xXLxy4dk6m8iVPfGoIe+pyz61aUhFsxOeZKIqiOtcea3MM5dZ3nn65i97/fYH7unt/u4b/c
a2wHiySM4c3Q+6t7uPQJAhAWGY9utq4Y6dIf2dYGadXe89hTcCVg4OzsjFf6P/+6m2vwv31dmMYY
sUBs4y38633KX21z9Yd2PBrz+2HHe9DKim/1TO3z0v7t9nYXm/bmSTfps9ug3n/9alAUEUxUPR7L
lRfIdhPwi1iLyKnqv/9cf2sI+L+53/9lbPhH08T/g0MALYlbV9Q/ngJuv8//cf7ey+/rz0PAHx/2
5xRgffB5QVAATuJpk+eYKv+cAsQHwT9hlsR5TxCHf/PnEADTjeU1LBvhY4Zl+v7P7isLrBufTge+
gnvUYLz4O0MAbvpfXrRQXFhqUsHFqAFL7deXEVd1Hhuj6I+sKTKLFgxujivk0+LCfo0ubK6+01Mi
uBs0ekZYDdTR8JC22lQdCnT0Ytf3U4ljo+DMR4Oks2/kUWS22DaShGrOB3+S+sEtMIUkJJ92atFm
+oohxXDHi+PnBe/cq1NPb6Wx7jgyqudpW94ORaMe8HA+Ny37VlTSwg4a0u2SiA23op77wXWcbcEV
KveMRwhFPIzbQX/1aU6h2EbLzMca/f4s2UFHDSXbO7ygMFIcV4tscoW38J5kaGiG8UjMhMFAav4P
afYc2W1jUbY4Vao/UWhDI/JGLHqzJp6ACtst1diSh+32i3qHlfdu+ht//wxIp+SjZ2PqT6LosR8x
EvrNLq/Gkypye+eieuTkFKEEsKaGG0o+3q/8T1OuumRXl57+6laDujottw1hbhcN8vXHYebBPGlc
+pThzQiyxL32MuPSMGeNNeKz83sR2MTe8O9ISx0JH44bETXRPo+jJZ68gZ6dgHWccdN7kn3HLIzy
44prnEr3ZDSQ37aWLFZyfLYSYs+d15baD5XO/m7hVncu0iX9xpONEhLQHof3709u3xWvbOyiOf95
MsuBPwZkj4kByq3n/XaZOYwjF8jGa9WehmIN3WxlmFTTmAbukJk3iWdASGXLVxTzDUjQNKWgxyjU
0ZFAr/apoA/pYBFjR6qL2YTVxIXOnO2nqbcHOnryadwPWWK+tpruOXujXT39wEtFHceh4rXgtcWZ
8UCGfHUmTSlFhnFOiCdapkrYQ1b5lLb9+tq1qbwhO+8/52ry9qll9g6EoM4615T2XOLOTtEVtwGK
mq6L1vLH9py8oDppoJh8avgh36dLoUxZH4Tu20EhumEOHH9wgiVv1WdVz+uBAdk/lKVp/cDnAtY1
7is4AIZFC0WYmHlW7P0cb/ptUTaRUP5YtnuH2BEXIJuFRkZ/TN/gzRjIpzzGlb9eYXHB1CBvEKpB
j6+VQ3Md/XWzdzDgANAen1ofCXIWB/ZPWhOwIMeitQxZ5R0KIlxPQ2O/iqEcbyqhf6o9hMwdfcIz
7JtRadThFOW1wr4x7CTZKEIgKt5B/mh3o17U5yTGRRBk7L3vlCqbe+ko6p01sqEz+7V7kdnGeUwI
XJJBTKIKy/9Ruc4QwchT59TuCtYw5mzt5lJYLwtxbNyfK/d8+t14oy5UqtuUnOxqk1IEJP242Nfg
qiOzGbC2QrcARDxLDZOfJa+j5ed3kOSLS63N4h5LPKNgOg2bpUPqXHeo39rGId++KUHLkgRcdPcV
ik52JVORfF37PEc5oh5t5U+vWp+ZAZj0DLu/YZW+knitoVDo7pui1c4LtZx212OCD/Gp8/U2x63O
xm5MJyuj+qlWL4vgCqjyLr1lD9Kfld6iQjv4tszOhQNAuLDhYpS0uhbV6Px4msvBRoSpaUgeaxyI
MweFwZw6M9o4znrBwt08pPQ2ffL5+a0TnTNLfmqrZhNrVYLlI85TdgbOxq8lzTXgZAKqG+jdOO6o
p2mAPtdtv+tLM32mbFlXu6Xsix371vwyDXmxUgq3Na7npkP7ukPnE8X3yyHF9UV1c0UPrd5FfcYa
oYk79xYkp/ZcFGCwgtFM1d6fMcrzJcoBvcVT/T146OL8Pks0XBcfTGfiVJLOGH9+P1k6/AU//KUq
zmXDO5TbuKH//i5qHQ6tBdfFx36uvNBhO6gHkwl6KXBXnjB94zD4JRzP1C2bNm+H2Xw0BENLM6T9
Etam5Dshlqeus05jW5DOml/f8rRfbyUzLGixTdTCxqCuPTG03wtQ/n1d+heaKaW1G8rpH1+XPn2X
w398zACm1xnBp9+F2NO3//k//vjIP29M7gdSQM6GGTOECdiHT/rHjckzPzg8+JiQ8NWT1vv5yqR/
wGeGWu5hNrEIDqK2/qGbWu6HDXOv65BrdXsrFP07VybH++seAHHWot/G45LgGjBi/hsMLVnhL9U5
dWiSfqxLw7YbPc1s5QW0kB2W9tAgQvK0fSSWitkm4T2IQQ/zjjEfCU5pmOvikYGN5/YTg6CGFlD6
HzNvYMOxGd/w1/mUby8Cep9T4dFeaCE/yZg+gv2YjzG9l5o9O4HvCTLTNgH0cPLR6EQLia6L7XPt
kckJ+jXpOfe85MWopR8Hk+hj1Nb81Z/nj4YsYwe0mVxf1DDh7J7LdZ9Nmh5ilRwfSBYbZyp3OQ+W
WtLBi2FjQtSIu0eBF+iGDzHasNc3v0yjPWRxm8swhdxy7K2uuap5rTHmWPonxfXwklv6+hy3q7Vf
e5nemz5uucDHQ4ygWBeEnConCwmClzD6xFTzfl2rpyQlCGnivt7lDP6hq3fGhV3YS1M0IoDoNl09
e917HJs7TFEN+/BmwtSb2cNTQV76Pm4M6yG2LR3hyOltY8+BxU9cMuyG/hjTreZOdmS2k0ESqStD
vucitCTLOMwqVYAXyGWzZ33CUd8ejSy9cW0cmsaY3iWQzkGzYOguQ2RFHs5itgOa35V9M2jwJwJZ
O0PgOQqnTDUc/bkeXmxYLajpmTIibTLJLOcr3fS95Pbrz2K8UZ55HHL9c5abIhz5WaIiHj7G9aqf
/bl/WQtsPv6q118wUK9nI23dgIdlGoqCadoYRAi/MnmUdm3ROoDbEqpK1d2WdVrxq+ZS5wY8KhyA
79K5h3kTh1rqTp9j+AYPEG3ySCRY9FfVfh8gkqwBzyQnirssuVdzLs+LjwUOO/rO8ozlBgpjjF3f
icOx1uIHTOWvWEFqFgducUqdPk4u84Ce90Bquene+iSRX/S5G39kOQEBp2rFJU8666lw7DwEgDPe
CCk7h01Wxa9shiB6HU39y7zY463Wcm80Z/07wL8v7jw3Etm27k5TbnNZzSz9bi1dAydav3qfvSQd
nxWxKnbccRk5XVzy7KvGsTrqNuDCfQzAvmScmOcvaaJQMw3MJm0kNfxgOEx6I1D8lSPhDlUE03XS
H6ZGwfkD/neDhAgda2FqeZha855L9Gcl/c/cc4Me6m3U48cHb49I5XNJSrv+MOHnP+iJ6XwSsfec
xO13UhoxF2bczFFP/OMoymny7tIS/1vtM6PkqWMeE86cRz4D/W6WTG9ll108x58p66oryYt5853g
+JrNq/SlSpCvlj4hbdF+rjKtHR/7AeImxMZ9ro3xPfQBsqhd0WJjt6ZQTs6yH3WfWlsrPRWsYLsH
E59/dRxjA4iCR1nfpbBQZKNM8nylDqERVymsOHKtJj2lVWxEXbvdbV1NQ7hyvE92X7HNH9Slhuh/
TAaZHgqvxODvmNqe9QFWSH2d99hktghLWbwuwBUQlbr54mUuCh01E228GkTFpE0dZJ+Lh7SpiojV
BIoZscCdx85jR5KjO+eFRWfFOBL7sCWXbxJG13kSM78BNOPnrtTFSQxef13YqH+ckzAdywv31SSE
qEc4J0saD6KJVZGvvjgYF0x4MWHTS/O0qFhFgv/XpRR6czVKzGyBsLWFmpimM/VQ0Pvgngp6sTip
+u4B+ID1TCNNunPgq4WpMHDErq2CC6LFDcSlsig+K7ojGSHdmc2LgULYT1/KAlddyhhEXzT7AXw9
jhEsarotVbL+wAk18W9dlwEo4arrZu14WGL5FRIlNgP0XooAnNoIG1MfT3FFryPG8f4Gn+8XHixc
v4dyOtaqw7Rcxg2uvwELnsPqIhu+mjVPm4g9grzBwObvp8R4SlzHO0KE1C8ZINFdX3v5oXQ1pnrV
H2XrwVbhARvVLlEBWEbT0exr/aTDyEFxLdKTM9tLhLCpX3CiInluuQjZ6ubN6Br+ZandLMKP8Rg7
at25MnEPc+tLj3t+9mPM1rHBlObZ2G04e5meS+LlZnfqsFerIEcsD/XFuu+NBpj8Yq47wVv0SvAt
u0Upxx1cttpuVYUfCjJZ53Xo4v08dpelIiOkY6b6BqMZxlzVzlFelhSgWFYSqNFOT73yf/P8oTol
ov/W+QmFn8X8W1UhsurGakT05L00Rp+eWNwlR7q2rbCKvdvJiB/Julm3mJXQH8ZJPOA3qva9Jm+T
NX8cIW08zGl+v/B7PceLMHk3lreJW6n94hRUqyykkfTAmaSzF0r2ISiZpIb+NBLItJf1xS7WNZhH
fq+POBcT56xyWFDXVepJw/hEkIr+jsWiNUvHoJ0G9twwbTi1p3S2hn6rnqpM97VXlIZlDTOEJhXi
jDJ3+BdrF09MYZQljkvoKOuxM5KnomCuDMk3cZWRRWnDCzIIjTTCYDGW497YEj3V97UBuwmKWnX4
f00tDVGH1SerHZdPFUaXszvkxmXErX/oVm0ecKuDdNuhEk1n3Slmjv6SLfAypQM5OB1DZ8WJ6RWa
87bmXh5yn8vPE0ESNFrTrR49NWZ0VlSsjywRsXyf96vpJd86c9QOcmDOk6vX7WevM/ZWD1uMkYfj
lfUKv6BihTTO8JJ8JL9KFjOvmLfaAtndryywmb2yJ/aeYoSbOxoMeo4FtKexW+vSt2OVRoPZt9sO
Yx3ZwPHk0vdC8mwLvDX1chp1RjrMCxqqV2nUSag8OY0nPV3HS5kW2knrOmebUuF2BzoQuzvYRA6w
4kF12R5xgEJNDPUEZEBjUfjS6Z8lhCgjXHI9f/CwhD/mfj7jDXRWOpwNXxxkFi/73tOd49YSPgVd
QTQ80NfeZdfTr8Mn6HF+GEvfuAElSL0HLeDrq7Iye+9IcYA6M+I5VriBA4/1Lx+fxTvZWNMxybSZ
uu8MaJ0FEoq8mEOZKDegjuppx/ROdmbrn0iE5TsG1jjdJaPlFUQ57Xri5TLou6zHM8DhrSKLX9KF
nunfbLcgfoPxoAr4i8YwgcCTLYEPOyCahzFfQTQJnLWDg3Pcxtl7V2NpZ2FRpGM0iPTaihnu8lwN
N/PoihO9Ci1ZOngtD7LsxyKC6lAe2O70Eelr6+xhKZrCsrbXbzQ5pV987twvWBzcS2zjbNtlpLhu
pM7VLGSPkvhXdskWflX3lU29/ES7CpuURNj7UlMJZZJCP/XmqvqdzHNn69ae5p306JTNMInyLDH9
K1D79btJnGk3wP974zzN2NdoRrR2tvMK0lKuu6Kv3Hiv4aH0wkFXJnzeqt+TcLYeR6L1kXDwFTer
W0SFnfkHBuIxIvM/XcBHzrerTOZH0AM9Ob95YY1I0Jl8f/pGUGeh6rlp7L2RNYhMrdH2UWdOw65q
Fub3eOgizUmdvYmh4Bv138tNKzN1C3ezfWpnHCE7zvP8RzMY8tmvdaLNhl4moYBbem5WKmbBGuln
nfQhkETRXfQucR4sNcy7GS3jZG5qgLZRQAzXbqO1dg3u/roTCRGPu8YdUrKlZVXvZ6cVh5wA8WnR
uYu3fjk/U0dk7TW9jwZynndZ0iM45dV0C+bIvHBITCFvQN4s7kQ4eOLkg62c7VKta8k05U602kaF
V3Zau6ABJcmNwc4vbcYdBYhLxwVqKL+mhSPU0SWjEmXd6PyYhmb+5lQLgZK29JfrZJqLtZ9xff4f
eKb+v1yXCMeETfuP5//773Ut8Zq8/TL+c7vZPvDP8d/+ALwNSxKJsnf/E2D8P8d//QNdCNw1TMdk
i8vK5L82JuYH/hF7N531i79tWv5r/Pc/uAgJ28xu0Itie/bfGf9BC/6yMaGzlFWOS4LQRgAAV/LX
xRtmXqmqVl+PVLAXuIw3ezgpi9m65SZJRyt8ZcKwXLb6ipuY0/kBm/X+ZHuNoe9Vx/y2SzFH+TtS
bCXt6QTcNU7RhBZu/yv+1/hu3vS+ajXwzmbjwkxSeQiClSZlxMrFDhUpRlKZFvpC5Kq1JSVBzRj+
DHh7B4oPm4+9XPvzuqmPCBnYl1nwvsSmhjhpE6mK+nfJkit294StEyFTfxc1jXd9813qLN5lz+Zd
AtU3NbQaF8a9tD5mrsq+szZJvs6beorL1X0lkZ6Pob+pq+m70MqOBtHV3eiFwbhpsWCsxD20/fIy
bUpt1qTDddrUW2PTcWM95p7bbOou7lHy3m6SYybY1N9l04G1TREu3603JHoRAzfF2Ov5NRvYEfgS
Jl2rtcMFDi+ofTQ3vdkEp8FWBA16JlJ8DwjWwfONQq1vWnW+qdbpu4A9bVq22FTtfNO3izl19/Sl
6tzFvOrKuZbACXWZQgIahVS+q5HK2d0NNyPiuYS98mRIWbPt6WnqCqmGSEhDbpo7KRjrI+OOuc95
XlIhluSI8yqOrzh/s3C19ILDGhFSiEk+uk7j5ZFDUebZwqGGd9qpI7syHt3pnmA1Xe6z3R3sRL+3
uZcSpWtM69bQ5PiZaEPy0lfWcjfJDZ9SORGwYoDf1G8SGx2qA8Sa8oy7PL7x27x+EPpgXwvb/JTN
G9650QuiseNKdVMSP62j6CJHE9Vx1gHgNMawK4o8f+T2oN+NmnTDeLFn0goNC0DLiyp7ntn2o8DE
qqmywJ8a8qWkwjfxCnPGPH/Fva/tG9geWN6H0njkRY5SsyzdSdJgEKjStyLDE3NYWCbp6Fo8NLza
iCz7F0I7OGy9zkGvkK80nOEQXlxtn5pMTAJI/ZGIARSyEXuEMZLdLqdUe4VolJzaMkWtKlsGX7Dt
Z9eTXUggc416gwBkSfTh1po6Xje8bGF5O8zqLViMYKxxvG/s/2JHgktEKMTL40p+IZiSjHTZwbGr
NTFe6Exdsj3XrZmLuDCUjc8jn9Mk9R5nB9Rhu1vBpIxPplkICCQ0Mwk7EF2RGh8BfSR5RLFsdsHJ
7T4MXhqnnxZbcUcFhMfDsfabrR3cyVa+PgV+vrean3yrRQkvczgKux5QCnWmRqOJ18Wn0uo0NyY9
umWjcn6aXFc22aWGafNpyjJ7ZqMKiBlnS6Ll1i0D/pR/JuLXq5pr//tQkG4DwtqSog6n97mBl1mS
fKZdKykRJoyMv4/WVLw836eNha0Fo4fxPocQVHMTJKja8yKATUORHAHP2J/Hpp6HrziGjML5zO/I
R5cst9wCETsLc10dF4PFf4GYOEEfoWImSHVaAJ7rYoQfpne0Fu/MoTdj3ljGEr0/fv6t1P8Lpd6j
duGfPajD7+Xb/NZ//1mj//1j/nxGiw86bVqW7vEIZLeNov7nM9oVuJ4B0qNI/aLQW/4HlHNsz4Dm
8D6/P73/VOi9DzbsegFDTZhAKXXr7zyied7/8ojG1ODAf4Pb6OGY1t8f4T+xDIscsycvtu64Qix+
HfKhbolnWDxJFsXFcXH7ati33XpfNqbaIA+4RXXX39Wx3u5zLA6YaS1lvMYZ99CgrgvGB1+fvy+D
s4U0mIO8GBh6mQz3NR3WTDLlF1sD6G2hJoIS9mmVtXTIWgvjW8AvMTvGmE2fcqrpbiioUbdlLpDQ
vBFDrNvJmAQIRoMzaQD6PRtci2A6Qc4wBgZcafrL0mGqcCpoQdoi8sPMN0f9JVD/E0/j+MTbfHis
/cQ+A537krud9pqVFca6rkbyJo56GGmrjOjZsILWk+0dsogXVot8mBinhVbwQxL/CwDdP2BiYg2N
rBOuwgLuh60ZDbP40fZWBiTaJwla66zPSI4S7+iGdt8pvno6mQ+OtYA5dYcrFRfUWJq4Jw3vOZ7G
K08A3tlL/TR3yrhZcLcxDjI8mgS0+Y/qplmrG9trX9HLzZ0yhuWMMfQLzuGT0zWcGZb1wED/pROY
Wt2meVpyTX0uADqHrZWmYeG1I6ome/gsQ4d2/eeFYSB2sYIQxtq+BXhjgk8NHMM6uMrV76xC0/bD
VDRPifTLj2wH7I/GYmH23CzNPAkt0ohso3F109GqkxlW7T3YLUU2RTsPwHffGtvon1t/QK3LYlpw
rbaM4CMRTZ7FMfaUF3hi6O7I1fSvduE9OzJrDs3SZwdDrmBvYpKUyvUNyk4dD8SH91KqVoPYas0v
xIKTs017hIv3UlYPph+PXzUdu84OFJD1MAAiua2yDslgNtMF13XaqYhe+SdrOyitvu7T0GysR1kO
/p5qC7jKVupA2uLBmWdTRpOqNqHQLJ1/6DurpWC3NQDfZCtmC7hfweBNABBMYxkvPDQGqh16Tby4
UI0vduXoX2x+8FCucDgqlhZZKPhdNnuDa1BP1nPVL/PaieHU5LoIhEDA+gFESmnck1Arf6y+O19L
sydAk9R4cEs3s/oAJ+OurXLjd7Devw/6f3HQgzrYVqT/eCR7ZiT7LuX3vxz1f3zUH2e9Z7BzZdXJ
3PSzec3XP1CkTR/TNqptfaA8Uf5wr1nOB8czsF7avzvUBEbJPw96mwgLLEmf0Y4cC5vcv3PQk6b7
5aCnT5GmS5+DnvYKn3Hxr7OYCw9ZS2dRnyjTwZR/mNyYyYF4+TxjD6qAzAZbPme+Gcx13VWyW0ND
bidAErtHKsAyIESxhMAtXINFi+08L4VeRHQkUiGaIJvt5t6KKnZjr3RCdR2XdmG9IdYaJ2zs5W70
xbzr8OFGbux+g98xnCgXSg4iQxJ0QOrujLhIdwrV7bBOuk4awAJOrfxF7kVKdLNkV1sG+dq82m1H
DXIvqxNgE7XXM2c/gjwhyzDpuwkqyJ3Rx96xhvzybKbWhBlI2tyjuSE1r6kxdgdz0tRZEo3ZzESO
81vsgYsLlorIdVCxhLs2qIQvBUXIN0uu9Mdx7s2wLt2HaTT8q57DKfSqJPlSppDMfLgP2HXGKSyy
DutxrveH3o3r45zZiFrW+tC0DcEX3Dl7RytWFPXJuKtd/5zUrKKbpbjXvJj5I8aWZqwzMPktLj4W
nXhiXVaTYLB1IBe2DdJ/kadRKrzymjLOdpFq51LWaD1mp1B9chVKLofXzqFJMup44JJMmMdnI2tZ
4BrCvaGDTRzs1qh4IFmCzyrVQzuZ8upmWswu3nx2lmr5unKpjORMBU7sFvJBwVUIZjpz9s6IB1tr
l/XRznL3tzFeCFyvX4g1y4PRWvlxnBLzQCVe/JFMSrPP89j5RmldsV7H1cyvCaNWUHrtkjKvsjr0
NgkLxY9UrdP3+87heFx1JnRg0yiAbPrZzvcsH/p6/pHMq79Xes0uo4s3GgXoYNjusyxv1rx9SRkI
yKg365vG9QCngRL6FR/cdKGwDDWw0vkjZ37a8njHcYyLjkWUKlg86E59ZxlTcy1n44UiLXQCzbK7
ozc2xcPS4AvH8jbdmVXvX+wuIxrTljbp6czQKvc4auxm9r1kQxj4RGKLnRqX+ezw1Ke7i7YJtWwW
Pbv1dqbRMQl0jVkdidIyISuKSgLTHmmeL01cP+CCUfLyjiJxSUkuVFdV3WuaOPrMQ0EKZ//aO+Zb
U3ZufNNZ5ZJeqJj/5FDQSeOQYJuGTeIEgYO61kM5WHnhBhNrdf8ru6AuixJKDO7UtMh7OXKb+OrX
Vqxu7HoEoTGML6LdFkgeJYRjRKj8GdtDHvn9aERJCbxrblyzguInyzVsU6d9bBHB83lTjJNji47d
v5jgLIolFEgFQ4ozjGKrcw0eRmphJfA/3nFQ8nuvJpyOsZNvonSTxDpOp441iN5qyW23upX7SReg
T3u069V4qBd08W953MHlypQfcMIFqWFrdqSPzROvXFEEHn0f9L7gX8AGMpUgC/XBz39zicVrR6+e
9OYkmnLWCJeNYxFONHGyd13S0b7OSeV/rADmvBUGcUJiWauR0P0w6BAekI/v68G1v7EGHooDytXU
HqlJdnEPaBkLxsGIYz+qBbBJBvSkB4y16Mazxda8IkRTknXQ5zYjk0uOLRiKGCImxg5qx6sky+Fw
kaFv7lzG1sYhAdil1nChyEjomK8mDb7eQrpYR5i/W7aNNLln/ieegTzoBb9j2F7x+lxym7r0jrZJ
vA0cMHb5/kzjgOVcCRx0pyJjL2IvIsYGge9mZ46WexgNMz3U7uQdGhAh97VZ3qgETCe5cdHcLKlI
L3ELEYH+Ccjz5RaTDIAqtx1uhpFoW+6YZ8/tDwyj+fZezTm/EieLAIVa2p50nv7E/h6pxpQKftGM
BO5odX3rpmPz6E2uc4voN30WeWyCALP8C/1GOEe73ggB3SQH2iAU/AQ1lnpQQYX42q3dbzyj+lti
2CxvXaBS3M+gnpjEHZ8SZcT7Rc+9FwHJ/8G2tZiHQ12eCH3Iu2bwCGJouESmWo+/EgEU9ysYN+k6
yYmjMz5STqu/Fq6RhbDuvM9UlFDMNcRme8xFt1y4C6urzVQWJN1ShMS98y+Q9I2z4N59ayfLftBq
WCjsLnLQxylORYhGsEzXWN07fp4D0SFGhUObwqtmOK3Y/A4GnfMHMVWi4yqJPASCiOhT2aR3hJ2h
nfWL6V0yKCuIpRYJ9R7K5szXf1p8cugmbhvQVjGcxzWZUcxSAjy5j/DCD7BvZTGVgTHbKUejsl8t
q+t5FlLp+zZ55nA1XGV8n0az2YsB+EFhxAZ24s76RPCpRRUED8RaL9nnWYsJAwb7bYE35ePI+/A6
9kN/L9Cgb+i2g7OS1jlUuIUqOQs6CMYjrFdm6RxLNX3pPDu7WSG8foqbUb+FxufzSaTDTQBzcTB6
jQ4bzNJv5ZJWA9ke4d0LMLAH1O3+zXNr9F9CkNaihodeigXKCliWU+VL/wGfrroYedH8NssEruZS
6QTlGv3EPvNT3LPNwgqic3nAo6RpqxXh/e49drTa68IMG81p012X2qeMVZN4QHn6dyGehza0jdTO
g8UYXjSAoQTrZCJlYLtL5Gu0SchpcRCmiQwAuwAyR8wVJHRHhMt1AvhJRrI5SmdPWXCBR6z1YRNn
4s1cQC8udpqrwNVzTgIqUvFQ1dNWGPRkYUhPeOQlVZakz9JZ2+zh30LOe9j9X9zvuV97/zShcn3r
1/Kt/vazkvPHB/0s5bgEpRzdJo+OWPJfUo7/wUZJseiewFb5cz4FKQdIjQflgqYI2h7Ra/7zhu9+
8DgxWd8ITCRbsOXv3PB/jVSRId52Oh694bTUO78CEGg8zfsqJRBA/lCoIJ7s+iZZkvWl2jTcBNrM
7qfx53+THduWNz9nuPiCLqF8HX8BNHr71xppaF30pilnPS5L3gMyJtPowHI+/POvgjz261fxfLAA
ti0c2zDNX7Jbg5A6lbnpgkjaUZhnLt0DzzfEi22VSg8D55vs59Ducu1Rzu7y8s+/PKWk/+0bwE6P
kZbKBwjhus8i7S9giXH1sml1h2NDJQ+kQeon9iyG9ONEM8TNYqb9ecmXHhkrdgFtt7FF8qZvMzLK
Used3bCQSoDkeetVzilXhMRggeORRsChUfD/BVdKX5XFLh1aGlhN3C14Talx8tb1Bynn4tHKvQIA
pKeOqS1AzLlOd64c0SG6dfinpgr9u00M6D+ISVDrHNMlEdwtxjOwhfa2nwvj2QQgcz9YIyloR7Zv
Hks38HDNtP5ghFH7qS4n4g8kVOX/Yu/MluNGtiz7RSjD4JheY45gkMHgKPIFRlIUZsAxw/H1tRB5
u0xJqSTrfu6XMsu6mQphcj9+zt5rQxLF9UpcZB3EiAzolRfHKNDLV7Kg5AsjHv7DYYz9Y1PN9lTG
MHd+jxuHVrikxuJWkQbAhJz/lqGRsLYm8EnctO5sLZ9i80GVWAxdMuRPdjUVx5K8G9gkIUxJ6cb1
ucx6VEe9SzWYtK4HtiqayGccaQzq+bCygrg+cE6pzk3eBoepY59wKiPbX/zUCCz7p0TP+6cqmZx7
no65nhpcBIVpcwZ1xupDlTh6QxfbezwU6jFqg/KF5iJPppKFvnMG3ETuUAcHqy38o2No8Q5Luvox
dFI96jX/idLr5pkZlHcMxlDsq7A1Hogka57/aVqWpX/Mc2A1gLAqthCY8gjEMBuQwoOqat3IIFtC
P2bUV5npncRpwigjdJaJWdYo1/hHXF9M7MLEhIIIzqwhRbCrPuD3qUePEL2tE3fZHh64vFGuHFZj
l2TRqoHgV6yJJMj2EuwOKkPcva7AdK5xtL4LMVRvHC+qbgQ2NwLSwv4TnQkitLZNN3nGkTsg7ek1
Hqv+KfDL6RrAGX+UFWFbRsy1MOaty4cRfBOk88euVfbpApwQPteCQBXog48AsU9TXsU+KvpPI43B
78amOIWCJ4HdGUAdfq5VzvGK6APZcV/TUL65GabecQiSZNWOWlysyiiA96kH1Yft69N1MUTq0Rzy
eAsZL11lqDQ3mEfa70QpGA+xYOIShXAEDI1724Q8xwRL0PryimbF2H/ClEo30wXNUE08CeGUaisM
3v867eULFWLASTp9GRgTHiIG0miXf+idzwkg1iCJksaWm/uosV91EwK4iS79KTR5NxH/4Lwy9dJb
kXv5Sqpp/9kKV97IxOalHM1+OUY8KDSg7QZ7lDxJRFUnH03WqaP+fCgQj750tlO+aq3gbZ0N90xx
ylcrtxWCcA2Hh6c8ptiJh+i0GMq30HObYhnjjOG8w8T5cnFexEfQlI12BzqvaLGlY/wbPNU8y0ZL
7xTyFfAIIffH4MRyIFcnXzqDHu/a0kSeOBJ4sbXJMPmQxBnymHLCQpcIuKpvRpz6xwQRo0Ulb1UU
7Wbomc/eP7Oq/jK4imFqv8TUWsyzemsqkI21k1asLV0fkOMhsLQPQ2h14s6aFXvVrN0z8LgtS4dR
+YLBYb2qwGRveA8R/LWmSRu8pP+/QZV705U+TSreMJzm6W07qwYBMd9pdkdig8w3XuTa54njECLR
0bqp7fCebtVNji17pbt8RKE5RfvcTB8bW6BWzAIEjEK9xx4aItF339PIzPdagbtpVjtGkxMuCqOT
xzLvh3VmA99qCNL9Dk2uWodxA5gN7WQ21MaBAD4fbXTtkiJph6twVluKWXep+bJXsASDAyGFBy3l
1BRnFZgt6QfVnobgPAEfwYTpgM7BVRO7nmfZj1BOLS52u+B41gi19EVxh2QoRvqv+VdJFMpr8MnD
xon4YKskN65iFYxrlHfhfpp1pqbRozidtaeESqulbJk8lwPYI2l5fJaFkWBUQrtqzirWgRDXXYew
FcYlYIdZ62pcZK8m9/4DpBViWBR4CGPzi0g2zFo0rRIpsmPAWZu1tF1jwrif9bXh4BsQa32HcIJZ
f6sQ4lrl0G3DiziXDdyDhjwrdk1IMRz9qztr7rEbbdqAU501vugBE9wa46s3jy8AKI5XBfBiEiSQ
B0O4QynsMH/ewgGMB+yTSIn9WVTs9sKiQrSqM9WZt0HBjvpYXpTIikWElksqTWgvfFfXYpYtD7OA
GVWwuTdHiWoyiviqmjVU1ApVLm+gag37IJ16fJwGKwHSkoMCbmjqZSur18qDUTvTG5h2e2+qfHqA
aFaGS5Cku3Gy/T3wcHVLPAIDYtQAhzSXYumYWc7rjk47gza+JvdRnN1ZxV1eBN0hFq45mmVT4Rhe
az5ZE8Ms/sZXk3zjjBovIJoNGzGLxDu/1zZVlNElDPNzZmjs5QAa9zFkMXA5fb8KtdB/yrzQ2GYI
O9bOLEj3evID/SEQ1yXRA9hYB+0uh9d5QxanOijS3uGH2X4k1pWDhBWo6U2Elebojy2zZTFAv1wQ
J2OvchGl15Iz/V5GxC0sY5wMV9kUWC8w/8GBujZc7IU5ZM1VpMLUA0mU6J8yz/NsJdzCGVd6ovf7
iSxDZhhaTSMis1+GrItxZ6ZxcqRb23zkFjkx10Yj+ilcGIUR2i8+jeHdEBEguiA0AIswJ9V040Z2
/15iPyRWcpjrAlmdaS7OCKC+KNden8dX2phloEiVm7i8fjmKZquvj34Fq25Zjw3iG4Lq4t1YeEGz
TOLSPilibHaca+W7KT0Ni59k2sez0eGPUiIlicU+lBkTzYGmOPpmYLM4y5ZmJ/CPZTiYZbrR0wYW
kGQV/lFkwFmk0oI7mbrzN5BSJrhMUYPVhVDiRnFOf1zapymOtTutlJLLja1o08E/9Vah7pFESZEX
rYQzyncQo5NcI3uvboyJ3RnLTnX4p/iCQGw8IH9qvuPuScDvkAtInZwHRJ6PCtMGZahzT5o1Zdlc
MMKd7CHVJBD793TnimMGxXAn9GZYgb9hMa4Teli5NMlRieyGzZ2wSpgUod89xXhgTsToYgK1HXkT
Tpe/hV99szRI1YugquZFecrVjzahJokh72R7v6qMW5bB4rslnbJfaSF4k4Yy8eCELEQcwvnrqEaq
bUSsx1MU6zw7o9I8jKW4V7ZhjuoLWQbX3/UD4wf28pJi60U2IQhINZe/8Lpe3HbM9mbDJVihMB68
fFQ/PM7UW+wLJbxpAqzRajRqoWyQxotSWtk+RQ31z5kbWEP4Wf7mpGT87gwxD084L7kevp8vZ4ja
9NNyHgzuQs2sDgHRtHM5PPc1kqo+E+xCeQ+peNXzYF7RoxF3PRTc7K61/3agMb4iP/wLZg2emYsi
HSH4fI78aeDflRaQxqRqdyKm8l86QGlPWI1NMFwgkhRI3EXkc2fbUB9vXWy76wRLy25qy9cwILdd
g4h6aKxeXZHeU33rOiFOfWyOjwMV9+bPpy/j69Bq/ssiRTQtrIVIJ77+ZT3XS90e9d4O4AJaNhTJ
90ryoZFzG520jreOrYgXzOh549OWSb3OPnVIi7F8SxjfL1xBEfTnv9TlyPnvg69lu6Dg5r8UAsev
B9+wq3hH4rDZ5bkF9oWIsmDVeF11nAat39bES6xYmqe1ot/G/KSjgkogbm9dRHREEPXpXTKI6mBl
Dub7wC6/y5jJkueE9PjaiqG5Vs/M99bWVn/+m9u/eRFd8Ho0L3RgL6AxvgwB7Y7GVqaGejdW7GkK
u0yCCMlXOP5GVqe4GFZ+ZLk/elP1O7Ibwg0ayTcvkc9DEdI7IxRjrWEgWnVY5K772hQvPYBQzPXY
yXU9t15NZlLjNfKJor+qo8jbBw5QKR3+yiYe+aDhtSeojmP7pOPMQ/aRU69muX+kgJw2xWipKxFR
zddVN8AqY4VhOKLd9bTV7zXbVT9waTIlBzgn4CQ3rLGOcKh7hzLbdx0LWBQAVYOLCl1BgDgHHQTG
oMA/nrMSX2r1Eb/PuciqeU3x57I9paD3c8BOglEi/OGU5ucYSKRfhndMuooadNaRETbRP4WTxgDH
p7f5Wltd6hwg9Lv9sQqGkJsUxyFbUtOOmATTSF920gICt7MsZI3AzM1Wa3Cui64wn8pAGAuaragJ
XIexAR16lAbBNP8/5vzjYKWj8UeFEKOt6MmpoL+PZ7f5Dh4Kp6cYqOlrPUoIPAsirhh6QLkeWYRp
1I+U8u5o6AsN3OqS47S+4/TNEgtV4VlPOGoC0bKXja2VsDkxwVwTooJzjBHVu0q6lGD6Nt52PdWV
ng68kVPLgYIJRPfUxtmrW3N+nEZDvngYfWDeqpj+93zvfOz08WGauPlsOtodeXnW3mDjOKeMYbcM
eFn0UHpk+9b2yjfC68o3oQgNQKNhEjcy8jwtHGm3nES9o6pIX+sGDv1OVjTPhDE3zyOhxnt9ZDVq
5/ZDEfkZPL0Wx4GYMqweKhs6MgvCfF83CaeWgpEFtZN7zq26e9JnTBoK//LNJl9hqwtOWNLg9Lyi
Dc8O0JZG82wmNJSqKpM3rRu7fMGC1aQNCjRLXsvJKBCidTH8THwjaHcL/GgG/yNt/+qjLEbuytzV
bjgdLgA7TLsiYk+sZEVXzhzYckZ/3kIvEEBb4UjJcrP6hirQOxoDbZZGRv4xxKNwiJULmS3kxtVs
oNsCBQOEkKJ/8gTn6HZQ8dabO0AAXOVNntIfIg+RDsFQTD/QiIbTGgyFfEmd/LYfXfkOBpnjNpDr
k1GAVswHRC6G4A8ttLlwnv/Wo/BpYjG45cUos/kZWEO2N+ZPdZzXdx38CHFdbFNMRLrNCBHBWSRE
/q27PqYzMh9e45GhCxZnUZ31oubJlKBmv1/2YlmEBU670FQYJz1eVYpe+joWmmUaq1xd5qqrKXTU
NYBb73h5Dc2RFgyvd6Xvxk5T1yKk42E1qjpfOj6FxetDWmLGHIzOSZVzCs4KI95lGM2WJLR6xy5w
7OWlPQBCjdsgKk62NBy59XMjb4o9tUklDaEhin7UxDJdE3tPrTGqkGJkGOmFeSHdK12O6V0lxTyA
YJTDOYWSrCvd8bbqeppzBdlui3DQM+yRXJGOeJ8mzsQnWPoDLbjAQXUapjrpzZ1Wrv2EV7CgcTes
LzCYcMztk4kX456CRwdzj+vtuU1qOoKTSCv8SYJGGWK46gPlhrludBCIsNbo2xBEj66Dl8Iiy46J
ZGkGeKHp1Gge+7lHqVEzao75k3KTZk81scTh/Iq3l/7NZZMcU3q3RRmJvaZrnzrSb8plV+PxZTnF
UtXo6eafVzOmdYnHJ9sXJfY+0oCLoyxJPSHn3Tt6bVN9w4Q17Zgc0VPr5lp5yK3o1AtOWstQb1nc
NbP5XmZ++TqGFDs1mvrj4LLOlkPELYzsqv4g1YsHkqaMnhuOT+vGoTxvE77p+X2u6nkZboKyuQIj
R0fSj11q3rTmP2cTVYzMKPiiuetNXTLvAhzQXg2PV0JMXfO9q4LyLTKC8OR2DKKNen5/sBXtOOrQ
jHS4nGDufl3KW8+nQxqmRXqXDz1dJME2iYfCfLjsDRD5IIrgpz5BlJz7TjRRe80WJzfUSBHwB98D
7EkZUqnUfBhmTqSfg31zSiphwXF4GTmJ8QDKo4EQw4NELZrtVaYXxwm+yZH4qGyfz88gojx8aZoB
wmk9lRTnAzoJk2C+JzVQJsuU/pxeZuaDlhcstqxj30p8WC8RNKgD/Qts43NLEEm52HumDNCfEMCV
jJSfDasJeE2tSTchKd6bqgSn1KGnQZ/P+tNaFl3QMuOjUHpfvmamRoN6oGdsxQFHhZbC2XKqYWXS
XF6z2fPyXJbZ0eVu0DlSV3UpwmdO9UouyJGazxPNSBeqtsbbmqbNo3Sp2rVpoGXRNz03U2d5i3q+
I9DR7FpOLznjgW0EYBTcjQP9MpOM0ZhAMLs6DGQ5vbnzUgn5YsZvWukJTgBSEwcdfA/qbW1VPvsD
qcN0p6ea7jRDfXWNppBRfeV2n24RjNuWvzoj/5QPN/Y5hMislO9NXlNyVM2U7RO85wtCJaOT6Rav
fW9z1yZXs/amF/Gp9Cn3oM2Qphb9UH2jKkkEXFKFMj/TS5+6BRQv2E6dRXaoKCfQ91FBql6hR+CB
Kw8SS2rSUr/84+XDVHnCFqMZXf1hk3VyJ9lU9sXUjrejCd6KNJp4CzaGDzqmqgwhmUPIsXmzhXQn
PAAIJq6lM3EiI7R6Mzbpj05MJfFXDQfYS6PYbeSrwJx3N8xVgBoZZ6/A4XdbGglc8bAnGXbYdYjU
pzqM4CdRzLY0VNZwVvmxlGi8A4k65eJSrv5/KeJfRpUYxAVjrv9dinj9Fhf/kiH+57/4z5zScf6L
4p7UcAu7mIe/i8ndf2xhgLaZEM7KAXh9BrT//1EiCve/mFe5Jk4y3fxHV/5/5pTCgrPtYj91dfCJ
UGHc/5s5JT8hfz49eZw5LYaUlCjosQ1nHiv+dP5UqPqsVmnTrgzWyl/bCvzG6ae7cfvPH/Yz1fLX
n6Awtm1IfaQKGbbx5SeCocu0cIbC9XP2FtpiDcaK53BL/+ee/z/8yvy3+OlCsDCNJD7Mw6LitdFe
y/Gz/duI9W8X8uWs7salKMqen+ims6ufVbyqpvc/XwW6t6+TY8+bDQD4RU3eDMMwv9yuJtMkAc9V
vUPGU3+UrqPjA51LOncehdlBmt0BIYa5mzE9tKh4WUQsKAbJaGzV2A/bWNb1E2Ary1jGU4NmpXXP
pp33OPb6cTj6NeGXdIphGbfkrxp9ENzHujmT7aDIPqgU6ThtueSKgsddeqV8zYmIpFvUrLPSIHcY
oR0pORHHGd/AhKW5EflncnavA0RA+VZiDeoSFB+Ze6V7k/OCKI8lM7JVBHVac67AgavlpLMJRJrd
X7UhFj0gfnQIpy7tjp2fT49xyz9GEkYNpoAPx8zdQxDn1trT8Eo37pRvhdkcBQDjx7FQ4jwEnbHV
Ojdbl6g29iLX2Ww6Q2zIwasW7iiNa09P6Z5YIN1Hxq93lou/DHF7e3SJglmX7E+E8+KJvyYjju8B
3c4yLLvoHCT98OG3uTr3VABEUAUj0nawyVstnj4HLEDfIgk7coXZbXp0BoQHhEgYn3U9l6o2Wtcf
GgMWFJYEKD/5ZuxF0BRace4xOC/d+QYzBbkuFQfSRd7CZXYUZKRcBi3AmgAMbSzCfB0wg8CZBRd8
6duceLos0W6SUHySsyhQg7bd92QaH8VkfvqFb7+Mph0uOazH31qSwIFeVNySOqqMbTGITxpINaI9
XA1EKuJuThj+wfTgaPnU6fx5OerbJaHf6YF84uYpJlpjSXi4e5WjRryW5HJjmK8NhiJDdB4yM4Ei
D6TFr2W9Geh5bEvTnBg8OE649AMVrEH06UA06YEfbHizoADwmTFRBa9bJe12yD0yReykv4ef2d23
MuBfrv0ZbuPF9jkLEffrWQDCH/HDglSzbt37vjh5PreTtikH9LyW4ClZO29aAjiTPTi4fIOEmHzf
EZd7AGgmMO5EF4RnFaKFS4ouRTk60Pwws3kME4b61hB18B64aEt4S7Tgxhx88s45KLugUAx0mUkQ
iBPJd+aKgEHyOia8K0rW1bHSXOMO8secxiud20CzQD3IyLp1Ab0cB2E/BXk1nVs3aoblaPf6riO6
1txXNQqjrhszovLiKHhvR1KefDlA2bM0cBHEp3o/RJJ6P4gwhWeoNcNVDZ7kPaJdt6b9ReOCo4+O
dbL1F0Hpz/cjQPK0MqbxO3En3EnUUUQkgEDgGAA4I/d885iFoXjQx3RaB8ozyJzTbGOLugv94CCG
bx4pXa9FYEdnPeesR0+RhEzRjTFaj7i3FrkwvA8jbdpDlXf5TQd59K0mte666EL/NBqT9ZD5yCUW
TeNpnFah1RGjqm4t6HabUNbebRLXxZuK7OFcK0X5RLb8zQhN6WiMVIJN5dtXZCIWWwPvzFKq1rkH
xMXBflLTrho0D58tw990URnz4pWZAXK0SSfmYI45c7HmOfaKplm56QNcqSJ2gPUwo4nuK9IKvtuc
CXdGzyKUanmz5dWwV0jIbOAQstliuQ9h/kniqthVxLrTRXWVDc40A6yr6GEyc/jVUF/5M+2AAKXE
d4MlReh04G8bPphGOR1AX1VXiGzVMrPRhiwRk+jETOaJv6ebaW9K+AwoAkJ/bzc+6VvOWK6lHmrb
OiLdjwtAT7z0AMZuqBJgrivM2BpAFi6j4owcRFCTIdcSdsj00l/2Qct9GMtppNj3UMkyln8fqrZl
GetT+trC20bMjZctq8BrHPtM3GD17Foz6T9dAtw2zJHtK3pRxXYo4wwTkJbItyYtjffWxSAPRDQm
Ggm655NqxuHkG3p6uPzrZsExOY9EvVcjnT2qXHc4DVMynpoZnErYRqlQQvLkeY60+IwQOO3lJ+Np
BuQ6TJWWCNJ9wNNZq7/j72ye3RH0eW9HM8e2trR1HNOI4ICeLE26OXeiGIMXIjHLpz7O823rQ221
7SlYxxNn8ISinrOmTkrj2KUHp+ze6MG2ew/3PonNXWKviHjgfMiZlsWz7m/8lqyjRRGRtVEbfnzt
QCm5NrQ29BeKELldqfnKXHiShldtWhDbdCZZh6QxxhRjl9N2K5rbQG8LyV9YH+km+3Hq3JMXq39r
m34CyN/w6Ah7jpe2JL3aHeaRzCQ7fjZO6faPEy1yo+4Az2KEeyDgEGiuBg1q7VmYz0rXqvddZkXf
ce7Cts0S5z6vHfsqMEqfJIOZRVnRFeXr17wt1Wi9Jx8wfRp88BxFUdEPrBxtbQsCcL22LbbhjD7G
jjvt8AKT64DG83ZAGEEvAo5v6TeknZA7cWsRKflm5FW2LiQvuBMIWLa80UtXFy02ar34TNjDGe3o
zUOTOtMTL1J460RaSO5U598X87TWmRGycS0LfFSW862lIMUzTBjgMaObrZYNcdTIuTV0UW06nSdN
7z97YOuPuSuD5dRC6FnNqRD/PKe0HbFiQe1aj5jONrqQxg3QUJyDQcoig6rhkKDgpz0+xi9F13jE
u/cj6I7OfrY6JZ77WhPPiS3VDTuVs4mqSFspRn24KUS0cwMm08SA13dlhLMBbBQz4NQaAdxy11ub
sR9neY/+kL7Ri6Jk42uSK7suDdwEUTknp9No40XcjHapX7kVaXKFn7T7XLXWWtIWW461DgYwIPvt
0JkqOwXeLHLPI8jUl3d58ozp7GsCcT4nlKvJi8cbdCbBOifeikZh21e40wg0haqf7+GBOSSZBf22
JUzRpmfIZohJhcc/VRxiGwRERgUDGlWAhTuebCyWQBjSkRa/16kiSy6qFN6goDi5zBsBDwMQXsxT
vyd9LG0b+8aQrKdONRuXvHtgtGCgu9RN8CNG2qazzPQguhxAHlmFt4Y7aOugluOpchu2bpdu3Nat
So2oGgLGU6ip6NkWHj3CNXtTv/eJchzo5TbyGghYQTvALcoH3C3FhpBUEtHjwm2uaI+2pyqkSVN3
zChD5jrXajDkoQqcYWOZhoaWJS20h0YnSH3p5fQBbRIMF1nPsqFjR6wXrY2Hc2pi1Nxej9uzImZs
2xpF9qR3vE65RCJi+bHxrofIRkROsAuzdv1d+Z6JDRdy9UITUMUjGn7r2LDNwzQO07lOXfcA9wrb
e6vqPfYB+K3Eb0gsTL7Tj4u2L1npCjjXZ90Z+eY1C60hBAlnfBAaqjWMHFF/JBk7WQb8q7ck/RSo
EaYq2DVGQlipbk17EiWd7cCJf76ikxuNmE59G1oGUr5m2cX5vTmmeDi8pFiTSKZtW7tssTXaynxV
hZozUYvq3uotBcM41q7CoL/tJNi9UlTRcki0T69q3Y0him9Wlxl49lVw5DIYrusMRhl8NPXG8+ph
TaqPuQ2CGE8GdQmh8nbdLbNKd9dUiNFBTna+bCN1izxlTod08g+30D6ayT6NZmNtzBF9BXVbtUct
ZC6QIj4MZTSBrtDCHavVlhvRLw1d4GcLAA/5qfeNYSepYclM1Ub5E6y8ISRxEIDWSvdajaRmbFWZ
K7neQtJ5xcjrCFbsggBQ4ruLKIS8ExaY5MhNWsCPIgp2SqLXEBDaLh0NJB6qG/s106ryXgrHnOiN
6xWteTO6ihJH3mKolt80eo+gw1X+0gAtBHziOveuAf5shZEq3Xe9mg4mTpStyKJup0WpPTI6q8St
8EgCZNxT36NKIvwl71yF7aomzGNynDXm7gCwdhRtM39KNn2VciTXs/gQJsAekeVU7z6ThyvD1xgA
p5nt16uhDC1gU143pulVU7xT3hsvIzy1a8PvwFvVpl2e+yqpNZBL3XAbTKrctyry54TvZtN6HZ9i
jhOLtp4Gt7GueYqrMbDfRSQqOmjRpE7CaJNzQabJBmNV/eLUc4zsiOX6RgGhw8wcuQeatcUzeg49
WFQF9BB93iEdI8f2E3kRQo6iu4piT1yTldw+A5Gy6e1WwyGzw/5q0FT6gZ6MvhyZhyV5OS34R1fm
3/PGxUPoGOKtaZLS5BOR7sFITXGs24gEQdrtFvF/heCs20C/U4j2Hq3CzYGQ2kZKzHUf3ZSa+kx7
1/tmli6KTH/yEGCjTrSbLIG3SXYmNd7EVhjlUbfotJF+sqpZyZIs2SUSGY5keMvjZbc9KE4VyCEt
5EAGMpBG4vGL8wcSV3AwYLgOWeUZZOqIBnyUdakhn2H+WytyZwdkMsKtOpg7fotCwiGZLs3LYztl
JkFcpHdTz+cqCC2SOUkSZlLZoFXdcVxytE8F7VwuhtreG53jPbUaoaecO70tp5iBUWocPGaW1h7Z
FLNbSsXkjdlc+ZhUzCpkJ0d3KzVbGaQPVnG67UubBEakoSaHqbY4C8sYChTI8fia4mhD0wTu59Cb
3SdM9gEUjof73feIY6ay/SikjjcqmAHeWnozlT3Sp8bSsm2boj8aeFRHZJwD7fZKtjcC9N0NjHhG
UyJLmjVzmuq6DgnXaphI3vH9f28LQuE79jS0ty59Yihg08EnevE2RZOwEmEWPaHqtti4XGONrjE4
N2RWvlsavdKkGV6FGu+nzmzExnWIrteKwdgm6Jm3rdQszOJddo+wHRFzFFX1na1nTb4MnAbdXgfb
qO87cJmR2GleKbZR5LhHJj+KxaXuXMihPmfTxAzfbcWUqmAlXEAYCDdeOLoPHHXYT0I/fw1yF1d/
6D8LODNXujTMLX+KuarGqr0H6MOsGHZPX7bqPZyCftPP41num0qufX8atj2BDAtG4N62ArhDQrzP
TbEC9xlWr3iI+7KGxxPzwdY+6boFNZWKHH9jazYTgci85QzyxIKcnkY5OQcwfg1TydZZy6wI3ko/
nZZZPXg7VJjJjTMGhCvZIOAWREeMu7EhyDbsh+KumJqQClc7ow8jZtpT+TmINefWRRm5cvCY3RhR
b/0wwqJglDggGoC2cgiKqDsV9hgdMzu17wWxQEUI3TLQupek0BYBKrFtznK77iVuHvrl+hnRLo6k
QUJdIzUDm7GV3besuLToZ4MV6rJtnXUPYTchlMIIcrBmZVE71K+RX7g7QNbsWBSCBxZSbZeTTH+k
lHMPg8jDG+xHKfUvgXAdaQtArFv5blUJExuMlXg3wypK30vy3/QrQ3bBFfimZEW3BPMCw8WHztTI
F9V8ck5u4qwOTYIVq2oEXVFKe1MV48TRLKr9m0LV2UORI49FH+xvI1iEK0kL6wGX3Seyt26hT5Qq
NYl0B30aPuBE5wc7M5lC2jaHpKrHgWykCUF6voG4x9hpppkc+P5tQjWcJ3zNagmAKNxRFUIYjb2P
xiQGAFNksNQT9lc1MA0YnTeXIwj26KNd62dqKATsLm0irfOMDwJ6hysxZ2I5lUUjJS3qE4Goux4N
548Iav2trWvmuRn9H9UotKeQT+/RNF1IDHZTwpL1ayBaCCBwbRV2udX9sVubcVWsnHaWgxZ0AP7c
CP21C2r6jJgdn9RSYzZp/budC4bILHrNq3eDoH/XazTjYmIEQKNuOY/nf7G1/NLZxY4PJsVAiOPQ
kvrq1nFHe6ROcuudKlH/6g3/J4YAivNbZqs/X9jvfsowrRkjYNo2S9+/L0xvHEn70eDCIi98GBPB
lpH0xjVu+fSfic3/KnT7mpBDMI5vmBe3DqqnX7RlRmrrKmOuvMOI0B1T0i53pK1RcvLyLirm21vA
4+ovPqTfXZ9pWIZFH86eIQf/vj47huemlXGzUyl3kXEou3RNy44zqfjL9X01I83XxwfNCMMFqf+L
8gsYuJyk1OpdriJrJgZrCYublyAapKOZ0f7Ah2nQQcym6LpDhvOX35878f+ancy/j3JPgO+bZzRf
OvWkhckIPHOz83KNBnzBBTJ0ffzz+/JVIDhfJIo75KSzm4yxwL/v52iwXbS+We+guRj0DCKqiNC1
gpvMBMEzKZOgx84f12VNkfznn/7d+2OZgI0I6YJeOE/Bfh6p+LYYjdC06rlJotbSsoE2EOFDz1rT
ITNYgO4XCsPO+s8/+7tP3xJET2ERJE/hokL8aZJjNWhFZ6YKfKEkOxh5/+j4tPxCh7fWd3l///xz
v3thLdYYXQAKmdWN/77KEHe2gS6Dn2ta+6Eyqy2H/3FdBa7+l1XG+AXAOD9LxGiCEzgLjf71hkLT
+OdZIvMcPprLu6mC7vvY8m5q5O9d01LWtw405Dek3nOCEq34P1/u715a8CUOOEEL1eRXuWTqWi0J
bHq9s9xQnO2upJsfssT++Vd+d1N5hPP4SmfweRly/fQMxRiITuQsPZdVoE8gzQofiK4hEvmX5/e7
CxIIKKG80JX35yHqz29pOnZFr/B+7IaBMARzKF8dr3z98+X87Te+LGoxACbE67wjBj7tyam3wsv/
pkr+3cvB+2fwcHg93F9eDj/xwJq09U5Su16HnW4ezLJgUNYP8bdIY4WpoCacQpTyK4mGkEx2AHR/
vs5fPz0MQGA6sFfqPq2LLyuasGVnaSX4sRCINrql1plzP6tjpiUwC6RfrP78e7/eV36PrGkssrYJ
jefLt1fNmtjZJrLLi5ECxVFnNzLcv5QSv76LwISwddq0ds1f5d5+aLRTnWYVFqiwWzayBEst+6Ob
MMv48+X85pdmpBAyZMewLeF+eU38Jo4npbxyx9JGnK42B6u4D7JOnv78O795TLCJTd3gWbFyiXnh
/unrcmSeAvB3S7RyOvStN82Dc5hiQSPy7M+/ZP66x+KI/umnvpQr9KicIIcaAkjGp3FfiHBW97Ut
ssm+W2PomB6VTT1mM//AMibo7ut1FbzAwdXWROpiLGL6uzUb2mh5bdEAz8WUHmxEzIcWZjcuJfyk
QcY5UFRE7XUh0yLOVe06M8HfHdw+G2+GsqODjaUCFywdx8UAy+UvFyq+mgIuOzhzPZ0PwECX92Vt
zrJJs3wSf3dTE7XPPvnYN0bv3SnHid9ybK2H7r/ZO5PmtpF0Xf+VE2ePDsxDxD13QZAUqYEaLVne
IOSSjXnIxJTAr78PVNWnbYotRd11L6ojuqJsEEAi8xve73mXiRVZRM9S5TFkaZRTuXL3rovhhkNn
1hANnlT9lzIiMercJKzq8o5Zk6s5orBU1rlAOTdSb0wtDweBzIKnM0KIk4PpnWuZ1ofKru0dvW00
S52PEbXKM7AumneZ22gZsjyIQsV+vQ5gS8xerNY24UrA0wJojytNq3/3orH65NA6sdawNQMX7HBm
EfIfrbWoHATRx8RzybT2cgBpuOetq12cSeD6KrLG3cdL7n3Aw1w+Qn7HBlVrMWz+++IWNTKnET37
LvA7e0+9tdyIWHaXrtV0Z5Efd5cJpdcHmOPxn/5X/zZePvH5Es0BFDDR4rzPOWQ8DVrSu9WOMtf0
dXBHA1ZGYzw4hpv9+Ns3icCD3YhaB/8ch470Rck3p74CciLpimDMICnXYhCtZZXcu22e+mFLgx0z
BZOi/ccXP3GfxFUWrleOzUM+HuL3IDZTdqqqHYJNCCFj9RCrGKlHNslPzpP3VwJwxvfkoTDyoDEc
bYjUgNq4Bgu7A8nwNE0INU1f4ToDFfFvL1PCDQRTCKPIPt6BM5u2rvHt7Qt0BUwqzC6FVyu7HkcH
87/cff27D9BmZgOOtmEzUO8cH1ugRJrKZmJhh6zG2mnNhFENzk9G2BZW3n7yDN9/gFyM0IbQAJyF
eTythIzXSNy+5M40+yGxtCcx+6+Zsh7i0f0kBlm+5d8TGi5FWuouiHBWx9Gnhyw4nSoNIcbCg7So
lQa1g4tLMcyruRrOKVN+Fo2eviJAVmRsy0d3fLwgivTr5YrCGM5zSDj1hP5TMvXZI5MFsGVe/v1X
R+BtvUUdXPFoRTrAB9wOiNpO6/tzkO87286vU1f/5DLvAxubuWhSQ0xyiT6OCwqDryvYxXa+GzRT
e9C8yt43ihPx45t5v1VyFXiFQC1N5OvHFrhKM1WVZUa+kxYVLSo9YZH1P73KvWWijIa6P4fWVH+y
S5rvT0quysbhOQ7D/uBXft+ggQR1AWlfDgNtogoOeISzrkEpC81Z28yLg3s7BYW50mqmj0JvDvCI
anXvrFMi3hf0kbeMVzzMkyPuAkzKGNJm5PctLIDE5lwgi3O/BObo7jBk+svj8N/u8SdfjA9Mn2Yg
EJjjF4MkISnobBQ7qtMVLKggO9cUdc6PX8ypfQ+D5KWkFJgLgeb3R1Qy0uBWcV3sEDWDh6+HnQ70
w/e6z6KWEx8sk3jEtuxDDB4dvQqH4aOqERUbkWogRmlRsleurrYf382pHQjaC2U4n6ScZ/f73cyZ
bqq413LEQ8z4Dh7HlHJw9WVM9/uQ2X8/iiZndAzoLh5OYmB0fr+c36XugOAqJ3eMXpdnJ1P3tpTR
08d3derjWRzPPSS5JAbHyxjldWXMNR9PkQK4yhcTLyNywMoB4JKx4/8xwkrbUy1sPzmqTu15KGJt
4urgRNJD6VRPLOYOd3FsXneV9jJn8bbJHptsvme7/uRqpxY8aY/JYiezfFckYyIaCSnosR1DgLjp
Aj+6Hc3ss1lGzLvfHx08RM/kOGIS8zjhD3pTYZcgchiNo/6YJnq91VAcg9+0hoLenDd+yQy/Zj6n
G67FVOUHp/Css8RH04kRhEtjOWvWhoAEATsPPUbPqMonJ+nigf7ufPM9Mmy+TMsh/vl9Zcmo1Z2x
LDltlE2boBMvRofPNaqydp96/lOvqE6AHqWJUVnpYz4O7R70yrcERcfsNt15M5bMalCyxnlRa1ZB
wn18vCpPPEd62oSgmKdTXDw+EAuP35Aqwm2mxl6b2ei2eoOYMirQr0wvH1/rxOMw3jTGsDspEB+H
MaYx6WC6OkL7yHjVKTiAhNRf2qmodl5QwQl03O6TCOPER2cYdOyIaDix3pX1B1lMWP7V3F7mfE3S
WAtNVDv0MeS8siC5fBFyFGvUGMPu79+rYVDFpCJFgHi8U9pagNzQb+sdudpBuKOkKl3cUo2PGf2P
Hycf7ufHVzz1JgnZKAOYBtmvfbSN8a2MXWuLeqfpsQgnzNXhsVvd7SiCcle6JNIfX+/EmcMNEkMx
Bku99u0L/aUoUEaSSd2aR6uGmM6FzdSkLmqxtlDE/v9cCvgWM4EEjFCjfv+OGs9Ou7IiRTOCurpx
CjGvpNe5F2lvGJ9sX6fWKKwvlqfNtvKu/D0giatmKgO7tuwf+qT+4TjioWDoCjtEhiT7qvvbyREb
GEMXpgPejOLK0WszFL02+JjVbob2BBdgvJO9hBThup9c6MTGTEkdSp1F5ZkxjuV9/vK+mnlEARaR
Ahax8xQrdebP4uGTJWG93/B+u8ayRn+5RqBleWYz37xD0G+s8GFvzlunde7M3oWMXODSlsb6uHJG
2azB2MRf6lF6iIXo1WIzk1P861FDVpDpa8YsN5plGBvoGQVWYh3W4Lad3JpBrMJqGqLnqNGrM7ig
tKVzH7dD4Eb7xGEMdtaVunEMiVY3o31/h6sNYqvKYLptMcE6AymHq+2IdPQ6K3SiwxrD+CpP8blR
XnJm4Am0LxwkmoOVlFcDziBY7wUPaZ23IU94oWVRN13BPml2iBPhro2wOKI+cRAL5yNIMysNxzTr
tx8/3lNrk1Oc0UI6h/QpzN+fritaeHAuaxOZ8ItQ3YufNNc2qFWrrBeS918TWP82dj31hRNzE+xR
vqchdHQ9J5kqgcVttetEstScDqOZ78eu+iR4fV/ys6mV0tiilrnYVR1dxsa02ZIqqAC85bdNk0o0
g/4fIv9CExponhb2jvktltUnKZN1+rpUaXmiJNfHAVnQlAKrS4eaSD3NXxOlMyUkbe2WQRe9wN00
IMcRThltunwQ+OUhEtT6io1cmMPeQeXvZKO2t/Re2xqdXYVYKGOOODVn9DvpYAfZdwemNAPESAFh
vsTroDNcai/evI6N6N7M7Tb0Z0es8i4DA9TNTbzJ+D1MEDY/mPkwbjK/mM8aNYotE138+3JmkLnt
so2neeYjAO/PXsWpN+4yGusFtOF4Icsj++X7TfXWKat8wOaqe5noFK6mUT/LDXwbPl7Jp/aiX65z
HBgNzVAWDEVXO98p9JAJ+T4sk2Tz8UVOHYguwBr6CvTb3GP7MV2YEKBsWe1oOgFhhQJBMv5U5wma
+nb6ZOjs5MWoV5KzBEy3HScRrmQzqgq+FS1xSzLR+Wywmy0KULTUXfrJ4zu1EbiU/TktGNl7F/wW
02S5GSqqnczkrdl6zPFH01NdyB9dimYhcT95ksapdbH0vElgkRB4x32auQUK59vEaZkqEqa8TOPc
n+UI+8qx18Cekx1Q/i5UTWDdpRhR7aaYoYa4TqsrP8YAE97U9IWRXr4oBpHt+ZPncfLnsSFSRqJ+
S/v692U7YvmLMwthziiaH1YQPybmcP/mSfzxijp5HRx2Fy4NMLTjUnE7aFPSoMfbkYk2VHO6l2rS
4JT08pOD9FTYSnEK0Ya+/I939B1aY8AEB9rLXcfMSNIicR2rW1k755lvXBe1eCiL4JMyy6kF/Msl
jwPWbLYLNHp6udNGdRb39Q8wRYjb3XNZD5/kHNap9UtGSpOM8JFc+Cgv6kbfbmbl4TWO28S3Lml+
AsZwwwHiBA6uWRxqDfxUMOrVJhXLrIFmLMpMiegvAIpgU1R5ioTf7nqTiQWm2pgzSjoJATyo1z6o
rbCMWn+rvNF/9B12zZVbtQimtFYBGFtKm7X5Ux/xS/cAwKhG/5bV/QEpDtwjQr7UH0Y8461005eT
ed8guuawN51PVu2ppxAsk7qUOFi3xw1YWKC44TGfsJubeT93M0R13X5y8HynZvrUpdP4yQVPveJl
MguhjEex9fixN5kRT4JgaJeC9EMX10MSmMl+1xZYyGjVLpr0jz+YN+3EUYUXxYzJDfK5kGYevelY
mwq6pEW5c8s5CJOxB7CTgNqorMm5SOqieGzM0l9nNsrJt3EBP+mKx7LHNqlD0neGPQnK9Y9/1Inn
TrCxjEAHDAa+S3kxmvLxTrKKHV7S9iaRE4z8hLBxymoYrhKkG7rI7x9f8x16ycfjZYluSH7Imd7l
vrFy5iYa+KLbOULKCpBsiyDV2rYR7ODAc60VKwXlpFNsglgm4URPhskL21h//EOsE3vYMheOHMMg
zYGp/PteCXQ8dssuLZlbzixaI8tcQ2oV8y3a6sq54Ml4e6gjzgUjVu0qLigi43JBHzWVyXAzWqO+
naZI/5rYBN5mN+tfCYurs2RkSTExBSVEYTWAJP/HhBibLXvY2G6WbNAK25A/qm4HD8fbqKT31n58
ASbPus+xXbzms2UIbeJDeEr8PjgvdO9Z76f8k8T81P3TAWMG3Vs69MeFI8ptWdF2Fvdf5Oo+QZa2
U65Kn/DySLYfP+tTl0J4jdaAaXSOjSUK+iWaoukkRLkcS0Ft4QAu/GWaTzX5eZAU8dPH13p7b8df
2lL9tcheOQaP0/9KcwtYSSnJAfQH8EA0jBn2mm3jLGoAOlReYVwYmETedMocD6apxbfwqILQtorm
DPKx3L/9oP/gGz7BNyCdg5DwL5TA+qV7+a8fb4z6w0v543/++/Bj/K/dS9m0YIR//Iab//NP/hM3
r/9jceajbkvdipX1T4SD+Q+HZImNizWMkmWh0P/lJmU7/6ARSe0ngCpPoLZYF/7lJmWbWAU7/Of0
m9+aN3+LNf8uel8YDlRHlmo5x8lxrGtrroqFD68lr5wktGZye9ONPzk63n08y0XQjdHF5T7fZYUd
3icNPlbADzA3Qo7dzuvEAxDA+Ga3+eX53/z5kfwKjHiXCHIpUlB4GDahwrv2al1GwK1ixhLVkDL4
VaT5Ba10bFLrpmQiJ+12KMs0qJHYkuL1UH9y+XePk34NbCT2o6V8Zxw3rc1i9p3RNcUO1soD4IEn
nyngj++QRXFUiOYSDq2hAP7D+96DlNrU65Ehdo4xPijHemQAk9o43QLU4uLHxxej5fj+crRzfccm
SH6Lln/f+CyGj1wwZ+3OHqFFxnlpNIx3auV57kQlxrP2FzsaBRitWHQ6ow11xmgWQ0hyVeICL9ct
Xhkrz4wNiAHA7/f96AWA7GBhiBCQa0wc2AZZtTKF0RCpwf2SWQDKNyut72Y2nsVD2/2sbJ9xV9np
JtPDQRNqU4DBUs5M1yERfQDzN7fWvT6pxymDY5y68bh4hC0adJuS6YPrsEnDYKvBnUrrNoqBwjod
FCjXAVI82LJEPNTFhx6mMo4dQbTGWYiigO6I7dDP8z7346s+0wbKM+VP2yvu6tT+w539207iDITO
vDxvdPUtHmx8ixazds3h7wR7O6+xTxZnuXCYEaqwzG6z8YdMArH34F5SGtTWaVDjaWvCYxzr0T0o
ZUFp0Nzo3IytRw/g+3mWpPiRtF6zzCT9sFwNp8eqxV3LyLIDjp/xQ+faMPH9PNSDIV572DCtQLDj
ZZYW0SbTVXKFcVPYY/SrY18wXjix7uabUUKgp0IzMUbe+VmvtmntBQ/CG3DTQhUXmn7qXTZvgw5V
g6cMVEcp3S925WlPST7Ia7hh/D2+UuYD7bDhopBpv0MnQHFQSubbTQwfLmAXyKsavjK8PmDv5Riw
REqR3YiaIcZsZHQJu3tzO6SF/ohLtL+eBqFCLUnN/rlPdWHEzO4YlxrCpYd0cXysUoZlI7e012AQ
WoawUyPYzxpWzxAU5W0zV/KmlO1lFEzWM5qH7sHuLVo3WmJcGcpy0QyyFmCUp9u+q9RZVVrPSS4d
Zq7SHpccz1I7u00Dpi3j7AzSplwGeuubHrMss+2nq1jVjQgDoNFbZp3Ec+06jBOmbgPeWDlQ/gK7
v4AeDHhtTtyb1Gu3kEHqchV1FFMDI/4GmzHZ88eeKLljeRlhVdOMt4CJ6XW1oCeHTDuzS9CbHYY5
qzQZWrTa8XirRUwnmVZKmqQ3xW4qETo5TSsuJgICYLSxU1+XE01/VjT69xVTOvqtFYnppdUw5yn4
aC4Z/9RAp7i4uyl889xCo1KVUS3a5pHw1kIXXC3Ol1nJQGMEqoahuY2aZDpX2Ns9+3lHhcyPSeai
aLxQWZaBIunH0GUO8KwdmOMr85KpQVuPV3bUqxCocEBQXIzns5ksw2CWv40yNwCaVWdhmQMZdL3k
xYqsp8CYJwC2nX5HK0vfmYP1jdnGS2SKMXgP3V4ZHk/aQsTX2XUPuCCXMPW0bh0BdFsLpoIB4WZX
WisalAxRsa7E/JoCBPfxM8Wxz4/iYR9puKaD2r5VU7/tFAMyaOiyVQ0642wGghWSLIsvEp/1ku1p
1Aj4JBOMZm29YDXIYG3S4KmntqKJrQfHaTDRNXJZ7StvaG96rbFeyB78fVqO1hlw1CJUQwKrOel5
Qw758iEq8g4v2wgfitrwi0s2pHlvqGCEa+48y5rquhn42mr0ozosmshct3pyCcnwLOEAWJWDPnS4
WsM0LEqjOrSlvy8G80tegtYxI1ycYl+e28zDrudZi9ZRrvlXTLdTigxgo4h24/Wm/QKZovme9dZw
3dj4ZK2cgm+PLcG9TqdMXcJ8KvZuyfyA5TM6RmV8/ForZIiLqQI7SZBhL1m4fEBM9qjsZ5BpxZMB
OOEh8mb71ppBVFhFYIRGUWbtCj0QHpRF0m3civVlEKq/luWkXeeoEHjMFQ6LXvboJJRxpyCti1Aw
wsW0OmT9DFnJpvBFcdbPnn1Z4MrLEEEzD9cliJAd6oaFBeP9QQOXYegh4L2LyMn2fuZ7tHzAG1VO
Wm6g3E7gd6Z0R8V2cTwJEgR7dX1R04HeOZ3jXLspbX3oAzHcejwwMb0opoTHPyTqi8HOBfMVPy4e
UvFgwWSHI2I0GBR3uXlvC3fj0iN+QqJnf8PhLTm4oOWf2spa13nK8EUGXunQG023zUtaCh0M852d
FxK2HYuMw/NnBWYc1LYEhhtHLXZn9bgfmOZmGlLRjL/oDMoYSNWLtv8zrvhPkP9JkG8Rj34Y5D9N
NblW/Gt4/9ef+Su8p+kOVo1wwiW816lFkIf/FeITBi7ENXgUi4DizUr2XxH+ogJc2qAUU5Z+6L8i
fP0fqNppZOiktojNyA//7//5rdPTHv3/XyPio5CUwR+WIPoNepL0CoO3IsIvmWvUj0bqRGI89OVr
3ALGKj6phxxFiO8usASsv1xAKpTZjeICPgBZRBmrPniBIpxSIypfPw5H39pUv2TGuk+ZnLh6yYwZ
IXo3BTMZLfYCVFKucGSBCdVQBySJw24cwAIx1jd4/rH/R4JHU6ef6fhEaDMkWmdKq3N0fSIuX2tR
+x6ce8xBSP7OIgm4aWIIkUqhDlP0spc2TKwL3aWQVxCZRvLBB3xz4cKNih4m0W0zM3XO6dzQ0xF1
lq4IOQWtZCCZ8cq3pNOtzMHV2MHHwQo6BrZLxkXvUULHg4RkUg1eveZHlKQn7mQyE9yb59Jo0i+T
KvqLIlqQtvMylrLFxbCwyguvgzfhQIU5+Mzljd84x3H41uISCEZnypBZSNu6tjWvmS8yfHu0+1HX
UhvHFtqogdaEXZ6BPGHvlVi7vr2R/+wan+wapmW45OT/Sxk8WRp4rmX+67bx1x/6Z1XA+AcxNMJj
f2nSUcYjbf5nZQCrOazKwERQUWXS0yXN/XXfcJaJPri07B7LZvPPyoCOdR0f+NssKhJC/sKjfeKj
fYOr/55nOnT1GGqwyHLI3Y/LvcbA1JKux/V+8LFFCvMqdq4tOTaHtzLzL4/mRNb+LqflWkyj0CBZ
ypjvhBNDq2szoVu196zROLD4jQNhSfA48QQu8RIKPknT3/VkHEoxNhMJSJjoMR03SKTGZt74Otcr
DYxcR70hnsnUbBw6kED7qotca2Mp33hgXMR8+Phmj/ZL23cY36NmS/neZXM/ru4JTW9V3RItzrLr
XinHtu6qMAYA3cas7pitDx4jxio/ueUTj5jZFIazXFid78UwHRuWHH0PmHppqBu4G93rUJUpjOVU
qptYB+D58W2+uyDlKzRgLCKXSsU7/X6ma4r9VwYEU1F94fkQ6FH+BpvSt7RvVjS4zx9f771CD67p
UhGhaMbDNY97xNAN9TnG0ncH+YfmJDKV1ryeZwFR3x9tnOymPjUOfoGe2pty404MTvVYNY03gm3O
IRrEXuvddZMJqkcOTj+smiZpIcoF6utk+p+sArCrxx+YR9/C5NunvoJo6LikzNy/H2dl1+8cjxYC
pGfTiS7auNDFNq6xECkFPPFzo06mIl4xX2o88A1Od9gJyZ2pJ657nra+BRUKs+PYaiWHr1uwltrI
rC9KEFAHlUIlOR903Io24NuNQ2nqPAeRQ29aA7wA3azJ1EQ+Y87+tnGUcdCkp8lN7+n1RaNN6s7o
gHhFKQH1apY0Fb/7g4XpmytnYDdYvZvZhbQcdeOyS7gg84Y82GEIpD1hYxdEd0KakiUXZQKzW2hO
GvUe/LsMg9YulXqy5TTN1FWH75x9C4xzvATmUaShix6DMB7t0+ptI5ATbmQrNbTqRhs7dRPkQvoY
nQn81jKzeZ5xV98j/e0oKg1DA7ffGm70tqU4E4BIT0O8hINNZkjnxZe6uqtlYZikUVHzbCWdutOE
xqxO1/vrdMba1WEQl2xuCtSzW3dmz7Ft1EjTI0fd9bbkTildUq2i+0AVoEqjRzPLc7nu/dF5KXqe
I6YVPDcJubwPeGmzL4JHgJnOi0vF9Q7LkWAjcFG2tlOddn4YKA38cjtE6u7PtZpQxOzDhDynv0pz
1b4WWU0JjLH55hlHDzry7TgUc6ihjErOGaBLy30uNEFUQQvP7zedbSZPyTAGjz7mZZh55T1QgnKy
WSdD5dovMMjgiccNHz++IZfBJIPHhkSNlL1KWRkqbzR8N1R9IcFFFGRbtbrp+wlk/wBUPQ35uptn
HEOxvIzrfF4qZYsPd5BAuetBWQOcaZZ7HSFIrPy4ZhZ8ef42uITQAkGNh7LnrclykzYUVaAf3v6b
LoqqsCS2Y9+Yk53Gvd4mXjesxzgItr1oWcBgFH3oEfnY0L0HqnlhUHRowqEd+3UulB/cIeI1pLXq
CLD7VVf4enboqBQ1wM3K3FT3DThFiWd4rWCpFMR3q8jS+ANVkRr6fjQ6D+pWXGpVct62XaqdTZiy
YiVBExTXp6ZitCWBwcFwQgJv6NKcg+mZPGN8HSYgs7Cw2jm9GSfNHJ9aHj9VkaoazlozqUYQk3m9
AkGphbWepyswtg7PuX1orCjZqHTCpgL8zzawSIATofbUXe1t42fWAaMNKh7DuKOupSjg1OrBLfs6
TBpqrC4I8YPt5G7YMgj7FX2MYAJwclfdpIxrzU26uzERlJa6aHC+dXYe2KyvdsTXIEjVxYBBwM72
65j4XTdrKkk18abs41fRsm26ZYr5O+5gB8QxQbTChHrCX24seeFKa+sVQvTFAmHuXgNKdOO61fo4
XbO4MfqLOlWtA3toMWnyvOjRqtquWhua/aVLkPGmUrxUhpcdUPA59k6MFls2AjMWndQHltSUO+1r
YvB/wKH36o5jjrVswo1Jd66G8eI4Y4AwtV3z7KDKxv89oZrjxX7prJxhUHezSqJHlRBbNLbRPE9t
rooVCJ0XVfvxY4Zj40WJ78ED5MeMtvHMhxVMjrWP9DY9S2kB7/1mAeoEGF2tOUZrKsrlZk6xbGm5
jXhrWKXvgGaZ9eAJhY3xrZSahhIgsXt/b5VytsbQaKgYWdKQICVJcL7P8eC4KCTz8yJooks8HuIb
SIDJPvaDBw/W0GPRyZepVMvunxqPVGj6ddbznCjisM87jZGeB3Vjfus1srywSEb9qglG7566X+6t
02HcO1avDWtrFEbId+lBWqulvw0qs7pWi+weBwTzsUyANNeqRcszlNgI2JMpgLUUONRSwo6qA+Ve
+3thWPz3DSeW/AIs24y+B/6YypUQTVRvZx/q58qM894G2JZrl2WR9jy6MmpWc+fEXzFFQUBtVz7g
OUtfZ9zSmYc1Sh7iztY+18onFmnwkrm0xlQLc2PgtYogkJu0aG02C7uI5QEZ9rSfcNE9gNgJHmVJ
u2GtFW77qhf4ScClYnuDIsmiEXBx79oYmFassBKlO45HwjpOauPARBl7qXBN9vQs4O8ZTH6N2+HW
0o68mrAoAvZBkNb8Jo96OT4BNv8iySuWoLJizGSLJi3XsZmz38sBVkEysA8OIO6QANCzv6Q2rIWZ
j/p+lXGYYAvswVWFO8W35EAbOPMmzvFacmErmu2XeaKFjzkJ26RHnVCiC4yXpY8HSXLTjRVD4X0z
2pdj3+tkcg6+cxIPotcKhGKzMizJijBn4eC/yvkIopB9ukQfL9cTbg8JDCM66PjQkNec/fmzjMqR
xZkATueeR5rG8eVJdntRSLmjHg9LE3DvQ+mPwcaYi2o6N0cT7c2qn0pbXRlujLOCLoP6eTRFg4uC
M/Cr07LhXsdh5pKVpOXCaHZTtJwWLvVaWnAJgx449Pk6+NgwVrZ73udthvGgcKb7SKudZzcx2Fgn
qWWXYyMV5oYFFvMcGUb8MHozLQMMQ91Le2b0gn3RM+6LWtPPmz7RfnZSwFHqxwBcBF+xsU41L3iE
F8iy8AvJSS5QbjIlKDieYrlYDkrPhm4Vq3R5oqLmjVMv4FjvoShxYEq2KhxIeaPYBPKa+pIVV7S8
Rs0QZA2dOevw0J0WmRMVStznHiFJIr3jORFa3rtWqvX3A1AimNXpmMSJf0eZNXA5qppgthqORjGl
2wmiYmx8yXyi5fhMjZ2zov2r7gCGOTDc7SgPo6JM11h1YGRD4eAME1FiEM9MdAh6MjlYeCeFqZZM
G/6hnWA7CC+yuaH1kog7qI7JPh8S7avSgvQcNm2EC1vC0YOEBlNV11hNytO2KA/eKq3uukL8h4g9
uLCnNgpFad1CZk3XloyxZdJjYy1no1xJpcS+HsC7xF1h3GHmFdFZYZNYZYNMV0ZORNK5Zf6TioSz
9Yc62gUzBbdVJ4Z6zRc4huwKPyspfmrFdB0oe9yzrgkMeqHjrdvo1045DesBJq+L2xLOQY7YEBtH
98rtp23GIbrORDJuFPZ1tt7ZV8rsq1veNudypYpzTj5g7WWurXD36AB7ups4KK56NLuAq5PpWp+a
+EujuT2Fd9M61EOZ1SGUDAJIJQAqFnQnhhurNO6I/AC6aiChHRcXXMsa0MWDeAwyBMeVN9oRiLRs
/uHgupkcAKjH+Zae+JisS3TIy6CvNtC95ARuwUXCHmY/Wro2nFfshl1WX/TC1PauNQm8YfOCRVom
7DapK1mR87BIuyJkm+3NlI9ZGg6E3euP0yj7OCtBqkjC4VBYYNTm3WjbPJgZBjxWs2uct6B/UJhp
ySXw/fg677IfhDsASxZTB0RsJG6/Vw3hlXZ9VnfNrqgWlHGPsPtBtFLDtxRuEeW2JXV52w4/vu67
1J/ros9j9o7M9P1AIil5YWW1anYQ9d2XTitBQLUA1Lcjpn7AT8tqunPdhL1YDEuU+/HV38kTuDpo
AtvlA+dHHA/aTG1G9cRwmWFyYF2tZl+aD/6y62Zey27fMWfH4EgjSUuWyBsID5v720/4T8Xus4qd
ifLkl7d1omL3XUIkZxDuT4nP/vV//htxzvKH/qrYBahyUOMseAkH9d9bWe6fhf63HgAL682m5bdC
P54rOhgjVpYXeFT8WOn/W7D7OwU69Oi/f6uL+JM1RG3f4/tBe7p8y79U3guCO1IzwL8WiswhuZpz
iYITAqYtsok2r5faU1Pu0yFKfiS9BqkJ/9nxwfGlu2/nLrovSj+aVxU//0oamXttEkVcKvQXNkkT
hWOzLZJhBcZL2+I51n+lS1gSgwHXWg9m0G+Dzk8PpvKtMHckjbdmmM1Ng8o5hHZpHXDncEJYWGKr
D355k+d6RSgz9ndB5ZrZKsVQ+FGCIDy3NenDR8Yf7auOv/gjU66auRJ+HdwVdBTuYBs9EtPOezCC
irDRi29cTPjucCyTdyq2oq0V8PNnEo2NNlodCMRgDmlV5myRhtqA58SdL81F8dBTb3jxvBKkD9IU
kt2ZAgcxbHsD9ip5EnilT6FeM1BqxYO5DRLiC88RyR0FeACUug2bVtMrdSnj0bz0RfuFSJfTj1KP
B2x+sMxQpzH5UHU9agxDfc+h9HLQDHm707UhvRRpleULZLj9lsLFBrnOO/xS5Fl58MchobWYzOcS
iwRzlaAtXReD74VZhSMY/hFaegPoHlRdEV+PeZZtvUzhOJs4+DRgurrTkZBcqgRkH25y6SExSiQA
XTlO94Q0/TZXAYRwNzev2XTaHXF+deUJfby022raIWCzXjLbqs+zwOjuKbXhIcC5mW8qs+kWAxDT
32N/3V/NhtC3wvC0dRUV1a3W6dZ9N9ndM3OpxU+aGvqDOfTpGg5+RYfW0Q4WPuOxo3dfeVbNFApV
BTei9cuvlkwxkgG0vK46U9+MVT6fjTogfY1Bolcxtu210TX1ZaY6FQZYT4pVxsIh7dSC4I/FjlPS
JzawZ9Vmq6LTXiQ5KtUqua0oCuQrNxDdZgI8sCr1etj6bTKvKEK/DObgX1SLIxpssOZgS0QmfUWQ
oZkzhZc2VlvcCoHjwY/MLhvm1Ri2a/ydPrjFj6yKsxsdphVrKp6vcydrGsL8SPvDry06YFHconcS
o1uoFcdtf1Glrsf+Bds6zaFj4YycremWO19To9SfpKLb7ga5TpbTUu/xKMVhYSyGW7zx5mf8KxGs
a0WjLnAMix9wM3OufWGvpN/EZ8PgVTdM+3R35iIyyB08mVaYGOYla7LyVk4teoz4OuWs3RYp6aod
K42MxnejvZVl0Z4JNbl3pgxjaV8YJIFI6ACtuDIqH9lGmpupKrC+jIW+GYC0b1Kt0a8oMVTjWT80
DD1jBr+RhJzXZVzG1zKxTey6XetbkRZBDiJYqqc2Sjzqd34/3btubsVhUxXwHjIj2RFJlef9PFSL
qN8bo3DQsMHYVs2kX2cRU4Mh6pS8PGhosB49oxLNynPrCN9UISJ2khSK8lzWr8XST6XqW6ora/YA
M6e5g2ohA8zziIiMgluG3jIKMZRSays1iPHmrBLmlgB2xlvBb9StWejGk2yjCgVIY8rm/7F3Zstt
G9safpXzAkhhHm4JgqNEjbZl36BkOUZjntFoPP35wCS7HGVw7fudC1fiiCIJNLrX+tc/tLvCRUhB
t4MTz0yDa615Q+aumxpYYitzyvWTaNbHXn+Ke2Uq90Pilc3wiKfuOB1qWE5MHheQMuaQMKzKudna
lBXyqbsOKom1jUUVCq/QpfOhnDIJndpvHC3f4TEyZN+U1zRGvmd20nUcXIyj/lcH/KwOgLyPdOGf
J3d3SJ3/VAP89oLfawBf/+XqL6ETseUYwZWZ+3sN4Nu/4GIL8RMdtbt6XnLS/zG1M37B8wRBJMJI
lAO87D9FgOX/sh7gWLHhl8nLUQ3/F1O7v8i7vGD1vIVXzLCH6cL7KUgsNWI8Ksc5UrgTSG9mS/4o
YBCdqB8mLF2c/lMALXHXdOQ4G8itTj72xp+DXp8/OBWQMAz//pMORIewWDd/MhR6X33z6Va3mdW+
1rRwHVkrmh8qlgBlcAyLxj5mk01yr7A5e3VR3eD+vCIyaUEEbqMTb9ysgQc/3MW/GTJSc/25XiLn
28Jr3MZ7QPfgXayUix/fPRZm0bhj2h7jJH4pW/IaRzmmwW0edLW7dRsH627dr1wuk+udZztIPxgk
u36ZFwwVsC4hPqxZlHVKCrSAuTviWV50Yx4BG7i4D/ocbPPoOcdYlsON0VjNztYbm8HJuE4XS5hQ
YKDlnTAVaLUHwhXqftvi0wUquh1HkoE3iC20dmMxddlMmWt+hvIF3QxUkNgJnzEaIF3U1cX4KFBB
kfUNnQDykYUuLwEsE+RliSwkPlL/pEEUY0LjPY/z0hVkpba0Fth5VJfOnhMwAk0CeJBkcFBaSUwV
x+cmW4YRS2lPkg8CBU6EjahEWJqzeqmyFU3VIBvfODKLmQCp4RNGZGtdpRdS38BzI5STG+AefCJU
dlIU7n4msizUbBM2BNyZFs8eLcM5IU2NbcaB8rmAyrCtK0/vtr6Yg0iO1AO7idEr+zePEuNQDP0g
RLU4Oi22GJ6NsRYR1jhyPAZ+UCRbsMzhcU5HX4SGJfsYVgXRKcx1UU5U8ZCDsDhuY2iRnSzWGQIr
ovUkSU25QWZIJle32NzWTLMPzoSUYlPYbreRjvOCXawfCcet7rG8nneYgpsdZvbUD3Y3wFhO9NnY
wY3tdt0gnXtFkup+wa7+WyvMaZfrKeXxNG15UoMjg/7ycWFww0yiHrPTkvlEiBDF9spsozkspb5E
QdEMB5V29bIbzCEBecw4UGhDmZiEU1v1ex/SyRkz5PmEiQMwemaOBx9X34b0Y0f8akt9ujNqCKhr
4kn5K055TBoABTEOdNKqXHmn+HGraXFI0vY6N9vy7D0BwTNbGGG+ArtlODbKJ6MriXjftOSoTGEM
ezQhzy2GG+1TB36rMhGnlJVdtjf1Wn7L84kQVHx3SgKEmqqZ9DWBq0tfoa8UzSGoyAu+6/suPi3j
Yh0L3cqml3X6F9yQW1e/LsAyYxgH49zxVLTa8FbF1yBv4n9hcw61nUbD2FVaBK9H3TLNwtq0173B
IKpaW9InZdVKHSANg+9pMQb/m7rqymTbjcy3vtiBpOSC94pqGFSf/OREkt60tOT8Qqyubjp8kRtY
r1b92hOUdDQ6VbDUZ70+KrDsR8Nj00yoqg0iKNPqLltG72KOdRtQLAa8W7d+NyVi56mLFzKgW6eP
+42Y7B7pn0tuLDUunx6jPNLH1jjetJaYyccO2Cl9VE8IPTLqrZA8yFGvj7PGDGYev2JtMuq3mI84
+iWIJZhEgw76teuLwNk2GjEU162c0Fmuk50RiD6AHwKYasPE8NdcPha9pa0RKtJa8GWYYxM/yS0n
gaFenXHs9ObkTyRUN6ec6ZrNOlJGYkOENRY5vVTJXKRkO1F/vY5qALNT3dKf625xL21v8Imh8dfa
To5Dmq11XrNv6RnuVEVY5MatU8hNpM/MD5j8m3d2XfNgpbFf3HXYfpRhlVBbbX1FMi3URuiwcFpF
eVMygsamk0/A2qXbOFYQRgilb6mSN4vlxOO26jvvizZVUtELdHkQFskCt772XSKyR6F8DB1aT36u
Da2+CFfB2vRdHCdjzBSPiUnYfC77+mtvDB8s4oePpAFmzp7JkXzAJ9Qqtlpuk4bki7XINmCF0QPX
lI62k8U7Y9TzW2FNccuVocsW+Ac/m/k4uxuAe+fNYbqKpsAyxK6WeZSZNbVfAZR7Q4BFfaZdFzej
t9ATDq1Pvjg2kQ4M+s44E4IxHPFcXCja+1h7zjlncM+zArW1gxb4EMDZM5mN95CZR6Knso0iXE0R
ymgpdr/JzTpEEUsSOolj7+aYDb8vSVz+X+F41XT9pHBEvrUShf65cDyDG41vufqxePz9RX8Uj2sZ
iK8+nj4UIabzH8KXH/zCOQAeiaxnxYhW4dDvpaMV/EI0FeQoHZDHNQ0dPOp3/MhyIXwhBIPbiZkk
UKr7X5WOf4F+TbTwCLkRhEHt/oum2HIt0flLnJywFB0Qg1HLPkgjWXaWJIErbb0ALsnXDFH5sWlt
Zg9ZzaidPWBAZVtOe6s12r0+sJ/8BDXFUup95YYPEqwp1JCoj6HNvqvcSBhRTg5Wd/Qmp6nvAnrl
Ox+nTj6DFjv5hqrgKTVszY7SjplMgnuY1kw9uvNgjL/5+H089PRwbRc1ykOWtTRaclHMqYfQFr3x
GceKwe2iYiJBfoG96W8LJzP1Fbvwe21ru4PmH2QeL1ubAIxBbI1C2jnZTLaXdx+EmpJDPWtlJsOA
ve3Rj3uUImBOFv4ReRWc/G40otpUWTR3CGyo8roxCqRv3ZNlOn5gistMrGvZaDA/hO4zIir5WqpS
f7SRjVwlSk0WpoLkjo2fQ9QhmNIUBTbIdZHvUtiijBlHy36o8ErOZSJ3VcfEO14DIdOlOxEKQ97q
aPVvqS66u6AkV4o6/2wk9amp3f7Zq1KS14JZ7b1+HM7IaCbEHhPqJG9p4acDr11a21I3VQJElWZ5
g8GmUT9qdvCZ85xTAjitRpFfiBczJmlpo4+OvIXvoz2QzBvMoSdUH8l0mm84Bp/0MeEcgJFFplsA
StFL1yAUJ2fQ3PVltgmgXm1mqJFLOFp66j7qft48Tmll4QcAluhMiyfoZzojvwX26a0PGVLrDZBN
unK+IlvF5q4NCvmMUdkMTcOqsDdsnH1RlNWu8QaRh0aHV0kPfRjjSc84zMgxIhwntY216C1dfVMf
7WVgcN8m7gNXvT37bk6ODt36KTGs4LQ6lZyEoVOFxpVevDSD0T/XXp19bynpnTBHCvIEfWK5WJU5
31i4G3xLPOHuYESsMyy+fWdOQ1ioiRzOFMt0sm4me7e0cm43Td6I15xlj5Ktm0OgG5QufSIfdW+S
FzDa6ezIHs877Iz3diuKaNBgsZkyxRaPlKxH5l7dbtQXzKK7VLCku9KLd8hkepzhW9t9QWVoh9pc
ELHjB2PkBNJ4NZOMih9lx68mM7ZbRM/2Fn1XhyuIPclwyDL3c2+qpQPYFcYRqjOHTn09gJbrYTRd
DyZKJg4p83pgkfjM4aWv5xjxzRxp7nq6OYRbelQN65m3nn5B4zDpnLmOR2x1OB5LoxA3Se5WZ5gb
XD3SdxcaqIygG2DSQplOtqn82H4ryZx10XpyDi+yqW6CIgi4fDQ8t856Ylvr2Y2UbX26rkd6UqzH
O0AeR725nvpepafO3str95hDbwiEXL560zJHseztY7DWDnC1KSPoI+oLO6H8PF3LjOZacpTX8gPT
KUqRRK5lCfxOjwRcD8aGcy1c6msRY631DKFPlDaw/yhzjGvJo67lD2XcdKyvRVF/LZCytVZyrmXT
tFZQfWHLBxceX4+l7lpiqaov7mwejL00faxwsASnHOuupVmzVmku28EZTWXBgI3p8cd4qNrHdLSG
OiIkx7pFFtDeaO1Q91vPYtya+ln97NWmVmyNMbW3VPftjcsaDaLOUFAJF6e7laYQ9/RP+YcG7dEz
XYwRJgo9Jg5MecT2zObr9Hn+liWDBkJKuhsGs1bnwkpQhfZCAAEBl3PbBo+mJf008vQysTdJ07kd
DXMZ/Apdpj3hiSxpfxFPUfBPEBGn9oDqbrtortaRwlqLg076rE4ZJeyzCCbAcDl1T6ho0ObHhise
cBPCJGgq00dPzaVx6Ls+uWeMAlg7qSEvQpNA5S+1ghS5sQ0g+X2nsiKK3TF/FW3QGhvHmKfbwS/x
foKM6YiNotWmmVCDuNPmQcu3ztTzdkUyTN/Z34NHJHBy13pu/wWZJm+RBPpyQ21u7TJlZccO9lnU
SkbY7A3zMfPy+GXKJ4M/WHRIUXnIcyJIN0qvUUWNi9DCQC/NKsyc1rsxEiegi1emyDd6b7SnYJZp
fJwA988DJO7rbSOJTJxLvcPZfYREZk6GF/XCfcssXW6lbzchJDnrYwqufswaz7sPLEFrY5VvZtsH
BOU5uXU3a80Nwga2HAd5mvLjt7mvj4E3lhtEs3OYGKW2hULdRA3cmIsiAmlv11rDC5bZvKt40EkW
T315cUZTDyHVYhEpFLLEjj8QW2hfiIZpHzrTms+206JfJfG6+gxrYXojzas/55bjbWH4zPu1Lvla
aHn9xip1SLhTXsrWkXmTH9F2iZu+JqsPUonVnS2/nXt0yMKzQqNfPPKXFXyMrSy7ALZlRzu0nZdR
/+hm5NhGrdvmX+3BS/JIBRWhGImdmDH0JE0tzMCGEgBfePK16q/+XXkKbW+c9O5z2ov8IyUct0u8
anY23Wm6nT8q3X3KyUDcZxloeGTZnbeEVS+s2z6VLul+FF53cQ4HmRKr/qLqeNgNo0Ys4KBzv2JS
uSAHWln1xXLakt+ZTt9MsjwjHXe69RDtyluGTsYNwYFsx3Ov4K4wtJ821F0mDZw/MNTC7ih/NQKP
lEkS8Bxo9DacxKDBcyjWMOmTPtkwlppjQRQ8vv+RBlQNPVAfLgRLqwcyKtInolV1i5kBkjpc101y
Wvv+MYFftqEocm6FQ5wA6a6meZMCbDrbYO77Hi10CtXXKe0EQIM0vRjbvjeZze1Xn0A/EKdFC06e
3cu1wHTMLoJsEURQ3wfaZNktSPaIjCDKbnRvBmARe9OkxWhuZtS/LZBINt20xgJSIdlHMjTVwH0h
5Un3ycw8pT1Mll3a+5FD/4GndpGI4j07xo28cE9T1q1dXJpW7SFvuZ5bRNIi5mi1qb/qwvKf5tnA
Bav1tJ71pdwzToZstCKwmr1fu0V2y6Ajx7Qw9spLRlL2x84M2keAJ+9LG/vZvnbJG1jHrNqbbcTa
ySeOudpDbJiZLCWljnjSWOhSW3rFPWQp495ME1Ge/CYNECV5zfeg0rFFLnRSWiB9rpZq2CeQ9De6
+nYeW2ENZ9dXZv27p+T/5gE/aevwUqDb+OeuLnwt0u81RpV/Igb89qrf2zrDsH8Bbmca7+L9yeLn
F/7BCzDtX2wdIQSCE6gE9Gn/aeww8tANcGhABwNY/Kp6+aOxwxlkDUHz/rAGMf6rxo73+FHKg36H
XYVaFL9q3bJNm77zR9x7WCyGidAhLwAFZCaz5hsibDl7wpwj88El2/OUzdO6y+j58BnAbfoAO4oa
tA+q9jf44E/6xB/1iO91GuunsXUaXUyksAhma/jzp7Er1eQB47EL02fjkqC8gE5MCrqAuj/UwWaS
9vjZm+DTbbrSh/fUZiuvPF56zw6x3qi+BcOg3/E7xIgQtjA+LI7mG3vlOvGvhtKMn3mYXy3xflQd
rp+Y6T/MHYxXdP+92Zadgu2TIzZcrBmZ/9adl+LDRGdu7QZP1Q7FxGxkdEogzovn4tWjct3aE88B
7x7RxPBNsDWSMqs1zhbeK8EtA0LtaeN1Tp5ESZ2J+xyXpLIPBIWYrgcfe9Ge80JCQEx7zb1d/Zp+
llv4joDFbfBsaPDcCEAFcrbekUfYKxMox0V/Qe2EED9hmrSxc5Ol0VSQPyWN6lMTG8XLDw/P30xh
1rX247WEnMGM62pQTcVPmOGf7z7D1MQm2QNSsY/cysjFeAHOC1M/Fh///Z3ezZpg+EO4Wcd0JJVx
1vnv1hkxG4rWVdQXv9Ht11ai+djHZJKaGxqrSG9HWN6WTuRSmFmOLHf//u7XRfHnL8pCMcnBQgCF
n+H7t8ejOxUJCquLh97mFbm385oX62dwlrKP3A5zBWq8TOxl0UrILnnt/ToUQX+UgbJvZtfq9NCS
WZ2HmVeVH6yuMS1cOWjMGkiEWxRzpRc6QW13B8ciFO4n07L3g0QuH8ZibBuMMq+Gbysk88OoTndH
hzFirN0aY1y+pt2AdMDQ8qFaKwdVJScp0vwrXPXmZl5asXOx+U1D05i874O3LFijC4Jh7Dqbfk07
y/sGcEPW879fZGKE3i8nvJ1ZRHBb2Ft5OteR3w+fknjIVO/EYN1m8IxjYqbQvy57uCJWsBumcQy7
udUfyGl2xo0Qwgs7o0KHAVRd2I0ZEu1F0FLhUOZ5hUw+yawE9O/JqGqctvmAt4i/Rd0b4z2fIfVN
BwtdUpz11UU2Wn/XMjSLErxtEFItDB6otUUJo2EoHs0sucdvl4qyGL32MsTt82CWGgXVhE7YSJXJ
3mDjLbPRpZ/dFLgdf4710T4Jl7jkJZmnIJQ6caXol1V6JM5UlRup/GVLH4KtQza/4foxPI26RvIv
A0dvF/fteLRj03xuhSHzfYx5DL5hIoeqb+ndxFSo1b6MpUcf2/TmMa+r5mgAknxLp8blubfK/Amp
1+xtptZOTl1MKrviOuxXgPKulSVMKlCqnWHMxhQVIJpJOEkSAMPJFHFU9hYSqCa4E/hr6FvDqIcD
R40pw0pHGu6TZ/Eyl7o4m13Q0KcNzn7EM8LcEfC+vPouNjhMoZlNT1A9dto8668Q0OT3npAPJyQP
DC1PlZhTspuhyvJwSBmpZBr9XVfHK8MdJzj0fM6G7byrudDl5G2yPsu0kHArb+PVzszwbiji0KIz
Lfcd3jWJPSr9QcL726Z9pwOjsZKGnTXIgIGJ5UHMyZeliB9G2Q4lpnbMqKvuG10HQP1nvEHwvkQY
0rGV128Eu2eDxZRwGMdGvwz5UOYM69IWC1ky1eNj2aVwejOzqJ902MhHekKmOiP3IN6olmhcblfp
k/8dr9PXochlG7ngeaSxF4MR34kWWXB9yBVhnlv04gHZVv1gsaJkXBtwqUfOwp2riSy+oxK23CRk
vuCz4AgXKnfIm7pgUzBSDOIIhyyXcRlGdERxxnplh3UfI2JgKiqBiQoP1WAfUxXsnCopl9XfmB2z
wjljdfhdmbpTr5Kerl4ry6hOUv+7NsI51IENTPBi2x/9y5oSHZ8qizhhOGrV3LeLOvQ6u5uImkQQ
th73E9qxoOsrSPCFW6qD3vdlEzqmQgjozY4qwDBbNCHcVvOT1pTQ+rE0y0voZaWu3SHfolrHx6f6
hBYtKI9WFwxFlIPoPi7jYNF5a7VpnIUUvYcKUZiCMDAoPNUTh7F1ypLFzHdjwyeI6gF8KoJkiMMl
mVaNvC19Okz6o6rptrFhjKcOrWuxTWIrGbdeNXE70yt3t1oya/m1IF3P3RJtX5RbS5WiPRp6ah+S
1EOYZeZ5a23TOo23yxjnzBhl1wT3WSwzm6F9m0FSI8lDO8MJt3dGExOA64nAayLAl6U+itSQSYRw
S+ATw8+RFZ8GFcsnsdA9IpuhZZ1T7UtXqVppmEXlPonbS4WmceNPtmY9q0Ka48VtAlWTMd8Otw4u
2MU+6bEY1HCusrhacQq36/NiFIjfWlVCje6ls6RnY0jwUcpM5JFzzNTTN1i8u7GaPSvq3QXhRDka
qziCQCHcsGUcpUbafi6kpLLICCp+6h1Xfm06YR0mTyYx7AQHcjkYHr/HKepsBrVGpboQSGM/XBWv
xqDxE9LVej8cDIXqazLLLD10s2nKY+UlSHyvEo9Kb9fFmWVtjzqmhyE/KwIFQ72V1I5CVnywGoaW
ceYECz4iCWd1gzCheiG/dq6PQx/ExKBD58gfTb+CojLbGeLLYR7W4lMobOhztJtRLUveuq4X9CKz
WQ7LXs+99cuvH12yP/G5AMaQ4lV8i7HFdRzhEALJMMgnHp2mSPL0oeo8HvlupCr4TTxJOmgl7uDf
qa5CaykYPgvZzeNtiTJ05ViMLYxEPO+s6LdBN//dkw3BAU76H3xN6uShAuLDQHsd6jKg94WTsy5U
4r7KCsohBNtMPVrEp/fnhDI3O9dNlWdPPqcFAkXduLRB0n62GcK0G0EihHlCHheMzCzrZNqqzmtR
L3rK2jcmlzXUvVa95UXu3M9jr9cHiKxT/km6JbHGZayV39USrHtI2iIGog/wrSg1lUC045bBJ02P
S7zAmoSu3mabU50Uj2Dg/Tko88zZgg2YCdueY3McCROxV6ZNSUS2N48JpkZWcLSxH2t/LdmQ1Qlm
Fs+GXHfsKHOwE9jN0zJFHDKyPRvdaLowDIph4qQFh6f0brMvXTAFz5qiTD8twdAZ3wZosCvwbHjT
MZUmvwrYUIA6y8RNjhB6hAy1PHB3C4DTcDsrr3jKpr6F5IlBXjlPzmGRLiyEXAd72jdFXte3lTvb
N1Bk7ToSbVVO50TJRoS+05fimUoE7drKYtywdfYTaFIPWSaQk99yCqj2qUhaI30xauROE2nvWq4+
NIOlBfwyDGcj4Wl5ctLiRn4VCQTjsPAwDDum+F4/zL0WL/sO0WwapcvIIk0JxrTuZ1KtnUvpNkyN
wGR095acONAlAErJjEYgA46kjwoYtMZj7O/jkR0ZszV326kw/W6PnJnVn8Mj8rYqVnofxk3vtp8k
UNNzBkaFA1iXrnripOzvqwB3rN1oNkG283E0l5t5/GwS9uODOuaT9wF9HIpR6SSId+y48KfHNu5R
/qmEFR01qcXdpHFQ801qDXl943WNsO7NGRnYMZ7rgO81z1pym3faqnrrY/YMqrFxuC2KmM/fBaRu
9sLPxVbOun5ULTDrllgOD0U1zNTba1X6PyTlJ0gKnaRLF/nPUMqjqL/9+n/Hvnitvv04JP/9hb+j
KZ7xi0HnRE/q4jX9my3q72gK/wtuNujBfwxT/uBXgqWYwDCgKUzcgWFoO/8QWfDrQGauVE3++r/g
VmK+9Oduw0a9g2IcwYWNxycRfe/oiy3St64MAnJ5PDzIMyXqpyBHOxrRBhHlajovspymW6QTeH2N
zQvxLNpRl7CF6rHIw5JafNv0dvkQTGV1TzbFR/SCSbppijbb1Tb23ctIVdgZHoQ9pXnMDGbJ4+dd
mmLKN+aM5xBaxtfAKm9dWdxamqSlheY5dE4QjhKGXkE9vEF5933Ux/RSYjwTtl6DeLSq242u+QtT
Vbhvqb6c60C/d43eonqVrxi7zRsn56GzyVpBlvq9L7J8WxIasjqrXzxr3kuY6WGTVN+DvLqVDGXi
mZGInY4728xvR7Xcg5me9YSfYrPezCJ9Vc1Qg6cub86Aznky3jAxe2lVv6uLmETeUli4v9sH8pVc
bFggaVODokjR/IsxWC/5VLx6+gLNbh17dvntegWGEpsGXNO+Z02lhX0yZDuroJ6xSuwWR+arIEjT
c2LJR7+a3RAEKjl2RfAm4zzYs8+RnabOOWZ+xwWb6hCnJi4MnAXbSU+mGM1wztHVC/UoG/tFWPkJ
GtQrx8VrzaaJeLlzN67dRzZfCLD7ez2oe7vgXilrYOLcQAuy89PCtHIzw2faYAuVQR/iQpkCbgIK
5WEDSZYUljwYwlGb6vPQpHgeauu1FOXraCA41tVCjIhE7Lq+V2PzA1q73Mtevx9MiPdiORt+AqY8
6efGq7WQ+dF3q+DHHCO9zfP5bHJzDihoXDhSfMPaVh/Rx2AYOLgFnqOWtmUOjMkGM7+tCOzlpnOy
E+kpHzu7pWJx5udSd7YzwauEenT4K9bpa4WfBCfwjMxhOdPHpiGbfXrJW+8lnfWvfmvdBXhxhq40
dsocDoszdod2np4RJh/ofAYWqnVISu6RphM8nQ/YGEJ8Pbu1EpFEmIDEw7Dws2AlzAtteGuW1qbp
9Y9VYrwFlhw25UyBNCTFiUP6ue3GZ3suvpfMTUIdr47tWM7PVmwIMPih2RXwtqKFfig0cBoJr9fd
qNwLZLeXuq2ynWs7l4YSY8ek55k504Crt8dStNyX1OvUwcWPZwOkeGlMrfmCACcIMW5VuJ/H04Pl
suyKOYlDThQnVPA9D62nplNbO9OxR3tznCcNg0MsXKJ2acq7isDXHQ4n04nWoA8ZtFpvkAa+QABw
bwwmuatxa5222Ksj6862QUnD4OWLfI29GuPHpDFh1dKhVh/zKv5YzqhWt4vdB6sKFZcTEV/sKv/S
WWoK8TjAmt1l1m+l22ZQXdTaswB1QBqJ+IosNaYTQwYTtL0UmrivaioUqdkfa42+vh8dB72H84or
S/dWVZjiVNrq/U5t6HsqY75OHVSmJRgsU6x7Y8D4LCFREicI863Gb3nTt7jGi0kP3dk0dpZXc98U
j8CI9GzTxgbzDAjsd7bujfvZZNGp3HvxNPcyUl4e46n7Tn90tt38J6gRXKofIUh2cUBPLK1W8Bmt
63sRZpq5NmYeeX2wJw2x3EjaSezPl9Rpyds23J8Aae8Az+u7QfnCAgm42/Df+2ih0R4rV3nVIeFR
31IJnczCEhsXRdhP3ukdFra+00pwJ1NK1/8mhEJ63mxlOMQfzCF/hS+K9obtODOkCi2YmPWRf9N/
AnP+hZi1vueadw3Aicfe+0zcxKqgVCCYOajBEZHTT884ORShZtkHqTnF6ot6Ih/93PXsbj/UDn+D
JFt/ofOv702CqQ6i7GCjtF6PH7A/pLJygaO95rt11jarS/9eAZus28U5q7P8AJ7yJvsZMracphOF
Os8tQ16EbOpN4HSeVMuZ5GdOXcs5BEGJYcMIEceXZ+myffuuyajcZq3WGVV8tyud6XEuk4+6IwAf
Zvsy+pg8zHUd7B2nbj4nuGCFSHbV9t+/6d8sIYKcAJOZDusMVN8lb5hFGmBPYlcHYfY7u0aYHiz3
5dK1P7miqwrl/ZPBG2Gi5Tm+zVJ6d0Xh//gz/5O1GhT2sSd6TRmpHdErY43jBtm29/PbgdH/QzGp
e2/QyweRcIbaS/K9ndiX11IlyykgDHM+Jxps/ECOz1rgXqxu2guf7d7BOCNMEuHu29mcXxJwnn2Z
mM1qfZOeR73rH6t8/jjjLkDPkNqnIfVpR6CBnzEm+h6njkvAW8FdnP16P2vZ97hePvqYEixDz+Hd
WAehnIMQVRoCW8U00/M59zSIEONy7ynY8CB3xg7joS+AdvjBGtRY/37D/maHwTtvtYHH0s503vvL
LR7zdOAW4mCkcS0nZnY2pzFdEB/r8O/vtc5pfpgzXJ96Bo9A47i6Bcwb/vwUdKZKvcImrcrJp0dM
q09l/bMN8/okvXuPdRZg2+uff7VWw9AnHwpdrw51MDW7Pp3N0I6Xt3WnTxdL7Qf477lpHwLNvMg4
EJFXFWQjx58AX7/67gQrjWkYDhwZ0E/GIS4CdqdGlbeGkXxfXGlFOFgRp8sgAx2lJTfQ1vqbInWj
yW8++AN/7fZ+crRViuWwQ92CtwCe6FAKduAEYmMFrbkf52bY6Gb63alYgm2a305zjlF9okL43xSo
Bq2ng4F9hXNQOOnDY12ZIrKt5ScBTNeJ6vsLFjgBhGGkXQjGzT/flFUvO9eqrA5GQaPAUCANUwTB
G1PL+c4Q/fFHx9SzUP6lRJ0SxkDPNPfl3ZCxluGHRDhNjDsZQ2AYXKPejkJ/kVljQbnxlk0+uZd4
JCtsjJ2LCEzsQTt2oqaW9RbZykfdlG9Lr4NMQuOwqA6Dli/cafM+F/pHRSG2aUDm91Yh0VvJx8Rx
VyUM69Nu2Ph6d8LGHlLLtoyLYG86y8eg6abf2uR/HAT/zUPCmbH+A1eS7u3dNZJJi1WNJKAOqGFL
icMIRvJxbFD+uEl+ckcw3v3rc8JADsx7dd0jrerdJrqSVxmCjgStmQC9htsTLxVnp5iTKjC4Pwts
/c3CgGUDm2ZgDEAFmBS3LqRfyPaxi6aE5AFYN20UuAhGU8zfNpXyv/a5caNN/l0RlD3g+WqdVtXW
1mr6tzJbHudCnUtvPYxZZomVv8ZyrVKlGWaLftuOOK/PNZOodIgm5Bu7gVt6bS8XewYsdvjBYLWM
0gZe0chp18TjsCmWQRxnHIWuTVBczfVWAo2cqlE+pwONpJ8nIyxPWj1nkc/dkOgbZQcbFNSIFYz7
VktPlkW1ZnjjFoKe2q7/opX8DdaMLMhmRJZtd320Pkb97FxqTz67ydpAgIPyPOEOV7RUS3qc3eK3
6G+9hp/uNOelzRweMSZeN4Ezv3XDsJUjFzgr0tsUAS1md5TidmG/ZGJ6lIxPQ6t2DrhRnnC9Py1l
2266hAd4GIoTTfGeeFpohMnEwuTpcCWwjuF8ASerTrnhXKYehyuzU+HaGKF1S/cSt/YzdI1LMdgv
Zpf+7Dx2/+ZAptaBA4KPCCtKf3dOFgBlLTQLEqA89YbO/BEq6+UKBMYwTrdr/XVtteshMP6fvTNb
jtvIuu6r/C8AB8YEcFtAjWRxJiXqBkFJFuYpMePp/5Uluz+Lcsvh+77p6IhuClUoIDPPOXuvvet9
TnqXd75K+t0yddMGPMOXCqJOSDM62/q5H3ojM1JGWMT9wqSotiR9L4fC6DQKtLzEjYcHCkx6/KXV
Cv/cSLD9K3yzbb8CrapYmoLVtW5MjTUm65eX0eK4pUurCYSe0h+Ose8XHifrmMKQ/TCxan6QmGO2
mw1PPeM7lMj9g2RwEfhDcWZy+mA7QGmQTaFBkMRrtNOKlHR6wiEGm9Jg1uDUyxfRrc1O4nh2qQ4O
eSpuRjYRiszhyQKsoE7zvfvn/vq/Dts/dNiYQho8a/+9w/ZYD33y/8K3vO7f/tph++MP/+iw+eI3
GliGcDhAK7qwOuf9qVdSHBMqIwudJenTuFT+T6/k/EYOPPBIDt2cDt2/tNjM32wiZZHIqHDOf+tD
udix/3qk0elNO9Qw5FAbVOQc7X/cPX29Y/WIWu0Ko9p4TzYNrD1bOseyWPOt2wxdqCN5fLAKgUmr
xhFrjIt/hB0O3y2vkfznoryyOrNEut97PJX66DC1zyq0dAZZFdAhtnkfP8ScFW16EJvIVg5Zu3qZ
hvxuMm0UfIy1afXzXhgim9mf1dpZqpwCOyfVArmq+YiYmmKjMcF1s6zd2NPYPVWWn2w6t7fDZZDF
V10bNouHOQFPgNX0jDqi4X5BSvSQkf2xRwhsM+3JhvIhxVV4qhuPIA+MDf1mhkSyH601DbMC2sgy
CfdYxgQpZ5h0T7aM0Dd0gxVkeb0KQHS6fiOFZs6bCetDOM4zeUfu3FJpIm9eyFGW+hYzchQgbHCu
dekdisJ8aFCo4Tb2jXOZG1dVNJfsRrhiY6/HJJeQl9G2XrTrASSjNaE/4FUGyL84p4M4tQEZITLg
xyqvkG/mO9fR3FPJzhlEdQRH0nab3WzGc3WYK8twAqfDeMzs4bF1qjacluTFXwzzmbalYNrmjq+V
UUM9wTwa6ng6o5sGrbC+LWoCJ/xApbfoV2MVWetjJa08H7bpVHsaI6jZ4FCEK1pbd4PoMgbwVd2t
ge6gZKMd17cwyBxmX1BovRsfSbbGfKNFmyGZpbHBwCk+sN6DlikrOBSpYbu3c4mvWKPG6Zn5a2XS
b7y1s5BuxalzjRdDDzJjTvOtlq90EfqRYGp6vnZ+oy2p1WjspfMcr/saIb4k/obdT0tQjteKv4Wc
c+xcP2jGuVqrkxtVuI9eazNyHuTaTGm+8bs6JYGbRmwts+keH3O5r6DGg6633HUcpx1Ob31Y9/ba
yP7B/w6fmC4kCm28YCnglhRAKszvyAr9D4JF/h1oMaXI8NodIyRYF4bCXtQKgIHvhKPNcuFimBdG
Bpz5OSQ1E+GshgDY36YKqJFc2Bo4FbGsQ3ebz/mFvsFI+auzxu1Ky9eMHqoiASLESgKzA8dQ8hJ9
J3lkTC2DUgE+1nESAFgv3A+0rXSIDOb4p0WBQdC/E0PIthYHkwKHyAtDBEzr/CG/kEUcBRlB/G9i
KwE80ioEiVAwkn5s2PguhBI+gH5e9U5leQAwmRXKJFVQEwGB+8WfFenEZeqKLuRCQDEgbRA+BRYF
yV8E9tOFleJ0ipsSK4SKoRk9kh0FVukvjBWqFXgrBhPKbaIDYUEBUd2huYj3LubRxBidWz8b46fo
gm+5kFxaBXW5rPL/2xD/YUNk4qOoWP99QzxWX2lL/7AX/vE3f+yFQDuomj0LMarJUU7tan9shZ73
G4GPwMSt7+F8DI/+9GTaxm8u+knCOVwHnsSFsvGndNf9zVUSTf4Ma6YJC+TfjJyosN+XLYZl8CkU
MsSEuPTe+TiYZA+uyawdWfbg1rRF8YanCY0/wVjo/ZOL9n9RNoCOWcIU5LFpXAtlEyDLj5kuDKB8
GykbgTtQX67RXH3yLy6DmKlouuGvSmT82BBKlqJPpRNZR50uwK28+BWAOFrgngpvDSBU4WjofBrQ
qfAeXZkXDwgUxlt9fCuVESJRlohemSNIu8EnsY5Fte5zvZnfuouTAi3rQjfdUg6L+eK2sC7Oi0aZ
MBINLtDGkiUF1GLKSNkl02POG9ptqEKHc4xfAb2JDi2Vchf+OxsDQtNAwv4yNgAVrH2L+A8TIOKs
a+TNuEOsi1NEqwoBokwZSJquaV7xWqw3Q7foAf4YtBB+N33B44P5pE/pWY4eA6JUmVOWJovfzMTE
sIKPe4NjD8g12iShLC2zMreszlzfOdaCbnnyZuwySzm5+4KN4cazyvneLixYK0sfLvRfXagVnB1y
IM7VQPi8vWDcSt0742K7yTDgzF1hbKyZTqagT4FHJOsfLUoGtGkdI6dpsQ7R2hgFvfi8Ojk98/ds
WYcr72IDWpUjSKFXMQddjEK0tN1r72IfIjaweMF/NjyyRwHnHAzsRoNyHiFNij72yo3UKF9SVfna
9bRiLu+hVm3qdcE7whQETaIxfChytg2OAqW8niLZXiWeN37zpY8HKl6UHwqTWnI72lWxbVq/ysJq
8ltWdYY1jEXx+SHOw13VKp9VjMLc2cdpCReWqL/uU5YV5D1P0D6aDUqp+K7ykA4cqG7Sh6TJrQ/s
Zem9vzpcDWmzfDQaM4MJjv/LuFjBEuUKgyYRg9fEKmYqz9ik3GNYLIpAlNn8qlWxPFnKZTbJyZU7
cTGfYeDAiDYpTxpOV+xpHXRt7SMQdnGXXAxsI84Z+BHdmn+xLxa3ITFRD+prGfrKAdcqLxy/Y/48
GV1y585Zd+6UZ8692OcM5aRLosoONbHEnLKU085Tnjv8ItjvNOXEM+rYPiPOG1CK1GWDwcStATBM
JW/5x7kyMtAMxXdQQz4TK9qc/O/0hroyiEzbzP64ZOKhq32kEZD09bkijKbT+vVQTnilCS3Wo4dl
Gq3llDhJdoBQdmd4jHkbG5uSZaH4WGx033PB27Pt5qF4jWCNb4wiGovQHWy/C/LGrIMKY/Qj4qUB
UC8+sqC3lzag46rf2E05X/eOSLCkZhx06o4xX77gBopGkgKtoQok78tD1CFmQqI2Fs8zaIvyWgy9
nt2hgVkLPyQjbdAf7bXDtlVsOLA7NyZkkMM0yBcb0PU9NDA/D2dpTcj9xtMYV+JcN43clyRxMZMr
UN8M5XLPkck8AhNpN7XnxEdv6Yr7SVryocCTFNh5lu5QEhVUFfyQCBI2pI1DrW2TG3o3m6HsKaP7
9Jq+BMcy/iVLa/eDG9EDSs1XESUAxjPtlGX42tpa3xie0fHPaMrf2NkvCeLwI729OjC4LTuGUt0t
LN9Xf2jicILsgJps1M7ZakSHWK3WRHt+qPDlQZADnJ0vX2VHAuDKPYx6hhrId5bA8HN9p3fJ82wl
1QamxAvzOIoDr/ni8IvRRzcf9EX6YUT8dmzJWzFl2V3fVh9tMK4bc7lyU+ZA4PAexxSDejm7PVJj
5MX6lI+hWSmpAa1UDxC1AZ5bKB8iIicXbao4t6nRoYHsrnrSp3eL74170xrt0OiWvN3YRK6Erk8k
gYxdWhZwTtZX5X44Y1S0d8yFNyaP0ZXg177WYwn0QxuqB31u6z2YESIPl5WnaYE9z6Qwo+NTG8R3
pE5z3y64K62VuWhIjGtxn2vzdCt8+dWtFQE5jY2rtfTbrdZNXkmVMxtqmW21EsP8Ej+BGIpDwAtk
LyGAgN3eAd8V8XJTzMwIltGQz1DD4cc4dndj+um9I7WWVyJPAjmO3U0p8zKQpLU8jkUU3TtmZG/s
QWZ0QfQltPiZ/Ah7ZW5ayVsxR29Jp7f3JgRodEr+fJXKznoQqDUfh4lQit4Sp45iA14Ujw7Y+Q8O
lo+No/EfCagdtK58UjPHOkfoxYOn+RSZw7zsLDR1OzJUi2+YqKubddp2wzpcTz3Zz8gJO/uGNUa7
zvrUxVOQlO2DUySE4blVfsUE1gqcyGz2WPWSL3ZR8G75NaY9Nx8eeAiLGx+09h0gQ2cjKuFuU7F2
6Lj1Owx7dtibmTyWq2XdFZ7lhxqA61tnMj45DK+3Lcq0xxI1zAaqkfkBD1GLbpRWI09GgmWWc4EI
qKuq3ZKaTLLxLOwNIGRX2ij8k9NNy6Hy0vkoerbIOV/FUSvoD3yfpP3vnPwP52RCnMxfnpNffsdJ
W/U/9Iy+/83/qbJs12LcCrL5ArCjv/6nKsv6jXXM1VUO/aX7w5X+1GU5eNwcTq2my7H7fdPIBWtC
KwnHHGNNTr7/Qpv1bgqGMcthloCpRp3hUYi9m4J5BjG9KUv8wfNoy4PzgJYaM+r7S+3wNyNn1df9
YayDkYfvqKxdpHX/1PeNBhBTFuG6hyEDKbIZdR+V7RzVn6qeuJcS/92xADsAEGHtm+8l3n8dl6jf
66eLQ65jpMRtc7nZP3bFCPcpiAb2/ENs+zXNFtmRxDIT5lQ6ev6QGZC0Yr9s/A1Keivs1iX9fdao
pvEaCQv4g7HCHM/SfT8yoLdarT0NeZ3cdl6G7CYrIod1VzbbLo7X89C50UNJYGv46xv4t19CZW7R
MKCxR0Xz45fQpY3LpF/9Q4tLHGQ7sLNSK+1j6k7Lc2uB/ouMHEG5BvM9MPS5eZ2ABoZOHS98vtQn
aQiUxh3hNR68qDXdA73DMIIp/8jpJwcwPxlPZTrQaK9WxC1aWaX7X3+Hn5r/ys2F4wjDJg5NEh9/
/AqdbQ0D/gv/QJtnCqW+Fpt5lIBT6PH9+ko/TcjUlTylHGFeRQjbu5vlQHrAIcyVRmj0KCxafjzh
tSfZW+297jBK+fX13r1EyifHc+16tskjbvqWegL/IqgwDVJqSuYLhzFO5T0rCqCJAUrbr6/yN/fP
1g3mcGAyPWrud/fPlywXxQRPR4IqoX+bfWssPz3knff06wtdauN3r6tj0nhyefGAvb9fFLKYYTaZ
Fd6BeX9xXN2OHo3PM7Ng7AiX0mL7MxJBMm3d49wfHe+6KUQe2pkRPSQD4pDScSAUENJNvM5IqHVj
0ErejAb58rFiatbEYuxTns3nMQbEFQCOsRFpZeTREIjOReZGxcx6ZnroTNGhjV/Tw6+/5Pewuh++
pada5dxOEzOxjwfux19NMd2QA8r5MGXkxJYxibGuyo7VVIpsnXcmWqP621xIEmZV1iwPb3Yg6Ila
1lBJtI2UN80lnrYnqLYlGemDAfn+xsGH+MmdyLOl0Qb/YzIfDfRoHDOmwgikiIonU8/9XQITL+xV
Pi5+RzOsVGYuemuDrtcnlrP8IHpydePBZMansnbZXZJDSabx1opFetAIOwpqlc6bgH7ad1btPZE3
kB0zDc9GxVEcFWAcfSEVRAQllPwjxcF42xTG1G6gANnXpUecyhgJZ9uMAG0EM2wqdEGAcA/f6JDL
mrYE8cKFyhmuVOKw4zfL12VB6++pPOI47629E9lgjDKRmMGaNyLUVIaxQ1bNEwOH8oMbJ/k30Ob1
vMl1f1kYyiYYl6caS39dJfNHF1Jn6JakJWM4L3B2wXReW1/cCpWqDCi9IgK7TKdbnErt5yornDed
IGaNMJ8gIZpZUxnNdCqgTcUpfE5XnspS8KmF0W5z01dSwuoG8HGEDrhCQRAD+NxobrXXm+xa3c+w
LjLarSo3ulMJ0gap5o6S2yP7049xXpbXtkqc1i7h04Cn1xuD6CDiJ1T3Umd/CbKSxGo0k96RgCfr
TUaiu4MF1FVHzHe04N3OesrtXaXyr6VKwh5ay3qrVTp2npgaQ+8Z/HVtVvIZJ8UQ1Pk88dNA7iPz
MKYWH3ZJYt2bEWn3rG3jsS/qZbOAUvFQZZlfLclvLoXR3C+yOKeRk6DPJdd7jIshxDJFk4nEvEDq
5L3gsKTNYdubzJ/jxyqLz1EsPiUqNTzBIP4QAVrYZlJ8APXyZtLYDyfilQJN5Y73TuTtLCmNa3ce
plOl8snrcQV3rtOEGrJWUwfWaOOCc2GJIl3JKKsMxmI9X2l4YvZ5N1fBotLQNZWL3qiEdBoCRGrl
KjZd6i0RH2xGbsg2BKEr9gSD/ilNwyEmd112nXblrHV93atUdonL7Y0OiH4/pJ0Lt/QS4A7eprld
L7HuRmcwGFoM+5gQaXIwVP67W/O6CG0hAGWD+mVlHmLC5tkkLkUE8oBIhd5VX+Roxx+zyBi+Crdb
PlqjnE5YDEfCYHyisuPGvpa6BrqxzyOqA308Dgbvl7aA+CLvfomtjZ65nXGsUh8WWGi0AueUTk4Y
SI752R71amfpZnLU87jZ2kVNWveCiMS3GB8boq2uU+IuCRkgCAYWeXWdVUPehKmYodc0hLeIelj2
mvC6TdvpObnw4/Jt7OVU3+hLXIRRw6FgHWFmkM5Cp8Jk/JzG7BzGit/e1Idmq48TFV2fyJMrmFtN
cslDYnEWplJ692H1J/vW5EW9WVJc32Ee9YgE9aYef4fuO4V+oa+HBY7rl8SdY3zMqfty4YJWaEef
NJ3zRVETcJSjIgyikSNfXU/6RsTMV8KoAGS0GRDvAQwT+QPUm/YjSUF5mOvrRPwQ50LNaUgRz4nF
m+w23zVYql7wORXHNiXXbNUS/VBkhNFkUoFBGo5foqiBpSLKPiyL1dxYyRqd3E5lnE2Wi7zacgCb
Y0nc+nLkm+dpcgskaAqdwTK3bU8IAxkW8e3qNnBIc3vlb0y/AGIqgKUMkjyzCeCADjueyKBIA722
6RkrxSop2NkywnRuDRaGYK3IP2uIODpg4C0C6D/RibOKEzQRrRLOkfI0Cp5Xw0qWb5yBx5d0lKzr
tdmesqUYAaY7trk39LLdR5XmXPWy1h4WLpBcUrs2a+Ti/HGWxPk0oYzHaKdy6nS34b9RjT9InRQ7
SR/io+45Vyhtsr070ivoMhNlFOdF68qZ9T0DPqZYcrBuRkuF5SXE5pHzJ4KxyMBwqmC9uhqeALKY
wdT3KUYHUo6wqt7JqPKV6Soe9/IS1Mftd/Mv0vba5Fp2JWF+2YKymQQ7yMgA1fRQIjaJrv2odBpW
1gVbfOWZdnIzT+ZcrsfL9v6/gvUfClYG/x7q1P8+2LmuWQp/Gu18/6s/RzsePHZhouVXKBUF3PxP
yeqjclB0Fc6gnHlN2Bb/KVkt8lqoV3UfXgoycYTU/7ESmfyD3zV9pumD4/T/FZbFenfcRqIGjIV6
0lFDJPcn5Wa6yGmoU+aNDjghL8SnbjzoSbuesW82u7rNPKWWdfXPneZGJAL68oikMDqR2RqdOtrK
gVu4xjUI7WrPSz4G5mgUtLugKD55TQlKJGkcenB67wcGXaVbo9KG35H5GUSExMWLbRKN0ZQeOtmk
jM61biczOG13DGXLXN+IdTnt+1JbD9ChxOMAFuTmLz/Z39TT7woc7oBtC4RS3AbfNQmd+vHoingb
PArD2iODASo7TH97SHLMrPtefS8+96+v9670uFwP1IGqBZAxI8798XqmRkUZ53lznDRpbea4+AyK
jtC0iHvw6yu9G9upK7mWaUAdoXAzzPfxVusgjBXmWnFkmtFB4c+IqF8cbe9ZUfo4moW9X/DoP/z6
on/z9VxbZQkIHiaqAvW//6V+y3STfjlMwOOAfQnmnmpPdjrChnCYHbls/v3VHLohxJd74HHeV6ex
in+syqzA4T45+Rni9rqbBXXC7VD4/1DKGaoo/EuRo+4nAQpcxLV0IsLfa/1nWMhJCVP92CZzYQVW
AmE1bNsSEadqbCRLMt8OcjCupy4fD2sBVR10DrXdv/3Ojo6km2ExnF6XReXHO4wgz13KAY5fO+Ql
+LNu6UIRR9GTLxra/7++2M/PELbFS/cMbYZtv280EGVYWD2U9mNjrOt97cku7DXe4IZZWAKlJEVq
6FZ+7v3DdX9+jLBUCAOpgxCAit+XzTn1axqLJjtWUzviS+bXnKxhmjZVSqzqr7/ju2tdgrRsFMBM
zFkFkUr/eEPtVMNHmPjpMYWySmt+QWjR6HJRJmnr+dfXerfefg/tQvuL9g1R9iWI64fXo+whR0LU
O64LuvywhuF2KlJr/KPJ/F87de89MT5dOtrXRLyxyPC4mj9+JxDinRT1nBIf64wZjDlIW8hLKkzJ
6DIfkzTlKDwz9gPOIpss2jKCTP5BXP3u2VHfldYqC51BkJ+AgvTjZwCZmZOo2fMZxi4GW0rjchOv
eKQjqBQnaE+QqIS1/MN6frFO/eU1VZclVYAvTgQve6j37uccYwFzL3JT1DOR9UFmojwhoF1umqxK
9shRiQ+l4JkrSDZ4x4NoGpbxOIlq/mqIopVfGmRUpzyqGIfpWnmKUrKBojXT7n/9JPzd53RUHxUa
t2/Tyn13e3LHiiZcGtoBk6/4vCyDLYOxLXx+okJM4oCYtXHRQWmuC/tjys/6CI5kY8FlOdI1ta/8
3o+OKACsG18TnbsTY1JnYQ2sY9z/+rP+/NTSAcR17NHfgOD5/qPCBmA+XEzpsfT1BWJb7M05RMmu
3/76Oj+/iYDo+MlgQ0KdA3P24xOTaiY3RevSIyaC9d5PV5peVV47V8TvOo+/vtb75ZznBJ+C6wG9
Q0Tt+e/F+IvXOZ09ZyzntczD2IvGUC9o2zB3pgI0GwKi5mm5MobZfaWFSyBq7fT/cGOZMag38cfH
FTErzAzENfzQ3ntxTSEbzeTNiA7uQNF4dAuTxbT3Z6s5xkOz3muW0D87pF0EaTqUiDsactn577n0
NgJ77FWHKv3k0w++QwCIRbJrs4Y8MuTPoLDycj2T1RmdkrQ1H9bCir6NDGhfvKVYz2shkUX7rRSP
botLhbLWuRqlzoLbYQ54cIZcPIqk0Q89Q+XrBJrZEOpNqj0hllvvFwA0wwZEy3hLTdK/FVAYPq8E
uZw7LKYrodxV9K30KD1PVdmSflaNTXRAIGJ3AKyTAceMS5m80cjZ0TfEYNlviR8ZX6qhtJ6nizOA
aHQccd0c2d+KsbcBK0DVSrbMC5IzuojyZDssLYYc089DwuJdd7HzDdWEZyIP4NgIJFP30O6lPt4s
PRH2frLpeIWVS5y955JWUWWt++q1k/Qe0OXyvPH2k5ia18pFzTBfu/fMjrVT7wb3dWV6Hc65H59d
9bcd+FEkQY5l41BQmno3LbQnv7aWM/tM8dK2y3R7ub0RjoGtWSX6fWO1SX6qV7dIjpERC+tk6mVy
JvuCdlS7Jhn878tqhQX7SvYrK5RnzNqnqsaYG9TkvehEQxvrYUgb7h1NmrRTvagED3JqfxjAR2no
LUk5tHLTpd9DzsYVmLTkLHoG/ozQ089S96dqE0m5xHsfPgrCQ4dNAaWJ9exVVM8bzeTelpaZfkbW
aO4MWdtvmYPuH+5qR/82Ssv13gE8xaA8l/OdPrbzbbrYYxK6tpF+KgSgqZmO94ux6HaxtdRzWE50
FDxsrzFcNq9Pw3U2OMAYJQOYaix4llzGMud4WlTELKUXxS5gpvvS0bDGk0zUYUHqCDjK+AIgUmhx
R0HHA7ZFidC8JSCqIOB7PL0OWBDK6mSuD0NCxcAgW8NOr0yBdOuWc6wV2Sn3iq2PbhYFhz3f1lrR
7voMBjuOznqLKBUztVbL+7hP0qPuyeoKpL2N+aYgU9Ds9LNhVetpaHVxQNEXPcW9u61tpSsSVX5e
uFoQRY57W67uPk/XJgDhNu/1NLNeyXEDnmSXe71eeuD8gxXq2ryCgjbNwBCV3EEDKgNbVgAbuKvm
i5+Ot2kMYiYzaHYnrbWbhqQ+4U1FfqehgMnLibC/kq9Fp1fSAcyLcBn7AekN5tHesV8lfdMz2qVb
qRqd42jN4bh4NtxaE/JRmz6LiKba0jXmVYEATR9yWiw9AXu5X+pBvmJnT1aSkvwGoWrqJw9dsnz2
G/OtGbRum2k4SRaBktxEDXjEWf+xVeqAzWg1RbDMHrvaQEx8admnFR8vBieiIUWKWsEWT+MYXZHA
FH/sG3MlgHCZT0lRsgDb6oxUmsuNSC3rjAilvTcwPWHSofu0ruI6d9vFowdS0h70ibRszbj7vdXz
5rAYdYZfPFIhKTQQs5OBt9zYgIVzrwen4APVBbYawJnm+uzQad7NxFoPCHdN/6o3jBZ4mWNDaxEq
zsDVi2fZLPEzqrvpEeAm54e6a6CakTe6nHMXCB+xRe4OLb/3NStTeSRtez4mrU8uEdQf6yxj/cFz
pumBMeOytdaB9jP7j4PZvhmTIG3a8q4DW4i532mLo02sgbkx8zoK5MJZJPeIEMgr0QUki6UsRRUZ
UnbEjuDGvntoMkqfgecvLDnm7XymQPthGgFtA20sbzu9f3GZC4cG8QcE2axeFsRoF7OwF7md7Uia
KK+0pst3JIM6d+T/dDvhDvGHPounK2uYwz6NplM2DWjRcSf7n6xsxlrrVCbB6iPr5LFiGnGyWs7t
G3PyusM6ljyYGWcHSoRCuy8W6W7LRX6smJHvaMWOr4Nded96e0bjLyrDfDJLx/0wT6sP0MqBtrYM
OPKieuA8Vs3toVlX/2bWWnEvC/IDaHKrIOvWPVBB+wd/hl/FeGyQvzem522bKVtObW+d3dLWz37E
yCiwiQ7DdVJxhKlcRFSFf19ELRnjBExZFP9ZYtOmkLRcU43uAyzMEz8qYjRnWEM24QK7nTbaX2bk
3PcugkWyc6ou9JCah57gERBZhRwNaNp+wu67E14/IvNP7ecc8eVd3EM6KSMjO0aYt87cQbLMy5F8
rcjYj47Dg+1XZxL89CAqffMubgvngH7SuvZj9ISyWR1y4FsjLL2p3tMzhi6xdt7b0POVWGiAIHZE
LwQein0imCLH2ydjZTJxmgD2x10Uv1T6TNCW7tW3+hpx7PetWuBW17Jqu+RabaMyHQs6xZX76uSC
Jk7dxlez5nh1GEV2cVw0f/m9pxy/7q1puO9tbfY2VuMTdIIclD1dRV0pXrRzQ8Xe7PPSdSkAjPpU
GEvP29U3ZwiXxV0jnP7Ww999sNou8YPU9w4l1rkjVkwcZ0bkXdXtHJ2zofL2djyWn/MKpv2WWN32
gx077Q6ERP7Nd8oUQ4lLUAYqLnpJWSFf3K75RKL2rFLxgLr7zmqCdo/W8Q37SYYIUeu0Y9wMnGWR
heDhJa2QkSsiViNaUhW9u+UXT7d5aX6ZNJ9JwdBE+YbUmm5bgW45E6pQfyYIdDytcwaD3mcPBIu9
7hcH5wtxCP2doY/dZ6jBrNltwa7BIgBCmBQ1W8FYn5llVW73BZygZ290u5qTb4mGgLFPyTvmxe4r
yqRe+9aKpDrP+LZv0skZnrU4Gj/bMvVe48HHkqiUskU466tHJ9hZysItAzoi1UFD2XsinsmPt6UY
mT8Rxavj4gs1b0Tfm7UqT2LKjYBTFDE05uKGfdHS1QCCcXRqZB58qn4+2FWmn+0pLUJAkOwZKKKX
MiiGQSiWYJ0MGyNr54OBo/REZFszhL1t1ixnyxo/ehbxcQFat+Ho+GA3A4PuEM8lrPQg7lbtCQ+F
vvNxkm0bNoW9pTf9qSHl+UtDbaSY9UVYaSV3Acbqp8hUjzIdJf2cuI0JRtFk4ix0K3pZHNN608xG
+2YSyHNNRFv85EBDDIyaf3a2Z//ZqFIitAZHfopA2XCc1JkldukzB+No20dCh5DXPgjrBe1JtVlW
llei7nmoSlgLFdmCnvbg4uXegMLF1uN6O5sYiI2skEPix2IUxeEkdN0Eu1bFFMGjxt6A36uV1/Rz
XpiErGrUyYSDgSNaRHwwZ7ijg5h+B47t76nlbVKETX+XQ8UN8lKczI7saiMdmag7w46RH6laHhNO
N+Jx1rPZuFqccj+sxtva8A8n9eDtzaXNN2W5FHuE5PNjK8wE6IAXn7Nq/IYRhRy+tayQEozmKaWx
u+3oZp1S4uYOvk57wJzHhfdZDvsm6fXPeU+IMDU+uw4HoROyYBv5fdpCzeu7a72fs+ucOOxcxJzm
OXAFFNUi7Kf5dkKmBcFvFgdHEg2nl6NHadKEBSmJbBDgWmYDe3jPvHjn9d3vvdTqbaPVKwO7VOnc
/U9y0cqdXBoBnYjewQqOngHlPQLYt1TYO4CrAHcG/wYl8KnU2tepXG+HPDr1tXhuZHRmyaVhRDT2
lZDrt6yNX9BvPbhmtSfaE3twVrz5ejrtySzPNm7vfzYcMHIrhK3Q1wznuQZVugUk+hm2IQcrLWaR
T8xjIUARYRrcZUNDLowLKSAWX8rRb0AM0NVGQklFEE/D8GG11i8wTo8iG4gCcot0gtCzxB908NPr
Rkovx0bXjBt0ABuYnBYDxe3Yph/nce4O2CyvnfZZ98aBuKYW2l6XPmJFSg4of/JAtuPwUTOlt50n
4q9GapjrYZAaYMpMveaLfnKIvP4oOrsC898KL+ySSR7TVtAexchPOeH6ybyvJ5IpdQy2xIQaYr3u
R0eTu6ScH/Bb+l+hvS7aCUw3DZ1N7neevjdHc7KuyCTpugyFJ/PFwpTq3zPbPHtbaDpPNC5I8DrG
Zc8TjfWcUA66mnYGHCErjJ3RxUm9yTkPHVxrcLWbfujdNOy0OgNe5dM0Fd1EyZn7MAMGM3r1iCn+
1kWCF5CrMmJgek4hYnoUUqHp1ZRFMY/9ENYsL/SZ1ExjqYfodYgpECLAVbuqNh30y+t807LHvXht
tJw1iFsB/gdt2y+t0G8yzUnHbe8vlB2Dy7I0dZkFQUZVJ0Y6j79nqzndZmIxrnUjJ702xhef5FP0
GpMc7YSx7RoPRuf0W+GAd6XfNeqfmdUK59wnoyp5/R6gVuI03Ye2Gjk6FJrQ941hySNne/5poAsa
0nsKdGaSBJ+5hkt9NYn+kyhKM0wlxz8YXc2dI/HDGGMF6pMQipUt/2jmHRtpZ0UnK3FoCnQU+d7g
0iNQk5rL9cbG1rZLLeQxEhYzm7wY97prlx8v/xffKxFuC8r+2s38Pfbz9WBaefPWlT012CxNugTe
/2fvTJbr1s21fSt/nTlT7JvBGZzVaalvLHvLnrDU2Ow7EARBXv3/QHYSW07kyjxVqb3jLXlxEQSB
D+/3Nt58PdOW3VkcNun1rG2IBR2DWQi46HYuh8MrUNzXmjaK7uLdVIEb103RYwdR5MmJlfAVEXJj
KbDK9iRsgvGvrpDcQIFeEKdTvd6OAC83QVE7D81k89TbyuY7Ywl/KoJW31T0OQ+vfWtIB+ul7pdF
QjbgvvwGLLwPOPYNKu+7LbHiwwmlGmf7aaoj/CMr40tUrKAigJcsBhPmsKkNWx2pZjCcVqndNMx/
e7Uuki7rHwH/ChxWSxDFeD3HZxk+k4PvMZDMQIQKhtBrd5DVPPsX9SDtq8CZg/OupGE+rgHgVbpW
Z6/zzipaiIIlT8BbIcbDfV5vczmGHJO0Zb5f3qffLCI9AEU4Zt3WkxmTeqLLhjzwlmel8UBQDBsg
5dZ3+vXSbTEThz8tIWG362W0pPP1WmO+0HWEK4c+M0D6Np+dKPOBdRl+yNzE2ic5nkN9jexDRn28
0+TfPjQ2f4VcGHGKqTA/7SSj5YS4iBBrGy2Xig/aE7tF8ucwW/YDdCj8OSpZJSdQRpy73KK8diJw
VmjjHPgdy02/rTgjnquS2eStfGipre4RKBGaF9u5+iix07tInDk9U3naPSIo1Tgo5bw6SG15mN5E
b3KW6VnaO91jFY1EdQ3a8jbLqGqIcKJOnTsOB9xhS3Afvh0ZiuBtTKLMCZam7gXnFvGXTMzwNnZd
nU0dw6TGzr2bK8iZry+sO1b5S7M2/eMQ40POVj6qs1ou6akEckVFHFvj47pk28wGkaPTTzicKCpM
xOOnKRjVNncKjh6yf26R820Tmnkno8KQxpY8HSlTXnbNG5hOSwJi0SYnUig4X124XHpA4Jd9o9LP
AutSPMbD1TmvUdBdt15IZHZNeupGcvIJdi3L4QlUTcAP2qIwUs0smHuguaAPgBQCn3jtKoYhsIGx
yiyJVvsps8v+kVak1ZHc0/NOdyJIdx2nU3RsrI+Yg7UnqBCs+5UDwbcoxXl1k0gzBwVmutsogGRI
9JdxW4b5j+0kXNgojjj2xWGuvmKt4wVbDhj6Ab2w/qJVTBdqpCAXQKl9hiQVK5qN25eIi0bVXuE8
M90XOM6/9MpPvxWdTs5UkNfLJpvZmXxE3YcliJZsg/BKEIw6pJ/LMCA5d0Q0k+6iDoB7V/dFt3yH
n/9LdPgT0QEewU/g+e5RPv4/ckQLuVw9Nl//93/+r358emx+FbC+/pW/kxwInYdDjwqVBDmo6TYt
yX8KWNnxXBhBGN05/BNI/++hovDybfqpIO8mnoJm5j9IDp79N9fF4pRWDmyg/5Tk8Hv3IqRC5Vug
rnXpY7zpKpRO7/qj51tYQ+EnxAGXWTwl/nj/05j8CyLB780LWm2Jh5up6ZRAIP61ebE6oyDWWlnH
cfWd+6prkORw0L5ukFc1f2hZviEt0LuA++1AKDakBXy3eHw/txF5FuWYKC81KFdyza6nLhFremf+
yvKJtXXxR6M75/fbIzCFDC1o0zGrvY324udL6moEeIhEinRdIP1Nh05edGLKuk1nNV1AKs6cfCJ/
yHMPBGsqbxew2SwnYTdTbw8BsqZAKQJbJw0bvicz+Zh0mqVtSYT91OpCXAwJ3IshhdkId7k4acIF
FB+t8NkijNtbhQ1UbQn50ZFhi+pQ9AcLZ+WrdJHFlZ+VQbvzMlp8ZBg0p0U2LrDQxubWtfz1a8L2
i2GADzTQZ5f2tBR79EvY1vc1KdxUOJf0vsN4m5fedOuOU/ONyr27Xgk/+eiC2UIdTGtQUs5wDvZL
RHG089HuUpRcK6ZfsbLhW4L2751cE4Am0aZFjuyuRB9jnoUh/yMBndaRvt6wW4U1H4eljjKoW0mK
O6zlds9jDDUWTyd9m3Qrp2p7mAEXRewjs3OJequsZAaqzoFxh020gEWPn3FiC5aRvkxP7mAbgQHN
WElZWzvv7H5je037NImo/1xSA/9Voou6SzI7yRHajclLGY894Y+JII8AhLWj5CgLfRAqxlvEjr38
qcrrOABN8Otru8YDDVZzhvH1NE/ny9TO9JBWdJVpIXYudpJn4CdgVH5RBteFRzGgC1AsjeMFGGi4
Hx002U3UqUOnbYlGgsQnkM+weRFNk5/kbf68iLLfZR49KHgdQIdErOWIvRkcWM715VA361+Yw1i3
HmkCF8BX0DVH7VSnYatsrGSLMrVpJlkf/LAITlO4+Ec1t+PeW4rqwi6z6SUbQ/lUOUb4u2ZriMMZ
co4zhmDc5Wn4PEiUv84srlpTWegI7xSyuTcApCTeS0jXVfYxGakFBzbJE6vnIEu7S9OfmlvOPr69
TVLkylEvz0tL+LB7JLZv8M/LR3qRKb8cffFS0P6cjX+Px+twl861i1R+vGH/RpgI98RnavP2AJqo
S6+Cul866qtuIuuAGlBeVm67Phljty1PNnjqdVVdI+lzcS+T8o52Oz0vGd+hIi72U7A+AJd4V+4K
uZrA1BFXr3Xdz0k4fwA5mrbExqjD0pDZO0Mv99LOPRZVDGyMxQjpos9tWKCmS9U0kWUyVbqEqB3D
eiYEtlS7KmuqYE/RBY621ANHx3iuF30KqJMBEuXZYNtgbVhNfKrG2VeI6txpnDMGoht2tN3H8t4X
ZZxJRBAlnZv5PiLVcp9AcUEoueSiIhykKhC40mYxRUnbnsxqDaMHbflZfIiWysWSJ4a1vKP1tsSH
sRxxrt1w7AwPOMSs2Z3Cew+edV+o7CocBEewrhHtfJOFVhbj6wu8n6ObxBgVI4J0Dj67fW5IS3ab
WvgBC524n8oJI9HDoBE+vEQkwQJsyFxaZwjRs0l8qBqc3ocTJxmrz3Q7qw9Yaxcnwm5ZhrsmQnNg
U+1H6QKmnHpuumzmicZfoBWV0ryqeTKqSww8peedzW5KoaR1cCSqh6Me4DjmYc2aOPcuGQiwqQbz
n6M0TD9AGpifQ7eFhMwxoKf5AK0W7I7rAq0vu2rCQhMr0vas0Lgm41q9ghMPKVimBYJ8ToI2+Q2R
ijiQGzO6WhTtPugx4GpHm36DteTYOyO//qIF/28gseYDnn4pilNofP0OD5jmVnt+/9UYVFzwRYrs
gAljd96TVLvuphDK1F4sc3ca23VyXQdF+Fg3A9/Pw4ibtKCoubXmyqTAxQ3fzQp7fhZYsvmGxz9m
ASBMN3WFHH4Xr033IWtyUgpGfDAcFo8K42Ew+d3rPv7fKvAPVSAcSJOD9+/prtfia9a1P8szf/yV
H2UgXll/81H/OGgqI44tpgL6UQY6RBAGEHJijLKo9/itf5SBfvg3zmWYi0AaJDmEYPp/lIFYnOB9
4qOoxCg58kNi5/8DeSZeJb9SLdB3Qu+E5IqoFGPZ3whJFTLlap6S4qasEq9Mth5UTOPzV4XXCaCw
T+boIEb85mxasMx6k0o0m4SiKlXdDJ7goQrZRBUIK6k9CHbucuCbWv8VxLg421uSuRv6gW1FQ6q1
5xsAdfulsfvZhhqAIjLeCiePbVBoXBZYGhBrIF3vEnJKseIusa1qnW+mhiF7dBziJwsJ1BYz3Ows
qvwByn+2bjUJVncByTYngA7rDt8AYggr8vy2HBenaTO4osFDsu5FsFkpBj5GtvWEo26+o41OHUM9
ecWxDbLbupYXuvKL00gF05cZhHLv2z1e7aIN8zsRmaiKsdPLDbLWNEH0gA/C3uu5402MfXYMclz3
u8TO8/MhrQ4Z+dBbyRHuqQCO/DiqMC+vAjDu3QjOfF0Im+JvKTQmoHVohJQg5fTdEiSTEERlsXyI
AinbHU9ieUgXbJgsO1FYl5Eg/yHyvRRRabekxgwgJxkF34Pzddb6gShVJzgJfY28qPUUxpgVOiub
FCDnEKGyyGBleP1fi9ACy9+hJBYoUtg8EjZDym0Qw/hp0jW+jqs5mliWfKZEuRbscaz047org3EU
u7COls9yAiO84U5wXnEr1Wh0G9CVycUhfcgW4abBnfxbJGp/n2dYyY6Fj38qPJUd/XW0Q10e3Q5Y
asLWz6sMz3LZ3WITJ86WjiY9AgXn1gqSed8qwP/UB3YFIg7Cl7lPHHie3XQVuc5Kx3/pmhwzKJwP
nMOAn/uFzyl/ubTbCdnCGRKgmWotCQgMjvcMBE3gRlEl3vgV/lanhDE59Jy8YsnaTR4XIXq8ZvQx
U6lawtryllMcDEjkkz77DqN3O4HWUuuQq/eh6Vua9hGSsR78SkUYBnTsvkueYGYtqDybrac1BVVI
J747K7tUJBchMVsvzRAtPSLfqIrwgVwa60IFlOnG97y7Gq0Yh4tW5udh2s5IpfIQUsM4T/ulRy53
qjP0GVtQm1ZsrDq0c9QyGOvTs/DpZklai86W3d6SR5uE+QMCwOKm0ET6bnNQwHLTibThzU7jyJgx
L4XcibJDUtWnvVIXKy2nYcdJwdti5ECB1pPb5mzt1hJ4AaMOzJD82oZo0xBdd6nXZr6qx8A+ERWO
pXlGQAUzzif5powA0/ASK66srqvVQaUp7TzYQKHYNXU8P7jF2J1A7xqyM98e71Zi5GC6TdaztSYt
75QVdppcHgQfV7LzxvVAtHgjD9m0dA+ovG1/Ey9TDlYTu90JUjoB+mf7yNASq5XyyEq0fPAHkybl
BiGBTAUWeyGt4pxMqKjEWIkcVvENi/2PwRTGFx7yn/WDqlzVH+cqd7pTkS56F/eWg3shLJc1Ld1b
uAa8j6mflHj/ZaxmwWS3WIMM5cmqvfispNtQ7WL4QPpCOxQWkTe2GLD1ojqJ43Tc106WWtuCZ9Ud
sn7FnhTCxS0sMVsdvIkuH8be7nkXtsnei0uChayihxqEGMC571e/2Nle7fKcK855T2KIysfSlhaB
lLX6PNpIn/cwlHzeNV+rnVVCxmic0JKnIstguHhTSdplPmbinF/wQfJBg+sN3Q0YHZuQyoLO1mgF
mDUuPniXTaxK7SuijgnAc8eQA1EQCkRoENjUEU2r1+1T2cyZ3HRBM/mXyKBIPIk5pdw7cE0+qZmT
ClMYi+UR2jhAlu0ew3iObsOgcHY42C44WRDMxpmNFhzyPHdfW0FKB4UIlLsWq8crwP5JEWEUNc7l
LMhwWuUalifx0HkPg9QPmSaecSPDgig6pyCxaKsoMwmhU6UmscvEf62LM96RbV2KLS0Ind2SJJ/C
7ir9eiECr/EiaRLx/Nd8vGFk1biide0c/ltPvYJjf6inYJJD6f335RSo2li9AdXM3/h7NeUmf0OQ
gpzaELj9nwxSqa/wTrUdyMMBTuiUTv8opggn8jBORVeEBM7DSoYSiH1B5v/7PwE/CtAtwDbFncIY
zf1HxZSBe/5JWzVfx3GB97E/oZwDDjC11k86D/bQpaEx43/NYaGU3zibp569m2fXGkhYkfT9P5U1
JjmHcfHqZjuOSxA8axwIWyym0GC6h96iU4PHFsg03R2ca6DhxHWFhlvYbKQccP0+XMNNkeoMJzfl
EQiqtl5Nxg+e1OVE7B4WFX0kNqDy1vwxlxNZZDVgh4x3/oI5EhLUyYYD440ZRPSNBppIAKVnjWYW
xmE59sWWZiWqwD8ob95wiylv4c2QHgW5OKTo/E160434pUuaP1/7cVZJjSI+ylEqgwkANSX4onFJ
7UDUgN+BN/Q9NrgJX83l5Mn9tEQs6o8/za1/gU6+su1/fmBoRRJkXnj0m0IcXcWvDywqXd10o8he
cNpEKgMHInuNCIIDcZJbMPForEbELpYoEft42lSl7tmpS5teOclM44LGNJqoIc8AR0ayg9Y0Wwl+
qTWPYi8xgQZhQ5Fv6X24VkN4ta4Ycub7BqQ1GOBdQqBN/gCD/orsYvfCIHOg4ESB8wqHiDcqhzSv
iJqs6varPVtL+CFoC6u7a2rCGG7eH71f5RTmQqSa+IgKAhIC/wVXnDNrspLD8+LxtB1v39ep4Sy7
Nm+49qLSv57HLjBGt2FQW3LbO1mk7kAu2j/5cfwKw75+EzgeGOAYv0jCycyQ/PTeOZQaRIqU4Ysa
YxFeIestcV0TpPpG3hn41ko0xfv3HsZvr8nBLkKOwwgQrwIh6o1SIcjmnsJHdE8Ui1QV+Bwucr0Z
Qy1wql8XwB51koz9GF5ZSMu6ZTe29FUBosJlYQYk7NrL88Q2W+IYhWTMvNM+bvuwvMhm/vZ9VlHL
MGS4h2Xhw5glSQpVqokqbk7VcuzZfIUMWVtw8VU4wKMWNPPOGvOcC7rk0Ma3xAlI/XldzLq4GfDU
GmMje/OYufZahOSbuf5gghuGfC4MTu6XzddwnpzCwYA4HdebmJNO8NBiRk8G1UoLl5CHHgojJUM7
OQ/V2KEi2U8h3m6fVulF6l6JIVR3Y8l/mSmdS8WQ5DlFHNZZucbNb9N4eUHER+n1FhME0LLjZjq7
LHO8y/I2bHGom0uX3wzZx/mVApF8E54ESufyVs5Rwxu6DPDM5HYUlHo4CsD4VHAU54RfB6Q2V7My
iDJXXoLm5jNdzEAdUx8qyWUNxxKPRwezgPN8sJbpbNIT1ftWx6lg6ApVwBCPFdwQ2NGpNAsBfstu
I459DILubju/7avq+OMGglLm3Cp1SxKWO9tOLQY0oMe3nGOtPE2EczWcORtDoQ75F3ltJBJvx74q
xd8/Y+gHi7Mk3goFIZSwN6B5IjAPGIOJYwmX1n3OSoMBM/eUfR9VH/E7I2dObPzCPEt49G0tJlJV
nBw75WbvWRFb0YIwnGHpl2jg9hwij5guXYLL/TePuGkmTQlNs7lrZdBFxNt52EJDgYQBC59OtQkM
F7ysBS6TnGTwtfiGE4+Tks6VySr2zix49svzQNAmY9hpVXL9AE2Lk36IaxtO4m6lQ1oTHgUszfkd
KMBsSKWjPX62YFlibqJM+lBfDh7Zxtm+s4R57pGrCr6dWD0aRnucmM38Fd7g8yegysFTMDqUz6d0
HBh5FaYS4KTkyUs4AZjnY/Xfb4kfMheap9J8Fz/JTbhBGEW8gks8VMwUbw1DoHHaWHw9qMrwLbcI
LWz8VkYyB4OHYvL5AzFoS8TXKn2OJzUcVdwnvk16JkN6s8aRmXNwtCP/WErtMz6ZHZopauoFdd/H
Lf8cnLjmBY5KOA5X7IcrSydcQt5zAk9Xs3iYVNrHcvCEeaXxlOJDAQocngRmdBP/klBj1H0EDM0o
5F3Uj8tRaXssm0tV+/TI9kA2BEFvaT5MZlZ7BTnxu75KVic4kgMVkBha2vdJHhSJ2iEjJSWANLk6
J+Q7tEHVkXP0HvSNJfPtHXMbPlGm6PPfBMuimf7xSGvT3ycN2Ha7o8nThQgKAmWMQMB1B3CftPSK
687JC6wOKEDME4ZtuNjOAcP6UVmnxWiTi4fgbkBItdU11hvzeQX8yXeEjMqzGfy46ILHdkQgTWRV
Wi4ZwY5gtT6GK8ZNM6aRUPhzvWchZrnZSy8r4Ytm/dQlyWaiGNGYyLuhzI8pbu5BBgWxYpkNn9c5
sHwSCR3spddDUuJsB8gqcp3n2YWhcDrRldQ035g8RWmWlEjOC6k21ZKaeWnI4Myh1CuGKjvvgJ34
2eCqSXDECDyWynFoGaUd/u2IIjbatpxpuBrn0GXJxcd74im1DsIvLBDwpuWzksE2q+DE4DNz7aJP
pTrYsp/5TeqygZ+R52PWpcoGZ7lNZGm2udyfMpanHlYh4ycx1ibrgVHkXYD7PZrcFA5nS3fK0x+W
4BwaKDM9rnFMzc5zbU1c2newy6B1SIei/KaWHkNCImYCDHb2sV+TCr+VchqYjpqzGrE1USwW1ocl
zi3/WmNqiS8ES1TgH3vCjrmluBOd2Kwc17i+DZq9POMGRIlF/qIprlj1zeDM3eAR0lXREoTKl+Xl
7Fm4gq7IL2n7eAhPoaykQHBTOnxIB83NF11es9qrZY74xlE5W4wS0E/Ei11OKzXCMS6m12iP79Ma
ax/zs8UHOcBCqNCmGgg7A9ZsQVjYtByLWentvUgkYt5Absng80dWVvDm+jF6FWcz507UX7nITcja
SiohrU20Okv4xWrnWnywG13fJ5gTlMwhMRTDWdj2uJ6FnZr6Z07tZCYIyHD+Zco3BVBp+2L4Qm8u
hFsUERPy4pf1Ku4aen/icUYjBGEJEjOdEKsmYKv3gpmsUBzhEiJcBkCoERBtBti4gkea6m6D6q1x
LryabXWfxhKgZuAZEeqH+GfAljdHwoSPaaYrxeRSq0BQtAFNq91kg1BhkZ8T15n8DyEMHz/bliTx
aoLHa3dJu02fcP8YP8Phl6cyZyertxGEqnXdJUVNhAHSwBWEg7ZMOm1CWV3Otu30B5VEGT3vBh3P
fVbSqWHjC2V0NtKjiTeeL11ni3dOgtUQTNoR68rOjUp4xJCYt1lQZ8fI9eQOA1cyTlIAA/vEmZ3c
PaS9drDQBfZdC0yavMC66SEX+B+ncQDDOrF7YDW8YJGG6XsttScvrVG21h0CknH9JFtm9SYgcBFz
0QiP2s6kb5JefBLrIFs1DnYRTlOJXuvqJC0kAehr58cNEHTVeZCHI4HqJn5ymjJuX3IXyxq9q0LY
kjTVA2zothNUn2jjepAecUFJ2yEwhD87wKM7bawqvKJhYFUESYS9C7f9ax63Ju1h28UVAag7J5DL
Gu5Dj0Dp7Eq43Ex503VNyHtpowQLnbs5azrse+auMBtq33hNH3ycl6Dv/R1EcZEq6ikbU4XjoqKA
agwXVF4YgQ0T8x8Qj6bgifCAidhWEhYSXu4hNuWjYAPndcj90KxwmBiaCrOwltRJyb2t56w2N9bP
8fk6ZBYlaQCcyNZDY7pkl5FtkLmQ/qOIzzxMQWeqv3Ak38AjA8vBFAdASTUQF6ahKcIHEFnjZuP0
VgSTC7SSA1Q/DQHLJCizq+6xzWCUTnw3oAqebWo3crOI6mYtKxH6seil1pySsOVhfmzvFTmiq3dM
fLemJGohv7CmAFHa3Ch1ScwhOggaYRbEpnbZo2eIMpQmMzGhDFDfRmbnRP2o+aYiM6x6RDFr1AEJ
+kbut+0A6PkwGxyXdwnBo+D7j0lp1snKR9ZDpJ3hrZIqSfy2QyywIIIKS0TMmtdPrpxE+DTPQ9sd
Qhfi/EXWlYptUfa9qaXaPjIlS55IM0aya0PpfENOtpBGhMGbmtAbOi2HIXrqqWZsE5vIsoao8Bpq
+L57PcOGY2N2qR87mE98h4J9gwxSbsMEvijO34iKGcg+88ukO1kw+wawmBCykGvMvsI3mEYLydzx
7yOxDrxCm6n3VirSqM35xI6OcuPvKoe4LbyILQyKoX/a1AF3QaPT4AFzSw7U3x8jG6bjfApje5L3
0Iw1d+zR2+EZQSyMHAgGWaXm/GadSztNPqsKGK46YmiWNfOpTzlKWi1SAe4KuN+cqIWYVJGf9sSo
8Fm2hM4yb2bM6dkU43BgsjSAEI7eFrMtIrnzK5cqBY97U80rcFgRHO0+G1V8g0eV2xUXYRrZfJ9l
9c174Hm4hWFlh+O5uq9H37wiAyFYnOIRyPILqfJNoeaAUj4UA1wOImOQaMJ9GdwI/7Rd9n13zZVC
fgs/Bg4BmVpeTxUYesLUmzI08zGtS8IZgdazitTEFU9ggvHKxfw2VYkgXriGWxjvMIsB4dnmeWRK
Qzq9mSnmvd582++vRyWhSNzXeBnzUMXIwtdceNrD8U/FM+aRR0J9KvLpmoG5UCNIoSYoD77wzdyt
WxelVTM7mZK7rB5jZzrjAxqPopbEY57tZKFfQ+6zCm7B7hUEonIkt5JAXNVx5MuipBCPSkzGv3qs
JrSSCHBm37vwZ0dWwOWByzxrbNccAss+4MRmk9bCAyHIh/KSgyfPWS7Bupx7s8v5CY7cotWJdr2h
elS5oxkU7PdN5TNmtqLWGCFWc7eFJjdh2f84EUPAJvX3oLMMMQT6pMHjTxlnFoK0LcvSz56ahvXG
JqfZxrUEXUe8U7nIRutIhJo33YfowicLlzuH8YeIYA7dESafVGFCO+aQHyXCFPIZrvPqPkVHxlMz
ADjluo7pXGwLoQIICMRcEITJqJsVd3UGzrynQ9S382jOD0ynMODy4BVosfjYnjU5PPak3sD6QJPN
1D/CMIR4slQxddT3Vw9tsCmtaqtJWoJhhq4eB8we1WgmRjv3fE0r9RYzJbEUmNtr29e6HRiQ1Zy4
g8SSDOTsROYV57Sc9ZchnB6Dj89ldpJiZzfdhjpax9N40k59jGFcjYKNzfKpDzwtFUsnFoodH5P4
kiDvk3JoTSUKhZlVfDt/PzUC9WODdoq6gKbbJQX/FJKIMbM675NMmVPg94MFhHDzpbsVf4Fsy1tG
GuJGxisnXl9hyr/sOCRB+9rOedvySAtnMl99ajU74V7nUyolpo2tX11GPeAIv7guzKjFrcyCJXmM
pE3D2CsKlD4WdvbAnbnXVo9ep80JHbmXWTkSPZpCt8Gng3t5HzX6F5gRvM4EqSJBx3hLvcGM6OnR
o07q+Umn0pwzVW7VebCzMOmv6eROgvv9wyXfooHAVMQPB8Sx+DisUDj9Co3RKGxjW8LwCsLZQNLf
p0YdWxZb1/t39/ulDKEVe1qDghu656+XcnOaWAp04qnwU7M+daHvEaKuWaxZu96/1isy+xNyG+GC
40WYq+Jq4kEWewu1j7aD9wYcwiftNRMHmSlvXGZiIP2c15CYFYe9cA07Fo2pxRABEEXVAwbLuOZx
7gaFMHBtwpHXrD3fV+YfgC5CNXNEaKMA7vYFhLSZP73/9X8bKg/SLYWtA8vXgYNrfv4TYKlpvMIK
iIJHWTia78EGZY6FbK4cof6zS7063gDuMVqvaOWbOUdkuBV1deQ91xNuoAtn9d48elaalK3+/WsZ
uPznh4JXB2biPBmg+dg4h/16W26BNr8vAvdFOxl9/q8cpSA0nJJZyVucdYMBg+sFRkayf//Cb8eT
hgVVq/kfCaK0h95MPVqeo0jKanzWNq7UtKejOlZ3qWuZN/r9S73h/BqwmVxUsCvj5UWbyX4zoGXX
OdWs3OaFRJWgiY5FkrYfa1fSTYG/kaVZf62TFbnMRVfAGrH3gcqBA0rY/6xvOCWkGl4DaY3JLYls
kYc1qZEjX1QqE/FyZGn0qUHe/9K/PRic3E1uoFkFcCF7+7aQTBG72rXb53aRgm8hrIRKQzkLlcuP
Y0XaqI6X9v3rOr8/mISn4lLVwXZyWYx+nRGpMXaDdWM9rYHluOsWsyngPPCDPieozaGBPaKxDP0q
elw417N1DkKYWoQzI4UMjhozW1ge61U+ZQStJAevDakKgmbx/7io/LY8ewx3QiuIThA+bW9nESeO
wm05azwmeexNyzFd4nL+5KyR2U3CNJv/uDq/baHAGXei0HUDrokb/1t6vBhGL854Kx57PzfzVmr2
pZupoAi6Q5Fkyrs04WhM3b3w5681MR7imsKgCU7ff1JvHxRdU5z6WSFokxLE+3bxnlup1Zxk3hfg
O1CWJc8BdGP407yy71/p7Si7ePpwt8beJ6KD9HZKVJyhYs8pnS9kAUaklve1qeWKElDjiN+xOWC9
f8FfLbdYigLaYDEMfURA7IZvF1tZxiv77iK+iJY+EdRLLzUVAfXDwnMlLKnWcFcLyDQJgRtBnv2Q
0Pxb37FXs7Sf10VOJeRz2liBowHi1t+siwAqee30UUsong2/aE8vi8BMAMI8gSzyWuErkZtTZOhj
ZbzsfvSPrEAadLgJSXzKT+fvg9NA6meMeKEWNrzOTzwO1msdt7zXY0XwIvpJRPJw7Aunkiy10RyY
ulItU6c6uKE2e+TGYyOnbJfYWSzPDozeGZefCjR7j8ipcOVpQWs5hq5SYe1AxQYtmX3VEm7EgR86
sal84aVyDMBCxVTD2AL1fK3oey9r5BTMLlNVrjlfYJj5ejhyHXOuTEtcaox5EHR9kOSsFID4rtLK
4JEt4ZZn7z//3yYcuQa+HWJSiGvL71N74hCeW/a6fO7wiGFpzXpp0IKEWHoWvB/dnfcvafabXx44
VUnyuvJhYxpHv/lnRjWhAGM8f04y5EHefipg4F0GceRW1pU9ouhPNz7ZaeAN2knN+cmqG/Nt3v8a
b+/c89AdUWQYXQzv3FuzuRaTZ8KRZP656ugUnBWNkM1Ht5pdceGO8g8ec29XEEQ+QeQZy0lcXQkP
eTPJQ8fOirwfxy9q6ImDDsrITIuy7M0h5P37ct+80nw6QQ84aYYR+xlOYW/24GzWdl23yv3YjtKO
dylIv8wOGR0HQKECQxbeBRreDf+KwDaZlzrwkk+cGgMcwno6IKCVoAOmf9/PXs2+46wIBe/tImNL
xKmbtwLjuNwgwNoyiBlZ9x0voYpD01GB3c5vK8vxuDmrCijbsswyTVVHNWa95uxMRN6pZbGO1qis
sVj6g5Pgm/FmDBLWFcIe2NcJwHo7BkGQyaQJJ/1xakpTxKYdXT047HMHyPT+eHtv5rN5pixeIYQL
rO5YR99s43PX035w/PQ+9rvXa00BXYZKDeZUPLHUswR9773XkHQYhVYjP8WI5fufhJoMmGbNNoMb
UKawdQOb9Kx0bjOmgG9WVRISezHyquIBDs+tmk8WbwJb2Fd4+4GvrCxq6vCjR05j1fRbcaxyeXfW
2F75meoa88DXAL36g/Vac0bfUTzl0CyQOyvIzZMsHQp8yMf4CvLcpShMD+ZHt5k3krlb0h5k30tT
AEFEtU4zgxa+P6Txr48vinBjjBDfQVgK2AtxL/21Mhq4AxXbffpcKy96KEUbuAcXJsExrOLepx1G
JjnEvOR8iYs6JQgubY+NW9WfyABBiNPGE1reEf5dgsQDZwAU5h9ToJ7xptYj1kl5rNCtJOVtQ1f6
GYX72G9CYeEOQdszvFZB2p3n0Dcv2ZHyFWArx87fQtj/10p1ps5SMWPD1CNb8XcA7NUna8VWCN0W
Uo/tmIgbn12pOvi1hZnQItRO9suwp9KsP+VUxmdQLGmolb0E+e6qmW63dOovnEWC80VnaNymdbAd
gglEdO+yPz/2eeeQBi3CHLQvG8cTlyyf+xknhE/4XEG1jW3Lb3cWEPdnTNLHl9rqxYfQH0fKonQ6
wvArD3TUFpNxDw9ji7qjsDaT3yBbbru9nBMFtpmX5V8Tfo40mFKMoSQ0wvu1RMrDSc1Cto4ccosv
5a0vMe6DjTx+IcPY/5hPwbTNddicI7cu9n6xFOfvz4hfF2smBIc0FrOAUoE0Njywf50QHUhphCSw
feF56ZvETckHxW8eWXUo7PDj+xf79YX+fjFI/xCykCUkXPLXixHVSWknkvYF44QGjpC279HKuBjI
NRWSduinZNN3zS3ddHQo71/7t5n/eptwdehusoi/PYygDScmyRfNy9C2YDxe3Vf60HgOxLf3L/T6
Sf/chl/v0nddODroL9iQ3+It2sVrXnECfYF+yzvjuWwXsJ4bp0A0WEd3LQLuu2JMLYSBdYClkaf6
4v+zdybLkRvp0n2Va/8eMszD4t/kPDFJJufawFgkCwjMgSkAPP09YElqVXW3dLWXSQuZqkgmMwFE
xOfux6ksEY67GrIW2xdmPfe6duvgUGjSe2C9pYWQEXz7mOdsXsy2yIlxt4Z9q/dJ8Q0EsX8qUDJu
wZKaT0HCSGdhwOGoqOSOrq0cwD7VILnLoDNFtqZDiBl0HYzvSQkGKZFdDT3D0V/1obWWE5/fX+yF
fjLh8ZbM2wC2QbwvFmv0z1sCQ/OawSak+G5385sfCyveWpRg74ZpeC2MIHuxtGBYdWaEPihrzQV2
NJIi/fNPxpkv5h8+GW82a87WKWi4LOM/LShGGuYobbH3HnVobEye63Qx+OSiCUZkU7vq7XzYeXk7
dAuhVTnCaJnvSNIHV33l9u2CoKh2PRmRvbOmkRkztetfcoH0tKxT7Yoiae80WuO2sHLrHrkgA2XI
h7Zw0ZDH5dQOKJRJ2YRLrwq8C9vGvtwoAEijm4iz5VWCdlzUARGV1XXutFkLlLjpvo5Z3D1AM01v
4VGwQLj4ujeW2SoyErWI7lUWxJTGSJ1fAJc2TQxthFrmAZZCM2RNvLMdzT+JeLSfDASgcIE+R/Xj
n7+583v383trM4gjHMRp1jPn++8PwyWKeFGidS98l8J2zpq0ksdKWCPJN1noZ0PNCbw//4nGj8ZX
riqPYxauW075Fha8nyngtGxkdc7S+ZFUCSxDzSLcDddBOzLTTzZodi1Peieq3ysLBKiIhvYkRKDf
an1gbf78tXxyd3/89dlq8vj87LZzjZ/NgDWt9Y0fFcVHNKDFcW4vwy9lPcX9Suajs5C6mTIMzEv6
dVqHsfoqiV1nhxEe0k6mgmCJNwCbfV2SqKTPsp9VEtSmQmsgkrqi2dGsAz2zi6N95HiRvQAYZKpF
Mxp0vESVnneL2vDLJdk9p9pqvC2bJG21K3LkPX8BBN7JBRN5M1K8CYrUoVIgUqzey9IgkpvjiGBH
aeUEQzOZUXrfg+xb9/gDHp2eoyl7keYOQEixpzrXqhd44T1KTwaU1aXLgPyGzq4CdwJzqgHxHwm2
pUAoIibiVVeqChpqtUTl4qslLGHs8XGpequ7kflEB4h4JsPcfrOFKZiK9gmZyD//dP79+cOVEjCK
YiAEkfrfRuCWiWmA7qEURAbzgQX5+OQrhqgRgZ2PjDOV9z41XUh8Wfs69glI1tHtq79CBfynC9af
LcgsfSDEmA38eI9gKmzyZvKyD/iU8JE+PxB3InRxEmBaN/rUB/eyLroNwapwXQXh8BLTiVBxnUzG
/V+8J//hhp0rGGkQJF2h/5tjd8o71ZdDmnxEnu7eSZeAgplpIM3QQI6si925A6FzqOwi38OgM65a
KHmoUVk73Agv9jEkF6o/Ca2zvuGcl87ClyK9+4tX+W9bBtDz2Oe5xfFMc6j86S3r83CkxtXuPhCI
ZPTAzsJplgzdx0XX6P3ZdPsU+bWZXB/0v1N+iyfdI3QHNFptaThtHp0gi0462KsHs7bhMHesAps6
qTPe7ijxlrbEGfH9evsnt3o/VkBIXt9zOtxEwyHlrf1jCNUIbPaXf5KzqAU31I9Bi88v+S1ooQcU
saAdcEphs/AJ0/gttmpANgFrQkcLihKMdvP3pIXlQS/hq7BmMWzhT3gNvyYtLJIWAEZpE0AeYg7n
/52gBZvUH9Y4h/7OedZA8yIyCi/v5z0ksbmGEJGrToaAqCU5nivsEjikHLfUj7BjfXJLUKwxk2xT
k3Zg/allJ2pwmqSA5d7M7ZYqwFnFImTENViphMh3ISv/TmDdAomwpEoUjXFZqcEuNralinwJHmDc
JZpSKImc18y839cdg5uePsYW0GZ1VWRjUqz6XnAkC/yqODlhMhxYUHowfQKy0WgD4sJ9Df5bc5+1
puy3quy9aKkPwSpwkuqUzFYRGtFJcztOat4DBCYELmLi9gv8liSneBAFa8WwQRFOn4CNuFB1L1Pa
01xXmTyzOf/0V0KPEbvNeN6dcAAXGEVoq8y2xdBnW2w/GaykoATDl0fSOweo5RiSRx2Qg0ZMj+He
2G7bOiVtqs1WgTi3013FqXCTTLWH+o3zDZSwnYSUs/Vhf206YfGCRxJrEnhOIrxt0q7ipmEhi6rR
hAgRwT9v0hzrqSP757a2x8dwKnEj1JGk5R51FL5SWDv8onaod+Yzvgh5Uo6RbWlprNe2kfZrN6qk
gQOmPimUmAq0tqfWOsf1aiFS5ewpq/Eeg2QcTuzLgmbLYFm2m7gBywZ32aDnndG+fivddG0S3c+3
VpuFrPnOwIg0aak+byj8gcuS9x42ErsuV3pncxJ2+3wnwSuuSN50/sZUSq1Vm5TLPDJ7XOtmq/NG
R1UFnpKNBNAoob9OjkH43+Fu3MxQkLUOLv41h7hoboI6d7ZdOVR3oDHjI/ax7BkHvAt1jXnFssLB
vMv6ONJXZg0xG0gwu3IWoxrDr1xWTJS5aIzB6NfsMaFD9dGwjrEwXg+OpDUurHGhSTs6gI8fvEVp
5SnmPmsmosYdEI9EK/ctOcZ9m3v5iulp+IW7oWaygHXpK2oQqdexaft0G7XSvA8z0e1VTYzUzDhS
kd4Lmzvf7t/omNFmaPa0CjEc5qAlR6oKvMoiNxjhB19Grm+cqKy1D2ns+C8zDGeLsZ5kLClLw1g5
vRktGrgOdOOG8t7Bb3qWTHS+Zm0erjoZjY9g3fNdOAGUWGoEoJNFpZFm7CutuR4prThLJ0lAypRJ
Ihb4xanLa6h2NGCnPbiRbDFRBhABAwG5GWDKwCwvzC6pXZlLTLDVtm9zfFY+16EXEoR0IJdSMCm7
5YhzMNiUhc3+znfwvx2ryk9w6LbVdZ2HwYYYZPZRGOm4h9NTLgcC64t+GAMQ2+1bgjV5ZY1KLeHR
4wjP2FuWtvmKweHJyWr4YADuiUv3pkfXgmR/HGUg0GVcde6Naggg8mNTx+3G+p9V8Tua6y9XRYeT
y5+tiilm8tfmx5V0/prfoF7BL4ClXAbqgY2mxBL3O80hsH/hsEHDiomANrcCc+z6Derl/oJJEssH
jSacui3vD8uiRQ+3MXcIz5AslrO/tS4SevpxXWTMz7+ME/FHMHN2fj784Dw2uaw7ew/M3V+STMMg
TP/fdgIfecgi6ezAzOA4K5Ua3wmpeydqASRLimGoS1l2Opu5SnvNvEy/Sok+YXULrXuXG4tMcEVV
ZtTY3jnO+uYyJr24x3GZbVN8ePscpeNLWYU+aUMvORAPgB7ayK8IR8mOcCHsbQbzQ43NpZre9Col
+kwvKALckJp3aF/pISiy4hh6VrbtrGaBxai4Kh2TzEUW5gSYCSQbfaP2hcjzHIGY8mwTcP0hl10F
STqjrwAQw7bK/OBE+18PrMAdzFs8eMGZrATlBPRMXjEW0KgKLi254XySbbFGRs9GIIKzoaU3xuB2
V6Fp3E/6iCbgYmcupB1ooKcq6xuH6Hih8hE8FYxRc1kjqNwEOJgh9XgYyG1nAEjOk3LrZHr1rlij
KTO1yA6JmoW3K9MHaSeuXAyZnWyrfEh2QdO2K2WrfKV7o8GM1OyeSl+E120Xq1uqiKY3LJnjc1F3
1i28+3FnjUl9dq1kuEV4F0sEArGRodMd9cGVX/MZS09+xttUPRRTz0j5NYhFL+y0yHZ9ocyFTO3u
HdroQtQOcZ6gOpoF5b2zpbITWM5TvSxWjRNe5WmV7zVf22epRxmMLAlwE+3aStlTKBIAy26SVhxb
11ZbOCXhHkJBfoNePrG6aQkM2JHZGljPpDtW5Cweo1EEL56kUoG9UAW90lV3Va/kfRDa4mpi7Hql
GpLrC/hM4ils7eaUdHp2Z5d2tc2ZeQQLhRl85wyZRyQzs6zbafTEFYH2aYPhOIOEXfnM9QTFSuyC
JI2kjdWfXJxjN0HNtcKUzQ2XyWRnb90wVOfQdbPdOHTW0UWI3uaVK1463xPPsooNHKmVc5sTEdgN
8Ticda23jqZyyl3dldF1a5fNPbH6YDnkdLvlWrevilDRsFo4/tmUlflSIEhfychOqdHKql2SZHa+
yNMmY9pEl2dWqaMZK5vLUdY7TW/XTBXaV6wAOuW7Q2qszSr0XqWlPhw55PtorEi/k7PYl2RgNszp
/dXoFeajZadv9HJBG9Yi23yh8vi+7C0yKDSDbCe90G/L2IWoOsShdnA0rE9sBn39HPfMpJdKc+Vr
E9bJjRel9EgTyA3ewHXG26Lni6JJZA++0HPixiTUdGTiYxLxISrLYvvYZe4KO31+51lN+5Xjdl/D
JDDucS7vWcHcQ6nkFhcaXlbXg7ItsiS9RaeF2BJmO3eEke6GU7G3U0rjmqqju5iH5UtbUj7mOXm4
GYUlVxx4h0VYDMmlaghYT4Msl1bKWG2aG/VwkqbPxBKGB4/p621l5uWSD5TBSB2n5oojdXWj1cNG
Za48yho/4TIINk6b5NuwUfoVFrpsK7NbyBT9szarw6lrGbeJHlk7yB8AsDPFGbfQ+/rNakdeCbEo
pQ/etjTUsAYe38En5ujz3HqEhGhKmzKxUN5Y4pUdKXxtynRLMczEngqM57LuBzeAcafKRRSOayC1
jGWmsoMiGgT9QzSNMBmzlIl0xt6YxxxT0UXW5dOR3Iq8GmnwWRuG9pyYc+MRcHZrDTUeLpZL8irA
dbTMNPEEtEzfZ8jNVE1CkDaTtPyauTFRCvqwbp3cd/dN4ww5EHGtvRUttS+eVyzxrDavbuIN24Sj
3o3euDnh3dzSzzPFFIpsPpEA8DN3jTM4eAxYNc6THcdPgPnEKZ/6L0jr7o4VcVqOSdOfm8gWXEoq
OTUJxdktdQknCBH1TZuE8iohl/CohSI7czao1iUU7I0BYng1mXG1dhppPSEfgYqACL+uQ7/cxENi
fkxe1F0phvavtiXnxYVi7GdGYuKBVAkFt0DaMAuB+ocFH6dkVyK11IwwvjEM5p+Kw/Cij+Rwp3e8
9UXsTCtgydW6GUz/6MOapB8uK+NrcsyKC40NeQAWG7VY78g2RFa3LcTQzpmq6iHrwq0gErsm/jLd
pD2gcwAq0AbHVge332mFvXCiYePKsj8bfWQeAsSeL0pSm6zwTpFCY7kV3OLHhnHJDpsliZ5U1sFL
6rpilRdKf85CMJM8mbDTteZqNF3nZuoS7a3CsXaoWl/bkDtsrsnPZ3sHesUGMGFDv4jyHzAuhRtD
l/odjCOdH+fBHRlHzd1YHBjO9UjteTONb/rU8fhHsphI7A025V4WVTMTE9+FOddiA+xg9F7UAhoQ
ZnZyPXMCWIchnAr9dj49sPYnSXTfgfbB3t3JbITAFLS3ktKOXRlzSy+GyksZCzU1oz0v9OW3oK7S
fZ/F5sIelHYSJoU7fpHf9DMzqnW6F6d2oEKWMPlhLKkO/L77Qkb2VQ+7bwSAXvxyuBTGxNlgUmh/
lsz3deGNa3JY96aMqkMVe959X6XmY8pA8Q2i5/CE2frF7wsXhrErMMWlhwqfst4dKtnIvt1yopaT
e8VWq4jcxWSS3VkLwqT2erYBnAbT8VadGjr/RrZyJJ3tht86MVo+ZzbFBwclziRQB/t0CaBm243s
erY56O0rQc63fKl4gLL3mtOXA6AoSdIyP/haWq9mJXrFJi89GtFYHLpaeC/O6MgvjPSj5CZEuTp6
sWPU9108xeE2m9KMAcHQUNFEn0nrJO9+PDTag0PIwgG+2dM4VGoiLXGdC2tVaPq4xTBfbHq3eQIq
qDC00+etc/aHcGg/DZqpdi58quWYt92ZvzlsgsxjO5nFlCLYp462X3CYWuks0ohVRvMAvLIXeSim
OFvHzH0PrCDaXayJ6AQx0lhi3RvPnGXluebTPEwtp7VYqFc7DcZDHbga9n+t2xrFMC4wd7Pdsiaw
1dTD1UchgI+TknPHVV+GLclFLJMQMojcuI5OtNe+zSdaJuiGj/aTTUKtC8PwUOemOLR6dHKNjGII
z6hO4Czb1Rh58ktn0ZpN1mvcCtmLDVFc6DqRzuFaZOVahXbF7DwmzNoS4FmSv/d3HaMV1G8z3zp6
qH+zO9Koywq76wBGHEPbu+sXrv/UfK8w6b4XmoTSnnU97FJz2cnn0eSf0eZfHOK8T/vqfz/ELcus
rF/fyz8e4r5/ze+zTZPZJhsRLp/vJdO/H+JwY/yCBcQGaUGom3uYIfevhzi4e7O6hZeQ4Td2sj/O
Nt1fEJjNAMkCLwc+67+F5PtUpf8lYDl0PPowk0H/YQPkiPWzNqHzlAAgMGlHxhQSxyvTIvBWz3Uf
2EV9SHSIJJLOCR8rw5ZtEVzXE8S7XK0jsCKORzd1OdoVKK0g9FPrqtBMDJnjQmuZJSXYHgBaNtsu
Tdoh3KZAEYQ4QbPoebxO/F+cFKFE/rAROtmaT0zvurwb4hPGJmec0oXyPQ1HrsZySly+yA/ogVa3
TC01p7nhaPb6C0QybIKli9l4vEskYx6LIDHa1y2Ppi4OroVoGZ4FNiJcTntLvnS6At0r60hpjAsg
bzDtIog41Jj9c9f8X8BLeNbR4P/7XfObiPA/5bf/4Q7q8q/iB3Xg+9f/egd5XPCQLMCbz9M64h4M
NH5VBzzvF4N27QCbPOrafKP8fgdZPrfJDKYJcAmSvXb5o9/UAQrcZzoQf8ik0TT5o78BtZxL4v+g
gHPPwEvhDqeiGeEC69pPVprRKFKE3UHfQXZgPPsNzPT1QHFB4vurQuGjEvoBYus6CLtnI9UWidWs
/vDm3Xy/W/+Hzs2bUjBM////L/hRLfv+EiyXxws+UNuc9Y4fRPgSiHvl+3P5Yj3q59B+HoPq1PTp
ushh8JoYTlpJo04FbdDOwquKupItUn6xVuaL3ZNTj1ecZMByTxolOP6mpciv8oyznAenttMv2G+u
tB5ipl692ezhycUvugJ3SfolaUyOFHB3bBv09PjQTKTjcrjQFFU4wc4uwefhPHBPUu+LcTHpbcmQ
v24swsUpU0+reByBHdZcE7uB7Wlusf8yrWPUKcbjoPnsFjOZn/kL4WtXjpOQ5YbuvW7SE6v4bRYX
3XooaLzT2Pq5wYthaesm8l455GjrPDEWgWstbdcjhRhQjRKvuzJb9UNOqU16GTT0Eanqddrk676t
vrDb0Lci626ixjsmRvF1ApveJumSyp5sS0zPX6gWWLJVFG/5YOvbFBTPYtTVW2FHq8jtmlPRKGfB
RGZZuQ0/bNqI1LqOcipj/3m4/F8eLiSYdMad//3psv0o6+jHB8qvX/PbYFX/xccQhJUVSyTu4dmB
+usTxXd+YXgECAPvEgGNH9sS/vUE0SG54XjBTekDCGEw+jceIDx7fn6C0FjAP4xtURfBN/GA+6OH
JjDLwg9LP9uRz3iBATks2iYt13gWntHt7mo2vIXeyWc/N56Z8Bubzhs3zdAf2tHz15Mmzb3FoHDf
ZAEVvwa6FN0j2ZZnAYqVJjkE90H9bQx7l25qD4ek3+gnLcqqL2xP9IuGe2yL37JbWVAWlpUvxIa4
NgO6yLswd/Vv1CRWKa0mRxzeiu9GKtwiU7tuNJPTobLrg95SeNzn14QcUK9au10k2bCvG2+6dShy
XZWe8pbGqLp7U9CcFcGU3VOJS2+oZtyqyXK2TRs9uXaOpqK407w8i69aXRjHxOI16ZC8bwy3qdcO
46MbFGFMkdljxw6+s9DSoMI6u9zrX8FSI4pYvVrVbKu/CsChx1TRl2oFE2gJEOlbhxnMmgyyt1XF
2CyVnQ1rhnvvgBesjd2Z4Uqkrr0Ive7VBPxBv2V/AN2fb3KBBprAbt1SmRStsTpC6vCKSy6bTftp
KtGuw5ls32n08VVWoCDYl8aFitbsue2d6snpk00eqNvJaPNLirKNAcSvO3BeHFPppsmuyEtFam1S
Z0BZlEyfu6kUt6kV23urwR5uWSRQF1XU13fS0sI7k7zu0U7HyVtouUPaAEDXCQiXONdlpp7xZjXv
AU0Wj0NuEYhm5q5Wbun5p5iSZWzIqb2XHdwuT+HpLjILvTcze2fXWn714okEuTTx+uyR2lPn6GQQ
0jFfGWe7wG6xABxSQh3Wq/rkSZO2ImEZvHmBiZgcd/iyG7MqDnUTQiufShDoUps6CdqqgFkrKDPk
RF9SH8GKUB5HTjXInF7yxTN7DUdkSHSFeXz4mJhZeedbIbnbXJR3zJiNs0Ul0tFWSXBi2px8qUh9
cjAyPODngqLcTZ4wX251iyYjpxfnrqVtlI44e1g3AsF7AqS8s1rFhpCysXFVS99+lRBOH0eBEbfu
PGuvWUBL6UhseVfnKGMd9wNUDFLaaG6zvg105L4vneIwtHxLDwY/1dyEfm7MiEvT6cIx3dFMxC8v
x2i8IHLwGnMgIRey9OURWp2bLi0o7WuEBL6h0aLo4Q8AAD/2VJcMbV69xNx/W4Ehn3EbB8NVSGaL
foMYmn1Fn+J5lHbzLthCb43Oqj5ALQ03YYeR8POVJWFS+ZsevBrhbTx8t9EUo4RwKoYMEMb+rT1w
Ddoz7D3LY/tQOEV33yS2Yjc9Ui8p5l+8tfLxMiJDPnhDzl/MZh3X6b9Hf2gA0kFibRNlJ18+r7TE
aflpUzSTo42RvrdP8D1DrvIaQxiO1DhKaCKZZPZoB8p8UoUm8EvntnfL6MXe0x43XIyBqWhdt5he
ow7AFRW/PPUg6h80MJcMBEOF31/l7TsQa8GotHSv6cUZ4WAb5iXUE/+i5Iyr4opk/hM44ZfArOWC
MVJMTdVcaaL1Pj/RG7GVZ1Gs3cFUQrlyk/KO+VEAgrwN1p+fVq7A3hPYavxlk4YFfK2295cl27vT
COzxZMBtDReun2H6o4QRr/mcKfegMi4muknZtqBDYz9YmrIUyyaZzk0Rn3s53sDZuO8lloreKb8A
J6c0wR2XgX9ltt21rqKbGCQYsJh4B+vkm6OCI/ErjIRasCxM7zI01sbq423rTo9R3cC41gf/5Lp8
wyp02NJodD6NeAPNory0rGN0UVslgw9huBe7Sh4agnFnt+cZTuFltHLR0ZeGV8wV2+MZ++tKDQCI
wvJgFV54Y7TacG0MZrLxy2hMOJq5MeUyabJgCm9DiU5zICFIC32fgXDyIV3TT2e8F9Gw7KX5Qfkd
fQe0BxypeQXrYOYYAk3nrTbaXeE7t5iDKDPpO+uaOVr4QtfjM8SkN4JkzIyLJt/gjmwRJIp+TdU1
TsoGM+/CrGn1qly3vOss2ybknkzvee8sKdzAqcuoZlO1w11BUeQh8NKtBTsPIsvEByxcYzPILlwk
akxPqWs8uKNuAlqgf24YcxrHTWuneAivdLpQ2GOm5LcCZnYRpb+YVl4kVo3FQNrmNKa6d6i58LfJ
6OqYDMIX3cjlEj/mojNGpLzqUgnf+xCmJ3a2kvoXz9XQytL0vjUaChtHDQZOgrUH+cFfMtZpFmET
tPOxGu58P008D6w+20VIQFh1yB0uJ/iGQXgn8+Y9HluKhKEMnqmnUdXaAgVPg0RrouyAz+jWNIIX
p9JwYWar9JbLCmXFDY0b/Mw2hwDCkcuc2PQuLdJqZTdolo1hVh8N7uM1XK39mEOItarqtctKFA4f
elJi9M86EAm6elntA1M6W83t3nBsvdDDu9VHGT4oo6LK1Er7hWOpFD+Co13VtvMQjgXMNm7DRSKK
6Bn6SEPfhbVqMQKelN9FazYJ/jvad38hw2s8ALqe9xCEC5ZggsYDdXRssnsTcvkS7fUh8VBy7MbO
P5rQSz7aus4olck9igEbqtZ6rd+wpqtN2vC1UW7RodfqZy9Mylsk9GEVxZKdlUUhDqBN/1z1lfpS
wD76okzDOruIb0uHHdaixh61yriLeJK3ovOW1BbLZZjmfjC7YqNTP6BGHRozNIYF7k33bAZyLo6V
VO+2fvTYuoN27Rq1zwjDHCQfIiJHWEfauieUdPKc2uaKKah3IsDODNCeFMvg0JVnanS9AxnwcB1K
J1+HjQwfAylaSvQmkaxBRGHfpYWaIs/Id/bsFNKtoZdyLQYsRxlCIkz8evhW5CbYXmJjD6oWase4
Wj7BXAJKxbNwFU1zO5GnqJa0YfPq3gS4iF1Y3vfaQafRELCqKXdliB2zqttkmYRjuCmF4fOyMrkd
7eyr13BKaupQXVNfrV/VIV0OmVXWW2nGFDepNFyyZ7gaSlgwmraNzAgFyZ9ekrouqxUtuQTolKyX
k5EaC0G+Z0N9OAMe6lG3oO+uKFdhplzCDze70No4WdPfTCl7vLQH7QcZxr8elczuaBpQOxCL2ovV
IrgjNH2oeZol3bHdBKB+Nl0W0nJoYUmoayFWzIO4xcmvLAhLXVhBy2uQKB1Esm5cNHiPHq1q2A5w
vFeNNd2NruWdBzFT0X0/2Y6FsUX7Rb0z6jXh1+gD+z+GL5a8HmLKuoeYvB5ghB1EbzQ4/ppwr2R4
EpG82KHjUCrsJ3tIXMMxTHyITKsEJJIBl2u6BClPV+PodWCC+3Uy+7Eqir2Bp9yS55QIO93c6sMv
PHf8BJ+FP1QtUP6Tfm8C8kAnYnpj/zudHLYq6TL5rA4a5xah4bNQyPneLsS6TT4p/6wdwtcACSZG
2uvthftZTsRq+DRQVzRXQ2zoUaTByO7UXTi3GhlzvxE1YOUm6R37qqX8SE6WWE+VexEBUKJkattL
PHclZWhe13BpnK/N3KSUzJ1KRmO0V2ruWRIULtXRaK6VY/ZXfk8bE1ln+4Bmo3j6UdYUzK1NClzG
Za5wXBPJslYj5U5YwWduUpe8qrn5iQ55GxIkE/pcoxcqSuDvpJJ2CkyTwzKc+6PoH8Ch2CIaUhx5
D6lmWOBSOU4WG2360949U/ULW+bYIAyyI6X9FsMRWIFpDQ60w1JhlXzWWUVj3X7VbdW+E+tOTmru
vTL9hswIM9N9nQR3et8F+kKyl6Eqq2/TPXWPODenyR5PtqhRkud+rQzv4FUT528cQGHNUOhLEZdq
J+eIEFuuBDVdcu7rajWZv3ufJV4KGs2GhE2/qeeOL7Yv7ppEznBpQ1RR9kAXC/D2tfVZD2bMTWG6
HaByz+1hw9wjRmN3d8RzUpymz5oxObbZ9Vz2Thnm3ENWyAYCfzi3k+VGzFKgf5aWcTQs2Qdkgf/O
8IkHRx85xkXMXWdt7VUv09x/Nn1WofWftWguOTAq33RV3Bds+teOMfnow225YbI8rH1j2osRAaki
NsICPaVnwRjoxSCYvnKlh7fFKWgvqTHglYjCJZdQxKYkKX1ChYUI2ntYGnVEm3gpi8kqF+ye24n+
c0HHU7rCMoBpUjb9t7jJ851ntWJXS1XhGCo+0gG9vBlDj+Njc0rrjiKZqPYvsA77myhuqwv67rRK
mVIvJgpkEVlLH4nYEqsk8MMDL+yBgx/tmEFcbjAQ+fuMgqt/3HS/Fl3+hRBjWO4cBP7vU5/dq3oV
4o86zK9f8psQ4+AkBwMBhfs7l5857m8mc1f/BV4PyQwC5Q5/BQ/er0KMaf5Cfo24EfRt+9OF9/sQ
yGDCTJ6W7A+R49mcbvydKZDz4wyXcBq1eij94Et05tWUB/w4BMLAkE0JMMM7bDQVa86UNyNaPa9z
OWV5cKrsqL6NRVa/oWlj1I5T7cLmgtiZrZFCzQRNgVkzYKGhKFGtNBd/V6DhaRj66qXRdb4PlyPu
17ln7SapYcvjX3JoK4uHdNMR4VtXBgdqUyMQyjNaQfhPx21pjullSqxpF6D4L2JD6z6KScPPHtvK
vtZYjK8HGt4ztjuteoXkO77CLB4FeyretmUc9Rx767SmRzvT5cEZteor1uLkFSbReKOlo0F5eDK+
jPVULxlRpx6H4qn96OvI4PxCfVqELf82it1bTiBCLICPmQ/z1Cf9izH6Zw71X1rY50fgzg2iOmd3
int8LoM/zuFyQvmJFjbu3VRbwd6xOmddmUNN7x09mex/TTk7ts08uMFybJ6wt/GrVa5P9yaOP06P
MeEporflPpi6nuIWJz5jjyzfyVppT2A5m0s8p7sckSRXHKgNPAbzSZ4jtb+NYuo0u8Yqr32/fmgx
T++cSp1QzE1q58ytF9MYKTHd/eEm+U/awU90A2QVyCh8EsQldKIXPwuAFRH8KNQr0oJlHr4Y86cf
4XV/Bloz3GgQYEDkUo0ORaNd2zG7RzqW2mnTsJpcgTHXv1apMQ9fHDVcRwDRDqq0nLtw5L8ksZ0P
eKXGMULlv447F2gsNpgbxw8fGcaY20AwKoEg19PcRQ+oQC+hCqHWtvha3NVY1u160nOuaavV+6M+
We+F251UbRo7uiac3ejXZJPskDqKYUzXg6PMtc6UYeOIl6wKoLnZpXoTcWlxjLbUW8Xzeg+Htt7V
Laa9MGZDWvXdBub6cOGmTM+4C7iZmlTsUutdz0VSk+Os3WaVJizByIo5TlJ/6FZCgPkq5452faqZ
UwimM15RDBfAd5gugagkV3lsyRO0SvNpbIvqw8/YRiwKxVmdtEUgicHS+1cQW9gFQyWOYE70qxAt
6cYvjP7KYafScmQn9LGW8ZTsxjqmMw3XgXmBNTVcN63BGwoneAOwYNopZ743tXS6zXvVPNkxhtiA
JPDJBri41JmU/QWE46dnFhgBTJAu7hDLsNDTCAj/eMOYERa2qPe0S4z36LYNoARoxBEex4Fu7Nrr
aEgP5munLqc3ZfrTskHLGZe2GuP3pCqHc+Wa4YHCdvnkSRv/WZzpW2TY5yGwMal3bv6A3zZgKlA7
GYu5VWwzPvtTGdJUorfRtG6wOq05nZqX/2XvTJYjR84t/UKNa5iHLYaYGAySwSnJDYxMZmIGHHDM
T98fqFJfVfVtqbXXpkxWpqwMBgH3fzjnO7NKf8Aylx91GZTl1kxjaL3QlneAVJF3iLUp6NFFr0VW
r+gR8hvUh/lMoHtXNOvD92NLRDYkxc0607UWSeqiiX83pav+cJVK4rDW5GutrO2FISIBlZVI8W7S
aWWftVrs26ZjtzzMHgmXxjDYe5MNthMVbkq2mQoKP/rnr+5fAkW2r5+wPhcrHzrwbROxvdr/4L2d
Wk2S7NnFV70TtkL37Gj+0rXKY756/ARaTkqa3UrlKV8y3KDWLDxxC441nfcuMAZac95BhkJlG5/c
YhQfxWh3i+9REiX0eR2B6CZRV/428z2Sn6bs/v0fgFUeH8vWuZdhNf35B6jXQpLHx5ahtNc+wlVK
wp9Ikl0Lox/tds05E7cT54UOQ3HTzSkRIgDC1GPVutEmVFC8ewYH89J8GLOjob2dEQLrYoh3benG
T6XTYvRP64SO9J9/9r9Ecnx/+WT8IH1nburprH7//NmZIGfdak7WtRm2ZPRJyvg3T3PsHjrZlYC8
svU2n+V8V2L12veVy0+g17V9dAlCPTWVmwUTM8ljaU0dFpZWeQJv6+29yeypcNuhvltdCRFQ5+ef
KtjYLIUm+RtsKDMVLzM/iUodjioxZCTOt+t8P5hTUe+d0ekCkVurP28Dz34Y4ledTJkD0mr3BEtJ
h9jt2LtSGslOEJ731tn1uu+mMab2TrtorZ3aDXpdn38BxuC8wr5GrJoUuhathkDm2BSwqLuDhGfZ
+kYhxJGorvitdnjVqQnm++9XL/aU5KsjwRUXVcG/HJifnda506+0T4zKq9wYA8ZG6ZcqCFnLMZC9
8eSNv1D3bifI9tXkTnwasnq9NdlMZ76J+Yk5Wqf6C7CFJzRSCEbM1s5+OFX+02gqRGdJOh9hDhEU
tw0GFZM2kRAQGVoMZC/YlrlL/vmDQJHIb/q/ywaeBBCE1AwYK6zvcvAvZQNnNZha8DRXuvIeHZvK
C+Z/n83lNDMSiVv8+GihCfZbSRyhFBMftt6vrIE4kxDSyGMK7yFMy7w8tRkjOn+p1KwIRvKgKwS3
NRF0TK583iT1c8Hg/ryhBj91mv1fQ+aYSujZwAFDmboN2lfKsduRbI0Ir/bCc2DWBnpeoyQ/u9TQ
B/oeJuCDS+cULqtwjrNZPTNv1ww+pVzKQNGhR7c2Kc+8WFMoB3X4gqbPEVnUm1W9bQ6ztsq9yVt7
cEosjL66/V7FlPWvGCUPllKwVJn1bI08Y3nVhCAYvEHYyedJQfXmvBBeYvKw5ro0A5iizk90PVXY
gYs/NVpOIrgHX5qRw9ruV8ZGza0+x6YXINhOX7gHshep5AjwVzEZLhbzKn+VrBjYchStnRxS6haM
ggangS/B7WJAcLSrMk5bgdPNzYloXa4qMl7CjsYwIfpk6CP2L5XKj1tw5JUkPqikwmxpxXFP3ImP
xHKNA9eWphmWq1Y/JUDkj7FqcuusWm58piTvLOQ526K4Ufp+K3+85SHpiTAg67pVP6uy4Vzt2wod
PSe7Gij1qp0TaypOCw8C439MhjfwWVOmjWg9fmjNSmLpggj4ARY/7hDNyedrR215wEzoYWQj0OO3
DsMHbO6qRAhtCsypDHYRTHbrFJkjljhX2mS82B2d7dQpPIVZS5Xpz0kX9p6FIMUSMeHNxlr+dpzp
SutcZiikzCb2J+ICGB0W1cVxqvRer5wJCwiUHl96y/rw/SL9R2L4rzpbGg9u7v93Z3tspo8/9bV/
+wN/9LWe+l+a5TjfOobN6/VHT+vZmMd0m5vV0WA/fTfPf/S0prE5xCDFbbJEmDgbQfAPaZSJsAHG
NU0tLx2iKVruf0PZAPXmL0cjxAPS12x9OyD1DcD450sSSW8/1k7mnlTiem4U8t7CqdDR3cB4+qrq
cT0yuzIdtmVbWgqK9uJiQM17g1WK6Cd2pHJPjhezp1Qs471p9PFLseqxedNm8/wz7bM8wZ1itHEQ
14OhBEROMdXVYi+Kce28LFY/PQzs1DFKLaSSndLcLb/GcbHOYzu4LykzaIJDys6tmOFq+hLWDcog
OoVj6pHLO1pjGeUU8eRMEIZBCVIZ9heLRnyYqnNMynK95N48vvZZa16LWBlI3B5F/Ls31uoOQtpt
UQ7soRaagTfi+doPk3r5dWYdEOjk3v1myUyYiZdYbMu72bnH9+tV4bwY8p5ZwHy7Op02+R5l2G+n
UpSHps6ZRjpQ3y6jogOuMIXDWFO6+GcpYM0zjXVBpkW+ap5PUFD6sSL6OpT4lCHDxumbthis4wy3
cvfSQV6KydsuHxctTe9gTh2tBq/RIZvKZM8mwD2heRv3KrZhoI9VZT9WKf6c/Up4j4O3JNURLuMh
I2+L3NokrM3G+1o0IKwBjZmjBlj3hhvb6/oAo3h7GuIij3Kp2auvNw1D/xbi2HYAk8a0bLeIJ8i/
XBDu7+LRGa6jU7UHSJnNoVBU+ZkqZI0EHuLmJjBXWzy2JXYe9IFK0JBy/NB4JQtCRdQlsYTA9X03
WfM7ivmGITXw9x/lwD7MHszevWGKia84XRfMajEg+ROq1RgOPSP1qJR1d1eTfRQgt265dm3RwgOf
CYWmau5PGHk2HE86J/duL35L/ivDQe3XNgsV12h+T0lRmghkyCzxM3Ptf9adYSsHSsPyJR7m/Egf
00aU6LmBh8sePwTsgXt7AmvWiNrCzWZ0UDaM1thpDTZ6YhM1Elp6meQvrcp6fHxYCetlpaCh2umx
3Y3ZdVqc9L7S8QeWX/x2qQ0w0XfEdWz3f6rIM5Xy0iC2wBYVXxLZemGlNbqvmf34NlkTdSlMmefE
5e9gtxSSEPNoyjmJJuLeYA1reBAPca1tq88Y4zVvaDDiQj0tvVnsZIVNS2FOENCzE/MAnMOptc5H
cNxEUhVbcv0W6JEWSIMdslbZLm/+daMKy0K70UkjuW1UDZFDY14ZTh9wQFnnFQ4d11+nsjaplwMm
Cb73zUlX+aO5xGHtdjyBZt2qFwUZsh1KORiBAZ5ph3CwP5GgRvpZvjhHY/am82AgY5raik7NGgbY
XNXa3tiyHU56PlRXhJwmhrHGJss6r/ur4smHNeXFLAgRYAz+zOgL+IFbfLlE3Ya5DTuwyXL5pAx6
eaHUcwJZo3XMZkt77LB1Y3St6pIgcRPhoZ2zbyiA9uRTQlCszs50HIp7w6xfPLMrCSnjxVYagyyv
5Ip7jthGCqEgZqsX5DD4CM9krXboVruCKw8ZTsmb6YnWPA3VcfGOTmOukV7a497Vc/1qi0GGHE9F
tJidhbXNrCKb8nX2E1MOt5ZXqBGBdvMZf9/6aoBOpIbGhoQNocQ1k6YnZ+idJ4ZZuCknu5w5pCRn
itNwdviZFSsYeOYGpleRrHdqwdvLJje/X0fOxiIR7qFhmnYYFI9ViAbkK0okpiSSe5BT1rj7Jjr3
gIju9lJh6N07XeXeFJ3+wRwUTVfCLmPG+uUzJekjmBfoIAy+lIepxF4Vr0YNaykp+bZ1krY6zG0e
JkLitPnOjZEdH3apmawepT5nrIvuculOX6NK/4jPB2sMm/FIhZgR5qYz7DrpVj/axnXv0575ZZDw
6/+Ru9ZOtwblYhVzfUcSShZuWU1PEHXK33Ix+zcHItij0871Q9umSbRorborhTncjmvvHnPVlIg3
CqWIEBCWHLppNjxmptGc3FQaH+QzY6812gl7T1vfupqQ7CEs7Q6XXEHIPGtjCX7pMdGqTRWraNkF
GV9/xvo6nqVVxgc1JTp4zGUREhfEkVkmd5on80NGq8FgdXBcNqKug9iObCuED7pOKZuuJ7UU6a4q
8uqS6WX8nNbrlDLLsOT78o1iWpUxO+sw6w/ssVsWVNr8WfVDEdD+rU/GaOiEdgNcZT2W9YS7t/K5
ZUp5xh80nUlm2mBStprzvLXpFaKA9sigSIe5lAvEgm2/BCxg01fRCvhRrDvvU9mw8OZgag/c6PNH
ii/0Cc0b82ZGhnOEtbmg7jRXxGhDf7K6/qEf2FzeJZ2h9f0PtbW9QofdNGmF+mNB2Vgfmtnpslcm
P5tip2/sgZuoUN38bm3SUfdrY6giQK5tuBjjjARLndcvtx/tKC6WmuYx4wgmuI8hYdfhsk3SZdhP
avU0zbR0sD8S1JFZfORXWYZDXZcPBgiT0Kqd05AoImwJlQ3+Ux//f+l9GbJQN/6T+vjrI/2TAUf7
25/4++JHw0xjIuNgv8Mtzprn/xTJmAdY73B/IZpn8E/1/PcSGWcOfb2q6sDDrS1r+b9LZA1jAcYc
1j5bv8+26N8pkSmq/1Iib/8FlY+12bZMDR/0n0vkQovbAR4KQbKpqRwTXMftDYZClt+Kq2Hf5fpn
2GEgM8QkUT6umbC8T7BZv9JmtR5NpzBAwDRgE3hTXgtHyW4o62aghZhmY5/6gvPaW6FgwqJZF661
Uk9aRHhkQj2rdRsrfj1mpQFq1MOpg3Yrzy+OnnqI5Rih7TKZ1kdoXAwHsFgG1bLVeVVphhtoYpdm
jMei3BseCuH1HVnFU3wuEQqd5aD3e2hq7Un3uukLrei7WfVoejypvgFEdvaqyMR7VxVqgKrFPtqG
/DC6nNZ1dlPkZY4Op2Zd0vmgisYkxtFVLjXrmRnb8LhLifvs4qDzOFq6wBGDVo0keJUsePVsyu+U
NNVfR7g8JrJI0tkpSWWWqtdFblq4oQWb1KuvpZV5z7M1L6ywZmMvdO91nl07GlVikoyxemAf1B7M
odMvXVWxCUGGSnGNh4n8gulo2Wl2S3Deh9dTUfBds20TdnFDieHty0YZP2XhxMcltowdBXL5C8Mw
A7bc1X5tg92W1rxrDp6e/RoGvYu8KZt/WBr5OZBA8wSlgEs2TVW677o+cIs45P3NbvNaZdVrC+r5
FoIUeYfpNL7FvWIRIQV41iwyJ7DE5n13phpBWYkaTvONzMMzv87mRvxJxXF7Ip/bUdo7YlOxKKM9
Lg5oWFuGVI6DIxVMFOZNlBd7lVXMEgK+gsBkF1pyNQutuF8Wud7FU0qRv5rtOTWwjfuZOlv8LUaD
ONox92AEGSfD2skeJ1uWZ6sSyzlFNnPLJZrvgN1N91PXdrtayvlnj6+fpDDVgIZVKOI38MB8YCZi
avsKX/QZcU52mAlwO/cxkH1/tqeEOLxSCUowSIdUQ5Tt43x1bjQ2QI2f9Y56QeINr7DzMJF3pLPV
+DhGz09cObwY8zIQRGws+q4wihaVgOpkoZ6kwJ1T3QoKhQx0ikTduxkr6BkEoYIxDdDydDtvms9Z
y4eCLyFO2Jnlc9I5ZCONlHi/G1TbkeuW3gESiH3uLOWLVGiVKRM8YJKSEts3OgU4Bt1qFRjC2KIl
Ve8VKTJZKZ1zI2Lk7hWeO6Splvo54ird6ag2fxZtvDJErUAu22Nq7xnoWD4CyumH15gGl37sgPbA
gD1ANEhg/kzLTTMpZh+4OAxOrk2AL1mbShotg77eUxY20dqiybDtuQ4BEOlHicv/SkC5tYdbPrxY
qdU8kGKULj6ARlCPXpLdKMJYfKvy3CpwPX4kmwKELO7Sg9HnTIS+d+NCczLmCGsgDmRkWTyPczv7
ePy0XYorMUw9kK9db8a3pBF29zY3sQbT6YlNqX31jOHQ1cZ6N6EVIeLXOVkDrzWeAn0+ZnGFrGuy
m/u80pVImzQJZEm4yyOoC3FLscjClICb90zVWvbgyDaHqZvob7I0PtZA4x7nvNUDD7GYMQv1FsUR
4slmekjMtjsvUEUDDk/1Igd+3Qi8wa9VGQQolZ4pMSb1uLYakF/LvgizrY8AAPRjJQcytTVJcQ7Z
mM16nOw7HX5XnIknxRFLzMza6B+R1y2/KlWIYFWc5bDkSKmAOFSsyPFOs0si71HLrGLvDLMISW/p
2b6s/Q1Etvm5LlVz14o6YWQ62rfqDHqzaTiIvCSdwhiX5pvRqOlhERNT3Ln0sDnAP0Apa9lvXILr
AcOc8kvDvMxwIDWCxTaH33msNBeTpNWrBF0RCKAhzADVj2StkqjFzxzqzUhbMUqF1o5h9htj9/7c
VeVVoocH+QVmweg6yC5l0t+vNfqviajAe1XLvDuZdhBQWdaukZnYHWAVNIRok9wQatYYDk5q/sJ5
PkaTM//E880ygzMTwk4xpUFnW8qZ1NfWb4Q1vYrZywJTE+vVdicPYXpjvw1uyrtBix6ullse2bTP
t/TuCgcWXvPJysz3ohxh9TltdtHiuoZQ0mgfU5WYKOzXZ4RjcaBPi36wRpvGUlVi6zEjKCkEq+Ee
WbxciXk9Uj0wN6fctKNCJeXLr3XLC51sfJhEkbwqswUBcMD2xhwjvc9LCSdYoSp+URO7PXlG65wS
NxUuJ2jsHTg3FXah6lk6inFd1+GeYrL321ItyZbqCpBiw8DWTq9OMVJTXgnG+p5Wn+01SY+eq1wL
fAOoJLsGN5wRJ4FZJ+4hgye0S9y+jCTlbaC68TlHOLhvbDkwqcY5h2+DFlhUIJvQYOwA02YQ14bc
1+eyjcgjr5hHdxzfRFx+pJkKUnZU7Zt1lM5PDeLNZwew6WLJ7kEalfW4uhh3F1NeCi+GnTcZzpGw
2nXvDs4QtYxcnmWVDifLrj7yNe+Pae6w3CuyZj8iQTxAY2Z6NSuJPGUo+LD0JOZVEpB6v7JvCF1u
rpFMhwctEfqbMtXT2eNWZrmqxeOrlmXKoVxH61yJLD/pmbVrjLylT1DRnZovswLqRnWrMspqI/ad
ZCyfPDcR+6F32zvh9hoUA2Kn1Tb+5WIPoZ9M0z3KZtR2FPUHSbLBOTXN6QbcS/Jj9GBxO5JME7GW
jINsa/1t0aakFQ26XuTOI8g9a9eTghLw+Zgz5cbtyKkawfZ5jyWCsaox0zvW3udyYj892zTfsWY+
l22BNYYUgMhUunGfdSnji7mI37thmffmnHXv6NOY8nnEqzSjPh6dKR92pS3fJ41zxSOLF6jv6Beb
XpB544cyWPhVFkP1HTdfTx4dtVMk5c3c3zgNU2P4FtV4McsmAdyvNgFCnfI5V+z6kaKquKlbl6ve
InHdJ5WOlqlpem1Puq64lIm5q2xji65Vu9uJ6UVYz5ayT3Oz2qmpnpwdNhVRx0DlkKAXRKM95fY9
Uub5mJolgnt36MIlzy18V9O7xFcaNA5b+T3CzvVO4P8JABhqp2bt6p3lTvPH4DI382W7UqQUQBgg
MSUtoXpLa4ZEHc4/CXER7/aCEJ0y96NKvDjkg/wmhLXd5ShUm2AhgPa4SNUNqrxQDqzMCztw2qLK
GX8V9a2YdZw4hWlHExGJKVvD5CvuOz3E50RuYmXDVbc8FeNOkd9R9wZ9pgJV0slTVmPBDTrF2mnl
HEDhTrWZIrUhAVxRf2O+t/x+KWFM9RhasKgnkUYwik/p0UWyLB4sZy1I0lEXRL+x3Exfen5U+VW/
b2iaA1uvOHLqQcDaWCT6BUmeFW4VGbZTifugZc75g5yfDuP+4Fh+tqoPDjgq3ceDkl+0qdd+zsIp
79aZubY66iW+n4JI43ota+3RneMhj8N4dNPmZzZUI743RlZe9eTM5B2apxiYYHHTz67XPE3LyLfW
9F+zgmveq6mU/byztZUJZak5Y1CT4RBaXlY44ZImhCdAfGTKhdfvl7BZwk0en5AawfrBn2nelWQC
t6SP4oiEHFSbNrpzqEo3Ow2j2962gv93I+3mzeDNM4ql2/E3KreFh3SVHCF9nzmWAGkk5po9s8oA
MZvdo61DYGcb3wwXZ7Cf1hSPYYvf6csshYx9cGHiJra8KcID0l27qjX8nBhsfEWielCnNA1tA3wP
QI5pOJhlj9+XpWhI1aczZqGE0Se57WSz4mB3pRmxudBv1Fqap05FKZZZKvAB1uqhZS/VFgjD36cW
onmes9F8ldpGYJcQJh0cFgp4NBUgvco3d2WRiYyMQGymsfFdkhNITk6ANz+SLJGEY860IeiHFaac
SPQg76UMO7JkcNlZrj0wxBaoTLiFNyZkOxwZs1MjSwEyYa7y/Clxy/6tp/SkZ4KStNRr8sjoT+7c
7csmKDzfY6Cm+7Lgql2UGK6MD4uF5f0g1CNkJSLR4wrWPNbvHMqRZx0Rb9TXPvE6P2m19oVMKVRj
wm1/1E3yErN8Pps6O2HMO6pyMPRN1Vh7gIqGUb1xvEo8jpBj6jCOSUG+BfpgPtRp++GsHbYesc64
zZVUXQO4Ulz72ZqYE19IbN8V5VK+5ioGJjefYuadAI7Q/Gj6nlaof0a6y6yPsJxA6GZyI6tEsNZh
iZ53yIZD9C8rPo7ews3RdtQ6G8YwjFNr+lyp+qj4FYt1UTMv963jFjjjvTK7dolHJdauSCrGfNAj
6Srw0pzVO+KhzI7puuZnC+DRsSKp8FJadA7ObPMwqcpn6Tbrc5qg8ffZ1/HDYQdqItUqFqBZyEt5
8ic1WHNnvVOWBn/JIOJ9r4/ltd7qJGPluUJqQrZDqyanWCfcRlD5olPymkOdx1qQ05Zh+qq3Qlaz
urNlUFxntWptJxhO1aWd2HbILK/aH00/udWdVuTSiIhHpBlrNW4BqHDIB4IhtTE6QCW11y8Fl850
rwHXO9gpJqysHpXlta9nMT+tk4LlD8wHDW9/P6gSeU80DI7uCGBv3Tzd8JV0rrtrEiACgSG1BofO
/6pMYKwmRrLLmsz7WHHapxJG6ss/jH/+B03jN+/gHxUZ7hZxAxYTUwBiXmsTDv+jMEq085SXhjZd
EkWSeOoxdtd09mZQ7RSoDHHyrlfGfsz1k1FYO8XsdlaqRa4DGmFAU9b0ET/q3ltzUgyy/T//cJuO
9//6bOidNJgDkD11lq//+NkqbSQYIdanixDdxRHUivEhG/+VMu9/+EvwkpsORjC8oX/9AixwKzS9
48SEV0WxSguskAvlNH8TcP1nZf8vV/buRqT/JyNJRt91k8k/r+2//9AfU0nX+a8tk8n45pPj/98m
jH9f3Wvs58loZDv/NywQA8u/zyX1bXXvqa6p2Q499TZN/GN1b4BJsUnycUEJfMNi/y0ogf1XMJDJ
upt8yk3dhM0OXOw2t/wHcWFmZ4xvNJme5hZfNb44AFzbmvZGtA6jnmWGbm0O2FpE0SKk7GOLC0od
XQs3naSBPHRaFSOYaUr7tK6OGUfl2KyguFR1fsCrWZl7OKaL8lB4effa1lTUwYj7PQeyVRKYNOpy
pFKu3NYvAY7qpGioK7b8ZrDPXm47XG5Ttx7RUPUm68jGi+gmjC4i+XlOA2Nq4hOSPIF3x1XQwbIF
/Plt0e1dL4mSVQUAlAqim1lVW7oVagya9LNHfl0o2YnfTsim/WocrrLUlZ1DNhjDpXJUDS52LXsU
eb48zMRXXrpEr66b37yOnLmB1Z67c2L5taUmdHu5uJaWwJ2dTORVrc1ySCbbO+miy9hBu3vsYx2A
oyZrdlaNK1uXacGXOemFFs5W3O7M3tFfy229kRld+ajpsx15qfmejIu4Y+nphRhdjPtBz7vjCIop
TDX9PrVXFG+17UTKgu1pJivx3nCU8mLU09VSqWmtsmTRJ2Yn/WlDAdybLPYCJlhw4KqqDDN7bq9j
x6HuD4RV3lJ2mheysBGSUYMMZ3WKWlb4l1h01e98tL3dWJgwKSz0SgzC5FW3vZ9WjF9JA2SN8SBt
fVvyD9CHrx7MB58kkToQpXUap6YKnMyrH/NOGlc2tfONIZzpPpNq+yCK9DPXySy1GnsKuTRuGE0t
oTUgv0VtaXKTC+WBQIvqsewKoPlFKS+6UaQoGPMuiL3ioSPy86LMsGYy3thnfD4wbaQ+XxZiOUIx
W3qkkU8WKmR7s0uNk6fVdYiUKd1WH4K8bui0WXfjmBVCuzHSVj0hySIQbJ7uksEsH9B3lmkI0cK7
OpklHlxEE4zA4pzxe7KuF1NhpJkLbpRCnRtIG0N9VXWeaMce+rNemObNgrxTdIa5o3SXt81srG/M
Aa0sYr+fnsw81chkK8qWZn80w7YgsI7CPdkpLfoKw5MnNbVvx1G2UBlsds4sM/PAzWfqrrpEAyB5
BsNZXSp/iMFIoLZ9UbgRcKheXYgHu9i5MUePyrSt8cEO+X1qdHcK1gQNPXXoleaV2qOMalf8lMJx
jlXevCwGyha0nO+VQ6rGFuO5BFWm31gm0ydM3zfl8qUkGCwbrRfQvtRXc/Cwgi9efBDTqNxOQNOi
eBBJyK70jcNQ3ulgincKU/GgLBLruGCtfzFt6F9z7kgGl0g/FeyZdq6cHEo2P870NwCTbTQ4VbdH
7atT+J7WPjv3VZ/6bQ8aBEoC+HjUo7YHdwiVIbNccLKTyHbFxFbepBS6urFRPgjXSo5jzteMcNs4
eqAbH6q5XPd1D9dVcGHviZOxb81uPC0dIqGOgAWompqcHpDtvmD1Vg5Ku1gXhtZpzQvWSHNScZ+j
Q/XCVqMvvl/iyaiIE7AuVed+Iqa0IttePWIaFrEz9boAd5bF98AdsztW1x+1KZjWtDjJ10z7sMVo
9T5xxv277PiRN35b2IlSv2HpSQuuWzzSalIGY2WW1Hdpeb9w7PrpvAHPmq5piIZa3tcBOCbi/TjA
7Uk80jIv794yw92GVtU+th2WeRUXQwJy7a4BDUG6lEddep8Apj8agp6IbYlJsVdaI2rANW+Oohhj
pu51X24yFu/a585v0TC/TfRZ202pWzJUQKjU+opNWwXfm1ikwMyqYaZxHiyG/SKzlZ22puvO1ftq
t6Qtqk+/Zpw5Dy9puUjNPCxIW09VraYDd4vS/iwQQiyYkWA3R6QF6vQHnQtiKm9m91AMDEDOs9nZ
DzMX9iPaEF6RYuLRY1I1Wj+klnWndK0W6UN8tT57nv4s0AZ0xIGmxI7pT7Zwrm2puDQJuCtPja66
p3aJlV3v5XUCv64/Ag1O7tJyKB9dRDCO342Ks0/RgwFyZbn+JlxTRmg+qoOWJemHS9XvgaLDx8hy
vjfPidEh4HK+xVzrRCDRKOh0J2McyZGbV5yhHO2/68KkNDdMfbrtRynJdNJbNQRVSfOMIBUhWW7h
i/LNeR1e1U1t1nZq9sadDPxkqoZbTMvVXTxa3m91TpGqpWVsoIotxlcFquelQtKGVJ811aZys74F
b9m3+G3YdHDJpoizmvFYbRo5JGfI5XDSbOvFmG+RQV3qvgybto7RVPml5MSOn6pBJ+fPFtn0AJ7S
fuEe8SLxrdJjxYlwy3FEHGD0JuAK1Ov8s6CrMTmMEtztRT3ezw5ND9SHVLnPvkWB+rc+8FspWOIV
4CneBIS6V61Qj9riy0QrjRS5fixlOen0jXV8ZGFVAVtIeVkFPLK79VsyiJwedpcuWShEC3Fjt8jh
pzdrWqZf4Kjbd4ST465WchpcJfESBHXtopywVYz3tcV54xuyU36a6kIwBGnPsW8orjwMziK6g6NM
4t1LZqT0yxrD6tYQFYZ5lqMn81Crv4IUBZjmNkZ/zU22b74yGy2kAVEeeecyWmxdRYqymHT4fHIv
MpxOfYu9PjajOlOLOdRGhUiP0syusSewzRiLE9SsLODNuADfOZ4Z+FrayIap0Emom/r2pKW9HdoC
nvQybgIhnfmrU4o1mCGURK0KzMDO9T6y0tqDMy/FgzbIPpRsws9kLOOJdbDrhrOTi6N0TOJoycHp
3oou35xxySA1/C+y+VEsoH+i3qTz9PHUrL9sCqjbWGX7ZOj2JxHV3rODmeyjSWQDGBi0R8gRj7Bs
GQuM4pNXcCKymFWPmaM6t95qOu+j1ZUHgRI0gQpjrcgqjcX4JFEsveljzXjxsNpnaK6MmcFYx+qz
bvTmkLgz/7OANukecoyJV7eI2zGYMUV8jMRhBEjuxDvdef9gefATgnzW1bcBHUscJeo08CypcvCB
FmlfXsteKSLFK1FOuI/jH1iO62fcirYkKj6dbwY5LPSVBPGGaydZl+NZPuZJcQ/tGMx77VySBZVf
Wo3B6CoRqAuWS0vvAbnz1MuA4ztMPJCbjNGEfmeX1IYuAtg9HgeLLJVuND89gPc2E1yRvBDv4rCW
qyaGy5piaEugyUzdk3yVXGSvr9GEZP2o56D5V9Pqw1UY5W5Q1eGssQG0h676leb6pnMcbOcXaYQd
qALgNPDI++45QZXwaSMDJ+sWQLDPb3PdoA8InFJ9LrBlGgWUkthipJN1SW5C+TPzLwEYoPZpPrFx
K2nJ0WJMtw1ro9cSTe4TA7J0r2aWQn8QD+eOnQ5T2P/N3pntRo6kWfqJWKAZd2AwF07fN8m1K24I
SRHBfTeuT98fIyq7Mqsx3VXAXPZNVgYypJLc6Wb/cs53UntRf+Xkt+jUiPkQHt0519ptgRFm78Ye
Qq9Chulb6zqoCtkbswWIYgvqSVVJe8NWdD6lmqiOA/KPM79hdpZmHH8Fc6zgdim1z6u634aeURzq
LCTLIZ1fK2xqnS+kaD5CFjT3Rl2zHNPj5vCr9fvfLvl/6pJtXrv/rks+/df8k99f8oe03fybBdzT
YR9smaZHeud/9shCB6uLbAedOp3q78iwP3pkFDR/6olplmHmswFElo3059+QszOh+aexiofNkfU5
Wz7LIFPkVxrkn3riOlBuloSjTZp35Qpf2o6Apya4MWq/a7WKyGKHjxyyghRafXAtiwntbGPpGlX0
rFAoPWasVklHb1ubKdlGwxBlQloPkKL5ndEzeXTqbK6uaYQoydnmDXXccFV6GuMpmqSDrBc8z5I/
rtost8+9WbdfaTjcAFg4XKRSI9ousp1txqqXhqwO15Wcp0fNnfGazHCwK79mk8jHbNFgzDuefmCA
xSgyy09anQPHaWCk7bPa7ep79DbpY1MH3nubzQYLWdSywm+aPqlONkFSwYYO9E0jqbbk/2Ky582I
Uy3e0SPomHanIt/AynHv0rqw32vHwZfulcM3RuFIRS3lbMtuYurN6BhgYC/ZdpdGpLksoDX4JnOe
HRJ2wt/s1qrfZGvIEmJc7H2VnvuVjdPV1RtCmIiImA78I7j0nW3cwRjW9wCPxUYlS1yGgYsXpoNX
ky9cECetT5NOEjOIpBUFl5ev0LyjZTQDsMWDsPo9Ds/8vuPie8EQxPnZTMOOCcZ081o5HVG01riB
YhTnHH5avMe2FX/nebBuSYpeZtOXUrtjLUhzb9nY5MpRnHE5FE/R7KCdd7vyHm2s4/dMuBGyu0pe
TKuXrxrGdigrtTTuSjNccK3o3HOHbquPxYw52OLqiDuz2wgJ8xRjHVse9FBbY8CdT8YL+Fm8ZvM3
bcqrLTne2o7R9nwwMS596bl0DhH7tkeyZoIroIryXGrAlncmDOS7sZvtXrCe602Fn2j1x//S95h9
dNGsZXrvk8rxi5/zdzZ01YZDcczJtMjKtfMbH80044HRODN7Nn842eYNvj6hf/3vifqvSCElCkGw
Ff/vueMlJreU+fRf/EJ//6o/Bo/e34jBNoCH473mSNQ55P4YPC5qyCVnyrV1wxKwKP4xePT+Zrjm
Aj21pOH9ZpX//ZDFTsRZAqsc6DPZUnznf+uQRSD4z6cslg1dMrvHUM45L/5JEWlEqZcrs9BP7I3K
iGQ0DmptPULF2sdKjNUmxQhUUv31FTtB6h5jY1fK+DFi+SFTfI6pPJAHX4AwQx1E4ZXMr+OMxP2F
xGmDfr0Vn6Erw+d8hOAVh7b12pumutBoIF8ZPOIs4hL7DTtAzbmwWV+4cvboIYbAwLCHelWcMOLN
e1Klb1mjjE+kBsF00tualSgQEXXuE/Dpz0YadM65netZJ87AHiifTSKTvifzBAZAtjgCCJBceUm1
RUHGeAuT59podMMn3aV7Z506cOp3fc7W04ix9LKvcirSCSzrMQw4/n1CxnGQVlkQP8Ogpl+PhmL2
m5iR3IGBavvdwa5JbH2HrstR0U6Oyfes9pBkOTEsQr2OWRcCANwlMn6akMHdE8USJHv+inGZnIQo
LERh8V4VBurOBhf0RgntY8TQu2JXljMCQcLiz4VnbGoimxnvuMiY5siprc1sau2DIOv80mM82AjV
OeLQsb4tT2r2gpc5d51HtrzBU6Mm6R6guBuLWKmyshNHIeWzwxDtjU1ktGHq4/gp829eA2a6dTcW
R9srs5OqEKLDzmbPKO02AHg1TcNJdUDQiCeqoo0T2/NDXYQmlXEQ4ltOBQec4lAnSn1AgTXMBXSp
CUmdCQF/605BALU6l2/VbDAwm1ttfiKRAksPxJIF36fpLrHSjdsV2GU4n3X41ybXwWZQbLfbneyS
ScfTG1oIAvMEkan4CNu5IZuReArIDwizcnyvsq7M62wFA/aWoNjYXiEOcc9EjuiIZcYLDTEtiQqF
17lEkuAZi2y2kE2nWneVkXsNr8iSwyabg95vgHitCs15SkdrnVvyEHbNxZoIEJwH8jNjJF71TJWC
tAyAd3B00mJb2Gn7TK9yGw2sN4RlhNtw5g7O++ld6APEFicOsGJNj3qWtIe6gZ4923VyJjtXP1RE
F2459QmY0Qq1SlsBlFuLwCKgWTmakAK3A37kk5ZN80Gv+WhKO5PP3iS/FWg9/ZrGZpVESvNNlfQE
HzoKbb9hJIc2Hj6bEoRfE7PArW2nW89zDrSXfKkS+GVrVt3WnCteH61ex7lW+GGtEeQBwCZCHhH9
AC/65oyggL0Aj4pd6/BazSaFrGi6wxqcW3gurLFgJTpVuzqZH1XMToPaQrB3sJhKIUS+56dPTgnA
mmaFDq86YMntflRZNa3dyODF4cO2r5mrpnAzAQ3Oal/W9aEYrMfaIPHRjc+zCHZe0+nwzean2Fa7
Um+9I0iXh5a8qQKy4trVp02Y8OqHduS7vfnc1vXOncZLIjVMN1Y3bhnvqU0fkJMTBuYLnmi2MUXe
rkWe/chMHYd+MdgYtiLsJRpOkloI36MlZfxpcQjG7sWsmFYk+TgiiPKg6jChvukYEzc523DfYVHI
s1W1ouD9sHeStGpfizw6ryb7ovCJV7XUvaPNcXnsGsRUY2AkVwh1yR5FdLTmU7EAeuobZhRU6/xS
xAFfR6YQH9DMDD/tAiaFbkKsD+2a+RDLmqCuChInb1izreBSENQWvela2zNRHn9GKhf70Gk7RNvs
lvCyTr6lBd6xY9K2aTnWb4xTKsLCbO+A9uohsJsbu399yzHhnspEgzbd0sW+cq50a8mIuF9Vhkqu
tLs9XrRU7RBdWFv4iN3VCq2IvcPoXZpRf5gbTa3NJH9vQ4nOwuvupjHfFlh8VmNSMV8v2ofWZq6D
xBzZtJ5sEyM1+PFK8yMy4yuwZm4HHKljKjwCYdVTVqT2VsKtfRzS4VJpoA1HoZJnR0uerZBBLJOV
j3b23shFP8jOsnmOu2qbZ7iuIjls2XMdSjvZUa8HvIq1eZUirHeD23wVZPVsrGZu8R/KJ+LbUh7g
tHTXOSOVk1UPpK4J46EjDiBroxc7lVgvM4qykiRtTtqNrXnfwPCihDVRPC9naaW5925r7FALjA9s
TZjJVGRX+Ryj7rc0CMVbhuAE7YnDR02DfCud/uJM/aav0yMpI2prQXs9NTbTp7qvYvCYXhn56ZS5
O8a48yEq1V5VyZHo1HSnMj32QzhVq7jXtlxmmT8HZIu5g7lU5mZnfpka79fSEbjXadbNWwSPAh1P
U1+yLiZaijjzDcCL6LMabdOHhHjGtblgdrJnYVLNB+XF6+GnGgnrBtmox35qr3Xs5F/9WOw9d3pL
nBQ8I7+PPaZlih3BiU/9ZBxEg7IOmIUr8Y9a83W0TKRcbOWqNTFf4mTFFlG8GlrotguNd1aTQOJ0
AWhba+D9bNyUk6nPjeIeKzBmsLJBCqG41xiHFvupxG8nBI5K9F3dWYZF4MeSRC5vSblCP/YcacNy
PbOWKpfdhcteQXfki0Zy5Z0eVv24NqfMDIl5I/TwgS2De/DadD6OvfFsjnr1iZ5QY0KdF126tZwB
G7SRiQFbpllO/Z57VhJ64H3lWn8vIif2FfjCh9Yq7oEyY6ZOtRuD1+4uHePXtjGabTfa5ZGkqle4
htnTGKdHqQm1Efx6a1lkpEaZrrlfVInoPaFgomRq8F5C20lKQMUkRzOfc6vUz1OcnXHbv3thCApY
Z9od9kP6gokEu3Pfuj/tzgrX3YJAtSIj+yhdZ3p0Bs1eMdJ/R7VR+bmbOy+Og6dTC2zdl06UPBVh
oSNt1lvkilnOtmxE8EMDNGx5wxJm6QbpV6QL8rnmxwsbUh9yRlZN+jnpmvPgeUX/arQ9TOsuumZ6
ajEn5cpm3CmQuseNSQQgE7BVpTfZCfhCuU86ZHhzW4QXIbO9SomS0SynQgvjlQ9uDsqY4zbqblpN
Wtfs2PWrNnv7kli/p56oOvJ2YtRN3pzG50Kp73XqfnE6Z1sYjt66a4LuOU4Evbbh7SqvYfM5aPGG
LEsuiNiz10pCUYmsxdlA1Kq8FqQk4oa26jOsInAYqp3OTBC8PXwPnDNR/ZWF+TKkzWJxX1U93jy3
a8eN0Rkgcmw1RNkOLXG7ZT+fcnm1WkHf7hHHYU/WNqMWfNGHxiDTlUSOcQWswniEciU+i8xirotP
YFXPaMJAa7HnERkFQ8drLhfwNwJtyuO8PzrAKojQ09eFIe8gn2Ld8gcyR/Hne9k6p/JAlxoTN+Ln
gciH6ISiy9mmeR8+4o1WjbhQaPngA14wdqD4G76XgW3vUAzO61xVBBegczsEjH9X82h59Pb6jnft
aCWIqLy4BzRVAq4cze5br/BGyHmRplVQxKwM6gU7Iu6/tNxHZkGsXlCpFdMe0hmUNFm9Jf0RXdQm
aIxrEiXGc2wia8/AwCHSz8sTgOncTx3vcZqxb/R18wA53tzp4pNJBgVTEpSbJA+eRYj4LFukZ5pp
rO2oqhizNyu3Z2vS2BNqgjrbz7Bl/Lwh6BWliPBLraj82OzX7iL8Kxv0tYTmAGuu+5U7p9G3AYOo
TYG/1V1e4tyrnscSU5CDsx7SfX4aiJ+D3Ozma1oVQh8Vi8lV6FTciVl5KDFfewPCDDs0vrKiey6r
ybrTbNBeOX2KZAKxHQf44E2l2EcTT2tUVnOBqAJ5dNbkSzY07NGyHJ6MwgohlxX8OGnmKhEMlmCX
+0kEHGYlk7I8p/kM3asat2VLTReXQfw9bcRajGRGzDFP+ZjZq0nHjmAjTH92RHauo868NqaHQ6gu
flL8MtiP2o1IZkTMGhqJ0ezvxqiNtjMslOfGTOJ1ZnZozk1UySb7CopuJLkT8JgLLmU8o8BNth57
j6vtBp9624RrjxXvLhrS8VZPsGi9FlPElDlUPfiK7pAdXgmO664S4XRe1oM/tw07W9ZAV5l4R2Yf
aPls1BTOsr1DVzOciav4XtJvZEJ7h4L2EVY2pv22O9PmsoBKUqJC5wP5Wf1mBoicwYVwQU6Qd6Gf
oYNX+zpt7uvYOBVjxPEYQQjHM61vq4r2tpeNsTNUv5Pl4vNKkpMrWEG6iX7UU/fZciIAWfH8MTrd
V9CFn2WZ8vyUxq1TF6cMnst+Vpjqi/CbpkFMQtBwAOA/+6HhnEFAvLkVJH7PK3cpl+NKhi45toHE
xlToArJcdUsGqjOtTQBcdzN79hQW7DUNyoHyTLvv7LrHh5yP82IBQBePmYSjQdfwIE+u2x4anuBv
UxP9MJZACCMYWOYasm1WBHOoHsFI/p6VSV5uMGXkV64sQM9jaWQUeGXjrGXUFLdBSbXvCSvFnGen
uySGu+pXstEjv0xV9S4HEfvjgIkeqXn9PHQ4Rfo+6g9U1enBYxO1M73C3FbTHJ4GvbO3DUEIECkx
4ZXeneeiiChiTfy04rY7zVFsHyvDbfYym9JjVwbT1hrM5sksiHGGSYCPUU8uaWHS4If63TyHrHva
MjzDKDN8hKrWReg2+zZU2TuDPfU66emWekhOW0VS27phER8QMbTrC8NchyNq0rwOiRIgJGXNbAPP
pqHfAV52fbtKjI1kkwtVnBxUJ5s+3bxjuyydDyfMeMUoai9FhyW6SaYDKyTUr0N/FTmhp0g+yUVK
vW84YeN17TrGmuBrOASVVVAGNTO0Fr596w1+x2cntEfKPbp+dArJYheTeLPGZAvhNztQNx7Q9OCd
wnG4XYRtG07zibfeKjZZCho/QrA0ae4DQaLmjlaYiYsxJu89im4qaVNPL1zVS8AS3cJ1ar1T0Rbo
BNLEXMsAMXiHvodQ5ABBiaxPDoL+FQyAeN+m5jKTRvmcqlY/qbRWx7Y0ftZzd5k8QHJLbyFn7D+c
7pvFcwf+lLexBJZEsAvynywj5mVAlUTcpkLz6Won8izuYwntMi3zS2g7L6XrtTvq69ofKx7/dhy3
hdB34cC8g9ksvYwVTdsuJSBHcxH3EDr3Yy6rm10qJNsYWhuIFXNobJgy0GdJoyBVHJfmgOJMBhnj
GqP19WjkVCbzcR+VGVbRtLIoWmDW80n1uwBDr94pzkgCOdcUgJ+9k3wigz+4Zn0/qhJzXDvJNS3k
iSP6pQr6Ymt244ZWiydZsCBGOIArSsSE6IpOYuMYGKPMXLqmMg5NJQha1w4uoHJADoRe1aLwaHTm
4rU2cdKtBpQTW2iAT5ydD5JYE36jXm1Se6DzcpF6NLSDStOBWqPzZiKA/isejhFiATTFxSfUZ++W
hGASqWZ39UBEhI3Y6ZkVzz1iajbLlZBwmnXWG5azMpsGzAiFsra2wdPD6naSpzyIfriivrazPKWu
/WEICcjuQ4l8h7XnJ9ZD8s5QNW2IaU38Nkd4kxS+wNa3JuLjZ0X8KoHF6beoZglam2i88DT5KXI2
hious5KZHN91UTALiNCiAHsOviVlct9EHNB+2zX26FcoM+8AV8ijRk1fAdNCwIV5pMUoMDX8JW7y
ipUE5pyq3hTtWDTriBX5UKOfBOTe6BaLdmQU3QghaMsUJzxyZWFumYUDfEVMdXfWMMHsUKplYDds
sznEcBrvXU41tiStaKyc0riOXGQJs62eNNPO223uthAvGy0dGmxIEaM2mx4BE24tO6JHTU/UwA94
jSyEWU0IKFM/d44LTTAdnVSdAwgSTCx+M/L+f29ACe66fhDR8H+Wb/xFccE5F6n/+9c/tr//HP4o
1x/q4y9/2Pyaod+6H8308KPtMr6Ub/T3v/mv/sd/DUctTYbT/90kHhcCVIL8r4P431/0j+0mqYHC
YaAuFk6WhxL8DyC1bsAfsG3HciQDcJqm/xzEG87yXwxzYXNJtOV/bDqNv9kI3em8+cmWr3P/nSG8
ZbGn/bNKnVRRJL8kJIIWI+FCLOrkP6t/mz51i9EW9XER668NGhIV9WprYOG/IQ6JyoPlhRqBE9CP
iJpp7I52dUkDxtEnSQYetaYiJzjPvTjYaR1Eo6duqrOTy7wjuVfsDr/1v7KGkSseI4E5TS1JxN6S
SVzrcZwfsT6lW3vJLFZ9UpyTagkyLiIyjfvf8caT4PAlf4RMI8KPQd4ShNzHSyiyq3PcNWpJSu5/
pSZPLDTWzhKlnPxKVTbsHtcerGo3/uiVFr11TdbmpCeWKVBMCID2WaFTYMuqZTlRK93v/StDZtcY
rtnv3az7a1Fbti2/LkaWBopZMaHl2avfu12Kw2XTW1gmxlQmaIRxWesUoWJwdX8viQOwC6yM4ynv
WCDjStKHddf3ULPFr6XZ8HuDlqJ0YJ+WFq0FdhupMz1m3v3KLrV/BZkWv0JNx98Jp5E716ZYW0kF
LyW1+5CWoeG4jpyUopA8wuT7HODeBzKj8nCy1n1YxoBzWfSFO5mOAa6EXGkHnY7sHs8onimaLg43
kxHiAoOINK3fhXTmj/hSO6xZLdNVQOXDTZAysrW9hQBeJekGh1rmT+kU4Rlq623v5um50WJjhyoy
p9lQ3Q6FV43vtSjtFRKg7uD2o+90tEl5XpRrw47CO0uiyemjbFyTMZ6uTWUtjq2w3DMxC25NTh5F
UGgoTNOA2mHW+uouS+xnru3wBmy6veeCdm4Z6sT3KMdhFnqCBquKxhvPQ7lFHRm/wE0P7jNZYsiJ
Kk36Q8eUMHCIguOqdK6elwYvUTUa+zGyNZjniy0b7ReqZ6cxzgG0WlZDGtEwwmnS6aVaegxMzPYz
hurisZ0YBa64tiCvWQk1j48F0Bn9cprnQ9GgM1h5tEuMDAp1GEYO/QH164tRlcbJmx0MbKKyhifO
7nbC6M5OZN2BafopBtMmiM+ZF6pTWRQb7jD0rpSX9008O4dmsAi3BAuadKaxIubGOQvMY8gEY9x/
q6Dp+rsuDOVJjGO5R4DRrVTCOGvVZS2o+cwuXhpurl1PPfY5yOhVoKryVea6R95pNHMVffvUVu5l
nrLxFiDwPlLzNk+hMOY3aFs5rdUwyq+kbPSTBlgWaVptOEfknN7WTKofvVcHe2Hp9QYGPfktXO+P
BP90b+CysteJYJtXY1Cx5Vu1m8K8KIikYnK0tzWF9NUREs7EoLZxZZ+GkkoBqG62SxhP3BVeYR2H
kcp1VUxpQspL4Wl3IolJA7NmQBoEH8b3RZCMx1GrxsYvQ3yYvaDIjix3xD2lMFkyepw25dBVPn5o
0GMZPG7HyZbBp0691w7HUvdgm06WfDGxct8prXmO5+YxqTTn+2iVtKTIoYBXWXijCaWq5uTJaRLz
lLOFP+vKZDlBDgxG8vDgma1zmYam5qPRtY9EjWZrq9HLL7vTKYMJXL83yPP4rIcSF5rQFiZXPlSn
MAnN5zBifmvXdEcoPWvKstkLL6YU3buieCrKLFxSiuhMUyHAKI0NXN0q/GiBUv1AJkkN1Ndn4nTw
RdrDuI76zniTELT3huZISoxhmM5yrNy1Sa1Hj68kI9vUjPSrqEdt25Qoyih23PKGmnqZcCrh4UUe
xbVv4yLAwhHrNHM5guu9jNT4UA4mgWooV4zHHp7HZzrkBPp0cScNH/AEwnBA6A8myL9z2RfWBxVV
efIWFPtqUgJAQKeT7heyFKbQdCOWSzg2Lo4nxNMktPbq4KGdSJNGdSkMa6FJx9EB6jKqj2oS7lkT
srwidEl5RK3SV/r4xeyteIAqPR1CUgB8vimEsiRoDxZwm52qzfGsKcmwDtjEl1k21s9SM7/HVS3P
2F9b5cNxmDC4Jpu6SbDn5Vp6GcbIvXhGmp4jMuqSVTJ/Rbokg0jPSoS643OpN48UcLrvigYtYACu
GjVeRASOsNDJzd4N2Xi50WwJr8FEsroPNUaTaR9S2cfBuika8RrXlrlLQkvf8nn/IqLSfahlO/gR
U52n0BGcIGCjj0OS5pumCazsYpV4Jq226C9loYd7bWBPtLJzVlSmEOWNJzdfg8rAhQHQ73s9ttT0
shKkwmSm+xLagXnkJ5zWcqgWRkaFOjFLrfwetghjQnjcB0H8mK+3OpDhVo/PWsO2zy6Kcqc66Pl0
JepdNk20xh1ZrHon/aZYyyc1w+GZ6/HMSiqEN9MO0b3p1gAH2zJdj3kkSQwe25/CIN0YvX33mOi2
telNMnzL0E23psv2w2jIxlxSlq62Dsxm8Aw4XyDb7/owMcQGPPqyUZU5S5wm0g6E37BpJBeuYO+o
m9k3/IOAFAZQf6yoBWFhcCM59r6hYf/RpHF7MDSue53QznVt8W+B5XirCR/inrwZ/aAn8JEQ7cit
VDGqq0pLvjx4cpydkbZTFtgOsw2yW0LKw1G2SbytVFKzGg+ZG9dgYwyzbLfOSOWlYRTYpTLqT3Fe
0v5lIyxKVvDaWkd2Sita9iiD2+JLWQNxXUzlid9hvjtF9n7oDdY21gVKebUvzJzYnsqT21JYX7Ve
3brOLQjNoWM30YFxRGtIKrQ3ETOTiiI7XpI0wRhk+oK8KLEqNjdnGay3IJlRk6/0PB3WelSg9wF2
nJSQV4sGwkUNCnZlxwWYATCChPSF28DMLgb80gevHYddZnfe3pyScE1A0E1Li3sagWirYF6TE8rK
xM7QWvWdWKdxmu1axQRKzcD6TBJ36Hk6sSt6gwmV5hiYVEYaGo/FtzJlvKdZK33PEj/qwNY2FnyV
FQaDHChUZXGRpczPQL/dBrSGX6Qc1htH4/FjAgldsi9uNqmQXMZ0fb2F0I2xaXcY88bbo/TXoDLN
7jFX0y2LrW9m4Dz/r6rpX1M1Wfr/oGpqOYlxxVd/yfeRVAZ83R+6JvdvQjcXgdR/yffxBCxktClU
Pv/oo/7UO0FQZg4rFjOutzRP/1bvhFjqr72TSSo0jZNwDdswPFO3Fn3Tn1SiSGugl1Rturik5osT
pvNWky137JxzgVoq0vfwwrDaS6GoN0Q9gRBHNUhCI3u5Z/SjQEcRxpPVw4gKF5EnFqpqGsiRwo5g
DFyThGtVZOpIYOpxN5+C2Jk65gyV3EBEnC/AOvQ9PyUnxhSZY3rto6L/4QAV6Pw6judtE+EaWyWm
YT/UGnOhJgkIhRjIGpgdft7KiKad05vBsbRGkOE2UHlSLk2CDoKBAAbDK/Do6F66LujtDlM3JQzP
ANgV1T6jxuyaRxHMHSp5JtaEUiCZcb73oRHa28Fz2BQsPrt4k3fhiJEvjTTrPdI9+LQrjxVGdCqV
kcKLp5Sphvta0hIAcHGH8EovEmEqT8HQPQyhbm/hJ+S1ifcg15lMtWgA1lADDOsgzOVvhiLynLex
SatihwwEioqWsjWxSTogcFm0TrgW0KkMFw+KLQjuXeV2oOOKQDH0mc9TeNc7U7kp9TlDbQOpias0
rN23mftLY8I0QKcsamfX2TPH8gAPWe+bL6r8/gp7RW/9VA8N+MuGYKchy/UQBP1bk91w/mY78LT6
RbRutnO9bdX0ePb6zGZ2x4S1Nuvqvo7wnVlInHRsl3Hpa3jnbj2Gn2cGg+mbHsELczIAVYbVUcPE
qfWD3O7kwW3VyDk81sAL6FKiQsQHfK/Ge2KxhgZyQY6c0xQHXJfqaAbZXgqREV+QpDcCLMmRdLQQ
M8lQE+cy2AxTi8PoTU8OgyO8MJ7XflI/BA95GjnEkhrxIQ3tfKMPJIQ7etZu2spEUDLHGdsFyLC1
JqJdOJbelx2C9mTB1iT3hDzXH2HPKJNbbNKv3uRy7KpEaESpAcBl9VPot4a8mN1Q1/OLIbOnRAME
ZNshGH1ppl+xtMWLTTW2NkHRAEANCItiTYjgB6c/Br0fMFXcj5n2a+NhRZtWfRSqD+QSlABxsxcR
CIO0Gk69GVl3GfiwrdFzJzFWDsp9E5rpofSEfQlKR7yPsnOvpOMCA5WDOnhJmh0wYHhsTMr2qYWb
fWdQSRIblBungRCfKwU8GsGwsm4VDKBr11cJFpAoeecdJXJw7IwT7Xi2Bx+K4Hs2s68qVDYoc0ql
Y9wYM9wc1bMkqtFzxFBdVkHlOkxoVY5dCJrjVjPG+OJOjXHzZlomxrN87LOR1A02lnF8LFjk3XUs
eM94eePXkWoMQ9k0YHVK+/iiAK0+EXcwALwCY0f6d7Eh0Mt7Rx2SvDS9rU7KKj1tg/AnOeqwU+RW
5FF+bwGhPYDoGHZq1jHNEoC3bere+mn1TY2X2J5ex0Sm9NragUTZ/KCs4JLpJbCPLtJXwy85YBEe
pFedJmuBLXoGg36z+04aoQT2UmT7Ja8IFzV3vxAETDdx4WxlRDk5j4RgEXDcnfR6iBG6T7FvF+Zw
S0rWeIRVTgxyOuMWTMP01pEiiBFZ9Jg74+AOYnH3iqJJ+FSM+ZrPiVqX+EH3A/rpXWUmeB7zrkyf
SRnJdrztfFq0od4SHVx9N9Dd72Y3Zxs7BmBeIDhhNMobdQ+Bu5AoPSbi0iXWFJfV5M8ZiKYG+Jnc
hklnMcQC96ka0/4SBfl9he7iKksZvklAgbsZzvF2NCaCd/Up1i+kb+oXT6XeVUOJeJvGHkYX7b93
Jporw+FDrEzdVRltIM9K1wEzmxHM5H4wKJYA4ECOVcmKJnRtwmQ6o7h0zFk8x+CoQT1y0mwLZBZz
okcoNRZ1utICH/wbYZ/JgJ1w0NyGIOs2SfbtRIwUyktEikl65C6hNatL+S1hBXnIABHvapw2T6JJ
2ofQUc5Vom1YaV0NchHIV/3cFp2HdMaZLz2D9o+q7JC8CjE8ZHGJOoJPj0OU2jB9n1AwTLSEtbUv
Cms4amHe74JW9NdeNRTKmSyQtdf1y2BZ7f1osU+ZzH7eGfEY3bjZqnfb68pPVxXOzylOFcIxmOkr
zwu/s81NwIvN6BJUtR1KtztNI2gQRxAsq2FCSH1Pa9l8wEWBMtNmQNlzdv6AugcD1PSsJUfGfjX8
9kJtSqcqD66VAzyw7CT9WZii3rZeX7/itLTtjVmG+acRhu6uwMB6IY/APfUuVX/GcIdkAReJTyqz
JcWG+yQzVXZVpu7dJW7eXlIxqU3ntghtSk1dIHui7TNTtD8ECRHeV3SvhBjadGPoZJBCamiOW2Po
blXYuudZ86YfOpFh3crrYq5rj9f4BCdfIzHQwoMBNn43pojVlqI3KZZDu7JZ18CZUrTvd+hCjWuM
HpVjiRCX1M0mAfnRcneOQnDAMzHEBnZLDXMbEH1/LB33I9WJxNZj48Ps2vKihYX16CLsAeY5GueB
uSTH4CTvp6XPhXB7Wd7AYw2hZTerDkd4Ea9xVchL56oEX1lprJoIClyJxezZgcq8GYEXbGu80jsN
NjuIGRvKEmo26PExUcWlURGcq7c3xwrNLxU15ABgOieMYei9R8EsFAFfKyGUNeLJCpLIZPdWmfc4
AQkSk/3o3bKwcP6DvTNZjhtJs+6rtPUeaXC4Y1r0JuYIzkGKErWBUWIK8zzj6f/joVT9KWaVqsqs
N21Wiy6zzkwyggiE4xvuPXc/RjxkR1Nee0GDid0hdxhVOHIT5Uwnv7M86F1G/XvUY3ZfGTOymqCr
XcyeCXhZmH/073N7DyCuuk/nqj4kkWUdyLoo1ouNVG0cF3/ZB6JxP1ILWE+TBEux6m3pfvNyo3/J
S5C6QVp9AiwHuiHxH6TVtAl/n8l8kzqlPVgceQzwuiQ6jVVjHB1k5PHaRYIC4s6ol68xRAaYUHEw
nqweClXJ421mJc+tqVgPJal9H1Cb7kTMw7onmSlBpdu4yUbWC/UHyu7+VoZ9zRKxeS7MJr8bGP1W
6wDp3Z7nXbEbVJ+y8WTNZMTCPVhl5t25wp14KrjxCwWag3oGCMYKk/Shr5IARW7qQzsQjUiPdkZ7
yp2d3Y9lhea6UVPCsNQsKV+Hdt7CSx/PDoOB1bjgsHfMubhjo4vYM5NOw83hu8hElgg1R2oBVOBY
wUhAMT1RqbKPsMzxcTCz8IOZltkHZVEDKsTXao1sD+xf2vlXS+pQreBkP5qAg4F5mYlkvM5UDRWN
jsHqBzbfUyiTU9IhV0eaKOKeEhPcEnu0sP1d5onb+in7ZkZJ1UrW3jW2auYTndec7AwlrGO08gbB
yXzr14ha/DQm+Sesp1NU4IkJKfw/LSiGEuU8hU7M2N+CUhAj4MikOuWpKz7HLqC+Zs6yNa2sT0mW
O59AqpLFbrgMTMB3bureaLeVXF6baGYNbDx4zPzRhwyOTigC+FSjdCu7Ytyb0lDr1CbulxbhKs4E
oMAk/MDHInf9jBibrV+/kRnFjZHFd4OK5U1rqxfRIvCcBqjKYZpmmzT10FXkGRcmH9FV5axa8ZqA
eHBVcUIBLNEyejvgb/MJAdddNCvrWTYFjDNvAvNhsvfZCRdd7WJMCxNJUpthorDPVPneZRkN4yCR
L7NhTYg4EHiDmN37TFfuYGmla5AB6U3B7fdqtO7W0s6BnGXLoTKC+YQYyLyJICyz0MAlt3gNj7k2
io9x5Xq7ue2WNQA4G0c19jxc4OFtYWQ82dNkvrNN/jiiYbbx0uX0CRWJJdj+2+9r0O87xr/DpdJL
sz+hn2gMWdlJyTpPugB/pG4c/9QYRgGr2Lj34mOSt7R1xkS8WbN4nNJkbzuPChz314paCv48G6fN
n9aPf+fF6W//8uKOaVkmHDnpCP/di+OKQVW2VPFRTGXzdUma4rqKs+jOS/30/OuX0gird38nK0N6
Gt39glV/91IxrhIH6xwvVVl1QTCCB46smMPy91+/jvY+/eWFlEuIiAC6IBzn3ZYyLecZVb8bHiGm
zbsID/vR6SdrmxVxd183aepfD36EwnhW+Wvl6vTbEYLqnRFAiFyVaBSL7a/f0l8/Yu1aUsIlUJWe
1n3X+/dmR6IrXcaRWIjlxswbEuATJJsrACAk3ZqkvH6d+oHPGXz56fLa/9tb9pv4a0N62bfu5736
ZVf+/5fu/5d28fSIXOdfueJYwvbN++GR/qEfwyN4/z4beNf6Y63+wxFn/+bqPTheW75PfzMYs2sX
gi8TVmC+T/r3/FjDO2zncSW7/AemJwnX/bfW8PLd7QSLmmcXXyKUsZLcag0d+/OJ0QgnqTWL5AQ+
HMVnloXOQN5tEliIYRw1vJhh7hJ+Y5fnuJqLW+1eW9Vebop14ffJFnKX+Zh0DHJhsk7pXUSBla4c
A0iE7zZ7eMry1BU928mBPcbG9iamLmXgKw1bRXM7R3Z0NYDrv4ZJikeotLLritHJvc6B2eemH+0D
EKR72EToaMPcCDZ6e75f4qg5YtNzbnoi1dlGtQCPZT9jIstHz9K8I+cjux6SmdzcouxwYRgTwjfs
E0NL+YoyOJe1gvgYs5o49uaXNF3KV3T6LBtTGVAgTh55xIocjhFv3o5UJOduDCYPwKrjZ1DpCTo8
IkRXB1JljK96Z/bNrQBSy6TwjkQYNb+HE/EmpCRV4j6Oqn7fSdmcFcSeU5K6plyxN5yBZyTW74lZ
Ihm3k2WF/UcibJ5D5zY0C+iS1WJ8pc3Gv0xYrHVLOGwBDqb+BE2pPifgaPZp5A0foqrrHn2/m9D8
Ep79helx+AmZTsr8wGbgzlAj6fGWEGHIWP6I9BzmmqVZBBFZPfBNNKWgvgALLDV+dCwHmVdfZF+I
YOkOvsYcCA08WDT6IDaBNy2hfUqbrjo1Go5QBRmAVtvVawWvtTYNQmCCXaHAg/nUZAVk6DhcuEo9
v02jF7BbZ1czQVrrpswd/lANamg1swE+uXFINMdhqoPsqSxU9DHtYh7QjAahM81TWW5zOkyBMl/T
IaILKQLHdIqHDHxEfyFJ9BeqxCyGYBctnJBZiGtuPWr+BF5zKjrbn8ZvMY4dag7wRaSvZe2yr5Ko
uI8ddt4Kfe51SLbwxl5mch8aL7+pOiMhwlzCwkgvXAxGGQjHKINBkjK/YNVOs/yFBQ+rV4ZoCHE1
ZKOszPywVEvoblBhIoz0CnG75Lb/EAZztB5hdZD1i9IeC7bT2Ldx5g9fCTxNj2bDtnNMNPFjaIF/
ELY1XS0XIkii4SC+xoQYF2IIVjnoIb4GiWDMgSkSabzIcCGNQP4XLx3zWlSWRd2DXSnqz81sgqmv
RvGa4r5AQzp387kdXXKgFGpZKKVweQ8xSXJsgjX1hHgfCCi9hqHIwYyuajNSX1Dg4sVnHAo3xW2Y
N5EI531OXLAqwGghrEwatkIKG9yV+cJgQYUJj4V+stx5GtJia1wLk+cvhga4OIDKbkTvzL/bVYPn
tGVhWBAqGxSfklATYLILDYYxQ/PSuZoRg5G0OpI/0G1wmlBwdwzQr2GIICLvmgcGoLBm6pjvM7K4
Gh4fKBpPQ2nQsNKaalDNpKp4o7CkbReNsUlLQSSA2bpEEmnKTaOBN+WFfcPy310bGogzaDSONQDJ
KS+8HPC2sHOUxuhYGqizaLTOYGnKjn8h7rgavkNYUn2LxgAij6/hPM2F0xNoZE96offUF5IPDTNI
9QvfxzNA/TAlhvqjNACoNn1YQEy12juFSORreWEFtRobNGuAUJIukQ9lVnOFfI0YMjRsyNHYoVoD
iGZViBt5oRJ1F0KRtGeiTkCf1xTUPgwjz6pyHANjcIwsYiTWwqwew7StNtRy41XjED2UE4S6cUgj
UhWxRKidGDnrqKJBhxYlOr6oFKreTyQa0a33+1aHHMUUNpgJLtlHho5B8nUgUq2jkRapU5IGQUxD
qaOTzEuKUmZCB59MkRGupLLaIWpJNYDVPi6XDKaZroBAJm9OadVXUcNqovvUX5KbgokZpQXHEU0G
GOhFZM3ZyTPz7Ag3vOdYnOgH0uVILf+McLQ4176Hcli0AYqKOAmeR2KLP7GG9XBuMJQ9RXOYPnuF
o6W5I18rL66Ke7Of8nvfNZnOhDnr1zhVt36IuxHRO54kDK8c2zzy1lM+x7e95fe4g9yaZrjNc5Id
Td6uk4IkawkmWLUZ0fBjwhZpBTTDua4Fbx+/rHVDAHSArHrpgkflNc4Rmcn4hLjSA2ZD6uLvUjMW
igtuodPkBeaBwa1fVtAYuMePIX/4V5xypGHOjU1mBtlfkyY50J0DdVhqYzmEIpvRb854HDBSb+sO
Xn56QUL0mg5BnDB8BwRNayQW93XWNytbkySCC1RiFmlwHmEBIUGwbpqpDMt1scCgmDWNItRcCn09
nxrNqvCThdG4gmCW1I1xl16gFpY14nX3lwgwuopJGkAuvWrqqeJ1zG4mwBY+Bskh496fff84aHpG
E5T5PQP+4cD3CbhGoTkboB0x9rUX/MZyIXFcoBy95nOMUqM6Wk3tAAsjtpENySOpM3WH9DsgDNOf
jiTqxEg44OcWQEBMTQMRrQaD2JoREmtaCBlE6bHVBJHiAhOJL2CRqIl4SKuMuCRpmu4uHpL0Hmvi
+BlYybhJO+G8WJpVYs1QSzowj2izfQ0zWcbRXtBNWFb5WIA7iS1gX9shIs/hqr4AUUwUeBHz39F/
iTUxxUZFW987DVvNAzpL4jYWx0lt8POiNq8tB4MFbq4LhWW+IFl48HPlS01qaUC2TL70ZrBYcFwq
oK/riNzwYJ2AeVmQrSRX3UWu2Gvlol1JO361LoJGcilMe9uMWM3xyTlaF3wjEHcNGI/DNDb7E7es
1WDTHAoGFK9gk16ofaeP+KiLr8kwWTC0evdJ1GF1quv4CWDVvM1lnR/duq1Q5gETc8vp7GQLcab9
NxVHr0nnvLj92H+RiPwiJNuAE1q7f3Ev3GjXy+5rkW1HlRvXfDjWymuqlKVAV3+Tiw0kqqvAWSKM
hneI8iXODg0DgQdJKvK8xlsXARBrcAk+ATlvtvliLQ8RU7QYQ+ho58bqPy3Uv7aCdz3gSr9oocqi
ey1+VjOD6eBn/uig2L3/dqEs+ZZrmsK3UUf/UDMLuiIw1KZ0TGEytqJf+tFK/SJnTRFFrGx2Ehb9
zyW27Yec+49pB0rwfzh6QVn986zARNDnCAYfKK09C2iUHlr8afhSYfewAoq5O7fiq4cDQKc7jTro
ya6ddD64JSFr+DfCCKRQLKub8BIthUL9rb3kTbkh1Kc12uKaLIulxrrB5sL5ujQWOIci9hTeRvKt
Ssxa2cd4UfV12S7mW0Lgrr8SfTohmbGFO+siiFit2HDKDyAPXOvY1v4wnPBWNuNNw5BrG3VkTrIe
0PaZ2UlvKiYta9EHxFDMxrXZzxV5QTodTCTFYm2wHHweqOS3FkagoxoAvVLJkTLm2CaeAuIf1c73
mHlsWd7jVFE6twwa83hkT+AejKZvYAfnqCTZsk0PQ23sCfAg78DyP446GC0ysg4fYljqd4XZ+ONk
cxzgGcUITcZa5MN/PGjHrxAINAVBun2ZJezJXNmAKxWw2/B9ZU3L3C/A4rDik+cqA8Wj9bJi+4QC
qb1vK7JCrkYU81+5IvNV2vpJ0DyR9Lscuwbslbpym3BKt0kjVpUananaN14VZVtrsmDMJSqLVaYt
UDTnxQ6/ej4IckaiqCNWlSVRWU9QAaqhd6/Y3xeYR9eC6tVihx+lfcIj3g+biYAVkePdH1ib+AnU
Bp64pPcBvPMMaJWbymIwOkhLnFuUvfe4LY3pjaq+Sr75mG6/zYHJ0ujWQq6di0fk3mLHge+iEq90
WgcwUx3ckfvDNUHB6cm5pHugGw4ibIZ9coyxosktIQgPFNZQh3VeSBCl412rg0TQxqMtzPDibWad
OGKwuj95SVpuw9Bcdkscp/u0jO5EXE3njrDjGINpZm1in5UKicsdaD2PsnytJFd7bSHwPrBox8ST
IWM95pPZ7Dhf29fSqrKvVlcLyYxU5640OoKlu6SxhB0i21XR+uLUShzbSoYZI+E4EQdV9J+jRA3d
eimVfQ8tC7lFqarwc9goE7EqQTFwc4z9oMNjXF7uBnVEtReLmB4KHTQTXTJnlI6fyWtv7FepZaZX
GnmAcwmFB1WuUxyJTKANI2GEgqjL1LWjk26owrAeJSZ7K2JweI/gXEw8/H0W3joRk4lNr5xr03Xb
TwiOg8/UBP6OGOCBrpL8nVQn8fTCrT4k7XJLlqf9oO/sO3QicFYhhm+dWtwsCQ0lHDUy1WRls5HE
aMgVqMxvpZjNu1KnBYVVvFw1tRoRr6ZkCWmg+Rw74T5JhnQfxCSRQBFo36wxBaTrNP5jqEhyc6DO
XXup+7wQYlToNCMXb/t1qlOOqA/pupN2/GjXJWLkJJ2Ijo2l9ZLbOsW6n5eS8WZmyjMeESBhRSu/
Ga6HG7njauxSHcDUd9lXiHo+iCCUERsDT4ZPSKyjHiuJVBUT/VB+Vd4cPuGVDk30Rw1MXJ0SVUC2
4XdUxhFZg7Vm6M+gqR+y42jCBEgn6DRekgDHHBKIZDqNCvpZsEIeiqKud3AJdnYoOBH6Lr4SftQ/
sabDiMX1eWqnmoi5BL+8NV/7OhvL1ilZBtJ3j/0C2VkevgGfbinz3iYdsOVnXnwAN1y8MeDyN9kl
kqvKcc5s51KZLNzFMXCScwdj+Qgoatqk3N2PwiirnEUaaV++zv0aCQADYyQ282QjT3V1Rhi0TE52
1MWfEU2PK/KrYE+NQiWbCaXpC5lE/kbqDLLykkbmNiOmgZYRvkzKGwufQYuadfoKDx4khiW7byG+
VnYv9bItM7DJk7KQVsN+uVt0Ptqgk9JmnZkmdHqahY/xCm6w+ci6bEnXbOHSeleWbUgsBaFsXkV+
kpr68pwoo0RyrGPcoqRHUcpO6RvmRvNQDIX7IukIjM3CrbVdOHLWUTcPDonoBMUVOjLOIzpw5XrE
yFn1Eq75RkoWZYIE8BpRhjfa0an0m4riDX9jV5s0grPOrovnpnu0AYIkaywtwPLNGV52JLB7B1Pt
rMgJt45LM8/9Wlk1KGGALWwc/JW0rfIGgkqyNiQxe4sO3MsILGH37t/Ug2UDQL4k9EkH3XRkkt0n
mJd8znSeX6KT/Vyd8WeOgrg/w4n8s/InRoUegodyCrCwlIEacYrE5l0zVOnHnNX3x9DDxYL7NXiu
yOe66icSfCIdRygaNW/RZAPKxQ23DWaMOKZTtBEOkxprN22d2R0LAsbAzLj9B6VM9EOxIrDGYK++
dnR0IvMV875GRCa3hC6Wp+IStYgudr4iKiFPIRviUfBIheI6duMnNWFjtXVwI0wZlp9gYpaTiAl2
tPj90JB17mPYASl0dB7kvNiAXdTCg94rGOyt2rCNd2hDnGsXseRT4A5NuDLsBmdmGDCo2HjkUvY6
oBIFFuGF/ymO/6XiWJqS6f8/Lo5vfx9e336ujb//yI/aWFAbS6UkBgjHZ57PQuxHbWxBt/tRDFss
D1zp4pBTNsZAjTv9sVew+VdEgpimR/ns2cL5d/YKSGLfFcNMUfTLsKqSvsOi9N2GLuoUauemkjdu
0LrP86hg7Uth0MwvGWzoKK9rrLjliT1iLValqEGiLJBaRgexUm+19bUdmL31yY6W9LZkhMqsEeoM
TDOyd2y4JWpmAqmGT12aN5sunCHQV7M1rf3BIx4cuTtWXwdN6r4fZ3HuZYu3bwiGu6Xxg4k490I/
95fGhXmHFGMXQyM5YJzBMNukQ79ymWrtHZ+3uKqiZErXYVhyQht4A+7VPLvOLpqQix7YHC79ZkoT
8wsgUexTGPbTNwJM6rs4tIccxVw+3ZFTgU6oBqlnbogBQ1SZwLZxj+XcKEoqQRTnHl81/1a2dmWd
ei+c0WbatXaKFFB88nye0LryBssrFSyER5Q1EPUHy6vKB18l4XmBDXpXZ2yeE4zvmxErGo6ctmTh
MTbugZjJol4nChE9s5UOna/Xp5w0qgE8diNT60NXVR3ZZQhITQjmh0DYcb/PAwtMw54NMr5F8s7N
xdwQbtAU5jotvOkWb1heiDVHv3FU3yOYqlDnMSWO8ooi3cZeho/oY1tliuyNISV9oKGHYqtPmssw
3ab1oPxgq3OLfZbmIEt2FXrLcEWAi3RwkMB7C6iPZmPH05gcBDwlnaTapzRwu+vWNIZoE6K7dcuD
2Y4iuLIaWAWbWrWDvnHc5bCg/0DJOCUjeorcGbPh1HU9oWO3Ys6TToIdbNthXPJVOlqgGz+FNDLW
8jLF2Vw0b91YdzlO6HRZsuDhPwfev3bgsb785YFXNl30X+vXpiTm6N3Bd/nRPw4+1/5N2SjqQXjg
I9a71b8dfB7tvSXAj+ogLK2IYLX5xzlIkhH7ToFOwTOlxY/xUz/OQfkb/6mAHqGjiS5ThndDgF8N
BVyTY/xnAYGg2iKRDWGGJ0xWrD8PBVxdtzJLSw4od7TP0teK5qWl1QAa1/jTthsqswR16UYAhQAe
qGNhMXhEEcj2bW2NmPh3kkDmdFvaRJ0djKwUALaqochNorll+5bHtkfQZ6SOiE7EbWln6tgpICD0
90n9AjhIasAvjjYyy7DApQRtAzH1vWufHeZL0XrVS2UuAclGCRYJ0H+410RkqVfU2OI29zX+sCxC
XKR9yYGztzI3IlwyNfSPyABRaJrE871Vd/5zL2l3KcpN9m1d603nED7Scx6L6dyApDjiEcSAJskF
au5CskhK9P9kzMKIcNu31jMFMLs8DbGTFcZaFNA31nCApnv8nzgL0t7nz6h8hUnPssLmYGItf8K0
Yb+61jTdl6XRH+QQyQ/L6E33hSzBI0uTzhh0gbgNrZq/H5lG8Jw4BGytGUESfOn6OAoZly7tW9LE
XIFCoZ2LqQhfZEBhuppkw3+mJlFe5aVtv84hP7fC2docbDHybkdQVfemDKkjAzz76x5j8bLi8cFf
rVJe00tl9ZIlJn+7n9kLcZ2jKW8dskmuisiNbmXKVhFpGLFFZLTfJEE8HGXpM8eM6e8R3unrCRyF
0PZ8yhFscl/zT75/oJkZYmpn7+I/W73+hPGvT/d8pG37yZlL5icj6hXinlLQKhu0p2n8YOQYllYl
MA5m3UPE/3ptli3ENvVcF9aNvMdoMrB3jDONI22iG8Z7TkKG7VWaR+bHxmmV3GX5YoAIGpdvUcBo
a2UOhf88Z+O5W1p7NyO0V2usmbBYrTYhyAipDSLV2ljDO7OeCsUNqA0c3LU5N3oKMYvIzirkNy3k
EIYrN4KAzTvhJuq0HzNytNbF7QbuBqvRznhfdq4kgdCWR0LNenWTuW6HPzRsufkMi+CkYLD46rlj
1b0h9WEzhdhR3EaI/scNE38+4LKCFwwBK2wZaycV4rICbku8Tn1YM/C2KYBXMLERRzMtVwewtfJo
gBMn4HqUvO946eNllaMRAM8HZg82YM4dE7CkeJsmrSEoEPgSJaLvk5mq4qXXH5EnO3nMbXTFnmj5
ZfQF8d63Gfex14r38zAQZUIc9QvomeD5cgvHhsv1TdvyCnu7uNVty0vgDNN5ZFjWr0eLwmFC2H7P
IJtSIUoK2GiO8nE3+Fy4rqwksZWZxw3To4m8ypjTcwfor0SfVfGerT0XDyYfH7bJwRETp/MCC7E5
1HaVA1PpHfGkiK54Jn5lwAXQJlG5Smpi5rNGx2o78Nq3i+XFUKZsMoPHOOfPMWMFOWbiA63ZTPF9
ME1uMEPyJW9T+IPAzpR4GnAz7meTFQTeSVMe3aj0CTLK/Oulhl+26uKZ31DC9AQ8h4AcSpXbRvIe
Mwx7daNhWrbtwsXfmFnlHhy8zTu4sv61jYN4I2n7ycUtU/5eOTXhuFvauY+2QC/5hlkNQ5oVNp3p
nFtMP85zOzGhTUhEjmciGiUTkHPqczx7RWowjxUZvwciijqyv4Kv1HFkmGYgngis7LmCMGrPFTc6
IgtMEC+pGdQHn8TdPSt068mV3PNOihySBXjSLI+t79vqMGFOPsqFP3hKU+4ogiX5oMiHE0+BCfHm
FJYuoGNZ5FkEFz2BeWQu8b5XpE2sh5FPKYsD9doSdt1syYjmngo8xQ0OOJ+PtWkz+9Vk5wSrqsDH
XPezIAQFG8MmbaBIrnIcFCh3244caFI4X0YU4A6GpVrcxhhVnvJc8H6SvNLrKV/fOS7Io5npasOv
t8KgfQtTZjlxZHN3o8F/Yg7rP4ORE8mVYrJwYPjFsvRyzyuLRnhtdtqQbSGeBlyF6um2jwf/GZ6I
y99p6mNvGEXdMTO20wkJeMv51rSdt8kiqe9Hf8blDQ/Bf8avwgf5/UhLiF0ip8oduZXswGuIq/Va
tmRUm/h4K2GIe+Xw7coywgHX/cjlJeoWVgP/LB889TwW3YRvqLabaHc5WcsyEg76ba9+FjHkrOcx
DOf0I7Z7zgnY/rxRUlbjvQJS8uprf3nS1/mDiHprjWj/DdUGiVAVQXkrrzb1wxl/GjpzdLS342Jz
kGXUDzpyyqvEaoqwVEVsCqP5wPEjc0zmIfChSHMYSrF2ysW/youWCDLLDSZgJG3sZw9LkiElijPX
W6OfDp95lDaHorNzPqLC5FuTasN8yXcSWhBHTLliu28na+YlzltZ5M9lKJoTDVJPDtRMr08dAljF
UgiafP0ggkuLAXgOK/ClvXcvCtcM+O4OEncOtOhaiO7WNmV5BTwnBNUdRh9it7ZxIhTB57qztoZV
1lTtPqEVnTY4Y3IaCV4UuTEeum4+tlFfQbf1mzy4R1uC1dbvPqJX2VUVhA/Dcf37SpHZnrvngCbX
/Dg7WWXwnEBCFByZZ+ecqkz+pXIc3L+0kKSVIWZAzgQtxm2ZEWLeUskaLRVhWSwiI2YuFT5tlcpd
WlgDLCTsiyz2R3COZFSvDZdgahDIFfSt2QHUd/C5LZt12PZohKCC+ledVMudN3XuqU18HnPxVOsN
dgXpehQf0DzgWWD2cxcvqXeC+sHdKxRFSeQxVfeSCqFUhcsYVRhG8WkAMyBD9GGtYU+vmSqTD7Ob
f1AJwMbrrG7VQ52CVja6dvTWioZ25w1y+NbOjf8F/R1TnBE1/MJNtq0hzW68hmhriIT+wRzqgVFk
B5TUq5jGKoVYj944ufGaKJlvuF7OW9J5xW7px4DneGxuw3j84GuCfIqjb+8G4+eBBtqOE/cLcvP5
HNlzsRFwJncyhb8Bw7F5aJGhUv4Uztae8ulr0ltPBsIfBqNte+PF0fKA89Emm6vPdyX4xn3gD+51
5cdqC1DlqfZ7VmeNQ2W0bfO6vOkAyqANz6lPxqjahtQNpz5vBN72xjjYftkeU79X16XE/8FFK7ZD
WtuPwGRL4FW1tzXgn4Jic4gxKvP0XqHAcKk6DWgVdzwEkA4oSGbsX5xjhsDnIQSvKAtZHCyjbfae
fkLIWSccAn044L3VWcez8dIykdwkrI+Z2dsPfQxuG3OjeU6bBKrEnHUfWBwZ18RlMMI0PJefG6ld
v3RD5lOX0GWeuqmokaJ35adEa8Yxh6GU5P620ierCbyDO0rjlqQ8AP/MXLDLqB057Cg1ACgwGnfd
VyPNP01GTaqnAEm7Hpqm3RnQ5AkwcEcm1UvX702M6WvbS+s1hz+2eEwSsOqj7gj54q0iOnprYS5d
i8rM9GklyONu5GvQABfbMLuYPlERb6muGyrB2Cw2c2qmW4AVzlNQc6Jw8jf5Ni7JmDNiy6UTZ6cH
IXreEGgCWXsECnzNnNtlrSaJdO05SLyGawcE6QyWNxO4JbIGmZkLsjA5x4FgmSkSIgYP7tIO4RuH
f7gjS6reLJ6o2DgNUIfCKIBXVIaSNGsnMjiYmtg5ePgNn420hSoyEz1KZHovog24OjqQCD++05Q3
ccv3Imaz9AxWNTsu2HVXwG/THcK6ZYuFkP83cRmFMpP5MIaTxy0u81IZJ6SJFH4cpDnCEFIrwuuw
zm+joWs/aqL5FfuAGweS0pqHV/BIOp35Cfq106zg9QbdKa3rGdaxU/XmMU+h7Z+MWiwWJHSZ+DvS
gfp63CbCoHIC4ikZfXQ+6Cbi+WhD7Lj0XoI641APkmSsZo7vGafkClrfIvdugh0cBkxGgMAqBKgx
ghdhQStf2NHw1NWxAQ6QYYLfd+4Y2DnyvYZ/nmI+Rjlug97i7rH8Zksarr9ld0W1VYwthYgzKJ5N
cV1l88kUy3SerVE8UYtm67weKctxTVffpRL/cKP+TpoMbQgOtoJFbEnLpY1+J03uoyBjBxYnh6CE
sbjJy1JOHxe19O0nBdiI5NrcpxopCzuDswj5/J8FaWuZ9fvm3ZNCvxGtw5bWu43+GDmiXKwuPNiT
z0gqKNow3vTgnaxbCDBRSLEZVPtYxlFITESwFNuKhIjbsOjEk2f24laVbNb+/cuCOAepNmW7o/5i
AAAuEZTsP8MDKUIU6aCiwu0Uk1pARRZkSNAsKp8+XyiOjCGsXv40hvlD9vBfpFncl+Rotv/z38yB
/3JNeHlH/59Wpqt32SnF7Kb49pgi2nNGK4TeaMYl2iIJT/hAotlGiiRHTz6lbmAchS6/C4X3FQt0
TeKccuYBEJOZdmF06HQHXdVhkXzDOEMPU0gO2n/yhv/6Idp4JWyXUBmG3+K9YWLww9iQhpfBaR9Y
dBNC2rfkXKSkWTa2jxy0qHL2rlNbvzIDns91x6yijujl43Jqzjlj03/yjt7NxrmfkEXo8SWQPSl4
DP88EzJs5HY9dQO8VIOy0TEcFumMpJ5bRjyAmA3d/o6W1b5hA5HHaqC/KNCXZ3uBXYtUlbbSPRhX
9tdvTP69N6YVMfhcMB/oHcBPChZ3MPH2NXV0qBwWdZSa9F7YPEcGyBNVkWyLR8QQnjrOJWUrxvyy
TU+DsoZzrwZoD9Ew+s9sseiW8ctTF4uONtaIaaJCRbDtLg5bau4Acx6KWmY9hW/yzTYgl1Gaus0E
TpXB4Nv3pjTOx+ncL3oKUMxoDYBFAbMYkmW613Xca1zgvimW1kPdBRCdDujXl8PSAeQ/uYyE41o4
GwVzA+X46t0BFAmjjufBNfYysjkDYZ8V0cnrdatTTLx7Dn7/mvyHwXgsrIXhCfQg3tYML+Nx8h2u
VijRHq/txYBLzQCc41VZ/O+EgiQkjoWWUlpoLFYj5Fz2amMfxodS5+yuY5dMhG0I3fuwzDmvblsp
wxt0RGRN4r/K3y5/7H+sPf8kQtCS7ML+dF9o5OcfgE5NCv2f/769TKI3r+n7zKvvP/jHHNpnoszw
WX9ndISV9VOQILs55ZB6ZWFV0+FXf5tDq4s4zfH51yYaNIL//jaHVvZvPmcD2k3T+u4B+nf2ccpl
s/ene1mhZtWWQB6kMG24neW7M0eBFGudybWuF9NW4bKPW3KBgw1Zw0TftjdGp1NzczZHq8EDLrJi
SL68MD1zCCGMxaEdKuOabVK/nWsj34VzTcxzuZAkHhYHdNf9yatHd4MHzbkq+8J4rEHF6KGxcdXF
nhZT5c7jQM/xIfEwLTBIToy9qOpylbeIUByETrRwi9hZjGTxlA+BRBzsI0rnZwDmhQfyCW8cmTcn
y8dYEdXBw7jUd0TBbvQZq5Vx4lC3lVx5jpeu3cw5CRVAg0j9TRTWbz2D2k2fVO06H5pk3chivgGD
gbkHngsd19fIIDqizlpjS2kldkyhlr2t8QFFaO3ZwRUf/XlItm2VxhuivrZAMO5AMaotpzXED6tj
FurC+wJU1hxk7vD6OWoUrpSiJ/D8w9z28ZlIn3KTQ8hjiGr567GctYKlGg4Inu6a2TfXNfka27yG
DUwNxjlqVhIVgS2Z76LfAYs1QfLJ2hPd2E0kqP2oS8++mY/bDpuUn/cHhGvpKoBlsJp9qD5Ip0z4
zybncCLWIKSfYX7M6wFN0xYxSbfpEKpssrkP141tONvM67/kLRKUacpPFWCXq6qJ57VExFYuLpbs
rNqRflRssGERssDDd1XDJfMD//T/2DuT5sqR8+z+F+/RgSkxLLy5AO7IeSxygygWi5iBxJzAr/cB
Wy3L3xd2SHvtHJa6mireC2S+7/OcMyy0mLzCxLWyxhr+dgYMXCkFyRJyNtYI0dq0UTdogCxOJqeY
J3ob66k3vCkkIk2IXhmCXpDGvUHpNmwZMATCSw5qdEi0MUuKfCN/l0ralxYaOEMFHAAC9tpIvQD1
SHJIrdHd+S3XlrLUoiJvn5reefHUCph1dncJSaS9ht44MvQ1Pbiy+rmK/D1vB/B2Tdwx+Z5BFvi5
dm5N/7fN1BY6rC9CPhNPQDx3zsxHwuuSe2o3zX5MyBBz+UGklQyMOyAf2n2pgwYQp9bMjffFXo2g
6PqL0oqPFdcyBnFPRmial6OoGZquoPRoRPNZgJPWhm4i7WO6kq6yAbwETC/bsDC6H1o/VGigVEzl
oocR3SztwfD4DTYAovYOG9l9bOXPnekk15jLq73lfSR+r59V4raBkI72VNoGvQTIf3bolln2UEHg
Dere0Rk7wGKiudY96TWoeFBWxcMKsjns+/W6Jwq+J/43R4RxnP3KxScU9BMjjJ7JDkqjTleqW9ne
g/7jbZdSNwObQCIyp7SdOyeDaywOPG86srGB0zKZF64mY6gxlH8GTcDfoocYw2S8ETiJPyMggS+g
i4aDjsj1Zxp2wIk09KXV1K5QgqUb+CMRT9JL9WOBHAfewKifDcYhAm4D0dNg1gr0wxITF7MOvKcI
kiJrAUrAjzpeuVpt8V/UruoGmicErBuGPx/ZhB+L6h7g/tZl/8xrPXRX/j4lm4yjC7uI0K7+peLU
I67ViLOcoGPlzvAIC/zEmdhBKUynjnz6gxPnbcSGp4FQr1oEaaUT2jZMV7P1fxGRe8hYabEduCuh
fez0PDMOS6b9rux12Zcdwb7BvcrmjQHr1gd4kdt8oq73bqJ1yDro4Swxx4DUtTxqV9nPtiFHlnhM
kRtTHd2JE0VZuNpu9sYhoEa6RGbWUMkDFhLoidNdL6a7Hyvzp99SrfdoxFMt6MVjbKYJQlCfyBRc
Gb5qZMna3xOac5jlFEpEl1sHvSQPGntlsc9Lc4rAUPQAMwuCA37lHVO0AU1pvjtOfwU2FNWaUC/e
3JN9I+galIvlULbM6iffn/A1d3MoJWbodCZYFWdDMCflE1DRi2sP3Y30zHPWYDERTVOy13F28CLu
yjQG82OlXgBw4avr0LxgdOcSvI7NwYZZGcZg+aIWWd4VmygI56qD6gfa9FjmGNms9B0UlP+02HB8
ytq4rE4+7idzaffYd5nxePwb63V9Ylic3fVkoXKDl5DChEpCgGQ38Jty341CQCgUj9s2LHSGNrss
bX9KOoArpK9h+THY3pUprxfCLs5bWagfczyOR3fB1TGarNeSMt2P5jAfVA3hlLURw5Vq8m+HcrrT
ExfRjW1vPzhKr7aPgwFHKr6ahwYZCTmZbK/abN7xQCtPRqq9jj5+gpaksEVelGfhuMGO145nTdZF
KAedI8/f7JwyAT8kGk85OociGOk07shbEhdfLbFPGDeB35cUlmwJ/trNX+cpE6dV856Wob/0BeIr
5q1flibdc1mX8TZqWne2dIy9aFz4JXalnz3JOq1B1kNWFr03hTHAZN6yWvVHybl4eLYJ1gIKY+DW
+vVRsdODAKKG1mvml4F7GqqsvHX6HKw1n77KQ+LT+SA63JRNB18yfB2it44tfZrJCFzpmPGzNXJ/
JKi2LF1PS1f0DU/vAluQnIHy1mYsHiy7Yvzz1uDlWutzZ0296wd541HOBntdZujE0fR0a9dd//t4
/c8EPRgQbHbV/z3Z9tiM/0vQ42//6F9BD+8PwR/lOjixjY1y8d85D+sPi7M3y8i/I+v/inmIPzhV
c94lgeHYENj/+3htkYSzPV24FD8MYRKd+1eO18L//4YMruD8DinC4+cwGO39z5szuJ6ixhTdHBVw
9Rm3Jk76AMODf0jrVu6B6NhjUCe5d08hnpGQmdXZzewgD5vK1PNCTtBs4uLMeoVxvdw1jlk/Tr0T
v5MvY5XPREUyCV7FkWosIxKfv6NLpk0cfou6UcGsCgeRKhkn3grcKeALlUB8C6PBhVQCrjyPa1u2
UetnCTVCBKY8xTgKwDoDff/VV7CaiUEs9r7Qevs2NXJ1V0ATgVylJi3SW82i5U1tDU+EqInBWamZ
niZYLxxGFxK+WhfLYDBZi4+VZZ3n1bNOvmJSjGOpBSJQ8UOFbRUPv/m3UAHt7JoHKayrngO7bDPo
izBZ/9ziq7h2gFE6A+JZyvnimOGUdCNG+9VXxi/8KJgV3TkAvKjir1n8uToCnmXBcuGVsrzLn8tP
9mpL0b/Ws148+IXO21Zl6e08xvWT7KFQDT2h3Ath3USENkNacASp67GEq0ojDsgGo6NaSYffo89Y
otaR/EXmRoyrULcyXgT0Jl2Ai6t8NxLPu4tLZiU74Fu6EWIXpHjACrDZu/C2eC+5JyUreYvaxb8T
EGOwBIByOfb8/e2npvWv0NbBvE3TbUgOQFelE6EaQsDNIxsq715jVXfDKa0KeHGJY2VwcKxiSFNx
U7BXh6h+1mimnKDoNbdF1zKQWO1qiRw3N852z7uVmfFoh5kwyfuSHsQ/OVK7oPLefhB8a986kj2v
Ul9sC1Mcx/kAZWX/aWiVFxHUGsh1z4t/ryRrHYgo/qOJWAOp68rs0Vdw6gMxWe9mrHqGEyUy73BI
tfknxjAI3L3hX0lpucl+XPTkbKu8zo6x2w7riaquuRyyeNSuTEb6M/kFF6G7zrydDQvwqgE6QSE4
3MxyfCDPKsBcW4odIApwi5Ks4zzXxmJfp39Ou63v0Tc1gW0O7nwPxRMK6NyStL/Ny7+H58v3IL3d
Zura93g9/R61F99jd6TW2wyeqzxwz+57Nh83nTach++hffk9wDdlz+geXQYalnqb8YOX0B6XmQKS
WcTXblXBU952AinLAdiDyRW6MBYG+Z/bA/PPXQJIUZeKyrZjEJYOD3ndkAnbBiLedhH6tpUYLL08
EaCfX7LBxETop801mYuWm+jwkG+bDS5kLDnc3DTQYPEZenEc7HRHvt4aukJ2I03HG22jgFUygHIj
Q5AHdLe3jQq48Z7lSs3PcFz0jKXLNJpjuAxKXTSKCyd6CigK/fqhWb2rAZL8KZ+Mnmt5o85zhsbH
JSYZ2WABEFmpA/F07ZPbYdRytoMrtR6UxzESmT2MVvKlN0Q0HokGJdx05gOsEPFidB2m0HEETrGM
ze3s6Q9U7MwdiCx+bT17ssTmzjWVcNg9BpN7xvBBn4v6otey/50v7o2+mvEbPYaZk0RbPtbO5N3m
U9PjhgBXZRPwv6PbZu03KhiBFG47trPeZK23HDD3DUFKcX1PhZm9u8Y/ZRTQ+rKuayTrtvWtiQHr
s/a9XWV3PcxFHEhw2UFBuOzQxvCmckfTr6Gez7dOjyEi65sPn6ftAcGPF2XxEu+ZMeWg2wS9cMNs
j2vD5aacJqr6JONglbBfHt3kvcnMPgQoS/DIZalKWxxjEFC81zlv56NeJcNzzviRD8asHZJOfY2d
Ux4WNrfR0LGPmQwzfkddSTyYawqootyu8Kh5pn4anWYumEvY4lITXtv7PoWXncTMcZBjYZ89OlyB
0jT3fpQpVtmVVxMQqQyYuA2Ke3JWF2NWC7mV8X2WR16bDcC22/jFbwVfWVHF3PJxWpIrbD/QrDZ4
EMg4/5DsJPfGCNY1zkxvX5EtOTR0Ht4kQeNXMOkaEUiSjg1e8Rtazg3H6Lk7Vlbl3Vv8B9eMrbRb
DnQvLvNWPSAvDjm9X52bzmRLuAOTWxhnofLkyi8qz99BG2hJP2SY1wvTAvjbOngzgHEC6RgIFEym
Yd1YwP93rEggUWqSGTX2K/iD0i3QLSUly8Jk5Cw9ai+D1Hv0H32NBnrEhaBDcOF219yrddBvrJwM
tTdsUKiSj4E973Vl9sh3U5vbLsS8CXwi2nE3/231dvWbnfXGVbBYZOMk4LrasQ851y5v7CBfWhE6
qLyfGzA1Dymaik/ljUkk/da7amPzXfPHryyrkx+O6dBQWQhh97Z4rm2hsSHviwAKyrSbDPaC69LG
z/ThDsrK32NnRPnZigOFuYFcHUobK1t+LNPih0PJxdB1Qb8AdNhNln4qKK5FtErk74T6B3E4rQkZ
UebHyRzrJjCZYkSrExt3JVvNqOjn4r42nJs6Geqrau3GqKLYgoUvgVQfzGk3y6g3qvVmmzcyYuw/
6UE+QSvlKMX5gluHsZutiT0vqa6Q0D/uAlhxbEpFux1mUBEOdgcQlbdclNYxVfSieNJMB3vL3Orv
qYkxnVa9+7szuodxMr5ixgfARVl1a+5bTaomhHKbHVShu2d/idcrqdOPdK32rUmgSq7+eJ7rIubZ
KWU01S34i2Siz6mW6mRN8iSApHDPN56zeSmwHLfE+zKuOyAafGqsm2Razw/dVMpzM6hHe037PVqv
GuEM96s0Xz+Jh9jBYI3NY+ypKchA1jOhq6yFsRslLuE0AwGZvtpTu6p2neb9ihPzB9mU+E1vhXVL
vpg9qyfu6fjwuRK/KrPC5M4mFGhMJi9U4JrL2Jq/3WoG7msQpC0Qn1Gek2Ro+/noyRhqhS3tKGux
1E6ekx44sbgPBsyWMC3nfK9zerw1aze+g6pw7vilU6clyIXfeUElz4KFj6jhJXQ3FKMEIzduLJk/
q0I6D7FKxwO3LEFvwqybhzEFFp331L8odQlUOowxlXeltb0T9s76MhBc2w6byN9uG3dIAnv2L6Zs
vkSWcKeryl2q6bfx3N9uUGzu0D3RNVTusnrvSkiFa6+e5n68k8ZwOyAk57TGsMhZF773ZFOohoHe
nhhoLsRxGSDC1giFlQlIg64trurc866cqq1ZA+I2X1zR7whRrHTj6uLy74vfP3Xx4/r2f1aann6r
nz3l/u8/7PT5n/9h/flP/LVQsf4Q+hbChyNIk2i7oP290aQ7f7DJgAKA1A8oyxYM+OvG5/xhUzdi
ywGOX7dBdf59oWKKP1iaC4oAVJz+XMP8C8F+w/7emPzDdpAYuyCT4KOtMra7p7ltXP6h7s/3RZva
ptFPc2t2r5Nmu/Bbll+eMkvUhxrGIY35v6qa4sGdvWuWttMPZ8rbR9mwHtG7/jwuDqcmD8Co3Yza
aYktJz5MTZ7ewWbSfo6u2zCmbPT2aHsx4yAhQIPeURperHvbzgqzQjpUGu6JXrxn3vj2qjfPPUks
UM4aNDPrwHhfymtPdgTtAp2UNjVehGdDBckpRntJ3CXRechLoqPtc+kRFWTRS7rUQJSsHHO3ScWG
yE110K5paZvyPKADR0VIrpgM704R7yEhW1HNP7vNYr7YS9K3vPobowGHY8NLO3imS+8bujzWSWgD
GYbFeNG0cSKvVExtmLL1/pnXsfeZODk5XpLiLOOjDunnRFyFpI7+yM0ql1wqWKKiiW3MC8WOdZtm
++klzqGW0rTla7yfdPrP0Qrm2UNBm0MFbuSbqkHR7sraGo45MGMGs554WyZh70jCpMeszx6TsmSM
qcb8uuUBdszN+SVvEInlwwwWu/LZP80JS+q2StLXTGVcPZcpO0EUvW7s7pLO4/gKAahm1NzfWZVC
D1dPPrfjxPk1qHjedeP8RkaM60HrB4WyTokqXtTEKmxhzkpj3v5IGHVGFsjSxxWgOhNIDd8kf6Wk
pIHPuHI+9G7q7j2zPuDVA+uVvTil+UWDZrisPTZcv0BfkLYIV8fhran6czU19bEYMon+yQoVKKBd
v0jnIqVuENhc79Kkami/Fy9bX4NSndZE0O1/41Zxritnje9mH3FarysNqtlI/JNNUcHT9WBPNofl
dbo1c8sJ8RCrIKFhwoN8Sq9AW3XX3jCbkSts/YQWL9vXasWvqmHcXsmKfGQMQA/VJLIP0FQYshhJ
RLIV2kMiF5tRXPI7tuLmVmhUgYdMPdbVUh7IcYJoy2R2rAHsonLCtmA1W+KkFiOzW2GfeC6ke0A6
/h4cE2+tVPMPkzP/pjMPIz4dmjDm2bErkjGrqRNnHw0mnGASAHnIooDy1jFsEjQCIFQPBNdWfPBC
n8qIvA8VCVM9GQIBPOyEF7oRJ7Y3VGl62XK01F7hhes7CxD4OW0FVlNpZ18WWqn3cXV5dw4sWma7
2PVTyzaLu3BxxQ5mvDjOwDeeQWwbEiPVvprBYT8xUWCCa+B64O8xgvNuWyqlHQHwjA9MUGb3sbQL
ecdiGU4IFcZsm5Y7ew68XrQRE7nGwHp46p1qCAYiW8mB/rt5rkcqdhiOBv5tfLCI4gB0/zWWrRXo
8TTdUZIDXT/xsUj8TUzvKbV8tpKHapS49nKmXE8ocoAlhrCKj5ZCGeHoKmj5aQt4JfPwZdCryLix
x8y91DimX0ve0/qg1t5yGdNbOd9QQO3fwP/OJOlSO133xlTpl7T2qwMGRIlWSjMPuok4py3mk7vk
UPTShqeEAkbW6NwZBHcDakT4k4koWhHaMjDxSUza3lt/KDJdLxSYMSTk2k++Uq/IeXXofkAsqpab
vNbaN7mOP6ArzfxSa9knsIIuzEyZvVRdjjnLkSK7Nrtlglw5rkCE2ebeMcB6xoBWYPDxLYYadtmc
DR9ppWtNVxMztAcautpjgWftp1mJLEwKvw3WykdBMiYAx3ezMmGkkK3fc+mDwh+j/hjigVvfMAw3
ZZ82EX9OvW80fTl027e2gGxFWpaEddwS/dcguEEUnNiC2BnVhP44GzrQo3hTCrXeSuYxdur72Vre
oGGJoz1V/q/O7O9d1Mfzri+s6Wh5A72gTVxEvj4yrelkl4YH0YJ7924w5PAVN7Yd5dqgXZZRpMSL
USXV+kpEoFHZbkm8zbhk8DzwlpsMi9XtqunT9ZIBcKyX0Q2BvEDN6HO+Wq45RoiT2Mz6ttrps+kF
fg6JEjztYcGizTN4uPZHnlqrxZ7Lp1FMJ0DVpwEZDOvWTuwSY34YPZZthcdIEJIz0/yx8Y+tUgcN
vsSpQ/bCzVrpTBH96teyOat0zULivnmsJEsL7rKb3Mr3zP4JPyjbba9YKImWftgP7QmHCWkwTX6p
1n2uQKlEq4+gS+8lu8QFiotmU8ZPsaPvx7FSZ61oP7kHX3PcHC+GKktWfNut03Tr261oj8mOX2yt
L7DPN1/Xyhj6qAkcXq2kAQstLwu8hMSu5vG/eSzYc5hVwfOudd7XldtT7W10smJ4N5uiuAgZs+df
6hJn97ygl8uNKz4D/aHfpGJzUXyNTunvlVzfE8mfWqybfixHwYtZhLQioanNM+0jnJGkfPVy6O5i
YEVByiznZra9iZc7W3tHT96Qd31x4/xtD1m5LwUHhknZr1U3pni8+/al9Pij1s5mDcTV+6uje8JR
P8ebyUN05246NRqI+b1vNvKkf4vWioG/BvxrYxXrIQ9TQgGsbV49UmSBPVibGwQBZ8LwKVcez3Un
Kz/MTe5WbZq3kejIPgd/CHBWq/d9vlZXpmGSd1iArk/W8tGnWN8nWqLg1PgZQO0UrPBb76XXzfWu
oPrNX+i6ZQlSFyoPf2GSH38aivyNr30xMNSpvafWFfyzlr48dmN8cihJBlrpJ/cjC6g7AQfmjW32
o3CcOYDbcWObDeg1itqsytJcsm5CWg+1JbWfmVLO8C64WyyDF9lr7JjEOtyE3/RE1QayE5wH2idG
kDQmwzdVM2Lj94xxwWhuJ2MdjvqqoP4r4b3PRa+/jTohehkPt6tuaXk0Tel0zOVg3YrKmRiC52CT
SIoME/IyYJOUGJhnC8EnQq8e6MaIB3LCvR7w1NQ4YpjSDARBha++s6BK8UVN+J1C3doi451zkNIQ
fGVqRvBHLrnrGNDRccIlsR5lBnfDHfQrj+ngj55s00edtOdyJood5g374zaxPlnyCcZwmfkL36VG
yoF4XUE0fFQnSZAR4H0BUiRUcGV+6eBeQpwdCCln1JQxD8/rCR7UgfrA3erUF+Q4A9RUXgfqaGgr
PJ7JmdzPOHFRAJm9e+sPInsldmMDDc1E2FVzGQkAW3Q8MCWEXctMGd9T89BZNuRKmID9jSpMyjR6
3KAGGORIJL7ziFiwOICjuEk+KcLk+9hF/mm4FCkkP9dh6BztAKU3rg4tGYpXnmbFK6+48Uc5K/2x
yAdQR8TGT7qYOfHGrXNu64kqQ6b1MYtJuucviUn24zJpC+ruNaVsQ8iq2UCtRQQt3T+bmwI1rRRi
GGXXwFCnRI9Wve/uB0iQr7q3jp9CztMRgYd/afJ8uLVhfj83luhwNfUN4AOrdcKiEiSyOV2tL34H
YCfn+tDDjDR4wgbck0Y/XH1pkTAq5TJFWc734QJuuqoibxPLziDJnB8Jbbk1nDzwJzsPqi5fRIAB
OxKeTP7twnZuHKtI3yZ3JgtEneOxXGuaplh8teuyVtlbXIl6T4+hssNqVSUT/1oHhJ8n3s6mGevt
+s2vq0PrvJ/4rx5VxeO1q/zHueJszNht/Kg3U6+WujmUqzW5dN8u32+t71BN1ROOpZSUkWse5s3/
mwMJ3C8Vznva0mUgtbVkBdPBUZo3gzDLsK4D58siJ5+ygsqzMV5V9TrSOMxRkrgquTOlFS8Pnpt3
za1K6J6GfqJ0GG6BB/KCw0LFiJTaGZF+k0XAJ8fNjEEdCdZ2th8pcTgFrblxaTy364+5n1Y+Td1l
Wi+lsjXCbrkRlavE2G71Kc9R5WFaJaZkHYfUEa90J6sxXOeEDmNX8F38gB4eh7qWx8lVNk1Zyw5G
7/LI9JI5dEy0T0FBSYmnz9A1V+im5XGEnPWgWipWlQFsbRUO9OABNiyzVXnq+EyG42BlVzIXWRCb
o/tVdY39S6+3gTl41oHoRyWf+sKPszfDYHlZ0Zxlyog2y+vXlUll73m/6aolR2esOIIbbHwwv3Wg
pfJZjzJUAKS16Brve7Nff+ocrC/zIsWu5H7cuOBzG/7Y82rS7ZMyk/Cy7Ophng1xxiEwB2Zly1Ck
BgEVI62sKClQ4zZ6zOmgBWmF5sgIOnAYN7bdVvCSDPsZkQ9cTaX8YK2NPEp413E4R7CrzA7jTeme
mPVOYcPF/WFIMn/fFbr5U9gKe0zRSYDkPJnKLarmZk16yBJrCruGcr2VgVfeFX06f5Q+bmokuLeW
Sv1Pvcb4yU+y6wZAytI0lyMsSiJbCJOuCq60isa/vS2TnBbQphLRt4qP5P4WEsuzNJrjigpqyWs8
JiL23nOm321Vu6OWEYrSaDVgSXPIiHklUzBq4AsyTcvagyIipOK72u1grcuDnFPiHUV5rUjns7yr
rY4TuFZG5ZKmvyUk9+s4zjIetG1Cn0Lju9vz4EeewmYjLYO1o+fcFcPES2de7kmt+DeTSiDhMeo8
Fk4mIrZUPDD7pjlnunHngb7b9X0PPXbcNL8uW+EarmbBwa71bgqt7YhDUxIycKbt8tK33r757hb4
bZaXWVq9abJ/Q9ZcEBv3DrZQpDgRtnzqiherB2nktEBO4O9vRAE+CQwhChwAKx12Q7mbOKGzlj+F
b6XRxG+Lfp76QYv7kiZeuKztJ3GOH30+bZ+3UW+icYA1QJHfimDgkMvJ/PicZ734WWDm3lWJ7gSc
mQ3aY7XKy6hDpgjGW4FYRAfEp6V3DwbI9MDs7OyqTJLijvmDrocjqCwvmqQ+3fQD521K0eASt/EP
FHR58tu2hCg9gdfNPf33XHNFw60zHSt7GMNZa00crWRQCtlhFVLD2YVxt9MhtOHEG8M0XeBaS6fl
BawVZ5aj0/1apAmV1PaD+xpHMdRGS2iveXUC8zfBqcFx88pyoaeKP19bpAVeOEo9YRWC9Uau7JI6
RBNatXJwbNJTTIqWMfuodWE9je++0V7PxmLtqFq91BqPvHyy7b106FrPwvJeU2VUO+qiLLh1bwoQ
OosnwJdAp9bCvNRLepVp9dsg3Z7Aa/rYOcaXxZN0Py+cjupE1o9pY75ZqVEyW6/tT/ReHdKKzgql
Vr0oejhfUlbaShzKA4zI1IPDt5LoGVenevCWQacAnuRGOEgvfp/0kY2HmiZQY/4yP9A/XVmZeTHb
HAYQ8170yNs4/DMut0uF6BYM8AP1F5iR0hINnBrc4yPrgnSATc53wNELIsY1R8k1SxRXnTjkVyUh
medC3hK24mBtYLfamWtBRpdWaUnZ0CuNPhr1VN6YhuOd+D/4jwDkfJmJ+WDnYPMKWo9nX+rFeRG8
XA1r/oWHaWwP6Ijo74BRBA5HwF+U6rxmLq1T3XjpeCUFpYGaaTS3WaCsGWn7BFxdw2HRI2j/xhkW
Z1NwEkbnySPBUd00H/OGnNnUvpMJPCs+8AFNKjY7iXYd++xe11K0ESLnszSmYU9Tw43cwinPUjD+
w67bBzVHfWzFygxiMKNdMt3DyPjUq4xPfLwIlv71fWtjzGUw42IphL7takN64O7CABG8/+1s2q8Z
JdfLEGtkA9EBBElp1YdUlwlNwco4KtovYSfG/lQPic7kYmjoBVFHnGP/ftR0xnAxyuG0Wd6LhJ2z
OSzW3i1QhAHt+YjFZDzOHk4kR7F3D/KxmX+L3p0eefahB3ZEF7h6O567lmGUbuSBEWvAIToiZ6GV
ZSYs+KI4+k59jR6tRz9l2WNoZjMIeDcxKtYNelqcW96Phr82tF8X+bM3mgZAn20RxtXW9VeBwVwF
xlJoPxun6m5xU4JQ5IUHhtp1FVXEvLtyC65Iru/laaiyhNWKnURWtSwfnLP4aiVkkElme7fNbIGg
HtLxl5Y5X0QPFurhqYbHjDH0/apsZHCZO9eBzPT52VNivAPHaq83mCoasC1u1RyYglZUFwe4qQja
nb3RZJRGnSJToSRz1AVEDCQ6exOOsh5rN8AnxQQMsbeP4JielkQ8c0IQj22cNPukXYYj3wOCJF3P
ls73XmacaACxavMxgbEQAF+4BV0R/6wUJAdaslhOXZOYQsklXbvMJoeaq5I1/a7FWXPhDDGoPQHU
Bh1s5oyU0nn+7JxBl/khiZGbMiQq6cgyC+NMUznGruZyw/FubiThSKfpXjppt5e29TwClA3tid2o
M+NbNgvYwnPhzYGaaN2wi9KfJv4AJ/TacX0dC2rRfI1RJVoMqKnR17QerFGSBubTA4ZAzmi82zpD
pi0lzAUGPLuhGxNOTMsMYdYcqoHX/HYS4inzRnfTfbe7lFogYNfhKD0wGKQvWw6tsIFrNLD4MGzP
Uo9ilAPDJ51NGTAV3eM3ofkv5XfwIk2QVAP7TlTITG15WIoJ1thGKY9WytXwFXou3grqbsARtJLh
ZMmvmeN1xIrgfvMZsgxz9LMkLhUKORLtzOL2XiWT+ZrnnMBDUnUV93Vh3PXt1s8ljuU99KLjfcqz
rLkrV2161exsPFtpy1xmAwNdd4s2vBZS028oFiwHU3qGz+W1t+57Oi4PPjos9pRG7F/QUpgflNKK
89B706NpWgxDlTnyLW1qHqu7SniIur0+Jagi+pwv5WzzxoLKRlbNAryd3zDhH3if+B0+kNwwF7Ef
nFnwm66gfQ5dAhiz6O+gw9k5Xt3NQMwY6klf3eSc2zwq6zJdvkpZGW9wVDmorQ54CCYd3U3qE3jb
JXnWvo4OBMxZ462bNDYvMz5SIZedLNKTHjGnRu5kx2j00sXK3divQ0RhpriSRl33nOwN/apZm/l5
yAFD8JSlY0nCyQ6cjpaJlQ3avSxaeQNLwztWqQFMc1rlYe7ZcVsSO95O6+bh2isr6wfTW4AFzSyf
dM53V13Tzvtx4PTPONNlSqMBH0nzCUJ9QhiZXUaQyL66Hgf/lzYZNKWNKj46qRig0a3GtT/x1cAh
k7LbtU5QKry7WjnqNC9iOjuau847Jy6BTnLrGDkxBsybu3NPV/kax3xxRdfzA5SbEU3xou9zb/mZ
LBWgVpv+XgzzNt0ZccWsrFtetMyK925npJE0VyvS+KAf0olOzdQt5gkoDTObpqhRCPjeGhLUMkKH
TCc6joazrL52bxkyVVqB6XpcOuWsvMhY43puwxzYgLUT1sKcygcl0ow9My+bXGxBEkq0xZXmtuEs
WN8wYzU4aTTp3iCeg0QDkm6x8v/X4/veUsvtTOtwZ07Fi9+bP6yEh7XQ6iij0RQyKfnp4ymDw8zC
Y57TJAQoooc1lva9aRT2EY78wU7yh9Wj7g9gWFA20Nddkqy3VppZOxoZr6Ao8jsnGY+xZh45WA2H
abWnd02xBjEx3FtQyvf6ygl5A8Ac5MSLmijHzwoH5f08tvek7SBv643Hq93YLoJpqd1ie8JTqxOs
bGvdvLIn7dPW3PEabzeIOp7/u4w1GIMe3/4xzOzak0pdTVKqU1e2r/9eW/9Ta2ub7Mz/lVd+Hn6m
/2Nr/ec/8LettaHT6BO6x/Drr1jx37fWG6LT0U1fGDptO7LCf99a24SRNxqn57Ix51g/pGzDXXic
um5twHbhsugW/0pA+Zs9/w/LaqCegDh1y/5zU+38v2LAhoAE5yhvuUarDvQi8IAHLHtgiP5LVdnW
qVBqIwglgF1Yy5D8XBYSM5kDraqtu2PXzs0W0FB3ORiD6Bvnli7/xd6ZNddta1n4F/EWCYLT65l0
pCPJmqxYfmHJls15Amf++v5AJd2R4pb79vOtVKUSJxInEAT2Xutbs3PDLNsCKqnyKQn9jO+02bPX
KQpXhuOd4c3ALbY9SM5AfmalFBRUJkjjIv56HPgIm3lofAoKehQXlUqpNG4FBBf/p10D6u2PI6rv
aTgHjmuRKRN6Exm5gec3w309cJPvjbLyqMzJWIANSUd8M9xLyYoEDtfW5LB85mt6hFEhomaDA3kG
AVEQHN6PeXIdFkVMGY+JjFQpN3woCxE/LF1lH7moioSo3vgGRTN58FPJAgH4VXpLBOh1N1GlJG0V
HEUV9s+BZYLKb4ExUdSkuuiS9bkNqgHB4DaYFvQwFylSKAdL0ZLR/tmPIxSWk2CRDDgTv9F0HUcZ
+Ew8RZrDlBnRfG/MVg9pE65bqjsttSO8MwFfvj8bXumclhmFls6Sp4GeTXduTpDXVY0bsuQpkLcs
iuH8PzPC/2lGcPAOfDQjPCYqQq3/BlJpv/7QX94FfAjS5Y9QjGi5ijb8/0nn9e1/IW/BNxDgRPCp
VvxNyxKAttSeB2YB1xVMLf8zOeA2tl0bKKTr+a/8yn9Dy+JZ733/zA4e+xF+JWehCcBvpSz+ACen
miPr6Ps0mfAUVf5WaUYTxdwGIxpJ5OCb5tIH5ETHI/5sUvPZSs15An3RX9sV3tlA0aN0vNAK98pz
/BvykmqiouBFVSVGTYxq/nkTdg8h+CB/O/fNs8nKSCU7yo3RZzg+5aPomHDqYgQQN2ApeHHCEs5d
HAWXICCd59JstMleULWxa9Y0G7r9wWPnVsaPbPKmzyhyi+lH4AUBYfIJMXvX7BD2CtejH03piXTx
2j9zBywAoy0x3LJG7+V13zHp7ERcGQ+GdEA2Id0b9jUlamA0lNTbIsHC6wl7urbURDuBuL2vOTmB
+Bi7wee2VGQwW9MYXaa1Rdkoc/XUJjD/hf44OgerMZHbtNk3WSzlKRqTGknaIncOaMgvKm3LvWOF
cmdgrQCVaI+PQqTzHaBJK4KpC4gPpHxNkNBiemerrJdJ0XjqWoJo+3aaPscmTHGiw3Issgvexce6
RXrObmmCCbKQZFxvpjSE8xIGEfQIb5Gd+NRgQ4GnhTvmQTW+fO6ZRtmJ5WP9JCOJPC4A3jaxI+Uu
Zxb3AhSf9RBkYEnAio7AD0AWYZeodZehs3MTT4cGErZIt3WDqGXPZ9clFRWfjTobgJjW3NZQDXy5
ke7tyaL1rmde/jG3Up5rSJHJ3TR9yf83xwU/49hz5l3WGkQniAwstk5HNSuVPitTp3fRow8SEXMe
R8AoVs4o/WEwNWUHCdPqDWhKytci/0BJC1ehw2UU/UAUlVf1KNO7ANiexrXVmFTaM9npSHo1tcsp
oInBdRYAP0Vk8WVM5cIFefqm0KCBZkLiJQg+2recwGg1dEO8CAMZHtUQ0OeoIadROGQsPWdCInY+
yAfg6R7Gnutw0Ni/tgtN7LD1ANshomnzgmnB2CaIqxFJIHYFelk1ID9yOjzNtjLIrh42CM35D2wv
+fWTqy/eXzqwbkAyuINqnPiTpfHsc6nBhNMU81iWtiO3nqywrTRqLiLErnDj43a9XI/oej1gjsGA
9QilibHZDIL7m44QIUcqwv7WlkQXIKAWw3KmlCWfzZnmx1ZGU3VyTVU/NQIB1gZ1gjpGSerI2xWb
mNlNXJ0Dx1HtHgUy2MlGJPz+yM65rLlAgwnhx/2DjclsPK5n6fPRjY75jHFwa1sOJ4tzmVFmCNu6
DhQuXnytLZzC1gV3SYEAQ/A9ivwqO1S5fqQCQQP3JNUdvg73+wkKB4JyVfHvwazxIa+MT6MCnUMc
IQMiwGt/5o05M5SXQtvAvmjNB006+kmbgxGZuoYeU5Zu00WO4RfkAA4shzyrmPptXGcTPI+sG3dd
IJYjwvTxzhz96WZIZ/ixjDQ6FlWPNyOPy8IiYiKoLzu/31LR8JGkC6OhkC7govQFbo3trFrv2jW9
8JQSdPbIw6R1Y9uedZfGcwf3EvvvE2WIlp1YKqb7gVF8ltL6OqCkFoj8IgcQWdd+Tw2MatRCIafm
QT7d+y6NWE8oBrZQo+JiuAGXrikNrg7xgY1oz8Fa0Y0qt3dOUFIB5JaxnJsCx0NmEnjfG+DipC2U
lW/vWeHhphAtDqSI0JVzzETc33mKw0flecwgxAQMHLAYP9HUIRdxIB15b3T2uBFNSD2hULI+twkY
OSPgPY63ZIxHSMnr8o7kIPpM5Jqk1cbLYkHGpSYPjGr+Ib3CvghVlxxT7PYvueMtj37UT97BZAq8
hGOY/LAJ33zAnjufQ/Yp9nOaow5JjM/gdtQji8V2h8ibYmMeQCmdLfqzAtLtpTUh5sqpbB5MH/NU
SdrND1CHWJjsMW9PvjN6Gj/jIVArltB+Ir2V6uaIk4mOu2ed94vKrlh7OTjYR8rEIQkP7jYJF+/S
iZpr5ariB7mUMfJ5H7U4ivYG7X83+df5aNxBQISwwHbAxvvmD611mbPtbW4XaeO0M1FbDaTQogMa
dggs66sRMf4mM/rwphxIY+hmD2mcUfd3FCzY9I4WcfBBi+wLPZF9WWdsKT+HtV09jnGu7vNR3sTO
0MDx0viZqLXuQrYo96XHVjVH2OF/ahDoHxMvr6mQxOaXSIzTSYb+wxIJ948eWv1ZNTlYYJyxrALe
jzqvjzSHgz3Wx+NUByyza3HTtqi/XRqmzp7+kQnNdaGHEzadeYvYqaI155kkxZO3RCqfAvXBXrne
56NJmzgO4/FrWE9FvqVV6KBRL1DfHOcmz/utYckc+jQcEn8yuwdQ0v5TIqhd8ynEg96nklqWadTn
g2szqsH0fp34vJ8IR+qvO2F+1UXGq7plUwCWcKrdrVeGAOXdJd0NMhD3c0Ac1Dyl1m1mud3PARf5
1zmIquZ56sx8uAUlEIL9gkJwHuUZVdlGfRHzEt7GsYVK0sVRwFKQHXpn2du8ZUnjueqib23jk1Kd
uwd4iiJk9oofeTdOl4121WBcpyGUdMOTn7jhLipi9yaoA+fT1I/Ex2QlVnLQCF59TWxPdgVTVpS7
mArorcwqZ+eRPL/ndnmbQbrTBVWj8mvSd+ggq/pzCPH+IjPVY8cncU9/x9m1qflkAWVIx7S9NGZH
fhlHyiW8c7OiXN5a+9CI41MbyeiT7Vfk6nrq6PeUQzNPdIgWcFWBbakneTnGneQKfXAxsbTzXVSL
norkbAC5ZqiYeB6L0a+OIrf+CKnabaLcpYQoKkl/s9NFfKo/Fvs65kJsCvHk4uSxA0QlkST0BUeo
tA6BxBoI+Lu2b/1Iujc+yob7Skl67woLBNcTd9tsmfCkd8NVpWhLIe347JoNBSNFwceyJ6iBJRXG
oCuKexSRRPGkLD8OAtDJDul2iqVCy10pyDn02Slb3hSTggyKMOjBVGo4za1t/mEofnDA2XDFDDTA
+myTdtcVwa3dmcNZXfYx/ypkfcLq09zFTkExGIfHuO+rErNrPFbWRS/TnlQi19yp0D3HCwcyMovm
zwC6Q1SnRf8Y9/EXxCbU/R3LZ0ExDdHnAXEWVeEJrU/T2hduXUzHyUS/I4PYP4Bn5jl0Kh3B9hYm
yjXf613on1ns8CYUXbatJwd0HkwuFl4xsjfUMflZjQjskQa1sRnqSd1jcPKAsTRhuudziH8EMPyu
ydHw0FrbmJOyoHFBItlAVJS7Bc33iRhkaQOkn/vTpCSlViEmHHfMp7ghgZ5sPeabl7Tp3Z/4McY9
GTPOcowD8qJqYpGOAbkc+1wvrfAIKbwzBP8u1K6rbV6kLkbgBmxKOaCb6/3+aqwtsQsBbG5njTTN
wOSd4GMN1ws0e/sz37fsqitzG59eEUzFTdolNqRpUsyR70XuHW18G5ioQULu0KUsC8pRfsssYUYH
OkK0/waTtWDmWhmU+uk+GvLpkp5Yu0f8HEwI3nxqjSwDrmAl1My8sx19oTmLUGWxqWuHMniKequ6
W8KR0DtE44cm6+dLIkSd66aMgSjQGTYIsXOou1d5d5qsZj7zy2S6sZyufYjHgsZDc6r9Zdo1gWg+
FW3VfidphdjhrlEX1uCEZyryH1mojQevVbvBU/I2pe6Qb5why8BzTAWhaW28jNYhCZZl3sAepeEP
84K2QSHc5a63zfrblBV5xPARhL/VaP83dklHtLRxSmVIwtFTooq6MYJ5+WTEi0oQViRO/43a5UPd
z2XmIRjpZSjOCoPJ7Zyc9LMmtr27ysr/qKEqx6cyb7zw0i7N524M6quJNJFN4jMWzoE2hjzndM72
9MpiWgsr1DcB7xtA9FFoKG4qyq0Hh2KHwqKI9OmPRXOBpa38yLuJyIO54et33r0yhP+2k/8F7fAf
sEPTdii7EiLggoAD4vV2YwyNBgF+xLrWU0qejzY7USeJxcMyk1YQKOt3xEnnH3ERpg6fcASwLlOy
VHiH6cKoNFP0aqtjWajgEsF6/QQNCZWC0UEZEVX/Pc5NKa+jwe/tc6UghM7b1jLi4gpdGgTrFbbn
NqVUnwql0xsMF2y4Alj2OMRgvQnhZgEolzJk2Va49HQj0w7Y0MtuuReujnRopkwdk75nmYk86Lly
hrG7x8SNvWLpLFz229LFEPN1YT+Bz8qf2LBFIfj9xI40YpoZ46HwyDsY87l9YciUP/1lKO/tgD7G
pmu0AMQVZg0VQE7TZcTeyNBzp8kGyzLC28Vo+/ZArJ9qz/yIBIeZ/1F9klUNgFtB4Z4wFPrkBmiL
68om//ih62rH32ql5IiS1iGp1GAYMCnOvHvoGSvk0G1pPzuz3i9DOmZv0FukLLyW1P7vgFN9IPIC
WAbQCBTvR5ev2ME1OQdCgcMjrn20d13Z8Hx49zTFXSeGREAoySjnK/v08WXqy3h7mb5p+wHaMWnS
zNTJKX/3L9XUGD269Sg801o8uOPo7xJ4h6wfc3WsJoOjup3HJsAYC7ZtHx/cIu3lH0eXwiRnxfIg
c76/9hEjfAhvqzq2FuKvDREAvbzysoZMiLRl2ywtDfwf5FydOjTNyPxV2WtBYOTlR4Q51sN6Qv/h
H/6Gf8j8Jj9M4vnjGSAF5t2qfNP2eP2xv9oe5O8ySaJ9dvzApmhJb+O/48fkv3RhUVc9mez+9Omt
4EMhedX4ISkdm1P4s/EB+NAhnAzSsSU8yaxr/TuNj7fzqWRz69Katuh7YNITvGZvB/lSLU3PdIKD
YiCpZMv3tb8ljgegBaSA9uvHg/rtG7UeLMCv6JlmIF0u993kHTmTJBmnk7exwdZ/DZGZgcc9ZgnC
YaRCTHm47eRzMKTq+P84NNgZWk8umMf3L3NiZNbUIai8XXS4SIm5n6l+HslQYPlHCgP9XbxfpqLk
1hIflvzmdX77ndRX7glJidoPmFCozLybS4SdRGWQ5vZtXhgUj3yDNQoujp5PTwKFKcEGSbnn40sW
b6eQPw/KUJG0zlxmkXe3u6zLsI/qQNw6omTagJl8LjCtNQcPe9xj3SHclInNwXur51MSd3334lIb
PcsNl/vQuJp9QNVuOraY/sP9sjDpur5gykNcZFqnYU3NSRZNjQC5ywd4wkRo/wYzy7vxt5nw9TLW
wjvtAYCf74HKPqxkyhexuKViyVjpSW+acl2T81tmuTxhBpwyYCwf3z2aB/88asDrgYGMAwfvnhiF
RC+dHGXdptYAh3dFSXtl/NNMJ3QlmvDtSEJysKxQFl7jYD4+/j9fTI+FDtI/F44cfst3D28IgpIw
3Mm6dTX9ONEvDMq26SYayBr5+FDvvjXrHbYtvuoULDig47+bBMLZ60oTHPetTILpzkC+lB1eA7FC
m/ysKZPyeTBd/XaaVJlrb+RlIa+AbmeGqPnjs/nVhdumZLakGYkx7N2FC0JVg8YMzdu+a3hJJJk5
1SXiInPYJBpo/PHRfvWSwE7X7yV/eSws306AVk0ciGEP4nbNTEGfSZ14rdyu6T943SjcDdRIwa4y
ytc0EhB0k7bOQ8NBo7xUJ8MlXyiivhvtEUxTds9ISbE6ejVxPJChVM4pbxk6HyIzgpgY0cPHF/GO
Ob4+QE/w/Ew85bAO/Hd0rTSPwt7HJ3sbhil9jDWOaB03U1cQjqQK8qrpaD+VJL1eFmjICK2AHLBt
56A51sSkRvRmZZOfLeOC3NQKzfbFV+Z09/F5/mIW1EZ11lOsG8keeXeaBrKnwcUXdwvxiRuy3mar
pkBu6VygJle/G9n6C/rmLXap9bBQDRCUoDqgVfj26RZdJFIzm9vbkcreifaI8xyiMudvNqXt3rTJ
ebRdzAgkcLGyN4cULMWIo+0+6TOWXVBwuxcbHN7NmiNkGrwEiU37R+oxsd6ilq8G4VdJHFy2g0cx
nVi9S7DleG1RAl1rZs8rMuF/XRa/rrD/Z2lKlh9XwnOmqC0FULf3/cjFzwKPpWh0C/YRO1M9L4QO
eUb6qbFzJIkl9qdxm3oDVhfhGDlF1gGE+CGIaT9scn63uZ2pQJI9DqDSLDrvALDe6I6x2/YWpcoI
gbMROhSXcJFTAjHj0fiM/jjqdqZXVYqC6Bw7W7qmlHEgN/NmEItN4jX1uBoiCp0A6dflLfDO+OS3
RXopCr+6HlJqwdjOlYm9UeTGFwtY/ieLHJDvZtZaO4zaCOKoES415zfEL7MDPO2im+Nyl3R8vy/o
uRY2oNu0viH5lyA5TAZkXMuKeHDHI3uIEptn1I99mafjzg497z4ImtjcNGlEBoISFENo/0cKWRTJ
SGrrdsL/Rugd8u0S9E5GGObSYevve6nOBVEU7NfZnVyKqGe5XQ/hhekGASCrgU6mR8le3Roj4IZN
6nSlg4tNkCNSxFFd33hRkaPxD2Qc7vwUIUkEu4wQZMaIR5WEmB2dBNYUMV55lgaEgFkdbaI1QA8/
MMuE0if7iCWgbvfWfAWIVOHH2FrrzDYdDea3KGQ3E/U5T4eWZz1fZguBW01juje9+sKOTFJrXJtM
IWMKfAswdVXEKFSTyT8HVBBfD1nQfSeyy6XfIWKTQmSqdoFdROCDpDqoAJ1iw95qJJDsC/ja5ELg
dtoBkUbW2FUV2z9ag14gwgNKkeprEbTOl8oGxdy4dfzCQJl+RH2Y6rZxVO7MnsezjcOupDhTO6Ce
vWHLwCoIByQ/Yprw5xrGvPGr7kU2mA4mhCT1g+H4SXYaSp9uykVZ5kHx4BF3agYMgHyuvF3hFT4E
um4mqQIFLgx/gk0yVKmjcFDKysSwyDGa8WIXpNdbQf3FiCl8c7pZiryMTkPhHwxTL34WghYwG3Kn
SwCCJzPyWQwxg8vnxh/p7mB3BCBUADX+PBktT2wO6euiV6YLNhCVSMtMd8+SmVG5iX2Lj6ksG35H
YHn1U6BanqxrLTxUyqvG1jSVDxqW2B7k/3TuiXtjyk4kxkqP5uV2mV35HNIx2USJyXq10xF5aTE6
z1O4BI+UEcmFpOIDYomOryGZhzyCP/aFijEuNLyh/pYkXH49/CROjh1HdWJZFz72YMCgFRTVidRZ
8dCYulWN55S6SjcwPzOdUczMZVBEO8vq+JMI6hXh6gkLn9dO4uLp3qLvcHMUOVtIiHMyDzYUIdJr
BLhMMeyrfZ0AE1wGXjXdCcflow6ZcbpZ50jWcP5l6PARXZuLYeW3L02gb+Xak27bnn9cz5bWBu0z
u5GkWBLWKOC1JfNNs65FMpI21Kc1zCuKKOr01GGu173xrFvxOEaD/SoaWLPT7DzVOZSCz3M31SNZ
PaweZ8G9twrdV+aV5EhZPLQvMDkm+or8EwpOijO0sOW5mQ3Os68TzNCUtS91rsP/gqh5SjPYjtsp
aee7daGwZA1Jidhl3Gcxsb5fwwjBSgR0dfz0hTYArbHEs1GlNlpKHPNKu1VoXrfwE6pLhhHPjpI7
i/eq4cPTUutZc0DM1GQRXkFGRBqREXDY67DOOUMTsg/hvz+7rY56o0uIP7hpFWcO+IMVFLnz5Cg0
hqLEtC5wsIfQkFpor79ufmzdtJ7J6Cp2uTNL/MdYuVNsJhgwrkZnpiddOPIZsrLuUS+KE6zFRFVL
B0an4Kus8BtkTQ5erq+QFTrEPw5IwlgG8eXpdmq89eXYvuRByzOqQ5/FHf8agMdQe1BdzG2V3qpA
c0zOrBlBAdOAfe7ypK/L1vbOuZzqhE/XvcNqizscJi1nSxdPHWkrWtfgPFiXw325NvHWYvYmMhPK
78ByVdL57q/qMTJiRMghe0DLLRm1fQyPc0/Bi5MJdcRIh82Mv1tkjkxD4j2kmY9PqWuIn3zNiVwr
UnGBVG0DupLrXyeBLLdJ/klIjN2SIRpcujp0swl4w2pXH74YkQusqoK8s+qnFLfEiY6ZOrLcb45N
aPNUQdyRfsaHnPswEkAZlISDGsDOb6Y5cp9x4fK+mjmlMJFA39hFDm+8Ui1nso5E8JEWTkKdKkmo
IBPGq5BERk3U3gRTKMZzv9IPKG0kU5OoyF0kKSwAn7hMSPrZjrbwyzoWRcLX2FMxRsX9bFLptDXk
XdDhh7OZsg2RsAuRClF23thCU0uZ5wOi7JJACypqXvSGzuHNeoV8iVgjtwBs0MEotJN6w7uMRv20
UF1+GCK2qAlTt7kZ2dI+9A1/iH2Bx9LpVdria9HTq6RCfzbnxWRE1bmBQsVfVRxOTdiJ8A1QiaLY
qb5nJ6PvmqqHKdilo5UvO6VPJ3a5ikzHQNZYPO1tqfVTNCinO3OZ4bd49mIfMLWjSHDaiOkoyXi5
hNTFxrhVDt4vhnzPACfNNE5C196PAw2aOXFQ8zhBnzt3kxrxktAzQRpjKNN5/lOxoiNo12gUOrQE
Y8JbrPZB4I85KBqXn877WDT3lilGVuw6Cni76I8LHEk9902CUAgSCJnkWYpEekuONWfBDc2YWPQN
eJ2L9MZ9SAXzgp5YVeTxxVnHLjYKPmtTRwLD5CXzN+id4e06PiVGtTNomQgoy0ZmV17vM0TIaELw
4WTDRRzNMMJfBwSGZP9nDUWd3pEa1NFIS0JrsK4+Ry61lHVUuCS+U+qGQEh/E36g1ZSEsTq62pC1
RlJtaSJZJcL3Vc20ZMbWawRFCOWk6HsSfUGvZVX8N/lWyZH/NrMQUjv2nta1JbkEhpz14MSAG3dW
HvFmeWSt3QmUaNg/awZNn1bkutqJ9Yls7OWWnTqD2jQsBFiIOMja1AGvMusop8Kw5GZjxdKf7y7l
LtkYhikG8QECQRTZ87hFps6kQAT7EB4ag97qvuz12aZ9x2tmNzPHBc8z3RWzZEtQs1V7DCY0KpGD
mB6/84CFYhSyM3YoZidMsayFlvvB8pPp2PVDGX+y6DhX5wQuWdcwOzgLx++0/inBA7EzLdLcHjqn
ZxESGVnwaI4E0pY1ps0Dr8p4I3HB3ff+VHwStkNgR2hsSe9sj07eQP5QzOxkMac/I4APGw+NycYG
ZJRth8rmBZ7Q1KVJzRdpTvAUdpQ8A1Yos/uYpaSgOknNA60cEFlnRp/aB7P0oXJGDWi+eJiK86Su
0ytbtpa15atZnLOzn45arQJ0rq5LQBt29TOYctYLro6iRpDNCFOtAAExTW1nXjR68r/AxE0hMkAk
cF30smIHA0X93KiETkMClgKqF2HNfZQKHo8qav7eBBY3yXaW6YYK4AgxBUCmjZoFOvrAGqfQS7om
9gmojQAdrvHKvVZsrxvljA7DabQDXtUgbmhlmIrTQ5VCsQlGx7hDyMOZTuvHJIyZtxE3V9mPijUm
XxfkB3tEP/Y5OpnwMfR1BPW6MYwIOq4v8jzVQVodc1pFvkx4op5Gu0wH9yY6LXesA3K3J0RIFnmV
L2IBzAUygOYTw8k+lK7g+4kZjNFaRMxWC9CIhzXIbJ03gzRjckQ2axM8gxAd+QCTeh0SXk7QHiac
EMnAwwis/mmNNa865j2FIO2602nGSYhr1qicg6vRYptlAQ6wZW8XHwUWkx9ycM0WugpJbaz/UDY6
GTBm43WF0YBU1Kq4Ah+nPPc85JfnbNim7tiyv4GG0Kuzqmv7Qy4FUBu/RUhoZov1ALiJkp2j86Op
83BLvNTgswEehJ3E2q9y6fI9xFSsYYEg1qvxPl+rRcfBvi6ZHUjXLn1nMEOkvB+irACs786dOHDk
+CFW/fR5it3lMsbd+hmJQ7ZreUOYndntLAeUldoj6hZ40mdZGzfKwBWHwzEo/b2t7OkoELJ972vb
eSGLcfmBn3mAIza1LLdHesGsq8TJqlvz0mJRdpZTXPmiKXhkRoch/rymIatkD++3uXAQcF0TVuXv
otRN/ijqLrp3WeNP274g/jFrHfMMZvV8Hdh1+Dk2vOx71cz8JjBaSctKuQyim6U02LHSYBth+Xcm
tCQVDO5rv+s/HZ7fdXhIc6Pq978j+P9I2u9V2SZvGzyvP/Vng8d3/7WWiS1a0n/CE/9q8ATiXwxo
l5K6hBWDRpmq2F9dHjws9DWlT0lICvTlnMZfXR4BqJEeN9ujtQvIGf4bCvb3hTeysamlmnTN+W0k
cOn//jcUI42JOINT5b4uNlUBMt+xmC2WeWbW6xRbn7/doJvXUtTfUxB/dUBPULqWuu7mWu+qqhlX
XYu6cE62I/wdNLbkDIwsUPrcb47RzMr/4+O9r/PpC/Sky/2ivYKF4F2dL0jdpUVjKE9eFbvPqd5a
rIvV1kHN/PGh3jexOBSPmpaA46AyRUvw9l4qaCpRn1nylOk9eAIE5eh0C1OTixL6usNV/OhlwF9V
yEfn40P/4ioZSbQQsU/RRnsfPzg22TCbhpKnVlCWLn00PhvDKfnAsXwuflOH/0dXgAtlBIK7QeNO
Oed9kXEiRKsAXi5PY0Uzjy0gKxIwLSaL4aHz+FqUlOFIWefjjV1BsUlmDqzYtkzkhGxNUf6uVv/P
y3fp37kuhVx8HagC3t751IrZ50ahPPmj5HJXYbJJO+3s/3ks9Jw0XhnCDJx3AypKbRPT7CxPdksQ
fS+N9sXriumu18vqj5+qHjB/L+aiMKBu7+Nl8UyG1vtOT8JqnM9PL09DGP98FToLCvYfH+RX945J
yFoPxiz1btRS2JZeJ3J5WnChnlJ/YDPjE9qwtVh7/67bqRNM/nFJOpNWIHPhFr5vKBFXZQ0LAQSn
VCQsrtcGCnQBVt+rOttvMnZE7sxLqhtOc9yB+yTR7vzja/7FCEadzbRn6ldVLzLeDphQIFQJ3Uye
Jr8TF3ZWWgTc66VRbbSMUDY+xT7LBGv1eemhMq0vL6r65IwZ5Hcd6F89ASlt5Ov6SdMDf3syGcl/
UwFY7dTi77lb16mruYOdTLD/+MJ/dSgURj4dND4t/+izT7XPFttr7FPicHuD1dVi5NrA6Gu5/8cH
ezvVM32D66N3GEi+LHSe3g/fGmYokQ+1cYE7mh2CYSj6THbOKnkV+YMR8H8zlq23U7A+JJgTT7u+
eHXkP5r5JJlKQcM7uDDBep7h9mCh36oWm99o0CttcS7u191A7FM7SyK8AwXdgxO5ZiznUQ6TMKAX
y+sM8lrqmReqKUScGDhlEl2W+fgm4T5780qg+HBh1Os0HSQdGN3cd48fG2Mqp8KWF8TfFXifYXpW
iUuqldVmPdymYqanyGZBVWjx03p29xa/7FZRXFkV+uw8Eboy94ZO1L0sdtG9TCJj6L7uagU9jHjH
ypAqjGOxzdtYEXXAddOTu9g2zJQfU7qS5iFpV0iBBYYWkTZPne5aIRcmwSblBm6Q7c83MIypJSJb
CR4BZxrpNg7CxjparcOvBrNLLlkRxOBvcgWHaQMu1nbP8rLhGLpAtYb0NI0mIMtBAtOgkIT3KSaa
a1NLtlDU7LvlzGDJ7V6svbm2iwrq8MoiQjaDaP5CF6l58uoSpHJhadmVz6rFEJ2BYwe9U/LVmgMe
mbcQaZWR5DaGjw1sqqeyy9znjLwh+rhouJ9nK6BAvoqo3IHCbUGZ9Hu9hOI4NF5zp9yuQKLPttdL
IknwUBvARBoDYI3btfpoIKE/UdOg5xdSprAnOd3ltAsfZymSs7VBvraO1x1qt6bxBnge7hD2L49i
oLRcB7ocsHqJrUm1L1kRCQAsNmrDpQ0Rv/uzCh77GmgcXbeZYKCw5C4Xetu9dNw32ety7/qVA/rj
HwAv5Dbuq1ilWuoFuWP2PL1RjV1JZ6KcF+8CHJyuzFB1XIvvJlaYu4xu2oTNwKBsuBZImwRa6g7p
tvPswUChipmmNTmNFTbH7WCGnnuxbiUN6lvANOVAi1hMWgBiOx5xhqrju+hWwAgZwRGRvcXiW9ex
QeNrNzs6Lp2CPpULLCF8b7qMzdHGKm3G8sCW77FFn4+Esev93WRQr6ktn29R13mIO+ac7/KGnhr7
+9qOlquFGLVoayW0cIkEcp5dumlIdkoV5MjoLUWW8CKOC1g4byciV34th6F88KGzXIH0yHcNKC5r
Q03A8g9WYqqLJK/wTue6ldDm04TVboEoZbah+5DnC8lxpktfbOM56Xztm5CzChmDkSmygCxKp6XQ
T9sD0foyP2SB6aBcJx8BAwFQkpIxCZDJbMtbSkbATtKwLygYqO6nL5fqHLtyfx24DigyDBSYsfuM
mWm76KruaNYoqzsEH19cguzbQ+vM7neM0lADu7K8pNWpooMWcowwp2s0+2lVQkXvq+sgHaCXkvgc
f410B86ruvoKhjp643IOT9bcec2Z347uU02F7TCX8FBxmlcXxL5htZhGuXxFipztAakvqGYHHqOP
1GebZWP5NcXb1AHBouWbmco704tRFKkTPc+dlhjsG9aAG+JxikPh435gYqILAJHurqfkd46cpT5P
FdkPs9PPP+DnjBDgE+MWG1rxJckGuSXsAexUSRhd2kCTBmX07HUkLvkUunehALrRD8o6FHXFL/IN
6s80LFGOhhVOHwUza+d69J+wODSBZxMegrgnqvSTr8dLVrr+EZ/c7OzKZBg3Et4bjcI8CHf4I2KK
4nVLPAJW0aWaof4WVf8ZagycnaFsD71DkGkZm99zCJJfgjwRmySwpkNrQKHrc84jCLvilq/SAtyd
6f3Slc1IfozJE/VQIVxSfyhvkHzV5IJ0DGqD7PrueW0bGCLllWh1a2df1R3EZXfSZSRhT9TQmW27
l0iZTEjVgseU5F2GrNkhnFNej+bE7yfH3JP/C+S0qxqTHjKtuIXgV6OC+ELDbK14eTO61a4N+B77
vQOvEkof7mGV699mTTXg+FWHh1JCR1fAMjAm9lEt7FoyWQYKN0MtefX72AG4PxHwdVybT3XNsN1W
3kDfJKNW9yRIBWY9F/fIY+xKVLzzcUs0hZPGfv1zrgepW4uEneTYYPdlKscfaFKaCMyS4fxBPx9g
cRy0xxzLdbwppyjpN1hg42/t0D2nlFX3jkyiaEtwUNN+gc/TG/cEjQEm8EXsXw9Uy7YuxJ19PI4N
RHt3Ocx+WX9GyQC1ivCx8fPgqOKOFsVPkUPDJsHgU9YJClduTpCICAhpkZizXqIujl6WJBnvo97j
yfHGk5tJXTagFUHc3GaIk2zWqcjeBck0ZC1PI5wdojaYx7dZ30bjsQsm8ySbar5q2s6+cwn9MTaq
ACa9cXkKKQonukzYVyey4KwOQqFS8hMu1/xTg6vrrkj8Zqsqq/0O8CSH07rY36rAHU6dW4N8dkKR
QKD3bTKRYtQTY7+MWAebnOkiCMnlLXx58V/cnVlz2kgQx7+KK+9QuiUeNlXrO7GxczjZzb5QMsho
jCxhHQj49PsbCTkefGxi6YFa+ckIWjM9re7pnu5/k65wPQLC52uZT2fk0RW0YxJT+59Z6czoakyZ
C7aSAp99YthT+iSsxDBd0hSvNyhpsRwupplviHJ+Rtb64CimuOFMd7QeeRd5dpeC+7cSFB/GBWg8
umGM9oUFFgWIybF55YDPebqIzTXAuOHoXFsV6895CI7uYDEtfxRRfl8caVlmiY9LsVzaB15Cjg1F
NGBmXzhLAtwng7DIgIaOe+e37jr5Bo4D+Ky9GcWg+0bP1WbERb3yosTC3+iL+2xYzOeLE2p/V2ck
St8B6DgIR0TtddyLEOV2Al64LjhSnnPYOl24i89TY1GaQOqP7DlyGaU/Zsvc3E9XkX2+FAZqlMqm
QX5wP1/E5aEB0PPogAIRY5i7KyD7yaCiiZUXuRYKUQdI33CK0fGgRyfe6Zz4rmXdg8cUOVS+Fq74
kgE3+q3QV9l3jzLeo8USrBEwdzgVccG8tzTC3rQNuHUPzXnpgqw2WoegyuXYoVxbLQ7oAQdGpQWr
Pi3W+ClxRAib6rWRuCQ/bPlNS8ve0BY5yRTCvDePvZ6ZUn0zj+3j+8y1QWY2xCA7KZDdGwKVy7/m
npmPS3vkTkonp2WqxkEv3cMinVOX2yRy6UrlEben5do9QAQh2Uynbj6/sUNgYLNb0gr21yLLP5rl
EnivJKELVLgU96t9i4IQOtsB/9mjec6RoTmjHJRY9uzT9QrMbJJ3ZMMOqiq8s1kBoDftQRZ/h5xX
k1YzXd9eEhd2tf0RFfKXMcBH+X5MDSqJwyarRtmEDiTpvIyWxfcl/RFA0Kz26/+bWOhmIod+7h9V
IB2fiyBdfQky3pisCRTKu58SEedXQKnnIl/97pdeJ7RpTVNHV8cJuVxyBBxFKXFSktgfuUoPQ6qG
8hqFyGfExSQA6WfQt0lKcWXJT3WZ7/aiJAY/obrdGwApRKasI13r6qof+IhFLzHh9fnV3Hz9O8oM
/MmdIBEty1Mxzh8XA7icU/8aE7ZI/GSCpfcJ4eq2aZI2KS+SvR8zwTWoIqigUwgGEMreodl7nqxe
UMLr1YI8FYEXZ48IEPkDO9q06yUmW1uZvd2n9syRpWH1/Z1jgqFZHont7bjg9Qd4BvBga/ZO39V0
+j40LwAvyG6JANtqve3sLa1P0QsHIibJr/IiMVyRAQukIPLkiYzX186pAeKQVr00darvK8rwxTfB
MvoAhJqu5cpiFq5tPaD3yXkmxLSRth3SA4apyXZjrV4BCzgoj/MIiqjq6W/ZAleqSfQEclLfR0h2
7FWw4ENbLmh9ztVsk/zqZ7ngYQwoWaSvd/Mu7BwXKBhuaxR4FVB5nGma5JrKa1sW7D4lYxrSstkX
EJLdMVmwsWjtZcEbEAgnlFpf2wrBpa0fFRCcONRqsd6J7JJecJ0nAHK/u0Fge+QYHtiRG/sv91uK
cUAvcAylOSR+V1fN9h3iAgrNqJVVC+MAgiYlTPxtvwpGnxNrTkuo1a+u39gf/QKPHjyOg1BEk8rX
EEH2nLfx0heaXfbT+5sdtmyAKV0J5YvS9aifHVT+jfz/vWI6q33wo5vNvrh6zubnmwk+fbTyrGZW
zYenIkj9dByCcyRdq80wL/w7PJY/I//av/MfuwCyYKf5v/aYlHE+UgL/QTibbdGVR9M/Z/jHuzfR
TSnSjFXCHFN2QXjmx5naxxQgBHRU2yEf+JG4SdItXEngodgct6YNGFrqT5KGkhQ+ioaxH+0px3Ew
zsW4eMZBbEv8MIj80k+DZphy2LXz1ZryxqndS272gD8p7q5VOE9q2zuQwmO4LiaqFFLwi1ZsO/6T
IAGDVKXM1gAPoS3lUzguRENHclw3qxSvtoQ/TPxQEUDdqnBJW9OlEiRORKYMmcJfDGZr0vFE+Fta
hOLLDtbvQ1KqiwdANK5E2wGfPdVNZDJ1oJzOGFkxnq2aIVZy4cDl5oO3m4DzpKDf7jabB4bXgXkZ
+iJWtAdHYl2Yl6FPtNyPJ83sJTs2AZG2Szj0s8wfcwQQ5Lki0xtnuzV9MQ7F1FdDmjo9t5u5vH0l
hwJbAOS/ItlAcEj04/bDzgBUy8i5V3QTEK4ybNIF9YQOFQ2laj11u5OBJ3G+JdwyrWjQPOrt7L4I
rlOKJ1VuG57TCemFr9otfHyzg+3TRVDunfp38ywUqlnfxFLaLqSk/zFIs2DV8Ldayjpa1wXxYbAU
Y8WMEQrswqLLkf8AoHBr3DKo0HrcSZqHewd+SmNw1ZoZpqN39oBDf7b97pMX1sGW5DIUKsfriFNb
tlzOInYkqlcDps2gA7tzmQbT7VMjwjbtl/JTQPOZVbTwt9wEUppl4KUtS76EySTY+5A9sW11RKMt
+a+y08WzggiggMy57eYBTwVRku9gP3gF94MsC5QthUk+bgea8SpYql6lyaA7oPtS+5KH+MLbHOzv
QXqHZWuWTGrZTcCn7Rq+1l2h5aBfRzZrSzzI8r1nB0/QtgPhe7Vop+3YAckA8k1ZTYfykuaDlzYp
z0WaHo5qn8afmgPo536mBtfkN8ZR4Kfv/wUAAP//</cx:binary>
              </cx:geoCache>
            </cx:geography>
          </cx:layoutPr>
          <cx:valueColors>
            <cx:minColor>
              <a:schemeClr val="accent6">
                <a:lumMod val="40000"/>
                <a:lumOff val="60000"/>
              </a:schemeClr>
            </cx:minColor>
            <cx:midColor>
              <a:schemeClr val="accent6">
                <a:lumMod val="75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38100</xdr:colOff>
      <xdr:row>1</xdr:row>
      <xdr:rowOff>3810</xdr:rowOff>
    </xdr:from>
    <xdr:to>
      <xdr:col>12</xdr:col>
      <xdr:colOff>0</xdr:colOff>
      <xdr:row>16</xdr:row>
      <xdr:rowOff>3810</xdr:rowOff>
    </xdr:to>
    <xdr:graphicFrame macro="">
      <xdr:nvGraphicFramePr>
        <xdr:cNvPr id="2" name="Chart 1">
          <a:extLst>
            <a:ext uri="{FF2B5EF4-FFF2-40B4-BE49-F238E27FC236}">
              <a16:creationId xmlns:a16="http://schemas.microsoft.com/office/drawing/2014/main" id="{F3F0363D-932F-718F-504C-B0C592399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15240</xdr:colOff>
      <xdr:row>2</xdr:row>
      <xdr:rowOff>3810</xdr:rowOff>
    </xdr:from>
    <xdr:to>
      <xdr:col>14</xdr:col>
      <xdr:colOff>601980</xdr:colOff>
      <xdr:row>17</xdr:row>
      <xdr:rowOff>3810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6A4BF16-EA7E-5340-413C-6F52B841A4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57800" y="369570"/>
              <a:ext cx="48539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579120</xdr:colOff>
      <xdr:row>6</xdr:row>
      <xdr:rowOff>175260</xdr:rowOff>
    </xdr:from>
    <xdr:to>
      <xdr:col>10</xdr:col>
      <xdr:colOff>579120</xdr:colOff>
      <xdr:row>20</xdr:row>
      <xdr:rowOff>81915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78388CD8-AE6C-1019-129F-CC194B53DC3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798820" y="1272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449580</xdr:colOff>
      <xdr:row>9</xdr:row>
      <xdr:rowOff>106680</xdr:rowOff>
    </xdr:from>
    <xdr:to>
      <xdr:col>11</xdr:col>
      <xdr:colOff>449580</xdr:colOff>
      <xdr:row>23</xdr:row>
      <xdr:rowOff>13335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19049787-A387-A005-A132-016339FC10F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278880" y="1752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320040</xdr:colOff>
      <xdr:row>12</xdr:row>
      <xdr:rowOff>38100</xdr:rowOff>
    </xdr:from>
    <xdr:to>
      <xdr:col>12</xdr:col>
      <xdr:colOff>320040</xdr:colOff>
      <xdr:row>25</xdr:row>
      <xdr:rowOff>127635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3069305F-57EF-6CF5-3CBA-7B0B6320A4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58940" y="2232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53340</xdr:colOff>
      <xdr:row>2</xdr:row>
      <xdr:rowOff>0</xdr:rowOff>
    </xdr:from>
    <xdr:to>
      <xdr:col>12</xdr:col>
      <xdr:colOff>358140</xdr:colOff>
      <xdr:row>17</xdr:row>
      <xdr:rowOff>0</xdr:rowOff>
    </xdr:to>
    <xdr:graphicFrame macro="">
      <xdr:nvGraphicFramePr>
        <xdr:cNvPr id="2" name="Chart 1">
          <a:extLst>
            <a:ext uri="{FF2B5EF4-FFF2-40B4-BE49-F238E27FC236}">
              <a16:creationId xmlns:a16="http://schemas.microsoft.com/office/drawing/2014/main" id="{BD0A4F7D-27F4-A3DC-0275-1BAE58748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281940</xdr:colOff>
      <xdr:row>3</xdr:row>
      <xdr:rowOff>3810</xdr:rowOff>
    </xdr:from>
    <xdr:to>
      <xdr:col>13</xdr:col>
      <xdr:colOff>586740</xdr:colOff>
      <xdr:row>18</xdr:row>
      <xdr:rowOff>3810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D4801B0-420F-0A3F-5E1E-08EDA15618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03520" y="5524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457200</xdr:colOff>
      <xdr:row>0</xdr:row>
      <xdr:rowOff>175260</xdr:rowOff>
    </xdr:from>
    <xdr:to>
      <xdr:col>13</xdr:col>
      <xdr:colOff>152400</xdr:colOff>
      <xdr:row>15</xdr:row>
      <xdr:rowOff>175260</xdr:rowOff>
    </xdr:to>
    <xdr:graphicFrame macro="">
      <xdr:nvGraphicFramePr>
        <xdr:cNvPr id="2" name="Chart 1">
          <a:extLst>
            <a:ext uri="{FF2B5EF4-FFF2-40B4-BE49-F238E27FC236}">
              <a16:creationId xmlns:a16="http://schemas.microsoft.com/office/drawing/2014/main" id="{EE510363-B20B-82D3-CA3D-E38C659E6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144780</xdr:colOff>
      <xdr:row>18</xdr:row>
      <xdr:rowOff>175260</xdr:rowOff>
    </xdr:from>
    <xdr:to>
      <xdr:col>1</xdr:col>
      <xdr:colOff>769620</xdr:colOff>
      <xdr:row>22</xdr:row>
      <xdr:rowOff>0</xdr:rowOff>
    </xdr:to>
    <xdr:graphicFrame macro="">
      <xdr:nvGraphicFramePr>
        <xdr:cNvPr id="2" name="Chart 1">
          <a:extLst>
            <a:ext uri="{FF2B5EF4-FFF2-40B4-BE49-F238E27FC236}">
              <a16:creationId xmlns:a16="http://schemas.microsoft.com/office/drawing/2014/main" id="{8979C12E-ECC1-D797-50BD-4E95F2181B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99060</xdr:colOff>
      <xdr:row>18</xdr:row>
      <xdr:rowOff>129540</xdr:rowOff>
    </xdr:from>
    <xdr:to>
      <xdr:col>5</xdr:col>
      <xdr:colOff>693420</xdr:colOff>
      <xdr:row>21</xdr:row>
      <xdr:rowOff>76200</xdr:rowOff>
    </xdr:to>
    <xdr:graphicFrame macro="">
      <xdr:nvGraphicFramePr>
        <xdr:cNvPr id="3" name="Chart 2">
          <a:extLst>
            <a:ext uri="{FF2B5EF4-FFF2-40B4-BE49-F238E27FC236}">
              <a16:creationId xmlns:a16="http://schemas.microsoft.com/office/drawing/2014/main" id="{BFFF0751-CF9E-71DA-258D-3C61652FD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182880</xdr:colOff>
      <xdr:row>18</xdr:row>
      <xdr:rowOff>114300</xdr:rowOff>
    </xdr:from>
    <xdr:to>
      <xdr:col>9</xdr:col>
      <xdr:colOff>876300</xdr:colOff>
      <xdr:row>21</xdr:row>
      <xdr:rowOff>0</xdr:rowOff>
    </xdr:to>
    <xdr:graphicFrame macro="">
      <xdr:nvGraphicFramePr>
        <xdr:cNvPr id="4" name="Chart 3">
          <a:extLst>
            <a:ext uri="{FF2B5EF4-FFF2-40B4-BE49-F238E27FC236}">
              <a16:creationId xmlns:a16="http://schemas.microsoft.com/office/drawing/2014/main" id="{92E468F9-9313-1867-8471-6FACC3926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68580</xdr:colOff>
      <xdr:row>18</xdr:row>
      <xdr:rowOff>121920</xdr:rowOff>
    </xdr:from>
    <xdr:to>
      <xdr:col>12</xdr:col>
      <xdr:colOff>906780</xdr:colOff>
      <xdr:row>20</xdr:row>
      <xdr:rowOff>167640</xdr:rowOff>
    </xdr:to>
    <xdr:graphicFrame macro="">
      <xdr:nvGraphicFramePr>
        <xdr:cNvPr id="5" name="Chart 4">
          <a:extLst>
            <a:ext uri="{FF2B5EF4-FFF2-40B4-BE49-F238E27FC236}">
              <a16:creationId xmlns:a16="http://schemas.microsoft.com/office/drawing/2014/main" id="{4378D041-1748-DEEE-795F-13FD0D966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274320</xdr:colOff>
      <xdr:row>19</xdr:row>
      <xdr:rowOff>0</xdr:rowOff>
    </xdr:from>
    <xdr:to>
      <xdr:col>15</xdr:col>
      <xdr:colOff>1036320</xdr:colOff>
      <xdr:row>21</xdr:row>
      <xdr:rowOff>83820</xdr:rowOff>
    </xdr:to>
    <xdr:graphicFrame macro="">
      <xdr:nvGraphicFramePr>
        <xdr:cNvPr id="6" name="Chart 5">
          <a:extLst>
            <a:ext uri="{FF2B5EF4-FFF2-40B4-BE49-F238E27FC236}">
              <a16:creationId xmlns:a16="http://schemas.microsoft.com/office/drawing/2014/main" id="{ADE10C36-D200-395C-AC4B-D966ADB5D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764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672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7620</xdr:rowOff>
    </xdr:from>
    <xdr:to>
      <xdr:col>18</xdr:col>
      <xdr:colOff>68580</xdr:colOff>
      <xdr:row>2</xdr:row>
      <xdr:rowOff>7620</xdr:rowOff>
    </xdr:to>
    <xdr:sp macro="" textlink="">
      <xdr:nvSpPr>
        <xdr:cNvPr id="2" name="Rectangle: Rounded Corners 1">
          <a:extLst>
            <a:ext uri="{FF2B5EF4-FFF2-40B4-BE49-F238E27FC236}">
              <a16:creationId xmlns:a16="http://schemas.microsoft.com/office/drawing/2014/main" id="{4F878FFF-6C47-9350-DCEA-F9D157EB3395}"/>
            </a:ext>
          </a:extLst>
        </xdr:cNvPr>
        <xdr:cNvSpPr/>
      </xdr:nvSpPr>
      <xdr:spPr>
        <a:xfrm>
          <a:off x="0" y="7620"/>
          <a:ext cx="11041380" cy="36576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Algerian" panose="04020705040A02060702" pitchFamily="82" charset="0"/>
            </a:rPr>
            <a:t>ECOMMERCE</a:t>
          </a:r>
          <a:r>
            <a:rPr lang="en-IN" sz="1400" baseline="0">
              <a:latin typeface="Algerian" panose="04020705040A02060702" pitchFamily="82" charset="0"/>
            </a:rPr>
            <a:t> SALES ANALYSIS DASHBOARD</a:t>
          </a:r>
          <a:endParaRPr lang="en-IN" sz="1400">
            <a:latin typeface="Algerian" panose="04020705040A02060702" pitchFamily="82" charset="0"/>
          </a:endParaRPr>
        </a:p>
      </xdr:txBody>
    </xdr:sp>
    <xdr:clientData/>
  </xdr:twoCellAnchor>
  <xdr:twoCellAnchor>
    <xdr:from>
      <xdr:col>0</xdr:col>
      <xdr:colOff>114300</xdr:colOff>
      <xdr:row>6</xdr:row>
      <xdr:rowOff>15240</xdr:rowOff>
    </xdr:from>
    <xdr:to>
      <xdr:col>3</xdr:col>
      <xdr:colOff>152400</xdr:colOff>
      <xdr:row>8</xdr:row>
      <xdr:rowOff>152400</xdr:rowOff>
    </xdr:to>
    <xdr:graphicFrame macro="">
      <xdr:nvGraphicFramePr>
        <xdr:cNvPr id="6" name="Chart 5">
          <a:extLst>
            <a:ext uri="{FF2B5EF4-FFF2-40B4-BE49-F238E27FC236}">
              <a16:creationId xmlns:a16="http://schemas.microsoft.com/office/drawing/2014/main" id="{8BBDCBD1-38B0-403E-8093-6C9317C51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68580</xdr:colOff>
          <xdr:row>9</xdr:row>
          <xdr:rowOff>99060</xdr:rowOff>
        </xdr:from>
        <xdr:to>
          <xdr:col>3</xdr:col>
          <xdr:colOff>53340</xdr:colOff>
          <xdr:row>10</xdr:row>
          <xdr:rowOff>129540</xdr:rowOff>
        </xdr:to>
        <xdr:pic>
          <xdr:nvPicPr>
            <xdr:cNvPr id="9" name="Picture 8">
              <a:extLst>
                <a:ext uri="{FF2B5EF4-FFF2-40B4-BE49-F238E27FC236}">
                  <a16:creationId xmlns:a16="http://schemas.microsoft.com/office/drawing/2014/main" id="{5C8389F9-6158-676C-4363-6183D735C1B0}"/>
                </a:ext>
              </a:extLst>
            </xdr:cNvPr>
            <xdr:cNvPicPr>
              <a:picLocks noChangeAspect="1" noChangeArrowheads="1"/>
              <a:extLst>
                <a:ext uri="{84589F7E-364E-4C9E-8A38-B11213B215E9}">
                  <a14:cameraTool cellRange="'KPI YOY'!$I$8" spid="_x0000_s8271"/>
                </a:ext>
              </a:extLst>
            </xdr:cNvPicPr>
          </xdr:nvPicPr>
          <xdr:blipFill>
            <a:blip xmlns:r="http://schemas.openxmlformats.org/officeDocument/2006/relationships" r:embed="rId2"/>
            <a:srcRect/>
            <a:stretch>
              <a:fillRect/>
            </a:stretch>
          </xdr:blipFill>
          <xdr:spPr bwMode="auto">
            <a:xfrm>
              <a:off x="1287780" y="1744980"/>
              <a:ext cx="594360" cy="2133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114299</xdr:colOff>
      <xdr:row>2</xdr:row>
      <xdr:rowOff>30480</xdr:rowOff>
    </xdr:from>
    <xdr:to>
      <xdr:col>18</xdr:col>
      <xdr:colOff>4232</xdr:colOff>
      <xdr:row>11</xdr:row>
      <xdr:rowOff>60960</xdr:rowOff>
    </xdr:to>
    <xdr:grpSp>
      <xdr:nvGrpSpPr>
        <xdr:cNvPr id="40" name="Group 39">
          <a:extLst>
            <a:ext uri="{FF2B5EF4-FFF2-40B4-BE49-F238E27FC236}">
              <a16:creationId xmlns:a16="http://schemas.microsoft.com/office/drawing/2014/main" id="{B751D2A1-E332-609F-50E9-8A461D32FCFF}"/>
            </a:ext>
          </a:extLst>
        </xdr:cNvPr>
        <xdr:cNvGrpSpPr/>
      </xdr:nvGrpSpPr>
      <xdr:grpSpPr>
        <a:xfrm>
          <a:off x="114299" y="396240"/>
          <a:ext cx="10862733" cy="1676400"/>
          <a:chOff x="91439" y="403860"/>
          <a:chExt cx="10862733" cy="1676400"/>
        </a:xfrm>
      </xdr:grpSpPr>
      <xdr:grpSp>
        <xdr:nvGrpSpPr>
          <xdr:cNvPr id="10" name="Group 9">
            <a:extLst>
              <a:ext uri="{FF2B5EF4-FFF2-40B4-BE49-F238E27FC236}">
                <a16:creationId xmlns:a16="http://schemas.microsoft.com/office/drawing/2014/main" id="{E88BC4FD-F6C9-290B-C8E4-E8BEB0AB13A1}"/>
              </a:ext>
            </a:extLst>
          </xdr:cNvPr>
          <xdr:cNvGrpSpPr/>
        </xdr:nvGrpSpPr>
        <xdr:grpSpPr>
          <a:xfrm>
            <a:off x="91439" y="403860"/>
            <a:ext cx="2099733" cy="1661160"/>
            <a:chOff x="22859" y="396240"/>
            <a:chExt cx="2099733" cy="1661160"/>
          </a:xfrm>
        </xdr:grpSpPr>
        <xdr:sp macro="" textlink="">
          <xdr:nvSpPr>
            <xdr:cNvPr id="3" name="Rectangle: Rounded Corners 2">
              <a:extLst>
                <a:ext uri="{FF2B5EF4-FFF2-40B4-BE49-F238E27FC236}">
                  <a16:creationId xmlns:a16="http://schemas.microsoft.com/office/drawing/2014/main" id="{3F1854ED-77C7-850F-7AA1-D850337BE35A}"/>
                </a:ext>
              </a:extLst>
            </xdr:cNvPr>
            <xdr:cNvSpPr/>
          </xdr:nvSpPr>
          <xdr:spPr>
            <a:xfrm>
              <a:off x="45720" y="396240"/>
              <a:ext cx="205740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SALES</a:t>
              </a:r>
            </a:p>
          </xdr:txBody>
        </xdr:sp>
        <xdr:sp macro="" textlink="">
          <xdr:nvSpPr>
            <xdr:cNvPr id="4" name="Rectangle: Rounded Corners 3">
              <a:extLst>
                <a:ext uri="{FF2B5EF4-FFF2-40B4-BE49-F238E27FC236}">
                  <a16:creationId xmlns:a16="http://schemas.microsoft.com/office/drawing/2014/main" id="{A3CB62EA-7F48-6A15-D755-8273965EA6AD}"/>
                </a:ext>
              </a:extLst>
            </xdr:cNvPr>
            <xdr:cNvSpPr/>
          </xdr:nvSpPr>
          <xdr:spPr>
            <a:xfrm>
              <a:off x="22859" y="723900"/>
              <a:ext cx="2099733" cy="13335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aseline="30000"/>
            </a:p>
          </xdr:txBody>
        </xdr:sp>
        <xdr:sp macro="" textlink="KPI!B17">
          <xdr:nvSpPr>
            <xdr:cNvPr id="5" name="Rectangle: Rounded Corners 4">
              <a:extLst>
                <a:ext uri="{FF2B5EF4-FFF2-40B4-BE49-F238E27FC236}">
                  <a16:creationId xmlns:a16="http://schemas.microsoft.com/office/drawing/2014/main" id="{1C8B2132-8C57-3714-7B7F-41248BC09F15}"/>
                </a:ext>
              </a:extLst>
            </xdr:cNvPr>
            <xdr:cNvSpPr/>
          </xdr:nvSpPr>
          <xdr:spPr>
            <a:xfrm>
              <a:off x="106680" y="769620"/>
              <a:ext cx="186690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87B67EA-56E1-4A45-99F7-24B093DA2F89}" type="TxLink">
                <a:rPr lang="en-US" sz="1100" b="0" i="0" u="none" strike="noStrike">
                  <a:solidFill>
                    <a:schemeClr val="bg1"/>
                  </a:solidFill>
                  <a:latin typeface="Arial Black" panose="020B0A04020102020204" pitchFamily="34" charset="0"/>
                  <a:ea typeface="Calibri"/>
                  <a:cs typeface="Calibri"/>
                </a:rPr>
                <a:pPr algn="ctr"/>
                <a:t> $64,756.94 </a:t>
              </a:fld>
              <a:endParaRPr lang="en-IN" sz="1100">
                <a:solidFill>
                  <a:schemeClr val="bg1"/>
                </a:solidFill>
                <a:latin typeface="Arial Black" panose="020B0A04020102020204" pitchFamily="34" charset="0"/>
              </a:endParaRPr>
            </a:p>
          </xdr:txBody>
        </xdr:sp>
        <xdr:sp macro="" textlink="KPI!B17">
          <xdr:nvSpPr>
            <xdr:cNvPr id="7" name="Rectangle: Rounded Corners 6">
              <a:extLst>
                <a:ext uri="{FF2B5EF4-FFF2-40B4-BE49-F238E27FC236}">
                  <a16:creationId xmlns:a16="http://schemas.microsoft.com/office/drawing/2014/main" id="{7FEA9DEE-0C19-4B73-912D-EB095B893FFB}"/>
                </a:ext>
              </a:extLst>
            </xdr:cNvPr>
            <xdr:cNvSpPr/>
          </xdr:nvSpPr>
          <xdr:spPr>
            <a:xfrm>
              <a:off x="99060" y="1684020"/>
              <a:ext cx="185166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solidFill>
                    <a:schemeClr val="bg1"/>
                  </a:solidFill>
                  <a:latin typeface="Arial Black" panose="020B0A04020102020204" pitchFamily="34" charset="0"/>
                </a:rPr>
                <a:t>YOY</a:t>
              </a:r>
              <a:r>
                <a:rPr lang="en-IN" sz="900" baseline="0">
                  <a:solidFill>
                    <a:schemeClr val="bg1"/>
                  </a:solidFill>
                  <a:latin typeface="Arial Black" panose="020B0A04020102020204" pitchFamily="34" charset="0"/>
                </a:rPr>
                <a:t> GROWTH</a:t>
              </a:r>
              <a:endParaRPr lang="en-IN" sz="900">
                <a:solidFill>
                  <a:schemeClr val="bg1"/>
                </a:solidFill>
                <a:latin typeface="Arial Black" panose="020B0A04020102020204" pitchFamily="34" charset="0"/>
              </a:endParaRPr>
            </a:p>
          </xdr:txBody>
        </xdr:sp>
      </xdr:grpSp>
      <xdr:grpSp>
        <xdr:nvGrpSpPr>
          <xdr:cNvPr id="11" name="Group 10">
            <a:extLst>
              <a:ext uri="{FF2B5EF4-FFF2-40B4-BE49-F238E27FC236}">
                <a16:creationId xmlns:a16="http://schemas.microsoft.com/office/drawing/2014/main" id="{B31C4FDC-B855-7AD4-A452-C0F4910E178F}"/>
              </a:ext>
            </a:extLst>
          </xdr:cNvPr>
          <xdr:cNvGrpSpPr/>
        </xdr:nvGrpSpPr>
        <xdr:grpSpPr>
          <a:xfrm>
            <a:off x="2278379" y="403860"/>
            <a:ext cx="2099733" cy="1653540"/>
            <a:chOff x="15239" y="396240"/>
            <a:chExt cx="2099733" cy="1653540"/>
          </a:xfrm>
        </xdr:grpSpPr>
        <xdr:sp macro="" textlink="">
          <xdr:nvSpPr>
            <xdr:cNvPr id="12" name="Rectangle: Rounded Corners 11">
              <a:extLst>
                <a:ext uri="{FF2B5EF4-FFF2-40B4-BE49-F238E27FC236}">
                  <a16:creationId xmlns:a16="http://schemas.microsoft.com/office/drawing/2014/main" id="{271457CB-E73F-028B-F7EC-D499574D40E0}"/>
                </a:ext>
              </a:extLst>
            </xdr:cNvPr>
            <xdr:cNvSpPr/>
          </xdr:nvSpPr>
          <xdr:spPr>
            <a:xfrm>
              <a:off x="15240" y="396240"/>
              <a:ext cx="205740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PROFIT</a:t>
              </a:r>
            </a:p>
          </xdr:txBody>
        </xdr:sp>
        <xdr:sp macro="" textlink="">
          <xdr:nvSpPr>
            <xdr:cNvPr id="13" name="Rectangle: Rounded Corners 12">
              <a:extLst>
                <a:ext uri="{FF2B5EF4-FFF2-40B4-BE49-F238E27FC236}">
                  <a16:creationId xmlns:a16="http://schemas.microsoft.com/office/drawing/2014/main" id="{A8608F4F-5688-01C7-CFE4-05C69ACED5BC}"/>
                </a:ext>
              </a:extLst>
            </xdr:cNvPr>
            <xdr:cNvSpPr/>
          </xdr:nvSpPr>
          <xdr:spPr>
            <a:xfrm>
              <a:off x="15239" y="716280"/>
              <a:ext cx="2099733" cy="13335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aseline="30000"/>
            </a:p>
          </xdr:txBody>
        </xdr:sp>
        <xdr:sp macro="" textlink="KPI!$F$17">
          <xdr:nvSpPr>
            <xdr:cNvPr id="14" name="Rectangle: Rounded Corners 13">
              <a:extLst>
                <a:ext uri="{FF2B5EF4-FFF2-40B4-BE49-F238E27FC236}">
                  <a16:creationId xmlns:a16="http://schemas.microsoft.com/office/drawing/2014/main" id="{908251F8-1B70-003A-8718-8A4871682A22}"/>
                </a:ext>
              </a:extLst>
            </xdr:cNvPr>
            <xdr:cNvSpPr/>
          </xdr:nvSpPr>
          <xdr:spPr>
            <a:xfrm>
              <a:off x="106680" y="769620"/>
              <a:ext cx="186690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95406D7-AAD8-4586-83AE-641C7BFB6F60}" type="TxLink">
                <a:rPr lang="en-US" sz="1100" b="0" i="0" u="none" strike="noStrike">
                  <a:solidFill>
                    <a:schemeClr val="bg2"/>
                  </a:solidFill>
                  <a:latin typeface="Arial Black" panose="020B0A04020102020204" pitchFamily="34" charset="0"/>
                  <a:ea typeface="Calibri"/>
                  <a:cs typeface="Calibri"/>
                </a:rPr>
                <a:t> $8,583.72 </a:t>
              </a:fld>
              <a:endParaRPr lang="en-IN" sz="1100">
                <a:solidFill>
                  <a:schemeClr val="bg2"/>
                </a:solidFill>
                <a:latin typeface="Arial Black" panose="020B0A04020102020204" pitchFamily="34" charset="0"/>
              </a:endParaRPr>
            </a:p>
          </xdr:txBody>
        </xdr:sp>
        <xdr:sp macro="" textlink="KPI!B17">
          <xdr:nvSpPr>
            <xdr:cNvPr id="15" name="Rectangle: Rounded Corners 14">
              <a:extLst>
                <a:ext uri="{FF2B5EF4-FFF2-40B4-BE49-F238E27FC236}">
                  <a16:creationId xmlns:a16="http://schemas.microsoft.com/office/drawing/2014/main" id="{A0C43666-67ED-3670-F53D-D15B0CDE37F2}"/>
                </a:ext>
              </a:extLst>
            </xdr:cNvPr>
            <xdr:cNvSpPr/>
          </xdr:nvSpPr>
          <xdr:spPr>
            <a:xfrm>
              <a:off x="121920" y="1684020"/>
              <a:ext cx="185166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solidFill>
                    <a:schemeClr val="bg1"/>
                  </a:solidFill>
                  <a:latin typeface="Arial Black" panose="020B0A04020102020204" pitchFamily="34" charset="0"/>
                </a:rPr>
                <a:t>YOY</a:t>
              </a:r>
              <a:r>
                <a:rPr lang="en-IN" sz="900" baseline="0">
                  <a:solidFill>
                    <a:schemeClr val="bg1"/>
                  </a:solidFill>
                  <a:latin typeface="Arial Black" panose="020B0A04020102020204" pitchFamily="34" charset="0"/>
                </a:rPr>
                <a:t> GROWTH</a:t>
              </a:r>
              <a:endParaRPr lang="en-IN" sz="900">
                <a:solidFill>
                  <a:schemeClr val="bg1"/>
                </a:solidFill>
                <a:latin typeface="Arial Black" panose="020B0A04020102020204" pitchFamily="34" charset="0"/>
              </a:endParaRPr>
            </a:p>
          </xdr:txBody>
        </xdr:sp>
      </xdr:grpSp>
      <xdr:grpSp>
        <xdr:nvGrpSpPr>
          <xdr:cNvPr id="16" name="Group 15">
            <a:extLst>
              <a:ext uri="{FF2B5EF4-FFF2-40B4-BE49-F238E27FC236}">
                <a16:creationId xmlns:a16="http://schemas.microsoft.com/office/drawing/2014/main" id="{DDF412DA-EF53-01DB-3154-739E4AF8DA29}"/>
              </a:ext>
            </a:extLst>
          </xdr:cNvPr>
          <xdr:cNvGrpSpPr/>
        </xdr:nvGrpSpPr>
        <xdr:grpSpPr>
          <a:xfrm>
            <a:off x="4465319" y="419100"/>
            <a:ext cx="2099733" cy="1653540"/>
            <a:chOff x="15239" y="396240"/>
            <a:chExt cx="2099733" cy="1653540"/>
          </a:xfrm>
        </xdr:grpSpPr>
        <xdr:sp macro="" textlink="">
          <xdr:nvSpPr>
            <xdr:cNvPr id="17" name="Rectangle: Rounded Corners 16">
              <a:extLst>
                <a:ext uri="{FF2B5EF4-FFF2-40B4-BE49-F238E27FC236}">
                  <a16:creationId xmlns:a16="http://schemas.microsoft.com/office/drawing/2014/main" id="{7BED0426-E0D9-6083-9F34-FB4D6D58C09F}"/>
                </a:ext>
              </a:extLst>
            </xdr:cNvPr>
            <xdr:cNvSpPr/>
          </xdr:nvSpPr>
          <xdr:spPr>
            <a:xfrm>
              <a:off x="45720" y="396240"/>
              <a:ext cx="205740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QUANTITY</a:t>
              </a:r>
            </a:p>
          </xdr:txBody>
        </xdr:sp>
        <xdr:sp macro="" textlink="">
          <xdr:nvSpPr>
            <xdr:cNvPr id="18" name="Rectangle: Rounded Corners 17">
              <a:extLst>
                <a:ext uri="{FF2B5EF4-FFF2-40B4-BE49-F238E27FC236}">
                  <a16:creationId xmlns:a16="http://schemas.microsoft.com/office/drawing/2014/main" id="{BEA31657-1806-AAA7-A0D3-C33F8B8B0325}"/>
                </a:ext>
              </a:extLst>
            </xdr:cNvPr>
            <xdr:cNvSpPr/>
          </xdr:nvSpPr>
          <xdr:spPr>
            <a:xfrm>
              <a:off x="15239" y="716280"/>
              <a:ext cx="2099733" cy="13335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aseline="30000"/>
            </a:p>
          </xdr:txBody>
        </xdr:sp>
        <xdr:sp macro="" textlink="KPI!$J$17">
          <xdr:nvSpPr>
            <xdr:cNvPr id="19" name="Rectangle: Rounded Corners 18">
              <a:extLst>
                <a:ext uri="{FF2B5EF4-FFF2-40B4-BE49-F238E27FC236}">
                  <a16:creationId xmlns:a16="http://schemas.microsoft.com/office/drawing/2014/main" id="{D4815F3E-76F8-815F-028F-ECE1B75A868D}"/>
                </a:ext>
              </a:extLst>
            </xdr:cNvPr>
            <xdr:cNvSpPr/>
          </xdr:nvSpPr>
          <xdr:spPr>
            <a:xfrm>
              <a:off x="106680" y="769620"/>
              <a:ext cx="186690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1D64F94-5CD6-4049-97C8-ABFC1BF9854D}" type="TxLink">
                <a:rPr lang="en-US" sz="1100" b="0" i="0" u="none" strike="noStrike">
                  <a:solidFill>
                    <a:schemeClr val="bg2">
                      <a:lumMod val="95000"/>
                    </a:schemeClr>
                  </a:solidFill>
                  <a:latin typeface="Arial Black" panose="020B0A04020102020204" pitchFamily="34" charset="0"/>
                  <a:ea typeface="Calibri"/>
                  <a:cs typeface="Calibri"/>
                </a:rPr>
                <a:t># 1088</a:t>
              </a:fld>
              <a:endParaRPr lang="en-IN" sz="1100">
                <a:solidFill>
                  <a:schemeClr val="bg2">
                    <a:lumMod val="95000"/>
                  </a:schemeClr>
                </a:solidFill>
                <a:latin typeface="Arial Black" panose="020B0A04020102020204" pitchFamily="34" charset="0"/>
              </a:endParaRPr>
            </a:p>
          </xdr:txBody>
        </xdr:sp>
        <xdr:sp macro="" textlink="KPI!B17">
          <xdr:nvSpPr>
            <xdr:cNvPr id="20" name="Rectangle: Rounded Corners 19">
              <a:extLst>
                <a:ext uri="{FF2B5EF4-FFF2-40B4-BE49-F238E27FC236}">
                  <a16:creationId xmlns:a16="http://schemas.microsoft.com/office/drawing/2014/main" id="{CA023FA0-35F8-EB0B-B0BF-1DBB640C9A66}"/>
                </a:ext>
              </a:extLst>
            </xdr:cNvPr>
            <xdr:cNvSpPr/>
          </xdr:nvSpPr>
          <xdr:spPr>
            <a:xfrm>
              <a:off x="121920" y="1684020"/>
              <a:ext cx="185166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solidFill>
                    <a:schemeClr val="bg1"/>
                  </a:solidFill>
                  <a:latin typeface="Arial Black" panose="020B0A04020102020204" pitchFamily="34" charset="0"/>
                </a:rPr>
                <a:t>YOY</a:t>
              </a:r>
              <a:r>
                <a:rPr lang="en-IN" sz="900" baseline="0">
                  <a:solidFill>
                    <a:schemeClr val="bg1"/>
                  </a:solidFill>
                  <a:latin typeface="Arial Black" panose="020B0A04020102020204" pitchFamily="34" charset="0"/>
                </a:rPr>
                <a:t> GROWTH</a:t>
              </a:r>
              <a:endParaRPr lang="en-IN" sz="900">
                <a:solidFill>
                  <a:schemeClr val="bg1"/>
                </a:solidFill>
                <a:latin typeface="Arial Black" panose="020B0A04020102020204" pitchFamily="34" charset="0"/>
              </a:endParaRPr>
            </a:p>
          </xdr:txBody>
        </xdr:sp>
      </xdr:grpSp>
      <xdr:grpSp>
        <xdr:nvGrpSpPr>
          <xdr:cNvPr id="21" name="Group 20">
            <a:extLst>
              <a:ext uri="{FF2B5EF4-FFF2-40B4-BE49-F238E27FC236}">
                <a16:creationId xmlns:a16="http://schemas.microsoft.com/office/drawing/2014/main" id="{2081C652-0D42-273E-2D3D-AB09F31FD042}"/>
              </a:ext>
            </a:extLst>
          </xdr:cNvPr>
          <xdr:cNvGrpSpPr/>
        </xdr:nvGrpSpPr>
        <xdr:grpSpPr>
          <a:xfrm>
            <a:off x="6637019" y="426720"/>
            <a:ext cx="2099733" cy="1653540"/>
            <a:chOff x="15239" y="396240"/>
            <a:chExt cx="2099733" cy="1653540"/>
          </a:xfrm>
        </xdr:grpSpPr>
        <xdr:sp macro="" textlink="">
          <xdr:nvSpPr>
            <xdr:cNvPr id="22" name="Rectangle: Rounded Corners 21">
              <a:extLst>
                <a:ext uri="{FF2B5EF4-FFF2-40B4-BE49-F238E27FC236}">
                  <a16:creationId xmlns:a16="http://schemas.microsoft.com/office/drawing/2014/main" id="{679E7FB4-BBCA-EA15-20C9-C91FE4F17F82}"/>
                </a:ext>
              </a:extLst>
            </xdr:cNvPr>
            <xdr:cNvSpPr/>
          </xdr:nvSpPr>
          <xdr:spPr>
            <a:xfrm>
              <a:off x="45720" y="396240"/>
              <a:ext cx="205740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NO</a:t>
              </a:r>
              <a:r>
                <a:rPr lang="en-IN" sz="1400" baseline="0"/>
                <a:t> OF ORDERS</a:t>
              </a:r>
              <a:endParaRPr lang="en-IN" sz="1400"/>
            </a:p>
          </xdr:txBody>
        </xdr:sp>
        <xdr:sp macro="" textlink="">
          <xdr:nvSpPr>
            <xdr:cNvPr id="23" name="Rectangle: Rounded Corners 22">
              <a:extLst>
                <a:ext uri="{FF2B5EF4-FFF2-40B4-BE49-F238E27FC236}">
                  <a16:creationId xmlns:a16="http://schemas.microsoft.com/office/drawing/2014/main" id="{81064440-1ABF-9275-314A-DCF741C42563}"/>
                </a:ext>
              </a:extLst>
            </xdr:cNvPr>
            <xdr:cNvSpPr/>
          </xdr:nvSpPr>
          <xdr:spPr>
            <a:xfrm>
              <a:off x="15239" y="716280"/>
              <a:ext cx="2099733" cy="13335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aseline="30000"/>
            </a:p>
          </xdr:txBody>
        </xdr:sp>
        <xdr:sp macro="" textlink="KPI!$M$17">
          <xdr:nvSpPr>
            <xdr:cNvPr id="24" name="Rectangle: Rounded Corners 23">
              <a:extLst>
                <a:ext uri="{FF2B5EF4-FFF2-40B4-BE49-F238E27FC236}">
                  <a16:creationId xmlns:a16="http://schemas.microsoft.com/office/drawing/2014/main" id="{566331AC-E870-FD12-AD8C-35E4DB46FCC5}"/>
                </a:ext>
              </a:extLst>
            </xdr:cNvPr>
            <xdr:cNvSpPr/>
          </xdr:nvSpPr>
          <xdr:spPr>
            <a:xfrm>
              <a:off x="106680" y="769620"/>
              <a:ext cx="186690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A6FCA7F-24F1-4964-AAD2-F4997AA375BE}" type="TxLink">
                <a:rPr lang="en-US" sz="1100" b="0" i="0" u="none" strike="noStrike">
                  <a:solidFill>
                    <a:schemeClr val="bg2">
                      <a:lumMod val="95000"/>
                    </a:schemeClr>
                  </a:solidFill>
                  <a:latin typeface="Arial Black" panose="020B0A04020102020204" pitchFamily="34" charset="0"/>
                  <a:ea typeface="Calibri"/>
                  <a:cs typeface="Calibri"/>
                </a:rPr>
                <a:t># 289</a:t>
              </a:fld>
              <a:endParaRPr lang="en-IN" sz="1100">
                <a:solidFill>
                  <a:schemeClr val="bg2">
                    <a:lumMod val="95000"/>
                  </a:schemeClr>
                </a:solidFill>
                <a:latin typeface="Arial Black" panose="020B0A04020102020204" pitchFamily="34" charset="0"/>
              </a:endParaRPr>
            </a:p>
          </xdr:txBody>
        </xdr:sp>
        <xdr:sp macro="" textlink="KPI!B17">
          <xdr:nvSpPr>
            <xdr:cNvPr id="25" name="Rectangle: Rounded Corners 24">
              <a:extLst>
                <a:ext uri="{FF2B5EF4-FFF2-40B4-BE49-F238E27FC236}">
                  <a16:creationId xmlns:a16="http://schemas.microsoft.com/office/drawing/2014/main" id="{216C3B48-10E7-11E1-70F7-7F0EFD8960B9}"/>
                </a:ext>
              </a:extLst>
            </xdr:cNvPr>
            <xdr:cNvSpPr/>
          </xdr:nvSpPr>
          <xdr:spPr>
            <a:xfrm>
              <a:off x="121920" y="1684020"/>
              <a:ext cx="185166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solidFill>
                    <a:schemeClr val="bg1"/>
                  </a:solidFill>
                  <a:latin typeface="Arial Black" panose="020B0A04020102020204" pitchFamily="34" charset="0"/>
                </a:rPr>
                <a:t>YOY</a:t>
              </a:r>
              <a:r>
                <a:rPr lang="en-IN" sz="900" baseline="0">
                  <a:solidFill>
                    <a:schemeClr val="bg1"/>
                  </a:solidFill>
                  <a:latin typeface="Arial Black" panose="020B0A04020102020204" pitchFamily="34" charset="0"/>
                </a:rPr>
                <a:t> GROWTH</a:t>
              </a:r>
              <a:endParaRPr lang="en-IN" sz="900">
                <a:solidFill>
                  <a:schemeClr val="bg1"/>
                </a:solidFill>
                <a:latin typeface="Arial Black" panose="020B0A04020102020204" pitchFamily="34" charset="0"/>
              </a:endParaRPr>
            </a:p>
          </xdr:txBody>
        </xdr:sp>
      </xdr:grpSp>
      <xdr:grpSp>
        <xdr:nvGrpSpPr>
          <xdr:cNvPr id="26" name="Group 25">
            <a:extLst>
              <a:ext uri="{FF2B5EF4-FFF2-40B4-BE49-F238E27FC236}">
                <a16:creationId xmlns:a16="http://schemas.microsoft.com/office/drawing/2014/main" id="{5470620A-CD86-16C3-513B-C7688FD1C9B5}"/>
              </a:ext>
            </a:extLst>
          </xdr:cNvPr>
          <xdr:cNvGrpSpPr/>
        </xdr:nvGrpSpPr>
        <xdr:grpSpPr>
          <a:xfrm>
            <a:off x="8854439" y="419100"/>
            <a:ext cx="2099733" cy="1653540"/>
            <a:chOff x="15239" y="396240"/>
            <a:chExt cx="2099733" cy="1653540"/>
          </a:xfrm>
        </xdr:grpSpPr>
        <xdr:sp macro="" textlink="">
          <xdr:nvSpPr>
            <xdr:cNvPr id="27" name="Rectangle: Rounded Corners 26">
              <a:extLst>
                <a:ext uri="{FF2B5EF4-FFF2-40B4-BE49-F238E27FC236}">
                  <a16:creationId xmlns:a16="http://schemas.microsoft.com/office/drawing/2014/main" id="{69922E33-D5B5-6579-E5D3-EDE22E85B204}"/>
                </a:ext>
              </a:extLst>
            </xdr:cNvPr>
            <xdr:cNvSpPr/>
          </xdr:nvSpPr>
          <xdr:spPr>
            <a:xfrm>
              <a:off x="45720" y="396240"/>
              <a:ext cx="205740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PROFIT</a:t>
              </a:r>
              <a:r>
                <a:rPr lang="en-IN" sz="1400" baseline="0"/>
                <a:t> MARGIN</a:t>
              </a:r>
              <a:endParaRPr lang="en-IN" sz="1400"/>
            </a:p>
          </xdr:txBody>
        </xdr:sp>
        <xdr:sp macro="" textlink="">
          <xdr:nvSpPr>
            <xdr:cNvPr id="28" name="Rectangle: Rounded Corners 27">
              <a:extLst>
                <a:ext uri="{FF2B5EF4-FFF2-40B4-BE49-F238E27FC236}">
                  <a16:creationId xmlns:a16="http://schemas.microsoft.com/office/drawing/2014/main" id="{5841F329-6BF8-A438-DA47-04DE884E7D3A}"/>
                </a:ext>
              </a:extLst>
            </xdr:cNvPr>
            <xdr:cNvSpPr/>
          </xdr:nvSpPr>
          <xdr:spPr>
            <a:xfrm>
              <a:off x="15239" y="716280"/>
              <a:ext cx="2099733" cy="13335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aseline="30000"/>
            </a:p>
          </xdr:txBody>
        </xdr:sp>
        <xdr:sp macro="" textlink="KPI!$P$17">
          <xdr:nvSpPr>
            <xdr:cNvPr id="29" name="Rectangle: Rounded Corners 28">
              <a:extLst>
                <a:ext uri="{FF2B5EF4-FFF2-40B4-BE49-F238E27FC236}">
                  <a16:creationId xmlns:a16="http://schemas.microsoft.com/office/drawing/2014/main" id="{D29594BA-6B8A-06B5-6DD5-CA249F8147D1}"/>
                </a:ext>
              </a:extLst>
            </xdr:cNvPr>
            <xdr:cNvSpPr/>
          </xdr:nvSpPr>
          <xdr:spPr>
            <a:xfrm>
              <a:off x="106680" y="769620"/>
              <a:ext cx="186690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036BEAE-59F0-4E2F-B093-617ECC0BA52A}" type="TxLink">
                <a:rPr lang="en-US" sz="1100" b="0" i="0" u="none" strike="noStrike">
                  <a:solidFill>
                    <a:schemeClr val="bg2">
                      <a:lumMod val="95000"/>
                    </a:schemeClr>
                  </a:solidFill>
                  <a:latin typeface="Arial Black" panose="020B0A04020102020204" pitchFamily="34" charset="0"/>
                  <a:ea typeface="Calibri"/>
                  <a:cs typeface="Calibri"/>
                </a:rPr>
                <a:t>13.26%</a:t>
              </a:fld>
              <a:endParaRPr lang="en-IN" sz="1100">
                <a:solidFill>
                  <a:schemeClr val="bg2">
                    <a:lumMod val="95000"/>
                  </a:schemeClr>
                </a:solidFill>
                <a:latin typeface="Arial Black" panose="020B0A04020102020204" pitchFamily="34" charset="0"/>
              </a:endParaRPr>
            </a:p>
          </xdr:txBody>
        </xdr:sp>
        <xdr:sp macro="" textlink="KPI!B17">
          <xdr:nvSpPr>
            <xdr:cNvPr id="30" name="Rectangle: Rounded Corners 29">
              <a:extLst>
                <a:ext uri="{FF2B5EF4-FFF2-40B4-BE49-F238E27FC236}">
                  <a16:creationId xmlns:a16="http://schemas.microsoft.com/office/drawing/2014/main" id="{CC27F61E-B931-7972-E5E2-6A42791CEEAF}"/>
                </a:ext>
              </a:extLst>
            </xdr:cNvPr>
            <xdr:cNvSpPr/>
          </xdr:nvSpPr>
          <xdr:spPr>
            <a:xfrm>
              <a:off x="121920" y="1684020"/>
              <a:ext cx="185166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solidFill>
                    <a:schemeClr val="bg1"/>
                  </a:solidFill>
                  <a:latin typeface="Arial Black" panose="020B0A04020102020204" pitchFamily="34" charset="0"/>
                </a:rPr>
                <a:t>YOY</a:t>
              </a:r>
              <a:r>
                <a:rPr lang="en-IN" sz="900" baseline="0">
                  <a:solidFill>
                    <a:schemeClr val="bg1"/>
                  </a:solidFill>
                  <a:latin typeface="Arial Black" panose="020B0A04020102020204" pitchFamily="34" charset="0"/>
                </a:rPr>
                <a:t> GROWTH</a:t>
              </a:r>
              <a:endParaRPr lang="en-IN" sz="900">
                <a:solidFill>
                  <a:schemeClr val="bg1"/>
                </a:solidFill>
                <a:latin typeface="Arial Black" panose="020B0A04020102020204" pitchFamily="34" charset="0"/>
              </a:endParaRPr>
            </a:p>
          </xdr:txBody>
        </xdr:sp>
      </xdr:grpSp>
    </xdr:grpSp>
    <xdr:clientData/>
  </xdr:twoCellAnchor>
  <xdr:twoCellAnchor>
    <xdr:from>
      <xdr:col>4</xdr:col>
      <xdr:colOff>22860</xdr:colOff>
      <xdr:row>6</xdr:row>
      <xdr:rowOff>45720</xdr:rowOff>
    </xdr:from>
    <xdr:to>
      <xdr:col>6</xdr:col>
      <xdr:colOff>548639</xdr:colOff>
      <xdr:row>8</xdr:row>
      <xdr:rowOff>144780</xdr:rowOff>
    </xdr:to>
    <xdr:graphicFrame macro="">
      <xdr:nvGraphicFramePr>
        <xdr:cNvPr id="31" name="Chart 30">
          <a:extLst>
            <a:ext uri="{FF2B5EF4-FFF2-40B4-BE49-F238E27FC236}">
              <a16:creationId xmlns:a16="http://schemas.microsoft.com/office/drawing/2014/main" id="{D35A706E-3CB0-4F6B-A5F9-A48EC1C72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342900</xdr:colOff>
      <xdr:row>6</xdr:row>
      <xdr:rowOff>68580</xdr:rowOff>
    </xdr:from>
    <xdr:to>
      <xdr:col>10</xdr:col>
      <xdr:colOff>312419</xdr:colOff>
      <xdr:row>8</xdr:row>
      <xdr:rowOff>137160</xdr:rowOff>
    </xdr:to>
    <xdr:graphicFrame macro="">
      <xdr:nvGraphicFramePr>
        <xdr:cNvPr id="32" name="Chart 31">
          <a:extLst>
            <a:ext uri="{FF2B5EF4-FFF2-40B4-BE49-F238E27FC236}">
              <a16:creationId xmlns:a16="http://schemas.microsoft.com/office/drawing/2014/main" id="{088905C9-CDAC-4FAB-9AA7-0B50FD4C7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121919</xdr:colOff>
      <xdr:row>6</xdr:row>
      <xdr:rowOff>91440</xdr:rowOff>
    </xdr:from>
    <xdr:to>
      <xdr:col>13</xdr:col>
      <xdr:colOff>594359</xdr:colOff>
      <xdr:row>8</xdr:row>
      <xdr:rowOff>137160</xdr:rowOff>
    </xdr:to>
    <xdr:graphicFrame macro="">
      <xdr:nvGraphicFramePr>
        <xdr:cNvPr id="33" name="Chart 32">
          <a:extLst>
            <a:ext uri="{FF2B5EF4-FFF2-40B4-BE49-F238E27FC236}">
              <a16:creationId xmlns:a16="http://schemas.microsoft.com/office/drawing/2014/main" id="{321516E3-55CA-44A8-874B-A426BA94E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525778</xdr:colOff>
      <xdr:row>6</xdr:row>
      <xdr:rowOff>91440</xdr:rowOff>
    </xdr:from>
    <xdr:to>
      <xdr:col>17</xdr:col>
      <xdr:colOff>388619</xdr:colOff>
      <xdr:row>8</xdr:row>
      <xdr:rowOff>175260</xdr:rowOff>
    </xdr:to>
    <xdr:graphicFrame macro="">
      <xdr:nvGraphicFramePr>
        <xdr:cNvPr id="34" name="Chart 33">
          <a:extLst>
            <a:ext uri="{FF2B5EF4-FFF2-40B4-BE49-F238E27FC236}">
              <a16:creationId xmlns:a16="http://schemas.microsoft.com/office/drawing/2014/main" id="{8749AAE6-A927-4C0B-9552-0F80B6F2D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365760</xdr:colOff>
          <xdr:row>9</xdr:row>
          <xdr:rowOff>99060</xdr:rowOff>
        </xdr:from>
        <xdr:to>
          <xdr:col>6</xdr:col>
          <xdr:colOff>495300</xdr:colOff>
          <xdr:row>10</xdr:row>
          <xdr:rowOff>129540</xdr:rowOff>
        </xdr:to>
        <xdr:pic>
          <xdr:nvPicPr>
            <xdr:cNvPr id="39" name="Picture 38">
              <a:extLst>
                <a:ext uri="{FF2B5EF4-FFF2-40B4-BE49-F238E27FC236}">
                  <a16:creationId xmlns:a16="http://schemas.microsoft.com/office/drawing/2014/main" id="{9BC36A71-078D-59D9-3781-77BC126961B6}"/>
                </a:ext>
              </a:extLst>
            </xdr:cNvPr>
            <xdr:cNvPicPr>
              <a:picLocks noChangeAspect="1" noChangeArrowheads="1"/>
              <a:extLst>
                <a:ext uri="{84589F7E-364E-4C9E-8A38-B11213B215E9}">
                  <a14:cameraTool cellRange="'KPI YOY'!$J$8" spid="_x0000_s8272"/>
                </a:ext>
              </a:extLst>
            </xdr:cNvPicPr>
          </xdr:nvPicPr>
          <xdr:blipFill>
            <a:blip xmlns:r="http://schemas.openxmlformats.org/officeDocument/2006/relationships" r:embed="rId7"/>
            <a:srcRect/>
            <a:stretch>
              <a:fillRect/>
            </a:stretch>
          </xdr:blipFill>
          <xdr:spPr bwMode="auto">
            <a:xfrm>
              <a:off x="3413760" y="1744980"/>
              <a:ext cx="739140" cy="2133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137160</xdr:colOff>
          <xdr:row>9</xdr:row>
          <xdr:rowOff>106680</xdr:rowOff>
        </xdr:from>
        <xdr:to>
          <xdr:col>10</xdr:col>
          <xdr:colOff>190500</xdr:colOff>
          <xdr:row>10</xdr:row>
          <xdr:rowOff>144780</xdr:rowOff>
        </xdr:to>
        <xdr:pic>
          <xdr:nvPicPr>
            <xdr:cNvPr id="42" name="Picture 41">
              <a:extLst>
                <a:ext uri="{FF2B5EF4-FFF2-40B4-BE49-F238E27FC236}">
                  <a16:creationId xmlns:a16="http://schemas.microsoft.com/office/drawing/2014/main" id="{0244D1B0-409D-0960-216F-06A90251ABA1}"/>
                </a:ext>
              </a:extLst>
            </xdr:cNvPr>
            <xdr:cNvPicPr>
              <a:picLocks noChangeAspect="1" noChangeArrowheads="1"/>
              <a:extLst>
                <a:ext uri="{84589F7E-364E-4C9E-8A38-B11213B215E9}">
                  <a14:cameraTool cellRange="'KPI YOY'!$K$8" spid="_x0000_s8273"/>
                </a:ext>
              </a:extLst>
            </xdr:cNvPicPr>
          </xdr:nvPicPr>
          <xdr:blipFill>
            <a:blip xmlns:r="http://schemas.openxmlformats.org/officeDocument/2006/relationships" r:embed="rId8"/>
            <a:srcRect/>
            <a:stretch>
              <a:fillRect/>
            </a:stretch>
          </xdr:blipFill>
          <xdr:spPr bwMode="auto">
            <a:xfrm>
              <a:off x="5623560" y="1752600"/>
              <a:ext cx="662940" cy="2209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472440</xdr:colOff>
          <xdr:row>9</xdr:row>
          <xdr:rowOff>99060</xdr:rowOff>
        </xdr:from>
        <xdr:to>
          <xdr:col>13</xdr:col>
          <xdr:colOff>518160</xdr:colOff>
          <xdr:row>10</xdr:row>
          <xdr:rowOff>129540</xdr:rowOff>
        </xdr:to>
        <xdr:pic>
          <xdr:nvPicPr>
            <xdr:cNvPr id="44" name="Picture 43">
              <a:extLst>
                <a:ext uri="{FF2B5EF4-FFF2-40B4-BE49-F238E27FC236}">
                  <a16:creationId xmlns:a16="http://schemas.microsoft.com/office/drawing/2014/main" id="{A31E06E7-3DEE-6FA3-82F2-56B5986C9D7D}"/>
                </a:ext>
              </a:extLst>
            </xdr:cNvPr>
            <xdr:cNvPicPr>
              <a:picLocks noChangeAspect="1" noChangeArrowheads="1"/>
              <a:extLst>
                <a:ext uri="{84589F7E-364E-4C9E-8A38-B11213B215E9}">
                  <a14:cameraTool cellRange="'KPI YOY'!$L$8" spid="_x0000_s8274"/>
                </a:ext>
              </a:extLst>
            </xdr:cNvPicPr>
          </xdr:nvPicPr>
          <xdr:blipFill>
            <a:blip xmlns:r="http://schemas.openxmlformats.org/officeDocument/2006/relationships" r:embed="rId9"/>
            <a:srcRect/>
            <a:stretch>
              <a:fillRect/>
            </a:stretch>
          </xdr:blipFill>
          <xdr:spPr bwMode="auto">
            <a:xfrm>
              <a:off x="7787640" y="1744980"/>
              <a:ext cx="655320" cy="2133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236220</xdr:colOff>
          <xdr:row>9</xdr:row>
          <xdr:rowOff>91440</xdr:rowOff>
        </xdr:from>
        <xdr:to>
          <xdr:col>17</xdr:col>
          <xdr:colOff>327660</xdr:colOff>
          <xdr:row>10</xdr:row>
          <xdr:rowOff>121920</xdr:rowOff>
        </xdr:to>
        <xdr:pic>
          <xdr:nvPicPr>
            <xdr:cNvPr id="46" name="Picture 45">
              <a:extLst>
                <a:ext uri="{FF2B5EF4-FFF2-40B4-BE49-F238E27FC236}">
                  <a16:creationId xmlns:a16="http://schemas.microsoft.com/office/drawing/2014/main" id="{0BD7FF28-19D8-E4ED-B59E-1D46FEAA3EEE}"/>
                </a:ext>
              </a:extLst>
            </xdr:cNvPr>
            <xdr:cNvPicPr>
              <a:picLocks noChangeAspect="1" noChangeArrowheads="1"/>
              <a:extLst>
                <a:ext uri="{84589F7E-364E-4C9E-8A38-B11213B215E9}">
                  <a14:cameraTool cellRange="'KPI YOY'!$M$8" spid="_x0000_s8275"/>
                </a:ext>
              </a:extLst>
            </xdr:cNvPicPr>
          </xdr:nvPicPr>
          <xdr:blipFill>
            <a:blip xmlns:r="http://schemas.openxmlformats.org/officeDocument/2006/relationships" r:embed="rId10"/>
            <a:srcRect/>
            <a:stretch>
              <a:fillRect/>
            </a:stretch>
          </xdr:blipFill>
          <xdr:spPr bwMode="auto">
            <a:xfrm>
              <a:off x="9989820" y="1737360"/>
              <a:ext cx="701040" cy="2133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259080</xdr:colOff>
      <xdr:row>11</xdr:row>
      <xdr:rowOff>144780</xdr:rowOff>
    </xdr:from>
    <xdr:to>
      <xdr:col>4</xdr:col>
      <xdr:colOff>30480</xdr:colOff>
      <xdr:row>13</xdr:row>
      <xdr:rowOff>53340</xdr:rowOff>
    </xdr:to>
    <xdr:sp macro="" textlink="">
      <xdr:nvSpPr>
        <xdr:cNvPr id="59" name="Rectangle 58">
          <a:extLst>
            <a:ext uri="{FF2B5EF4-FFF2-40B4-BE49-F238E27FC236}">
              <a16:creationId xmlns:a16="http://schemas.microsoft.com/office/drawing/2014/main" id="{5829E5BB-8CBE-E52E-9643-635F793B8009}"/>
            </a:ext>
          </a:extLst>
        </xdr:cNvPr>
        <xdr:cNvSpPr/>
      </xdr:nvSpPr>
      <xdr:spPr>
        <a:xfrm>
          <a:off x="259080" y="2156460"/>
          <a:ext cx="2209800" cy="274320"/>
        </a:xfrm>
        <a:prstGeom prst="rect">
          <a:avLst/>
        </a:prstGeom>
        <a:gradFill>
          <a:gsLst>
            <a:gs pos="0">
              <a:schemeClr val="tx1">
                <a:lumMod val="65000"/>
                <a:lumOff val="3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11</xdr:row>
      <xdr:rowOff>91440</xdr:rowOff>
    </xdr:from>
    <xdr:to>
      <xdr:col>18</xdr:col>
      <xdr:colOff>22860</xdr:colOff>
      <xdr:row>21</xdr:row>
      <xdr:rowOff>144780</xdr:rowOff>
    </xdr:to>
    <xdr:grpSp>
      <xdr:nvGrpSpPr>
        <xdr:cNvPr id="68" name="Group 67">
          <a:extLst>
            <a:ext uri="{FF2B5EF4-FFF2-40B4-BE49-F238E27FC236}">
              <a16:creationId xmlns:a16="http://schemas.microsoft.com/office/drawing/2014/main" id="{0CDD410C-E2EF-89A2-19D5-89E38B14E31B}"/>
            </a:ext>
          </a:extLst>
        </xdr:cNvPr>
        <xdr:cNvGrpSpPr/>
      </xdr:nvGrpSpPr>
      <xdr:grpSpPr>
        <a:xfrm>
          <a:off x="7620" y="2103120"/>
          <a:ext cx="10988040" cy="1882140"/>
          <a:chOff x="38100" y="2103120"/>
          <a:chExt cx="10843959" cy="1882140"/>
        </a:xfrm>
      </xdr:grpSpPr>
      <xdr:sp macro="" textlink="">
        <xdr:nvSpPr>
          <xdr:cNvPr id="47" name="Rectangle: Rounded Corners 46">
            <a:extLst>
              <a:ext uri="{FF2B5EF4-FFF2-40B4-BE49-F238E27FC236}">
                <a16:creationId xmlns:a16="http://schemas.microsoft.com/office/drawing/2014/main" id="{6F3A923D-2899-E8EF-7B1A-39A54D4D2042}"/>
              </a:ext>
            </a:extLst>
          </xdr:cNvPr>
          <xdr:cNvSpPr/>
        </xdr:nvSpPr>
        <xdr:spPr>
          <a:xfrm>
            <a:off x="38100" y="2103120"/>
            <a:ext cx="4312920" cy="179832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sp macro="" textlink="">
        <xdr:nvSpPr>
          <xdr:cNvPr id="48" name="Rectangle: Rounded Corners 47">
            <a:extLst>
              <a:ext uri="{FF2B5EF4-FFF2-40B4-BE49-F238E27FC236}">
                <a16:creationId xmlns:a16="http://schemas.microsoft.com/office/drawing/2014/main" id="{5722F805-9D94-AB7D-8458-04750D9D27EF}"/>
              </a:ext>
            </a:extLst>
          </xdr:cNvPr>
          <xdr:cNvSpPr/>
        </xdr:nvSpPr>
        <xdr:spPr>
          <a:xfrm>
            <a:off x="4427220" y="2118360"/>
            <a:ext cx="4305300" cy="179832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Rectangle: Rounded Corners 48">
            <a:extLst>
              <a:ext uri="{FF2B5EF4-FFF2-40B4-BE49-F238E27FC236}">
                <a16:creationId xmlns:a16="http://schemas.microsoft.com/office/drawing/2014/main" id="{6D62F4C9-8F3C-DD67-78F5-C49705D62DF7}"/>
              </a:ext>
            </a:extLst>
          </xdr:cNvPr>
          <xdr:cNvSpPr/>
        </xdr:nvSpPr>
        <xdr:spPr>
          <a:xfrm>
            <a:off x="8771319" y="2110740"/>
            <a:ext cx="2110740" cy="187452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0" name="Rectangle 59">
            <a:extLst>
              <a:ext uri="{FF2B5EF4-FFF2-40B4-BE49-F238E27FC236}">
                <a16:creationId xmlns:a16="http://schemas.microsoft.com/office/drawing/2014/main" id="{6E7A0BEA-8DB7-98BC-EEAC-4281847ABEEF}"/>
              </a:ext>
            </a:extLst>
          </xdr:cNvPr>
          <xdr:cNvSpPr/>
        </xdr:nvSpPr>
        <xdr:spPr>
          <a:xfrm>
            <a:off x="4671060" y="2186940"/>
            <a:ext cx="2057400" cy="274320"/>
          </a:xfrm>
          <a:prstGeom prst="rect">
            <a:avLst/>
          </a:prstGeom>
          <a:gradFill>
            <a:gsLst>
              <a:gs pos="0">
                <a:schemeClr val="tx1">
                  <a:lumMod val="65000"/>
                  <a:lumOff val="3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latin typeface="Arial Black" panose="020B0A04020102020204" pitchFamily="34" charset="0"/>
              </a:rPr>
              <a:t>CATEGORY WISE PROFIT</a:t>
            </a:r>
          </a:p>
        </xdr:txBody>
      </xdr:sp>
      <xdr:sp macro="" textlink="">
        <xdr:nvSpPr>
          <xdr:cNvPr id="61" name="Rectangle 60">
            <a:extLst>
              <a:ext uri="{FF2B5EF4-FFF2-40B4-BE49-F238E27FC236}">
                <a16:creationId xmlns:a16="http://schemas.microsoft.com/office/drawing/2014/main" id="{3C3C927D-F948-9113-7CBA-0E06BCF3828C}"/>
              </a:ext>
            </a:extLst>
          </xdr:cNvPr>
          <xdr:cNvSpPr/>
        </xdr:nvSpPr>
        <xdr:spPr>
          <a:xfrm>
            <a:off x="8930640" y="2217420"/>
            <a:ext cx="1828800" cy="251460"/>
          </a:xfrm>
          <a:prstGeom prst="rect">
            <a:avLst/>
          </a:prstGeom>
          <a:gradFill>
            <a:gsLst>
              <a:gs pos="0">
                <a:schemeClr val="tx1">
                  <a:lumMod val="65000"/>
                  <a:lumOff val="3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latin typeface="Arial Black" panose="020B0A04020102020204" pitchFamily="34" charset="0"/>
              </a:rPr>
              <a:t>CATEGORY WISE SALES %</a:t>
            </a:r>
          </a:p>
        </xdr:txBody>
      </xdr:sp>
      <xdr:sp macro="" textlink="">
        <xdr:nvSpPr>
          <xdr:cNvPr id="63" name="Rectangle 62">
            <a:extLst>
              <a:ext uri="{FF2B5EF4-FFF2-40B4-BE49-F238E27FC236}">
                <a16:creationId xmlns:a16="http://schemas.microsoft.com/office/drawing/2014/main" id="{7BE5AD86-738F-0451-D7FC-3A73A4A72D28}"/>
              </a:ext>
            </a:extLst>
          </xdr:cNvPr>
          <xdr:cNvSpPr/>
        </xdr:nvSpPr>
        <xdr:spPr>
          <a:xfrm>
            <a:off x="243840" y="2164080"/>
            <a:ext cx="2209800" cy="274320"/>
          </a:xfrm>
          <a:prstGeom prst="rect">
            <a:avLst/>
          </a:prstGeom>
          <a:gradFill>
            <a:gsLst>
              <a:gs pos="0">
                <a:schemeClr val="tx1">
                  <a:lumMod val="65000"/>
                  <a:lumOff val="3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latin typeface="Arial Black" panose="020B0A04020102020204" pitchFamily="34" charset="0"/>
              </a:rPr>
              <a:t>SALES</a:t>
            </a:r>
            <a:r>
              <a:rPr lang="en-IN" sz="800" baseline="0">
                <a:latin typeface="Arial Black" panose="020B0A04020102020204" pitchFamily="34" charset="0"/>
              </a:rPr>
              <a:t> AND PROFIT ANALYSIS</a:t>
            </a:r>
            <a:endParaRPr lang="en-IN" sz="800">
              <a:latin typeface="Arial Black" panose="020B0A04020102020204" pitchFamily="34" charset="0"/>
            </a:endParaRPr>
          </a:p>
        </xdr:txBody>
      </xdr:sp>
    </xdr:grpSp>
    <xdr:clientData/>
  </xdr:twoCellAnchor>
  <xdr:twoCellAnchor>
    <xdr:from>
      <xdr:col>0</xdr:col>
      <xdr:colOff>68580</xdr:colOff>
      <xdr:row>21</xdr:row>
      <xdr:rowOff>152400</xdr:rowOff>
    </xdr:from>
    <xdr:to>
      <xdr:col>18</xdr:col>
      <xdr:colOff>76200</xdr:colOff>
      <xdr:row>33</xdr:row>
      <xdr:rowOff>60961</xdr:rowOff>
    </xdr:to>
    <xdr:grpSp>
      <xdr:nvGrpSpPr>
        <xdr:cNvPr id="69" name="Group 68">
          <a:extLst>
            <a:ext uri="{FF2B5EF4-FFF2-40B4-BE49-F238E27FC236}">
              <a16:creationId xmlns:a16="http://schemas.microsoft.com/office/drawing/2014/main" id="{1EDA0478-1B60-1703-D169-337882A216FE}"/>
            </a:ext>
          </a:extLst>
        </xdr:cNvPr>
        <xdr:cNvGrpSpPr/>
      </xdr:nvGrpSpPr>
      <xdr:grpSpPr>
        <a:xfrm>
          <a:off x="68580" y="3992880"/>
          <a:ext cx="10980420" cy="2103121"/>
          <a:chOff x="45720" y="3939540"/>
          <a:chExt cx="10873740" cy="2182484"/>
        </a:xfrm>
      </xdr:grpSpPr>
      <xdr:sp macro="" textlink="">
        <xdr:nvSpPr>
          <xdr:cNvPr id="50" name="Rectangle: Rounded Corners 49">
            <a:extLst>
              <a:ext uri="{FF2B5EF4-FFF2-40B4-BE49-F238E27FC236}">
                <a16:creationId xmlns:a16="http://schemas.microsoft.com/office/drawing/2014/main" id="{AFE87195-04BB-1BFA-B034-254F51F83AC9}"/>
              </a:ext>
            </a:extLst>
          </xdr:cNvPr>
          <xdr:cNvSpPr/>
        </xdr:nvSpPr>
        <xdr:spPr>
          <a:xfrm>
            <a:off x="45720" y="3970020"/>
            <a:ext cx="4366260" cy="2152004"/>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sp macro="" textlink="">
        <xdr:nvSpPr>
          <xdr:cNvPr id="53" name="Rectangle: Rounded Corners 52">
            <a:extLst>
              <a:ext uri="{FF2B5EF4-FFF2-40B4-BE49-F238E27FC236}">
                <a16:creationId xmlns:a16="http://schemas.microsoft.com/office/drawing/2014/main" id="{DB3F247E-BC22-3EF0-CDF6-A359EF2B3832}"/>
              </a:ext>
            </a:extLst>
          </xdr:cNvPr>
          <xdr:cNvSpPr/>
        </xdr:nvSpPr>
        <xdr:spPr>
          <a:xfrm>
            <a:off x="4488181" y="3962399"/>
            <a:ext cx="3797736" cy="2159623"/>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sp macro="" textlink="">
        <xdr:nvSpPr>
          <xdr:cNvPr id="58" name="Rectangle: Rounded Corners 57">
            <a:extLst>
              <a:ext uri="{FF2B5EF4-FFF2-40B4-BE49-F238E27FC236}">
                <a16:creationId xmlns:a16="http://schemas.microsoft.com/office/drawing/2014/main" id="{C15BD839-3A33-8E96-C348-A35FAE73CAB3}"/>
              </a:ext>
            </a:extLst>
          </xdr:cNvPr>
          <xdr:cNvSpPr/>
        </xdr:nvSpPr>
        <xdr:spPr>
          <a:xfrm>
            <a:off x="8316101" y="3939540"/>
            <a:ext cx="2603359" cy="2150853"/>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sp macro="" textlink="">
        <xdr:nvSpPr>
          <xdr:cNvPr id="64" name="Rectangle 63">
            <a:extLst>
              <a:ext uri="{FF2B5EF4-FFF2-40B4-BE49-F238E27FC236}">
                <a16:creationId xmlns:a16="http://schemas.microsoft.com/office/drawing/2014/main" id="{A0BAF560-6AAD-F2A6-8845-398F34F4A391}"/>
              </a:ext>
            </a:extLst>
          </xdr:cNvPr>
          <xdr:cNvSpPr/>
        </xdr:nvSpPr>
        <xdr:spPr>
          <a:xfrm>
            <a:off x="259080" y="4076700"/>
            <a:ext cx="2209800" cy="274320"/>
          </a:xfrm>
          <a:prstGeom prst="rect">
            <a:avLst/>
          </a:prstGeom>
          <a:gradFill>
            <a:gsLst>
              <a:gs pos="0">
                <a:schemeClr val="tx1">
                  <a:lumMod val="65000"/>
                  <a:lumOff val="3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latin typeface="Arial Black" panose="020B0A04020102020204" pitchFamily="34" charset="0"/>
              </a:rPr>
              <a:t>SALES BY STATE</a:t>
            </a:r>
          </a:p>
        </xdr:txBody>
      </xdr:sp>
      <xdr:sp macro="" textlink="">
        <xdr:nvSpPr>
          <xdr:cNvPr id="65" name="Rectangle 64">
            <a:extLst>
              <a:ext uri="{FF2B5EF4-FFF2-40B4-BE49-F238E27FC236}">
                <a16:creationId xmlns:a16="http://schemas.microsoft.com/office/drawing/2014/main" id="{D9DAFA1B-5421-0DF6-F802-26744230B38B}"/>
              </a:ext>
            </a:extLst>
          </xdr:cNvPr>
          <xdr:cNvSpPr/>
        </xdr:nvSpPr>
        <xdr:spPr>
          <a:xfrm>
            <a:off x="4640580" y="4084320"/>
            <a:ext cx="2209800" cy="274320"/>
          </a:xfrm>
          <a:prstGeom prst="rect">
            <a:avLst/>
          </a:prstGeom>
          <a:gradFill>
            <a:gsLst>
              <a:gs pos="0">
                <a:schemeClr val="tx1">
                  <a:lumMod val="65000"/>
                  <a:lumOff val="3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latin typeface="Arial Black" panose="020B0A04020102020204" pitchFamily="34" charset="0"/>
              </a:rPr>
              <a:t>TOP 10 SUB CATEGORIES</a:t>
            </a:r>
          </a:p>
        </xdr:txBody>
      </xdr:sp>
      <xdr:sp macro="" textlink="">
        <xdr:nvSpPr>
          <xdr:cNvPr id="67" name="Rectangle 66">
            <a:extLst>
              <a:ext uri="{FF2B5EF4-FFF2-40B4-BE49-F238E27FC236}">
                <a16:creationId xmlns:a16="http://schemas.microsoft.com/office/drawing/2014/main" id="{C5340C5F-B8A2-C798-E7E0-0BA978DE1A25}"/>
              </a:ext>
            </a:extLst>
          </xdr:cNvPr>
          <xdr:cNvSpPr/>
        </xdr:nvSpPr>
        <xdr:spPr>
          <a:xfrm>
            <a:off x="8451929" y="4090503"/>
            <a:ext cx="1998719" cy="274320"/>
          </a:xfrm>
          <a:prstGeom prst="rect">
            <a:avLst/>
          </a:prstGeom>
          <a:gradFill>
            <a:gsLst>
              <a:gs pos="0">
                <a:schemeClr val="tx1">
                  <a:lumMod val="65000"/>
                  <a:lumOff val="3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latin typeface="Arial Black" panose="020B0A04020102020204" pitchFamily="34" charset="0"/>
              </a:rPr>
              <a:t>FILTERS</a:t>
            </a:r>
          </a:p>
        </xdr:txBody>
      </xdr:sp>
    </xdr:grpSp>
    <xdr:clientData/>
  </xdr:twoCellAnchor>
  <xdr:twoCellAnchor>
    <xdr:from>
      <xdr:col>0</xdr:col>
      <xdr:colOff>243840</xdr:colOff>
      <xdr:row>13</xdr:row>
      <xdr:rowOff>99060</xdr:rowOff>
    </xdr:from>
    <xdr:to>
      <xdr:col>7</xdr:col>
      <xdr:colOff>53340</xdr:colOff>
      <xdr:row>21</xdr:row>
      <xdr:rowOff>22860</xdr:rowOff>
    </xdr:to>
    <xdr:graphicFrame macro="">
      <xdr:nvGraphicFramePr>
        <xdr:cNvPr id="70" name="Chart 69">
          <a:extLst>
            <a:ext uri="{FF2B5EF4-FFF2-40B4-BE49-F238E27FC236}">
              <a16:creationId xmlns:a16="http://schemas.microsoft.com/office/drawing/2014/main" id="{566C13D8-A31F-41A9-9EA8-8F5B4E845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266700</xdr:colOff>
      <xdr:row>13</xdr:row>
      <xdr:rowOff>114300</xdr:rowOff>
    </xdr:from>
    <xdr:to>
      <xdr:col>14</xdr:col>
      <xdr:colOff>137160</xdr:colOff>
      <xdr:row>21</xdr:row>
      <xdr:rowOff>22860</xdr:rowOff>
    </xdr:to>
    <mc:AlternateContent xmlns:mc="http://schemas.openxmlformats.org/markup-compatibility/2006">
      <mc:Choice xmlns:cx1="http://schemas.microsoft.com/office/drawing/2015/9/8/chartex" Requires="cx1">
        <xdr:graphicFrame macro="">
          <xdr:nvGraphicFramePr>
            <xdr:cNvPr id="71" name="Chart 70">
              <a:extLst>
                <a:ext uri="{FF2B5EF4-FFF2-40B4-BE49-F238E27FC236}">
                  <a16:creationId xmlns:a16="http://schemas.microsoft.com/office/drawing/2014/main" id="{BDC225D8-B773-44FD-AC35-90B1BCBE87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533900" y="2491740"/>
              <a:ext cx="4137660" cy="1371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449580</xdr:colOff>
      <xdr:row>14</xdr:row>
      <xdr:rowOff>22860</xdr:rowOff>
    </xdr:from>
    <xdr:to>
      <xdr:col>17</xdr:col>
      <xdr:colOff>579120</xdr:colOff>
      <xdr:row>21</xdr:row>
      <xdr:rowOff>30480</xdr:rowOff>
    </xdr:to>
    <xdr:graphicFrame macro="">
      <xdr:nvGraphicFramePr>
        <xdr:cNvPr id="74" name="Chart 73">
          <a:extLst>
            <a:ext uri="{FF2B5EF4-FFF2-40B4-BE49-F238E27FC236}">
              <a16:creationId xmlns:a16="http://schemas.microsoft.com/office/drawing/2014/main" id="{2C6DCF0E-6403-4602-BDC1-6AEDF5AE7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259080</xdr:colOff>
      <xdr:row>24</xdr:row>
      <xdr:rowOff>83820</xdr:rowOff>
    </xdr:from>
    <xdr:to>
      <xdr:col>7</xdr:col>
      <xdr:colOff>68580</xdr:colOff>
      <xdr:row>32</xdr:row>
      <xdr:rowOff>137160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4FFBFF80-9AFE-480A-BB3D-6BB4E40935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59080" y="4472940"/>
              <a:ext cx="4076700" cy="1516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472440</xdr:colOff>
      <xdr:row>24</xdr:row>
      <xdr:rowOff>60960</xdr:rowOff>
    </xdr:from>
    <xdr:to>
      <xdr:col>13</xdr:col>
      <xdr:colOff>304800</xdr:colOff>
      <xdr:row>32</xdr:row>
      <xdr:rowOff>152400</xdr:rowOff>
    </xdr:to>
    <xdr:graphicFrame macro="">
      <xdr:nvGraphicFramePr>
        <xdr:cNvPr id="76" name="Chart 75">
          <a:extLst>
            <a:ext uri="{FF2B5EF4-FFF2-40B4-BE49-F238E27FC236}">
              <a16:creationId xmlns:a16="http://schemas.microsoft.com/office/drawing/2014/main" id="{7F4CF5E4-0858-478D-9DF8-C25DBAFBF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15</xdr:col>
      <xdr:colOff>137160</xdr:colOff>
      <xdr:row>24</xdr:row>
      <xdr:rowOff>91441</xdr:rowOff>
    </xdr:from>
    <xdr:to>
      <xdr:col>16</xdr:col>
      <xdr:colOff>297180</xdr:colOff>
      <xdr:row>32</xdr:row>
      <xdr:rowOff>91440</xdr:rowOff>
    </xdr:to>
    <mc:AlternateContent xmlns:mc="http://schemas.openxmlformats.org/markup-compatibility/2006">
      <mc:Choice xmlns:a14="http://schemas.microsoft.com/office/drawing/2010/main" Requires="a14">
        <xdr:graphicFrame macro="">
          <xdr:nvGraphicFramePr>
            <xdr:cNvPr id="77" name="Region 1">
              <a:extLst>
                <a:ext uri="{FF2B5EF4-FFF2-40B4-BE49-F238E27FC236}">
                  <a16:creationId xmlns:a16="http://schemas.microsoft.com/office/drawing/2014/main" id="{95DF4814-947A-4CA9-8726-A8CEF28E866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281160" y="4480561"/>
              <a:ext cx="769620" cy="1463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327660</xdr:colOff>
      <xdr:row>24</xdr:row>
      <xdr:rowOff>99061</xdr:rowOff>
    </xdr:from>
    <xdr:to>
      <xdr:col>18</xdr:col>
      <xdr:colOff>7620</xdr:colOff>
      <xdr:row>32</xdr:row>
      <xdr:rowOff>106680</xdr:rowOff>
    </xdr:to>
    <mc:AlternateContent xmlns:mc="http://schemas.openxmlformats.org/markup-compatibility/2006">
      <mc:Choice xmlns:a14="http://schemas.microsoft.com/office/drawing/2010/main" Requires="a14">
        <xdr:graphicFrame macro="">
          <xdr:nvGraphicFramePr>
            <xdr:cNvPr id="78" name="Segment 1">
              <a:extLst>
                <a:ext uri="{FF2B5EF4-FFF2-40B4-BE49-F238E27FC236}">
                  <a16:creationId xmlns:a16="http://schemas.microsoft.com/office/drawing/2014/main" id="{A8883FBD-9E2D-4B19-98A9-4033565ECDB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081260" y="4488181"/>
              <a:ext cx="899160" cy="1470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533400</xdr:colOff>
      <xdr:row>24</xdr:row>
      <xdr:rowOff>91441</xdr:rowOff>
    </xdr:from>
    <xdr:to>
      <xdr:col>15</xdr:col>
      <xdr:colOff>53340</xdr:colOff>
      <xdr:row>32</xdr:row>
      <xdr:rowOff>144780</xdr:rowOff>
    </xdr:to>
    <mc:AlternateContent xmlns:mc="http://schemas.openxmlformats.org/markup-compatibility/2006">
      <mc:Choice xmlns:a14="http://schemas.microsoft.com/office/drawing/2010/main" Requires="a14">
        <xdr:graphicFrame macro="">
          <xdr:nvGraphicFramePr>
            <xdr:cNvPr id="79" name="Year 1">
              <a:extLst>
                <a:ext uri="{FF2B5EF4-FFF2-40B4-BE49-F238E27FC236}">
                  <a16:creationId xmlns:a16="http://schemas.microsoft.com/office/drawing/2014/main" id="{3CC4E954-CF14-4A0B-9A88-5FBBBA86246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458200" y="4480561"/>
              <a:ext cx="739140" cy="1516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 SAI GANESH" refreshedDate="45777.830636458333" createdVersion="8" refreshedVersion="8" minRefreshableVersion="3" recordCount="9994" xr:uid="{3EE79FB6-60E8-48C7-9BFC-787166A87133}">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5694749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34B640-51F9-4D65-BEA4-C053E1677D9A}" name="PivotTable1"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3:C16" firstHeaderRow="0" firstDataRow="1" firstDataCol="1"/>
  <pivotFields count="26">
    <pivotField showAll="0"/>
    <pivotField showAll="0"/>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78C781-2C2D-441E-ABD3-C70CD860F500}" name="PivotTable2" cacheId="3"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7"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items count="8">
        <item x="0"/>
        <item x="1"/>
        <item x="2"/>
        <item x="3"/>
        <item x="4"/>
        <item x="5"/>
        <item x="6"/>
        <item t="default"/>
      </items>
    </pivotField>
    <pivotField dragToRow="0" dragToCol="0" dragToPage="0" showAll="0" defaultSubtotal="0"/>
  </pivotFields>
  <rowFields count="1">
    <field x="15"/>
  </rowFields>
  <rowItems count="4">
    <i>
      <x v="1"/>
    </i>
    <i>
      <x v="2"/>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BA8D1A-7EAE-454B-BAB0-44DD86E18DD1}" name="PivotTable4"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3:B7"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items count="8">
        <item x="0"/>
        <item x="1"/>
        <item x="2"/>
        <item x="3"/>
        <item x="4"/>
        <item x="5"/>
        <item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5" count="1" selected="0">
            <x v="0"/>
          </reference>
        </references>
      </pivotArea>
    </chartFormat>
    <chartFormat chart="0" format="8">
      <pivotArea type="data" outline="0" fieldPosition="0">
        <references count="2">
          <reference field="4294967294" count="1" selected="0">
            <x v="0"/>
          </reference>
          <reference field="15" count="1" selected="0">
            <x v="1"/>
          </reference>
        </references>
      </pivotArea>
    </chartFormat>
    <chartFormat chart="0" format="9">
      <pivotArea type="data" outline="0" fieldPosition="0">
        <references count="2">
          <reference field="4294967294" count="1" selected="0">
            <x v="0"/>
          </reference>
          <reference field="15" count="1" selected="0">
            <x v="2"/>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15" count="1" selected="0">
            <x v="0"/>
          </reference>
        </references>
      </pivotArea>
    </chartFormat>
    <chartFormat chart="8" format="16">
      <pivotArea type="data" outline="0" fieldPosition="0">
        <references count="2">
          <reference field="4294967294" count="1" selected="0">
            <x v="0"/>
          </reference>
          <reference field="15" count="1" selected="0">
            <x v="1"/>
          </reference>
        </references>
      </pivotArea>
    </chartFormat>
    <chartFormat chart="8" format="17">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BC7347-3867-4249-BFB5-A3FBFA4E2F13}" name="PivotTable5" cacheId="3"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5"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showAll="0"/>
    <pivotField showAll="0"/>
    <pivotField showAll="0">
      <items count="8">
        <item x="0"/>
        <item x="1"/>
        <item x="2"/>
        <item x="3"/>
        <item x="4"/>
        <item x="5"/>
        <item x="6"/>
        <item t="default"/>
      </items>
    </pivotField>
    <pivotField dragToRow="0" dragToCol="0" dragToPage="0" showAll="0" defaultSubtotal="0"/>
  </pivotFields>
  <rowFields count="1">
    <field x="11"/>
  </rowFields>
  <rowItems count="12">
    <i>
      <x v="5"/>
    </i>
    <i>
      <x v="6"/>
    </i>
    <i>
      <x v="18"/>
    </i>
    <i>
      <x v="19"/>
    </i>
    <i>
      <x v="27"/>
    </i>
    <i>
      <x v="28"/>
    </i>
    <i>
      <x v="30"/>
    </i>
    <i>
      <x v="33"/>
    </i>
    <i>
      <x v="36"/>
    </i>
    <i>
      <x v="37"/>
    </i>
    <i>
      <x v="43"/>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CB5DF5-C04A-4642-9BDA-66F0FE37A767}" name="PivotTable6"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3:B9"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8">
        <item x="0"/>
        <item x="1"/>
        <item x="2"/>
        <item x="3"/>
        <item x="4"/>
        <item x="5"/>
        <item x="6"/>
        <item t="default"/>
      </items>
    </pivotField>
    <pivotField dragToRow="0" dragToCol="0" dragToPage="0" showAll="0" defaultSubtotal="0"/>
  </pivotFields>
  <rowFields count="1">
    <field x="16"/>
  </rowFields>
  <rowItems count="6">
    <i>
      <x v="11"/>
    </i>
    <i>
      <x/>
    </i>
    <i>
      <x v="5"/>
    </i>
    <i>
      <x v="14"/>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AA1F6F-520F-4E4B-9BFD-68536C7F873C}" name="PivotTable14"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O3:P16" firstHeaderRow="1" firstDataRow="1" firstDataCol="1"/>
  <pivotFields count="26">
    <pivotField showAll="0"/>
    <pivotField axis="axisRow"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3">
    <field x="22"/>
    <field x="3"/>
    <field x="1"/>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CB89CD-D954-4AD2-82FE-BED04D778295}" name="PivotTable13"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L3:M16" firstHeaderRow="1" firstDataRow="1" firstDataCol="1"/>
  <pivotFields count="26">
    <pivotField showAll="0"/>
    <pivotField axis="axisRow"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3">
    <field x="22"/>
    <field x="3"/>
    <field x="1"/>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FA12C4-FF0E-4CBC-8FAF-AC488877F636}" name="PivotTable11"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I3:J16" firstHeaderRow="1" firstDataRow="1" firstDataCol="1"/>
  <pivotFields count="26">
    <pivotField showAll="0"/>
    <pivotField showAll="0"/>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BD345D-2D95-4A0C-9D7D-41A8A51E73A1}" name="PivotTable8"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E3:F16" firstHeaderRow="1" firstDataRow="1" firstDataCol="1"/>
  <pivotFields count="26">
    <pivotField showAll="0"/>
    <pivotField showAll="0"/>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0067AA-D9FC-45EA-BBB0-10FC6469F04D}" name="PivotTable7"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3:B16" firstHeaderRow="1" firstDataRow="1" firstDataCol="1"/>
  <pivotFields count="26">
    <pivotField showAll="0"/>
    <pivotField showAll="0"/>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C56B25-B5C5-4EFC-86D3-C394440D051F}" name="PivotTable15"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dataField="1" showAll="0"/>
    <pivotField showAll="0"/>
    <pivotField dataField="1" showAll="0"/>
    <pivotField showAll="0"/>
    <pivotField showAll="0"/>
    <pivotField axis="axisRow" showAll="0">
      <items count="8">
        <item x="0"/>
        <item x="1"/>
        <item x="2"/>
        <item x="3"/>
        <item x="4"/>
        <item x="5"/>
        <item x="6"/>
        <item t="default"/>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63B38E6-7FBA-4A7E-BAB5-A0E76C5EFD60}" sourceName="Year">
  <pivotTables>
    <pivotTable tabId="4" name="PivotTable2"/>
    <pivotTable tabId="3" name="PivotTable1"/>
    <pivotTable tabId="9" name="PivotTable11"/>
    <pivotTable tabId="9" name="PivotTable13"/>
    <pivotTable tabId="9" name="PivotTable14"/>
    <pivotTable tabId="9" name="PivotTable7"/>
    <pivotTable tabId="6" name="PivotTable4"/>
    <pivotTable tabId="8" name="PivotTable6"/>
    <pivotTable tabId="9" name="PivotTable8"/>
    <pivotTable tabId="7" name="PivotTable5"/>
  </pivotTables>
  <data>
    <tabular pivotCacheId="1569474939">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4F5F393-C518-4041-BEC9-548DCEC88653}" sourceName="Segment">
  <pivotTables>
    <pivotTable tabId="4" name="PivotTable2"/>
    <pivotTable tabId="3" name="PivotTable1"/>
    <pivotTable tabId="9" name="PivotTable11"/>
    <pivotTable tabId="9" name="PivotTable13"/>
    <pivotTable tabId="9" name="PivotTable14"/>
    <pivotTable tabId="9" name="PivotTable7"/>
    <pivotTable tabId="9" name="PivotTable8"/>
    <pivotTable tabId="10" name="PivotTable15"/>
    <pivotTable tabId="7" name="PivotTable5"/>
    <pivotTable tabId="6" name="PivotTable4"/>
    <pivotTable tabId="8" name="PivotTable6"/>
  </pivotTables>
  <data>
    <tabular pivotCacheId="1569474939">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AF5AC7-C0A9-4C8E-96DD-3E0268BBF3BB}" sourceName="Region">
  <pivotTables>
    <pivotTable tabId="4" name="PivotTable2"/>
    <pivotTable tabId="3" name="PivotTable1"/>
    <pivotTable tabId="9" name="PivotTable11"/>
    <pivotTable tabId="9" name="PivotTable13"/>
    <pivotTable tabId="9" name="PivotTable14"/>
    <pivotTable tabId="9" name="PivotTable7"/>
    <pivotTable tabId="9" name="PivotTable8"/>
    <pivotTable tabId="10" name="PivotTable15"/>
    <pivotTable tabId="7" name="PivotTable5"/>
    <pivotTable tabId="6" name="PivotTable4"/>
    <pivotTable tabId="8" name="PivotTable6"/>
  </pivotTables>
  <data>
    <tabular pivotCacheId="1569474939">
      <items count="4">
        <i x="2"/>
        <i x="3"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D1FE6C1-21A6-48CF-8503-A03E1D87D66D}" cache="Slicer_Year" caption="Year" rowHeight="234950"/>
  <slicer name="Segment" xr10:uid="{5428BB56-14BD-426E-9A56-9F6FA0849F67}" cache="Slicer_Segment" caption="Segment" rowHeight="234950"/>
  <slicer name="Region" xr10:uid="{4A646F0E-D62D-4218-8AB7-08F44208FDFE}"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AFB4E78-7496-45C5-9604-9BEE3470C66B}" cache="Slicer_Year" caption="Year" style="AB" rowHeight="234950"/>
  <slicer name="Segment 1" xr10:uid="{FD2F2408-8DBD-4757-B553-9BD4D86ABD6C}" cache="Slicer_Segment" caption="Segment" style="AB" rowHeight="234950"/>
  <slicer name="Region 1" xr10:uid="{72FD4BA3-FEB5-4A96-B995-F7C93980392C}"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Light1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8.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07DD5-88E9-4698-B20C-E2294DCC3697}">
  <dimension ref="A3:C16"/>
  <sheetViews>
    <sheetView workbookViewId="0">
      <selection activeCell="B23" sqref="B23"/>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6" t="s">
        <v>10933</v>
      </c>
      <c r="B3" s="5" t="s">
        <v>10951</v>
      </c>
      <c r="C3" s="10" t="s">
        <v>10952</v>
      </c>
    </row>
    <row r="4" spans="1:3" x14ac:dyDescent="0.3">
      <c r="A4" s="8" t="s">
        <v>10939</v>
      </c>
      <c r="B4" s="11">
        <v>207.84600000000003</v>
      </c>
      <c r="C4" s="12">
        <v>2.3093999999999895</v>
      </c>
    </row>
    <row r="5" spans="1:3" x14ac:dyDescent="0.3">
      <c r="A5" s="8" t="s">
        <v>10940</v>
      </c>
      <c r="B5" s="11">
        <v>2510.2900000000004</v>
      </c>
      <c r="C5" s="12">
        <v>466.30819999999983</v>
      </c>
    </row>
    <row r="6" spans="1:3" x14ac:dyDescent="0.3">
      <c r="A6" s="8" t="s">
        <v>10941</v>
      </c>
      <c r="B6" s="11">
        <v>2026.6960000000001</v>
      </c>
      <c r="C6" s="12">
        <v>508.59019999999987</v>
      </c>
    </row>
    <row r="7" spans="1:3" x14ac:dyDescent="0.3">
      <c r="A7" s="8" t="s">
        <v>10942</v>
      </c>
      <c r="B7" s="11">
        <v>1922.9179999999999</v>
      </c>
      <c r="C7" s="12">
        <v>11.685399999999964</v>
      </c>
    </row>
    <row r="8" spans="1:3" x14ac:dyDescent="0.3">
      <c r="A8" s="8" t="s">
        <v>10943</v>
      </c>
      <c r="B8" s="11">
        <v>3967.29</v>
      </c>
      <c r="C8" s="12">
        <v>251.88030000000003</v>
      </c>
    </row>
    <row r="9" spans="1:3" x14ac:dyDescent="0.3">
      <c r="A9" s="8" t="s">
        <v>10944</v>
      </c>
      <c r="B9" s="11">
        <v>3419.672</v>
      </c>
      <c r="C9" s="12">
        <v>473.89419999999984</v>
      </c>
    </row>
    <row r="10" spans="1:3" x14ac:dyDescent="0.3">
      <c r="A10" s="8" t="s">
        <v>10945</v>
      </c>
      <c r="B10" s="11">
        <v>2271.6240000000003</v>
      </c>
      <c r="C10" s="12">
        <v>607.79779999999994</v>
      </c>
    </row>
    <row r="11" spans="1:3" x14ac:dyDescent="0.3">
      <c r="A11" s="8" t="s">
        <v>10946</v>
      </c>
      <c r="B11" s="11">
        <v>8620.6579999999994</v>
      </c>
      <c r="C11" s="12">
        <v>733.89329999999995</v>
      </c>
    </row>
    <row r="12" spans="1:3" x14ac:dyDescent="0.3">
      <c r="A12" s="8" t="s">
        <v>10947</v>
      </c>
      <c r="B12" s="11">
        <v>8707.4969999999994</v>
      </c>
      <c r="C12" s="12">
        <v>900.49520000000052</v>
      </c>
    </row>
    <row r="13" spans="1:3" x14ac:dyDescent="0.3">
      <c r="A13" s="8" t="s">
        <v>10948</v>
      </c>
      <c r="B13" s="11">
        <v>9573.8239999999951</v>
      </c>
      <c r="C13" s="12">
        <v>1633.2467000000004</v>
      </c>
    </row>
    <row r="14" spans="1:3" x14ac:dyDescent="0.3">
      <c r="A14" s="8" t="s">
        <v>10949</v>
      </c>
      <c r="B14" s="11">
        <v>17725.676999999992</v>
      </c>
      <c r="C14" s="12">
        <v>2544.6363000000001</v>
      </c>
    </row>
    <row r="15" spans="1:3" x14ac:dyDescent="0.3">
      <c r="A15" s="8" t="s">
        <v>10950</v>
      </c>
      <c r="B15" s="11">
        <v>3802.9480000000003</v>
      </c>
      <c r="C15" s="12">
        <v>448.97949999999992</v>
      </c>
    </row>
    <row r="16" spans="1:3" x14ac:dyDescent="0.3">
      <c r="A16" s="9" t="s">
        <v>10934</v>
      </c>
      <c r="B16" s="13">
        <v>64756.939999999988</v>
      </c>
      <c r="C16" s="14">
        <v>8583.7165000000005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10238-A647-4124-A8D9-3FA98D5C365E}">
  <dimension ref="A3:E7"/>
  <sheetViews>
    <sheetView workbookViewId="0">
      <selection activeCell="U29" sqref="U29"/>
    </sheetView>
  </sheetViews>
  <sheetFormatPr defaultRowHeight="14.4" x14ac:dyDescent="0.3"/>
  <cols>
    <col min="1" max="1" width="13.109375" bestFit="1" customWidth="1"/>
    <col min="2" max="2" width="11.6640625" bestFit="1" customWidth="1"/>
    <col min="4" max="4" width="12.6640625" customWidth="1"/>
    <col min="5" max="5" width="12" bestFit="1" customWidth="1"/>
  </cols>
  <sheetData>
    <row r="3" spans="1:5" x14ac:dyDescent="0.3">
      <c r="A3" s="6" t="s">
        <v>10933</v>
      </c>
      <c r="B3" s="7" t="s">
        <v>10952</v>
      </c>
      <c r="D3" s="16" t="s">
        <v>15</v>
      </c>
      <c r="E3" s="16" t="s">
        <v>21</v>
      </c>
    </row>
    <row r="4" spans="1:5" x14ac:dyDescent="0.3">
      <c r="A4" s="8" t="s">
        <v>46</v>
      </c>
      <c r="B4" s="28">
        <v>4441.4856999999984</v>
      </c>
      <c r="D4" s="16" t="str">
        <f>A4</f>
        <v>Office Supplies</v>
      </c>
      <c r="E4">
        <f>GETPIVOTDATA("Profit",$A$3,"Category",A4)</f>
        <v>4441.4856999999984</v>
      </c>
    </row>
    <row r="5" spans="1:5" x14ac:dyDescent="0.3">
      <c r="A5" s="15" t="s">
        <v>71</v>
      </c>
      <c r="B5" s="29">
        <v>2873.5007000000005</v>
      </c>
      <c r="D5" s="16" t="str">
        <f t="shared" ref="D5:D7" si="0">A5</f>
        <v>Technology</v>
      </c>
      <c r="E5">
        <f>GETPIVOTDATA("Profit",$A$3,"Category",A5)</f>
        <v>2873.5007000000005</v>
      </c>
    </row>
    <row r="6" spans="1:5" x14ac:dyDescent="0.3">
      <c r="A6" s="15" t="s">
        <v>32</v>
      </c>
      <c r="B6" s="29">
        <v>1268.7301</v>
      </c>
      <c r="D6" s="16" t="str">
        <f t="shared" si="0"/>
        <v>Furniture</v>
      </c>
      <c r="E6">
        <f>GETPIVOTDATA("Profit",$A$3,"Category",A6)</f>
        <v>1268.7301</v>
      </c>
    </row>
    <row r="7" spans="1:5" x14ac:dyDescent="0.3">
      <c r="A7" s="9" t="s">
        <v>10934</v>
      </c>
      <c r="B7" s="30">
        <v>8583.7164999999986</v>
      </c>
      <c r="D7" s="16" t="str">
        <f t="shared" si="0"/>
        <v>Grand Total</v>
      </c>
      <c r="E7">
        <f>GETPIVOTDATA("Profit",$A$3)</f>
        <v>8583.7164999999986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DAB36-2AC7-4FA2-84B2-BFC63590E903}">
  <dimension ref="A3:B7"/>
  <sheetViews>
    <sheetView workbookViewId="0">
      <selection activeCell="N9" sqref="N9"/>
    </sheetView>
  </sheetViews>
  <sheetFormatPr defaultRowHeight="14.4" x14ac:dyDescent="0.3"/>
  <cols>
    <col min="1" max="1" width="13.109375" bestFit="1" customWidth="1"/>
    <col min="2" max="2" width="11.21875" bestFit="1" customWidth="1"/>
  </cols>
  <sheetData>
    <row r="3" spans="1:2" x14ac:dyDescent="0.3">
      <c r="A3" s="6" t="s">
        <v>10933</v>
      </c>
      <c r="B3" s="7" t="s">
        <v>10951</v>
      </c>
    </row>
    <row r="4" spans="1:2" x14ac:dyDescent="0.3">
      <c r="A4" s="8" t="s">
        <v>32</v>
      </c>
      <c r="B4" s="18">
        <v>0.27518168709021767</v>
      </c>
    </row>
    <row r="5" spans="1:2" x14ac:dyDescent="0.3">
      <c r="A5" s="15" t="s">
        <v>46</v>
      </c>
      <c r="B5" s="19">
        <v>0.33870805198639697</v>
      </c>
    </row>
    <row r="6" spans="1:2" x14ac:dyDescent="0.3">
      <c r="A6" s="15" t="s">
        <v>71</v>
      </c>
      <c r="B6" s="19">
        <v>0.38611026092338524</v>
      </c>
    </row>
    <row r="7" spans="1:2" x14ac:dyDescent="0.3">
      <c r="A7" s="9" t="s">
        <v>10934</v>
      </c>
      <c r="B7" s="2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C7EF6-ED75-4223-93D0-92B0A0CB71E9}">
  <dimension ref="A3:E52"/>
  <sheetViews>
    <sheetView workbookViewId="0">
      <selection activeCell="F24" sqref="F24"/>
    </sheetView>
  </sheetViews>
  <sheetFormatPr defaultRowHeight="14.4" x14ac:dyDescent="0.3"/>
  <cols>
    <col min="1" max="1" width="14" bestFit="1" customWidth="1"/>
    <col min="2" max="2" width="11.21875" bestFit="1" customWidth="1"/>
    <col min="4" max="4" width="16.77734375" customWidth="1"/>
    <col min="5" max="5" width="9.33203125" bestFit="1" customWidth="1"/>
  </cols>
  <sheetData>
    <row r="3" spans="1:5" x14ac:dyDescent="0.3">
      <c r="A3" s="6" t="s">
        <v>10933</v>
      </c>
      <c r="B3" s="7" t="s">
        <v>10951</v>
      </c>
      <c r="D3" t="s">
        <v>11</v>
      </c>
      <c r="E3" t="s">
        <v>18</v>
      </c>
    </row>
    <row r="4" spans="1:5" x14ac:dyDescent="0.3">
      <c r="A4" s="8" t="s">
        <v>747</v>
      </c>
      <c r="B4" s="28">
        <v>1484.17</v>
      </c>
      <c r="D4" t="str">
        <f>A4</f>
        <v>Connecticut</v>
      </c>
      <c r="E4" s="17">
        <f>GETPIVOTDATA("Sales",$A$3,"State",A4)</f>
        <v>1484.17</v>
      </c>
    </row>
    <row r="5" spans="1:5" x14ac:dyDescent="0.3">
      <c r="A5" s="15" t="s">
        <v>245</v>
      </c>
      <c r="B5" s="29">
        <v>1097.1400000000001</v>
      </c>
      <c r="D5" t="str">
        <f t="shared" ref="D5:D52" si="0">A5</f>
        <v>Delaware</v>
      </c>
      <c r="E5" s="17">
        <f t="shared" ref="E5:E52" si="1">GETPIVOTDATA("Sales",$A$3,"State",A5)</f>
        <v>1097.1400000000001</v>
      </c>
    </row>
    <row r="6" spans="1:5" x14ac:dyDescent="0.3">
      <c r="A6" s="15" t="s">
        <v>2735</v>
      </c>
      <c r="B6" s="29">
        <v>6212.45</v>
      </c>
      <c r="D6" t="str">
        <f t="shared" si="0"/>
        <v>Maryland</v>
      </c>
      <c r="E6" s="17">
        <f t="shared" si="1"/>
        <v>6212.45</v>
      </c>
    </row>
    <row r="7" spans="1:5" x14ac:dyDescent="0.3">
      <c r="A7" s="15" t="s">
        <v>1245</v>
      </c>
      <c r="B7" s="29">
        <v>3081.1939999999995</v>
      </c>
      <c r="D7" t="str">
        <f t="shared" si="0"/>
        <v>Massachusetts</v>
      </c>
      <c r="E7" s="17">
        <f t="shared" si="1"/>
        <v>3081.1939999999995</v>
      </c>
    </row>
    <row r="8" spans="1:5" x14ac:dyDescent="0.3">
      <c r="A8" s="15" t="s">
        <v>2694</v>
      </c>
      <c r="B8" s="29">
        <v>247.44</v>
      </c>
      <c r="D8" t="str">
        <f t="shared" si="0"/>
        <v>New Hampshire</v>
      </c>
      <c r="E8" s="17">
        <f t="shared" si="1"/>
        <v>247.44</v>
      </c>
    </row>
    <row r="9" spans="1:5" x14ac:dyDescent="0.3">
      <c r="A9" s="15" t="s">
        <v>788</v>
      </c>
      <c r="B9" s="29">
        <v>1258.1200000000001</v>
      </c>
      <c r="D9" t="str">
        <f t="shared" si="0"/>
        <v>New Jersey</v>
      </c>
      <c r="E9" s="17">
        <f t="shared" si="1"/>
        <v>1258.1200000000001</v>
      </c>
    </row>
    <row r="10" spans="1:5" x14ac:dyDescent="0.3">
      <c r="A10" s="15" t="s">
        <v>267</v>
      </c>
      <c r="B10" s="29">
        <v>28415.528000000002</v>
      </c>
      <c r="D10" t="str">
        <f t="shared" si="0"/>
        <v>New York</v>
      </c>
      <c r="E10" s="17">
        <f t="shared" si="1"/>
        <v>28415.528000000002</v>
      </c>
    </row>
    <row r="11" spans="1:5" x14ac:dyDescent="0.3">
      <c r="A11" s="15" t="s">
        <v>498</v>
      </c>
      <c r="B11" s="29">
        <v>8137.6429999999973</v>
      </c>
      <c r="D11" t="str">
        <f t="shared" si="0"/>
        <v>Ohio</v>
      </c>
      <c r="E11" s="17">
        <f t="shared" si="1"/>
        <v>8137.6429999999973</v>
      </c>
    </row>
    <row r="12" spans="1:5" x14ac:dyDescent="0.3">
      <c r="A12" s="15" t="s">
        <v>147</v>
      </c>
      <c r="B12" s="29">
        <v>12013.304999999997</v>
      </c>
      <c r="D12" t="str">
        <f t="shared" si="0"/>
        <v>Pennsylvania</v>
      </c>
      <c r="E12" s="17">
        <f t="shared" si="1"/>
        <v>12013.304999999997</v>
      </c>
    </row>
    <row r="13" spans="1:5" x14ac:dyDescent="0.3">
      <c r="A13" s="15" t="s">
        <v>1399</v>
      </c>
      <c r="B13" s="29">
        <v>2604.9199999999996</v>
      </c>
      <c r="D13" t="str">
        <f t="shared" si="0"/>
        <v>Rhode Island</v>
      </c>
      <c r="E13" s="17">
        <f t="shared" si="1"/>
        <v>2604.9199999999996</v>
      </c>
    </row>
    <row r="14" spans="1:5" x14ac:dyDescent="0.3">
      <c r="A14" s="15" t="s">
        <v>5203</v>
      </c>
      <c r="B14" s="29">
        <v>205.03</v>
      </c>
      <c r="D14" t="str">
        <f t="shared" si="0"/>
        <v>Vermont</v>
      </c>
      <c r="E14" s="17">
        <f t="shared" si="1"/>
        <v>205.03</v>
      </c>
    </row>
    <row r="15" spans="1:5" x14ac:dyDescent="0.3">
      <c r="A15" s="9" t="s">
        <v>10934</v>
      </c>
      <c r="B15" s="30">
        <v>64756.939999999988</v>
      </c>
      <c r="D15" t="str">
        <f t="shared" si="0"/>
        <v>Grand Total</v>
      </c>
      <c r="E15" s="17" t="e">
        <f t="shared" si="1"/>
        <v>#REF!</v>
      </c>
    </row>
    <row r="16" spans="1:5" x14ac:dyDescent="0.3">
      <c r="D16">
        <f t="shared" si="0"/>
        <v>0</v>
      </c>
      <c r="E16" s="17" t="e">
        <f t="shared" si="1"/>
        <v>#REF!</v>
      </c>
    </row>
    <row r="17" spans="4:5" x14ac:dyDescent="0.3">
      <c r="D17">
        <f t="shared" si="0"/>
        <v>0</v>
      </c>
      <c r="E17" s="17" t="e">
        <f t="shared" si="1"/>
        <v>#REF!</v>
      </c>
    </row>
    <row r="18" spans="4:5" x14ac:dyDescent="0.3">
      <c r="D18">
        <f t="shared" si="0"/>
        <v>0</v>
      </c>
      <c r="E18" s="17" t="e">
        <f t="shared" si="1"/>
        <v>#REF!</v>
      </c>
    </row>
    <row r="19" spans="4:5" x14ac:dyDescent="0.3">
      <c r="D19">
        <f t="shared" si="0"/>
        <v>0</v>
      </c>
      <c r="E19" s="17" t="e">
        <f t="shared" si="1"/>
        <v>#REF!</v>
      </c>
    </row>
    <row r="20" spans="4:5" x14ac:dyDescent="0.3">
      <c r="D20">
        <f t="shared" si="0"/>
        <v>0</v>
      </c>
      <c r="E20" s="17" t="e">
        <f t="shared" si="1"/>
        <v>#REF!</v>
      </c>
    </row>
    <row r="21" spans="4:5" x14ac:dyDescent="0.3">
      <c r="D21">
        <f t="shared" si="0"/>
        <v>0</v>
      </c>
      <c r="E21" s="17" t="e">
        <f t="shared" si="1"/>
        <v>#REF!</v>
      </c>
    </row>
    <row r="22" spans="4:5" x14ac:dyDescent="0.3">
      <c r="D22">
        <f t="shared" si="0"/>
        <v>0</v>
      </c>
      <c r="E22" s="17" t="e">
        <f t="shared" si="1"/>
        <v>#REF!</v>
      </c>
    </row>
    <row r="23" spans="4:5" x14ac:dyDescent="0.3">
      <c r="D23">
        <f t="shared" si="0"/>
        <v>0</v>
      </c>
      <c r="E23" s="17" t="e">
        <f t="shared" si="1"/>
        <v>#REF!</v>
      </c>
    </row>
    <row r="24" spans="4:5" x14ac:dyDescent="0.3">
      <c r="D24">
        <f t="shared" si="0"/>
        <v>0</v>
      </c>
      <c r="E24" s="17" t="e">
        <f t="shared" si="1"/>
        <v>#REF!</v>
      </c>
    </row>
    <row r="25" spans="4:5" x14ac:dyDescent="0.3">
      <c r="D25">
        <f t="shared" si="0"/>
        <v>0</v>
      </c>
      <c r="E25" s="17" t="e">
        <f t="shared" si="1"/>
        <v>#REF!</v>
      </c>
    </row>
    <row r="26" spans="4:5" x14ac:dyDescent="0.3">
      <c r="D26">
        <f t="shared" si="0"/>
        <v>0</v>
      </c>
      <c r="E26" s="17" t="e">
        <f t="shared" si="1"/>
        <v>#REF!</v>
      </c>
    </row>
    <row r="27" spans="4:5" x14ac:dyDescent="0.3">
      <c r="D27">
        <f t="shared" si="0"/>
        <v>0</v>
      </c>
      <c r="E27" s="17" t="e">
        <f t="shared" si="1"/>
        <v>#REF!</v>
      </c>
    </row>
    <row r="28" spans="4:5" x14ac:dyDescent="0.3">
      <c r="D28">
        <f t="shared" si="0"/>
        <v>0</v>
      </c>
      <c r="E28" s="17" t="e">
        <f t="shared" si="1"/>
        <v>#REF!</v>
      </c>
    </row>
    <row r="29" spans="4:5" x14ac:dyDescent="0.3">
      <c r="D29">
        <f t="shared" si="0"/>
        <v>0</v>
      </c>
      <c r="E29" s="17" t="e">
        <f t="shared" si="1"/>
        <v>#REF!</v>
      </c>
    </row>
    <row r="30" spans="4:5" x14ac:dyDescent="0.3">
      <c r="D30">
        <f t="shared" si="0"/>
        <v>0</v>
      </c>
      <c r="E30" s="17" t="e">
        <f t="shared" si="1"/>
        <v>#REF!</v>
      </c>
    </row>
    <row r="31" spans="4:5" x14ac:dyDescent="0.3">
      <c r="D31">
        <f t="shared" si="0"/>
        <v>0</v>
      </c>
      <c r="E31" s="17" t="e">
        <f t="shared" si="1"/>
        <v>#REF!</v>
      </c>
    </row>
    <row r="32" spans="4:5" x14ac:dyDescent="0.3">
      <c r="D32">
        <f t="shared" si="0"/>
        <v>0</v>
      </c>
      <c r="E32" s="17" t="e">
        <f t="shared" si="1"/>
        <v>#REF!</v>
      </c>
    </row>
    <row r="33" spans="4:5" x14ac:dyDescent="0.3">
      <c r="D33">
        <f t="shared" si="0"/>
        <v>0</v>
      </c>
      <c r="E33" s="17" t="e">
        <f t="shared" si="1"/>
        <v>#REF!</v>
      </c>
    </row>
    <row r="34" spans="4:5" x14ac:dyDescent="0.3">
      <c r="D34">
        <f t="shared" si="0"/>
        <v>0</v>
      </c>
      <c r="E34" s="17" t="e">
        <f t="shared" si="1"/>
        <v>#REF!</v>
      </c>
    </row>
    <row r="35" spans="4:5" x14ac:dyDescent="0.3">
      <c r="D35">
        <f t="shared" si="0"/>
        <v>0</v>
      </c>
      <c r="E35" s="17" t="e">
        <f t="shared" si="1"/>
        <v>#REF!</v>
      </c>
    </row>
    <row r="36" spans="4:5" x14ac:dyDescent="0.3">
      <c r="D36">
        <f t="shared" si="0"/>
        <v>0</v>
      </c>
      <c r="E36" s="17" t="e">
        <f t="shared" si="1"/>
        <v>#REF!</v>
      </c>
    </row>
    <row r="37" spans="4:5" x14ac:dyDescent="0.3">
      <c r="D37">
        <f t="shared" si="0"/>
        <v>0</v>
      </c>
      <c r="E37" s="17" t="e">
        <f t="shared" si="1"/>
        <v>#REF!</v>
      </c>
    </row>
    <row r="38" spans="4:5" x14ac:dyDescent="0.3">
      <c r="D38">
        <f t="shared" si="0"/>
        <v>0</v>
      </c>
      <c r="E38" s="17" t="e">
        <f t="shared" si="1"/>
        <v>#REF!</v>
      </c>
    </row>
    <row r="39" spans="4:5" x14ac:dyDescent="0.3">
      <c r="D39">
        <f t="shared" si="0"/>
        <v>0</v>
      </c>
      <c r="E39" s="17" t="e">
        <f t="shared" si="1"/>
        <v>#REF!</v>
      </c>
    </row>
    <row r="40" spans="4:5" x14ac:dyDescent="0.3">
      <c r="D40">
        <f t="shared" si="0"/>
        <v>0</v>
      </c>
      <c r="E40" s="17" t="e">
        <f t="shared" si="1"/>
        <v>#REF!</v>
      </c>
    </row>
    <row r="41" spans="4:5" x14ac:dyDescent="0.3">
      <c r="D41">
        <f t="shared" si="0"/>
        <v>0</v>
      </c>
      <c r="E41" s="17" t="e">
        <f t="shared" si="1"/>
        <v>#REF!</v>
      </c>
    </row>
    <row r="42" spans="4:5" x14ac:dyDescent="0.3">
      <c r="D42">
        <f t="shared" si="0"/>
        <v>0</v>
      </c>
      <c r="E42" s="17" t="e">
        <f t="shared" si="1"/>
        <v>#REF!</v>
      </c>
    </row>
    <row r="43" spans="4:5" x14ac:dyDescent="0.3">
      <c r="D43">
        <f t="shared" si="0"/>
        <v>0</v>
      </c>
      <c r="E43" s="17" t="e">
        <f t="shared" si="1"/>
        <v>#REF!</v>
      </c>
    </row>
    <row r="44" spans="4:5" x14ac:dyDescent="0.3">
      <c r="D44">
        <f t="shared" si="0"/>
        <v>0</v>
      </c>
      <c r="E44" s="17" t="e">
        <f t="shared" si="1"/>
        <v>#REF!</v>
      </c>
    </row>
    <row r="45" spans="4:5" x14ac:dyDescent="0.3">
      <c r="D45">
        <f t="shared" si="0"/>
        <v>0</v>
      </c>
      <c r="E45" s="17" t="e">
        <f t="shared" si="1"/>
        <v>#REF!</v>
      </c>
    </row>
    <row r="46" spans="4:5" x14ac:dyDescent="0.3">
      <c r="D46">
        <f t="shared" si="0"/>
        <v>0</v>
      </c>
      <c r="E46" s="17" t="e">
        <f t="shared" si="1"/>
        <v>#REF!</v>
      </c>
    </row>
    <row r="47" spans="4:5" x14ac:dyDescent="0.3">
      <c r="D47">
        <f t="shared" si="0"/>
        <v>0</v>
      </c>
      <c r="E47" s="17" t="e">
        <f t="shared" si="1"/>
        <v>#REF!</v>
      </c>
    </row>
    <row r="48" spans="4:5" x14ac:dyDescent="0.3">
      <c r="D48">
        <f t="shared" si="0"/>
        <v>0</v>
      </c>
      <c r="E48" s="17" t="e">
        <f t="shared" si="1"/>
        <v>#REF!</v>
      </c>
    </row>
    <row r="49" spans="4:5" x14ac:dyDescent="0.3">
      <c r="D49">
        <f t="shared" si="0"/>
        <v>0</v>
      </c>
      <c r="E49" s="17" t="e">
        <f t="shared" si="1"/>
        <v>#REF!</v>
      </c>
    </row>
    <row r="50" spans="4:5" x14ac:dyDescent="0.3">
      <c r="D50">
        <f t="shared" si="0"/>
        <v>0</v>
      </c>
      <c r="E50" s="17" t="e">
        <f t="shared" si="1"/>
        <v>#REF!</v>
      </c>
    </row>
    <row r="51" spans="4:5" x14ac:dyDescent="0.3">
      <c r="D51">
        <f t="shared" si="0"/>
        <v>0</v>
      </c>
      <c r="E51" s="17" t="e">
        <f t="shared" si="1"/>
        <v>#REF!</v>
      </c>
    </row>
    <row r="52" spans="4:5" x14ac:dyDescent="0.3">
      <c r="D52">
        <f t="shared" si="0"/>
        <v>0</v>
      </c>
      <c r="E52" s="17" t="e">
        <f t="shared" si="1"/>
        <v>#REF!</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1B1B5-F949-45AE-AF80-EDDBBEB490CD}">
  <dimension ref="A3:B9"/>
  <sheetViews>
    <sheetView workbookViewId="0">
      <selection activeCell="M13" sqref="M13"/>
    </sheetView>
  </sheetViews>
  <sheetFormatPr defaultRowHeight="14.4" x14ac:dyDescent="0.3"/>
  <cols>
    <col min="1" max="1" width="12.44140625" bestFit="1" customWidth="1"/>
    <col min="2" max="2" width="11.21875" bestFit="1" customWidth="1"/>
  </cols>
  <sheetData>
    <row r="3" spans="1:2" x14ac:dyDescent="0.3">
      <c r="A3" s="6" t="s">
        <v>10933</v>
      </c>
      <c r="B3" s="7" t="s">
        <v>10951</v>
      </c>
    </row>
    <row r="4" spans="1:2" x14ac:dyDescent="0.3">
      <c r="A4" s="8" t="s">
        <v>682</v>
      </c>
      <c r="B4" s="28">
        <v>5931.6149999999998</v>
      </c>
    </row>
    <row r="5" spans="1:2" x14ac:dyDescent="0.3">
      <c r="A5" s="15" t="s">
        <v>161</v>
      </c>
      <c r="B5" s="29">
        <v>6908.05</v>
      </c>
    </row>
    <row r="6" spans="1:2" x14ac:dyDescent="0.3">
      <c r="A6" s="15" t="s">
        <v>36</v>
      </c>
      <c r="B6" s="29">
        <v>7808.9520000000011</v>
      </c>
    </row>
    <row r="7" spans="1:2" x14ac:dyDescent="0.3">
      <c r="A7" s="15" t="s">
        <v>59</v>
      </c>
      <c r="B7" s="29">
        <v>10022.404</v>
      </c>
    </row>
    <row r="8" spans="1:2" x14ac:dyDescent="0.3">
      <c r="A8" s="15" t="s">
        <v>72</v>
      </c>
      <c r="B8" s="29">
        <v>11263.672</v>
      </c>
    </row>
    <row r="9" spans="1:2" x14ac:dyDescent="0.3">
      <c r="A9" s="9" t="s">
        <v>10934</v>
      </c>
      <c r="B9" s="30">
        <v>41934.692999999999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C4AF3-237C-4E3E-B95C-E83903BC37E8}">
  <dimension ref="A3:P17"/>
  <sheetViews>
    <sheetView workbookViewId="0">
      <selection activeCell="B24" sqref="B24"/>
    </sheetView>
  </sheetViews>
  <sheetFormatPr defaultRowHeight="14.4" x14ac:dyDescent="0.3"/>
  <cols>
    <col min="1" max="1" width="12.44140625" bestFit="1" customWidth="1"/>
    <col min="2" max="2" width="11.21875" bestFit="1" customWidth="1"/>
    <col min="5" max="5" width="12.44140625" bestFit="1" customWidth="1"/>
    <col min="6" max="6" width="11.6640625" bestFit="1" customWidth="1"/>
    <col min="9" max="9" width="12.44140625" bestFit="1" customWidth="1"/>
    <col min="10" max="10" width="14.21875" bestFit="1" customWidth="1"/>
    <col min="12" max="12" width="12.44140625" bestFit="1" customWidth="1"/>
    <col min="13" max="13" width="15.5546875" bestFit="1" customWidth="1"/>
    <col min="15" max="15" width="12.44140625" bestFit="1" customWidth="1"/>
    <col min="16" max="16" width="18.6640625" bestFit="1" customWidth="1"/>
  </cols>
  <sheetData>
    <row r="3" spans="1:16" x14ac:dyDescent="0.3">
      <c r="A3" s="6" t="s">
        <v>10933</v>
      </c>
      <c r="B3" s="7" t="s">
        <v>10951</v>
      </c>
      <c r="E3" s="6" t="s">
        <v>10933</v>
      </c>
      <c r="F3" s="7" t="s">
        <v>10952</v>
      </c>
      <c r="I3" s="6" t="s">
        <v>10933</v>
      </c>
      <c r="J3" s="7" t="s">
        <v>10953</v>
      </c>
      <c r="L3" s="6" t="s">
        <v>10933</v>
      </c>
      <c r="M3" s="7" t="s">
        <v>10954</v>
      </c>
      <c r="O3" s="6" t="s">
        <v>10933</v>
      </c>
      <c r="P3" s="7" t="s">
        <v>10955</v>
      </c>
    </row>
    <row r="4" spans="1:16" x14ac:dyDescent="0.3">
      <c r="A4" s="8" t="s">
        <v>10939</v>
      </c>
      <c r="B4" s="28">
        <v>207.84600000000003</v>
      </c>
      <c r="E4" s="8" t="s">
        <v>10939</v>
      </c>
      <c r="F4" s="28">
        <v>2.3093999999999895</v>
      </c>
      <c r="I4" s="8" t="s">
        <v>10939</v>
      </c>
      <c r="J4" s="28">
        <v>3</v>
      </c>
      <c r="L4" s="8" t="s">
        <v>10939</v>
      </c>
      <c r="M4" s="28">
        <v>1</v>
      </c>
      <c r="O4" s="8" t="s">
        <v>10939</v>
      </c>
      <c r="P4" s="28">
        <v>1.1111111111111059E-2</v>
      </c>
    </row>
    <row r="5" spans="1:16" x14ac:dyDescent="0.3">
      <c r="A5" s="8" t="s">
        <v>10940</v>
      </c>
      <c r="B5" s="28">
        <v>2510.2900000000004</v>
      </c>
      <c r="E5" s="8" t="s">
        <v>10940</v>
      </c>
      <c r="F5" s="28">
        <v>466.30819999999983</v>
      </c>
      <c r="I5" s="8" t="s">
        <v>10940</v>
      </c>
      <c r="J5" s="28">
        <v>45</v>
      </c>
      <c r="L5" s="8" t="s">
        <v>10940</v>
      </c>
      <c r="M5" s="28">
        <v>11</v>
      </c>
      <c r="O5" s="8" t="s">
        <v>10940</v>
      </c>
      <c r="P5" s="28">
        <v>0.18575869720231517</v>
      </c>
    </row>
    <row r="6" spans="1:16" x14ac:dyDescent="0.3">
      <c r="A6" s="8" t="s">
        <v>10941</v>
      </c>
      <c r="B6" s="28">
        <v>2026.6960000000001</v>
      </c>
      <c r="E6" s="8" t="s">
        <v>10941</v>
      </c>
      <c r="F6" s="28">
        <v>508.59019999999987</v>
      </c>
      <c r="I6" s="8" t="s">
        <v>10941</v>
      </c>
      <c r="J6" s="28">
        <v>44</v>
      </c>
      <c r="L6" s="8" t="s">
        <v>10941</v>
      </c>
      <c r="M6" s="28">
        <v>12</v>
      </c>
      <c r="O6" s="8" t="s">
        <v>10941</v>
      </c>
      <c r="P6" s="28">
        <v>0.25094547973647741</v>
      </c>
    </row>
    <row r="7" spans="1:16" x14ac:dyDescent="0.3">
      <c r="A7" s="8" t="s">
        <v>10942</v>
      </c>
      <c r="B7" s="28">
        <v>1922.9179999999999</v>
      </c>
      <c r="E7" s="8" t="s">
        <v>10942</v>
      </c>
      <c r="F7" s="28">
        <v>11.685399999999964</v>
      </c>
      <c r="I7" s="8" t="s">
        <v>10942</v>
      </c>
      <c r="J7" s="28">
        <v>47</v>
      </c>
      <c r="L7" s="8" t="s">
        <v>10942</v>
      </c>
      <c r="M7" s="28">
        <v>17</v>
      </c>
      <c r="O7" s="8" t="s">
        <v>10942</v>
      </c>
      <c r="P7" s="28">
        <v>6.0769101958585677E-3</v>
      </c>
    </row>
    <row r="8" spans="1:16" x14ac:dyDescent="0.3">
      <c r="A8" s="8" t="s">
        <v>10943</v>
      </c>
      <c r="B8" s="28">
        <v>3967.29</v>
      </c>
      <c r="E8" s="8" t="s">
        <v>10943</v>
      </c>
      <c r="F8" s="28">
        <v>251.88030000000003</v>
      </c>
      <c r="I8" s="8" t="s">
        <v>10943</v>
      </c>
      <c r="J8" s="28">
        <v>102</v>
      </c>
      <c r="L8" s="8" t="s">
        <v>10943</v>
      </c>
      <c r="M8" s="28">
        <v>28</v>
      </c>
      <c r="O8" s="8" t="s">
        <v>10943</v>
      </c>
      <c r="P8" s="28">
        <v>6.3489258410653129E-2</v>
      </c>
    </row>
    <row r="9" spans="1:16" x14ac:dyDescent="0.3">
      <c r="A9" s="8" t="s">
        <v>10944</v>
      </c>
      <c r="B9" s="28">
        <v>3419.672</v>
      </c>
      <c r="E9" s="8" t="s">
        <v>10944</v>
      </c>
      <c r="F9" s="28">
        <v>473.89419999999984</v>
      </c>
      <c r="I9" s="8" t="s">
        <v>10944</v>
      </c>
      <c r="J9" s="28">
        <v>86</v>
      </c>
      <c r="L9" s="8" t="s">
        <v>10944</v>
      </c>
      <c r="M9" s="28">
        <v>20</v>
      </c>
      <c r="O9" s="8" t="s">
        <v>10944</v>
      </c>
      <c r="P9" s="28">
        <v>0.13857884615834495</v>
      </c>
    </row>
    <row r="10" spans="1:16" x14ac:dyDescent="0.3">
      <c r="A10" s="8" t="s">
        <v>10945</v>
      </c>
      <c r="B10" s="28">
        <v>2271.6240000000003</v>
      </c>
      <c r="E10" s="8" t="s">
        <v>10945</v>
      </c>
      <c r="F10" s="28">
        <v>607.79779999999994</v>
      </c>
      <c r="I10" s="8" t="s">
        <v>10945</v>
      </c>
      <c r="J10" s="28">
        <v>57</v>
      </c>
      <c r="L10" s="8" t="s">
        <v>10945</v>
      </c>
      <c r="M10" s="28">
        <v>15</v>
      </c>
      <c r="O10" s="8" t="s">
        <v>10945</v>
      </c>
      <c r="P10" s="28">
        <v>0.26756091677143745</v>
      </c>
    </row>
    <row r="11" spans="1:16" x14ac:dyDescent="0.3">
      <c r="A11" s="8" t="s">
        <v>10946</v>
      </c>
      <c r="B11" s="28">
        <v>8620.6579999999994</v>
      </c>
      <c r="E11" s="8" t="s">
        <v>10946</v>
      </c>
      <c r="F11" s="28">
        <v>733.89329999999995</v>
      </c>
      <c r="I11" s="8" t="s">
        <v>10946</v>
      </c>
      <c r="J11" s="28">
        <v>89</v>
      </c>
      <c r="L11" s="8" t="s">
        <v>10946</v>
      </c>
      <c r="M11" s="28">
        <v>21</v>
      </c>
      <c r="O11" s="8" t="s">
        <v>10946</v>
      </c>
      <c r="P11" s="28">
        <v>8.5131935404466799E-2</v>
      </c>
    </row>
    <row r="12" spans="1:16" x14ac:dyDescent="0.3">
      <c r="A12" s="8" t="s">
        <v>10947</v>
      </c>
      <c r="B12" s="28">
        <v>8707.4969999999994</v>
      </c>
      <c r="E12" s="8" t="s">
        <v>10947</v>
      </c>
      <c r="F12" s="28">
        <v>900.49520000000052</v>
      </c>
      <c r="I12" s="8" t="s">
        <v>10947</v>
      </c>
      <c r="J12" s="28">
        <v>150</v>
      </c>
      <c r="L12" s="8" t="s">
        <v>10947</v>
      </c>
      <c r="M12" s="28">
        <v>45</v>
      </c>
      <c r="O12" s="8" t="s">
        <v>10947</v>
      </c>
      <c r="P12" s="28">
        <v>0.10341607927054131</v>
      </c>
    </row>
    <row r="13" spans="1:16" x14ac:dyDescent="0.3">
      <c r="A13" s="8" t="s">
        <v>10948</v>
      </c>
      <c r="B13" s="28">
        <v>9573.8239999999951</v>
      </c>
      <c r="E13" s="8" t="s">
        <v>10948</v>
      </c>
      <c r="F13" s="28">
        <v>1633.2467000000004</v>
      </c>
      <c r="I13" s="8" t="s">
        <v>10948</v>
      </c>
      <c r="J13" s="28">
        <v>157</v>
      </c>
      <c r="L13" s="8" t="s">
        <v>10948</v>
      </c>
      <c r="M13" s="28">
        <v>39</v>
      </c>
      <c r="O13" s="8" t="s">
        <v>10948</v>
      </c>
      <c r="P13" s="28">
        <v>0.17059502033879057</v>
      </c>
    </row>
    <row r="14" spans="1:16" x14ac:dyDescent="0.3">
      <c r="A14" s="8" t="s">
        <v>10949</v>
      </c>
      <c r="B14" s="28">
        <v>17725.676999999992</v>
      </c>
      <c r="E14" s="8" t="s">
        <v>10949</v>
      </c>
      <c r="F14" s="28">
        <v>2544.6363000000001</v>
      </c>
      <c r="I14" s="8" t="s">
        <v>10949</v>
      </c>
      <c r="J14" s="28">
        <v>185</v>
      </c>
      <c r="L14" s="8" t="s">
        <v>10949</v>
      </c>
      <c r="M14" s="28">
        <v>46</v>
      </c>
      <c r="O14" s="8" t="s">
        <v>10949</v>
      </c>
      <c r="P14" s="28">
        <v>0.14355650844816822</v>
      </c>
    </row>
    <row r="15" spans="1:16" x14ac:dyDescent="0.3">
      <c r="A15" s="8" t="s">
        <v>10950</v>
      </c>
      <c r="B15" s="28">
        <v>3802.9480000000003</v>
      </c>
      <c r="E15" s="8" t="s">
        <v>10950</v>
      </c>
      <c r="F15" s="28">
        <v>448.97949999999992</v>
      </c>
      <c r="I15" s="8" t="s">
        <v>10950</v>
      </c>
      <c r="J15" s="28">
        <v>123</v>
      </c>
      <c r="L15" s="8" t="s">
        <v>10950</v>
      </c>
      <c r="M15" s="28">
        <v>34</v>
      </c>
      <c r="O15" s="8" t="s">
        <v>10950</v>
      </c>
      <c r="P15" s="28">
        <v>0.11806090958908717</v>
      </c>
    </row>
    <row r="16" spans="1:16" x14ac:dyDescent="0.3">
      <c r="A16" s="9" t="s">
        <v>10934</v>
      </c>
      <c r="B16" s="30">
        <v>64756.939999999988</v>
      </c>
      <c r="E16" s="9" t="s">
        <v>10934</v>
      </c>
      <c r="F16" s="30">
        <v>8583.7165000000005</v>
      </c>
      <c r="I16" s="9" t="s">
        <v>10934</v>
      </c>
      <c r="J16" s="30">
        <v>1088</v>
      </c>
      <c r="L16" s="9" t="s">
        <v>10934</v>
      </c>
      <c r="M16" s="30">
        <v>289</v>
      </c>
      <c r="O16" s="9" t="s">
        <v>10934</v>
      </c>
      <c r="P16" s="30">
        <v>0.13255284298486006</v>
      </c>
    </row>
    <row r="17" spans="2:16" x14ac:dyDescent="0.3">
      <c r="B17" s="21">
        <f>GETPIVOTDATA("Sales",$A$3)</f>
        <v>64756.939999999988</v>
      </c>
      <c r="F17" s="21">
        <f>GETPIVOTDATA("Profit",$E$3)</f>
        <v>8583.7165000000005</v>
      </c>
      <c r="J17" s="22">
        <f>GETPIVOTDATA("Quantity",$I$3)</f>
        <v>1088</v>
      </c>
      <c r="M17" s="22">
        <f>GETPIVOTDATA("Order ID",$L$3)</f>
        <v>289</v>
      </c>
      <c r="P17" s="23">
        <f>GETPIVOTDATA("[Profit Margin",$O$3)</f>
        <v>0.13255284298486006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888B6-689A-4FD3-A917-5C71715169FE}">
  <dimension ref="A3:O8"/>
  <sheetViews>
    <sheetView workbookViewId="0">
      <selection activeCell="J8" sqref="J8"/>
    </sheetView>
  </sheetViews>
  <sheetFormatPr defaultRowHeight="14.4" x14ac:dyDescent="0.3"/>
  <cols>
    <col min="1" max="1" width="12.44140625" bestFit="1" customWidth="1"/>
    <col min="2" max="2" width="11.21875" bestFit="1" customWidth="1"/>
    <col min="3" max="3" width="11.6640625" bestFit="1" customWidth="1"/>
    <col min="4" max="4" width="14.21875" bestFit="1" customWidth="1"/>
    <col min="5" max="5" width="15.5546875" customWidth="1"/>
    <col min="6" max="6" width="18.6640625" bestFit="1" customWidth="1"/>
    <col min="8" max="8" width="8.88671875" customWidth="1"/>
    <col min="9" max="9" width="12.5546875" customWidth="1"/>
    <col min="10" max="10" width="10.88671875" customWidth="1"/>
    <col min="11" max="11" width="9.5546875" bestFit="1" customWidth="1"/>
    <col min="12" max="12" width="9.5546875" customWidth="1"/>
    <col min="13" max="13" width="10.21875" customWidth="1"/>
  </cols>
  <sheetData>
    <row r="3" spans="1:15" x14ac:dyDescent="0.3">
      <c r="A3" s="6" t="s">
        <v>10933</v>
      </c>
      <c r="B3" s="5" t="s">
        <v>10951</v>
      </c>
      <c r="C3" s="24" t="s">
        <v>10952</v>
      </c>
      <c r="D3" s="24" t="s">
        <v>10953</v>
      </c>
      <c r="E3" s="24" t="s">
        <v>10954</v>
      </c>
      <c r="F3" s="10" t="s">
        <v>10955</v>
      </c>
    </row>
    <row r="4" spans="1:15" x14ac:dyDescent="0.3">
      <c r="A4" s="8" t="s">
        <v>10935</v>
      </c>
      <c r="B4" s="31">
        <v>37640.071000000004</v>
      </c>
      <c r="C4" s="34">
        <v>1174.873599999999</v>
      </c>
      <c r="D4" s="34">
        <v>667</v>
      </c>
      <c r="E4" s="34">
        <v>156</v>
      </c>
      <c r="F4" s="32">
        <v>3.1213373641085822E-2</v>
      </c>
    </row>
    <row r="5" spans="1:15" x14ac:dyDescent="0.3">
      <c r="A5" s="15" t="s">
        <v>10936</v>
      </c>
      <c r="B5" s="35">
        <v>44717.046999999991</v>
      </c>
      <c r="C5" s="36">
        <v>6015.0778999999966</v>
      </c>
      <c r="D5" s="36">
        <v>731</v>
      </c>
      <c r="E5" s="36">
        <v>196</v>
      </c>
      <c r="F5" s="37">
        <v>0.13451420215650639</v>
      </c>
    </row>
    <row r="6" spans="1:15" x14ac:dyDescent="0.3">
      <c r="A6" s="15" t="s">
        <v>10937</v>
      </c>
      <c r="B6" s="35">
        <v>53295.288999999968</v>
      </c>
      <c r="C6" s="36">
        <v>7848.9108999999989</v>
      </c>
      <c r="D6" s="36">
        <v>872</v>
      </c>
      <c r="E6" s="36">
        <v>236</v>
      </c>
      <c r="F6" s="37">
        <v>0.14727213318985855</v>
      </c>
    </row>
    <row r="7" spans="1:15" x14ac:dyDescent="0.3">
      <c r="A7" s="25" t="s">
        <v>10938</v>
      </c>
      <c r="B7" s="38">
        <v>64756.939999999988</v>
      </c>
      <c r="C7" s="39">
        <v>8583.7165000000041</v>
      </c>
      <c r="D7" s="39">
        <v>1088</v>
      </c>
      <c r="E7" s="39">
        <v>289</v>
      </c>
      <c r="F7" s="40">
        <v>0.13255284298486009</v>
      </c>
    </row>
    <row r="8" spans="1:15" ht="16.8" x14ac:dyDescent="0.4">
      <c r="I8" s="33">
        <f>(GETPIVOTDATA("Sum of Sales",$A$3,"Years (Order Date)",2014)/GETPIVOTDATA("Sum of Sales",$A$3,"Years (Order Date)",2013))-1</f>
        <v>0.21505936481552856</v>
      </c>
      <c r="J8" s="27">
        <f>(GETPIVOTDATA("Sum of Profit",$A$3,"Years (Order Date)",2014)/GETPIVOTDATA("Sum of Profit",$A$3,"Years (Order Date)",2013))-1</f>
        <v>9.3618797481826999E-2</v>
      </c>
      <c r="K8" s="27">
        <f>(GETPIVOTDATA("Sum of Quantity",$A$3,"Years (Order Date)",2014)/GETPIVOTDATA("Sum of Quantity",$A$3,"Years (Order Date)",2013))-1</f>
        <v>0.24770642201834869</v>
      </c>
      <c r="L8" s="27">
        <f>(GETPIVOTDATA("Count of Order ID",$A$3,"Years (Order Date)",2014)/GETPIVOTDATA("Count of Order ID",$A$3,"Years (Order Date)",2013))-1</f>
        <v>0.22457627118644075</v>
      </c>
      <c r="M8" s="27">
        <f>(GETPIVOTDATA("Sum of [Profit Margin",$A$3,"Years (Order Date)",2014)/GETPIVOTDATA("Sum of [Profit Margin",$A$3,"Years (Order Date)",2013))-1</f>
        <v>-9.9946200860843271E-2</v>
      </c>
      <c r="O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C1" sqref="C1"/>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714B0-2E04-4D07-B605-6FA297C3067B}">
  <dimension ref="A1"/>
  <sheetViews>
    <sheetView showGridLines="0" showRowColHeaders="0" tabSelected="1" workbookViewId="0">
      <selection activeCell="U29" sqref="U29"/>
    </sheetView>
  </sheetViews>
  <sheetFormatPr defaultRowHeight="14.4" x14ac:dyDescent="0.3"/>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Top 5</vt:lpstr>
      <vt:lpstr>KPI</vt:lpstr>
      <vt:lpstr>KPI YOY</vt:lpstr>
      <vt:lpstr>Data</vt:lpstr>
      <vt:lpstr>layout</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sai ganesh uppala</cp:lastModifiedBy>
  <dcterms:created xsi:type="dcterms:W3CDTF">2015-06-05T18:17:20Z</dcterms:created>
  <dcterms:modified xsi:type="dcterms:W3CDTF">2025-05-01T14:01:06Z</dcterms:modified>
</cp:coreProperties>
</file>