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08" yWindow="-108" windowWidth="19416" windowHeight="10536" activeTab="5"/>
  </bookViews>
  <sheets>
    <sheet name="Sheet1" sheetId="1" r:id="rId1"/>
    <sheet name="Sheet2" sheetId="5" r:id="rId2"/>
    <sheet name="Sheet3" sheetId="6" r:id="rId3"/>
    <sheet name="Sheet4" sheetId="7" r:id="rId4"/>
    <sheet name="Sheet5" sheetId="13" r:id="rId5"/>
    <sheet name="Sheet6" sheetId="17" r:id="rId6"/>
  </sheets>
  <calcPr calcId="144525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7" l="1"/>
  <c r="G28" i="1" l="1"/>
  <c r="G27" i="1"/>
  <c r="J17" i="17"/>
  <c r="J16" i="17"/>
  <c r="J15" i="17"/>
  <c r="J9" i="17"/>
  <c r="M9" i="17" s="1"/>
  <c r="J8" i="17"/>
  <c r="M8" i="17" s="1"/>
  <c r="J7" i="17"/>
  <c r="L8" i="17" l="1"/>
  <c r="L9" i="17"/>
  <c r="L7" i="17"/>
  <c r="I21" i="7" l="1"/>
  <c r="J21" i="7" s="1"/>
  <c r="I22" i="7"/>
  <c r="J22" i="7" s="1"/>
  <c r="I23" i="7"/>
  <c r="J23" i="7" s="1"/>
  <c r="I24" i="7"/>
  <c r="J24" i="7" s="1"/>
  <c r="I25" i="7"/>
  <c r="J25" i="7" s="1"/>
  <c r="I20" i="7"/>
  <c r="J20" i="7" s="1"/>
  <c r="J26" i="7" s="1"/>
  <c r="J27" i="7" s="1"/>
  <c r="L13" i="1" l="1"/>
  <c r="L12" i="1"/>
  <c r="L11" i="1"/>
  <c r="L10" i="1"/>
  <c r="L9" i="1"/>
  <c r="L8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80" i="1" s="1"/>
</calcChain>
</file>

<file path=xl/sharedStrings.xml><?xml version="1.0" encoding="utf-8"?>
<sst xmlns="http://schemas.openxmlformats.org/spreadsheetml/2006/main" count="445" uniqueCount="90">
  <si>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</si>
  <si>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</si>
  <si>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</si>
  <si>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</si>
  <si>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</si>
  <si>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</si>
  <si>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</si>
  <si>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</si>
  <si>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</si>
  <si>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</si>
  <si>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</si>
  <si>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</si>
  <si>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</si>
  <si>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</si>
  <si>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</si>
  <si>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</si>
  <si>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</si>
  <si>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</si>
  <si>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</si>
  <si>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</si>
  <si>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</si>
  <si>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</si>
  <si>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</si>
  <si>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</si>
  <si>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sell</t>
  </si>
  <si>
    <t>Row Labels</t>
  </si>
  <si>
    <t>Grand Total</t>
  </si>
  <si>
    <t>Sum of Total Sales (BDT)</t>
  </si>
  <si>
    <t>Sum of Quantity</t>
  </si>
  <si>
    <t>Statistics of Sales Representative</t>
  </si>
  <si>
    <t>January</t>
  </si>
  <si>
    <t>ID</t>
  </si>
  <si>
    <t>Name</t>
  </si>
  <si>
    <t>Salary</t>
  </si>
  <si>
    <t>Sales</t>
  </si>
  <si>
    <t>Bonus</t>
  </si>
  <si>
    <t>Total</t>
  </si>
  <si>
    <t xml:space="preserve">Oishi Das </t>
  </si>
  <si>
    <t xml:space="preserve">Eva Karim </t>
  </si>
  <si>
    <t xml:space="preserve">Nabila Sultana </t>
  </si>
  <si>
    <t xml:space="preserve">Parvez Hasan </t>
  </si>
  <si>
    <t>Sum of Salary</t>
  </si>
  <si>
    <t>Sum of Sales</t>
  </si>
  <si>
    <t>Sum of Bonus</t>
  </si>
  <si>
    <t>Sum of Total</t>
  </si>
  <si>
    <t>Ans to the Q. no 1 (a,b,c)</t>
  </si>
  <si>
    <t>Average</t>
  </si>
  <si>
    <t>Round</t>
  </si>
  <si>
    <t>Expense Report of XYZ Company</t>
  </si>
  <si>
    <t>Item</t>
  </si>
  <si>
    <t>Category</t>
  </si>
  <si>
    <t>Unit Price</t>
  </si>
  <si>
    <t>Office rent</t>
  </si>
  <si>
    <t>Rent Expense</t>
  </si>
  <si>
    <t>Adverisement</t>
  </si>
  <si>
    <t>Marketing Expanse</t>
  </si>
  <si>
    <t>Warehouse rent</t>
  </si>
  <si>
    <t>Internet</t>
  </si>
  <si>
    <t>Office Expense</t>
  </si>
  <si>
    <t>Staff salary</t>
  </si>
  <si>
    <t>Operation Expanse</t>
  </si>
  <si>
    <t>Administration</t>
  </si>
  <si>
    <t>Computer Bill</t>
  </si>
  <si>
    <t>Voucher</t>
  </si>
  <si>
    <t>Printing material</t>
  </si>
  <si>
    <t>Additional Cost</t>
  </si>
  <si>
    <t>February</t>
  </si>
  <si>
    <t>March</t>
  </si>
  <si>
    <t>Month</t>
  </si>
  <si>
    <t>Expenses</t>
  </si>
  <si>
    <t>Retail Profit</t>
  </si>
  <si>
    <t>Profit/Loss</t>
  </si>
  <si>
    <t>Item Under Product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</si>
  <si>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</si>
  <si>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</si>
  <si>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</si>
  <si>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</si>
  <si>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</si>
  <si>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</si>
  <si>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</si>
  <si>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</si>
  <si>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</si>
  <si>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</si>
  <si>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Ans:To:The:Q:No:(d)</t>
  </si>
  <si>
    <t>Ans:To:The:Q:No: 1 (e)</t>
  </si>
  <si>
    <t xml:space="preserve">Ans:To:The:Q:No: 2 </t>
  </si>
  <si>
    <t>Supporting Draft</t>
  </si>
  <si>
    <t>Ans: To: The:Q : No :3(B)</t>
  </si>
  <si>
    <t>Ans: To: The:Q : No :3(A)</t>
  </si>
  <si>
    <t>Ans:To:The:Q:No:04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</si>
</sst>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11" applyNumberFormat="0" applyFill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16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3" fontId="7" fillId="0" borderId="0" xfId="0" applyNumberFormat="1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10" fillId="8" borderId="1" xfId="2" applyBorder="1" applyAlignment="1">
      <alignment horizontal="center" vertical="center" wrapText="1"/>
    </xf>
    <xf numFmtId="14" fontId="11" fillId="9" borderId="1" xfId="3" applyNumberFormat="1" applyBorder="1" applyAlignment="1">
      <alignment horizontal="center" vertical="center" wrapText="1"/>
    </xf>
    <xf numFmtId="0" fontId="13" fillId="14" borderId="1" xfId="8" applyBorder="1" applyAlignment="1">
      <alignment horizontal="center" vertical="center" wrapText="1"/>
    </xf>
    <xf numFmtId="0" fontId="13" fillId="16" borderId="1" xfId="10" applyBorder="1" applyAlignment="1">
      <alignment horizontal="center" vertical="center" wrapText="1"/>
    </xf>
    <xf numFmtId="0" fontId="13" fillId="11" borderId="1" xfId="5" applyBorder="1" applyAlignment="1">
      <alignment horizontal="center" vertical="center" wrapText="1"/>
    </xf>
    <xf numFmtId="0" fontId="8" fillId="15" borderId="1" xfId="9" applyBorder="1" applyAlignment="1">
      <alignment horizontal="center" vertical="center" wrapText="1"/>
    </xf>
    <xf numFmtId="0" fontId="13" fillId="12" borderId="12" xfId="6" applyBorder="1" applyAlignment="1">
      <alignment horizontal="center" vertical="center" wrapText="1"/>
    </xf>
    <xf numFmtId="0" fontId="13" fillId="16" borderId="1" xfId="10" applyBorder="1"/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5" borderId="1" xfId="0" applyFill="1" applyBorder="1"/>
    <xf numFmtId="0" fontId="0" fillId="27" borderId="1" xfId="0" applyFill="1" applyBorder="1"/>
    <xf numFmtId="0" fontId="1" fillId="18" borderId="1" xfId="0" applyFont="1" applyFill="1" applyBorder="1"/>
    <xf numFmtId="0" fontId="12" fillId="13" borderId="1" xfId="7" applyFont="1" applyBorder="1"/>
    <xf numFmtId="0" fontId="16" fillId="7" borderId="1" xfId="0" applyFont="1" applyFill="1" applyBorder="1"/>
    <xf numFmtId="0" fontId="12" fillId="16" borderId="1" xfId="10" applyFont="1" applyBorder="1"/>
    <xf numFmtId="0" fontId="1" fillId="22" borderId="1" xfId="0" applyFont="1" applyFill="1" applyBorder="1"/>
    <xf numFmtId="0" fontId="1" fillId="23" borderId="1" xfId="0" applyFont="1" applyFill="1" applyBorder="1"/>
    <xf numFmtId="0" fontId="0" fillId="22" borderId="1" xfId="0" applyFill="1" applyBorder="1"/>
    <xf numFmtId="0" fontId="0" fillId="2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9" fillId="0" borderId="11" xfId="1" applyAlignment="1">
      <alignment horizontal="center" vertical="center"/>
    </xf>
    <xf numFmtId="0" fontId="13" fillId="10" borderId="2" xfId="4" applyBorder="1" applyAlignment="1">
      <alignment horizontal="center" vertical="center"/>
    </xf>
    <xf numFmtId="0" fontId="13" fillId="10" borderId="3" xfId="4" applyBorder="1" applyAlignment="1">
      <alignment horizontal="center" vertical="center"/>
    </xf>
    <xf numFmtId="0" fontId="13" fillId="10" borderId="4" xfId="4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5" fillId="28" borderId="5" xfId="0" applyFont="1" applyFill="1" applyBorder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8" xfId="0" applyFill="1" applyBorder="1" applyAlignment="1">
      <alignment horizontal="center" vertical="center"/>
    </xf>
    <xf numFmtId="0" fontId="0" fillId="28" borderId="9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14" fillId="20" borderId="9" xfId="0" applyFont="1" applyFill="1" applyBorder="1" applyAlignment="1">
      <alignment horizontal="center"/>
    </xf>
    <xf numFmtId="0" fontId="15" fillId="20" borderId="9" xfId="0" applyFont="1" applyFill="1" applyBorder="1" applyAlignment="1">
      <alignment horizontal="center"/>
    </xf>
  </cellXfs>
  <cellStyles count="11">
    <cellStyle name="40% - Accent5" xfId="9" builtinId="47"/>
    <cellStyle name="Accent1" xfId="4" builtinId="29"/>
    <cellStyle name="Accent2" xfId="5" builtinId="33"/>
    <cellStyle name="Accent3" xfId="6" builtinId="37"/>
    <cellStyle name="Accent4" xfId="7" builtinId="41"/>
    <cellStyle name="Accent5" xfId="8" builtinId="45"/>
    <cellStyle name="Accent6" xfId="10" builtinId="49"/>
    <cellStyle name="Good" xfId="2" builtinId="26"/>
    <cellStyle name="Heading 2" xfId="1" builtinId="17"/>
    <cellStyle name="Neutral" xfId="3" builtinId="2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inden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colors>
    <mruColors>
      <color rgb="FFFF4F4F"/>
      <color rgb="FF00FF00"/>
      <color rgb="FFF2F200"/>
      <color rgb="FF9900FF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Sheet1!$L$7</c:f>
              <c:strCache>
                <c:ptCount val="1"/>
                <c:pt idx="0">
                  <c:v>Total sell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83-46BB-AF19-AC00CFEC21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83-46BB-AF19-AC00CFEC21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83-46BB-AF19-AC00CFEC21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C83-46BB-AF19-AC00CFEC21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C83-46BB-AF19-AC00CFEC216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C83-46BB-AF19-AC00CFEC21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Sheet1!$K$8:$K$13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Khulna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Sheet1!$L$8:$L$13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A7-4008-B571-8A1DCF6B5C1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[saikot project 2.xlsx]Sheet2!PivotTable3</c:name>
    <c:fmtId val="0"/>
  </c:pivotSource>
  <c:chart>
    <c:title>
      <c:layout/>
      <c:overlay val="0"/>
      <c:txPr>
        <a:bodyPr rot="0" vert="horz"/>
        <a:lstStyle/>
        <a:p>
          <a:pPr>
            <a:defRPr/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Sheet2!$E$7:$E$11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Sheet2!$F$7:$F$11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7B-4092-866B-E454C63792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5928192"/>
        <c:axId val="235931136"/>
      </c:barChart>
      <c:catAx>
        <c:axId val="2359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35931136"/>
        <c:crosses val="autoZero"/>
        <c:auto val="1"/>
        <c:lblAlgn val="ctr"/>
        <c:lblOffset val="100"/>
        <c:noMultiLvlLbl val="0"/>
      </c:catAx>
      <c:valAx>
        <c:axId val="2359311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35928192"/>
        <c:crosses val="autoZero"/>
        <c:crossBetween val="between"/>
      </c:valAx>
    </c:plotArea>
    <c:legend>
      <c:legendPos val="r"/>
      <c:layout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Sheet4!$J$19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Sheet4!$E$20:$F$25</c:f>
              <c:multiLvlStrCache>
                <c:ptCount val="6"/>
                <c:lvl>
                  <c:pt idx="0">
                    <c:v>Parvez Hasan </c:v>
                  </c:pt>
                  <c:pt idx="1">
                    <c:v>Arif Hossain</c:v>
                  </c:pt>
                  <c:pt idx="2">
                    <c:v>Nabila Sultana </c:v>
                  </c:pt>
                  <c:pt idx="3">
                    <c:v>Eva Karim </c:v>
                  </c:pt>
                  <c:pt idx="4">
                    <c:v>Oishi Das 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Sheet4!$J$20:$J$25</c:f>
              <c:numCache>
                <c:formatCode>General</c:formatCode>
                <c:ptCount val="6"/>
                <c:pt idx="0">
                  <c:v>122000</c:v>
                </c:pt>
                <c:pt idx="1">
                  <c:v>170800</c:v>
                </c:pt>
                <c:pt idx="2">
                  <c:v>364000</c:v>
                </c:pt>
                <c:pt idx="3">
                  <c:v>87600</c:v>
                </c:pt>
                <c:pt idx="4">
                  <c:v>80400</c:v>
                </c:pt>
                <c:pt idx="5">
                  <c:v>72000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1CF-47B5-92ED-CC21C0EFAB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6377984"/>
        <c:axId val="23641817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Sheet4!$G$19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Sheet4!$E$20:$F$25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Parvez Hasan </c:v>
                        </c:pt>
                        <c:pt idx="1">
                          <c:v>Arif Hossain</c:v>
                        </c:pt>
                        <c:pt idx="2">
                          <c:v>Nabila Sultana </c:v>
                        </c:pt>
                        <c:pt idx="3">
                          <c:v>Eva Karim </c:v>
                        </c:pt>
                        <c:pt idx="4">
                          <c:v>Oishi Das </c:v>
                        </c:pt>
                        <c:pt idx="5">
                          <c:v>Farhan Islam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Sheet4!$G$20:$G$25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30000</c:v>
                      </c:pt>
                      <c:pt idx="1">
                        <c:v>30000</c:v>
                      </c:pt>
                      <c:pt idx="2">
                        <c:v>30000</c:v>
                      </c:pt>
                      <c:pt idx="3">
                        <c:v>30000</c:v>
                      </c:pt>
                      <c:pt idx="4">
                        <c:v>30000</c:v>
                      </c:pt>
                      <c:pt idx="5">
                        <c:v>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1CF-47B5-92ED-CC21C0EFABA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Sheet4!$H$19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Sheet4!$E$20:$F$25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Parvez Hasan </c:v>
                        </c:pt>
                        <c:pt idx="1">
                          <c:v>Arif Hossain</c:v>
                        </c:pt>
                        <c:pt idx="2">
                          <c:v>Nabila Sultana </c:v>
                        </c:pt>
                        <c:pt idx="3">
                          <c:v>Eva Karim </c:v>
                        </c:pt>
                        <c:pt idx="4">
                          <c:v>Oishi Das </c:v>
                        </c:pt>
                        <c:pt idx="5">
                          <c:v>Farhan Islam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Sheet4!$H$20:$H$25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1150000</c:v>
                      </c:pt>
                      <c:pt idx="1">
                        <c:v>1760000</c:v>
                      </c:pt>
                      <c:pt idx="2">
                        <c:v>3340000</c:v>
                      </c:pt>
                      <c:pt idx="3">
                        <c:v>960000</c:v>
                      </c:pt>
                      <c:pt idx="4">
                        <c:v>840000</c:v>
                      </c:pt>
                      <c:pt idx="5">
                        <c:v>700000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1CF-47B5-92ED-CC21C0EFABA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Sheet4!$I$19</c15:sqref>
                        </c15:formulaRef>
                      </c:ext>
                    </c:extLst>
                    <c:strCache>
                      <c:ptCount val="1"/>
                      <c:pt idx="0">
                        <c:v>Bonus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Sheet4!$E$20:$F$25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Parvez Hasan </c:v>
                        </c:pt>
                        <c:pt idx="1">
                          <c:v>Arif Hossain</c:v>
                        </c:pt>
                        <c:pt idx="2">
                          <c:v>Nabila Sultana </c:v>
                        </c:pt>
                        <c:pt idx="3">
                          <c:v>Eva Karim </c:v>
                        </c:pt>
                        <c:pt idx="4">
                          <c:v>Oishi Das </c:v>
                        </c:pt>
                        <c:pt idx="5">
                          <c:v>Farhan Islam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Sheet4!$I$20:$I$25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92000</c:v>
                      </c:pt>
                      <c:pt idx="1">
                        <c:v>140800</c:v>
                      </c:pt>
                      <c:pt idx="2">
                        <c:v>334000</c:v>
                      </c:pt>
                      <c:pt idx="3">
                        <c:v>57600</c:v>
                      </c:pt>
                      <c:pt idx="4">
                        <c:v>50400</c:v>
                      </c:pt>
                      <c:pt idx="5">
                        <c:v>42000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CF-47B5-92ED-CC21C0EFABA6}"/>
                  </c:ext>
                </c:extLst>
              </c15:ser>
            </c15:filteredBarSeries>
          </c:ext>
        </c:extLst>
      </c:barChart>
      <c:catAx>
        <c:axId val="236377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Representative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18176"/>
        <c:crosses val="autoZero"/>
        <c:auto val="1"/>
        <c:lblAlgn val="ctr"/>
        <c:lblOffset val="100"/>
        <c:noMultiLvlLbl val="0"/>
      </c:catAx>
      <c:valAx>
        <c:axId val="2364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7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541033968927398"/>
          <c:y val="0.89409667541557303"/>
          <c:w val="0.1239736813720202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Yearly Report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Sheet6!$J$20</c:f>
              <c:strCache>
                <c:ptCount val="1"/>
                <c:pt idx="0">
                  <c:v>Expenses</c:v>
                </c:pt>
              </c:strCache>
            </c:strRef>
          </c:tx>
          <c:invertIfNegative val="0"/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Sheet6!$I$21:$I$32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Sheet6!$J$21:$J$32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A4-4C0D-873F-C550358B9479}"/>
            </c:ext>
          </c:extLst>
        </c:ser>
        <c:ser>
          <c:idx val="1"/>
          <c:order val="1"/>
          <c:tx>
            <c:strRef>
              <c:f>Sheet6!$K$20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Sheet6!$I$21:$I$32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Sheet6!$K$21:$K$32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A4-4C0D-873F-C550358B9479}"/>
            </c:ext>
          </c:extLst>
        </c:ser>
        <c:ser>
          <c:idx val="2"/>
          <c:order val="2"/>
          <c:tx>
            <c:strRef>
              <c:f>Sheet6!$L$20</c:f>
              <c:strCache>
                <c:ptCount val="1"/>
                <c:pt idx="0">
                  <c:v>Profit</c:v>
                </c:pt>
              </c:strCache>
            </c:strRef>
          </c:tx>
          <c:invertIfNegative val="0"/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Sheet6!$I$21:$I$32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Sheet6!$L$21:$L$32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FA4-4C0D-873F-C550358B94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6165376"/>
        <c:axId val="236188032"/>
      </c:barChart>
      <c:catAx>
        <c:axId val="23616537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36188032"/>
        <c:crosses val="autoZero"/>
        <c:auto val="1"/>
        <c:lblAlgn val="ctr"/>
        <c:lblOffset val="100"/>
        <c:noMultiLvlLbl val="0"/>
      </c:catAx>
      <c:valAx>
        <c:axId val="236188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36165376"/>
        <c:crosses val="autoZero"/>
        <c:crossBetween val="between"/>
      </c:valAx>
    </c:plotArea>
    <c:legend>
      <c:legendPos val="r"/>
      <c:layout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Yearly Report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Sheet6!$J$20</c:f>
              <c:strCache>
                <c:ptCount val="1"/>
                <c:pt idx="0">
                  <c:v>Expenses</c:v>
                </c:pt>
              </c:strCache>
            </c:strRef>
          </c:tx>
          <c:marker>
            <c:symbol val="none"/>
          </c:marker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Sheet6!$I$21:$I$32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Sheet6!$J$21:$J$32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AA-4E7E-BCCA-AA2B778FE0EE}"/>
            </c:ext>
          </c:extLst>
        </c:ser>
        <c:ser>
          <c:idx val="1"/>
          <c:order val="1"/>
          <c:tx>
            <c:strRef>
              <c:f>Sheet6!$K$20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Sheet6!$I$21:$I$32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Sheet6!$K$21:$K$32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9AA-4E7E-BCCA-AA2B778FE0EE}"/>
            </c:ext>
          </c:extLst>
        </c:ser>
        <c:ser>
          <c:idx val="2"/>
          <c:order val="2"/>
          <c:tx>
            <c:strRef>
              <c:f>Sheet6!$L$20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Sheet6!$I$21:$I$32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Sheet6!$L$21:$L$32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9AA-4E7E-BCCA-AA2B778FE0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6223104"/>
        <c:axId val="236241664"/>
      </c:lineChart>
      <c:catAx>
        <c:axId val="23622310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36241664"/>
        <c:crosses val="autoZero"/>
        <c:auto val="1"/>
        <c:lblAlgn val="ctr"/>
        <c:lblOffset val="100"/>
        <c:noMultiLvlLbl val="0"/>
      </c:catAx>
      <c:valAx>
        <c:axId val="236241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36223104"/>
        <c:crosses val="autoZero"/>
        <c:crossBetween val="between"/>
      </c:valAx>
    </c:plotArea>
    <c:legend>
      <c:legendPos val="b"/>
      <c:layout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13</xdr:row>
      <xdr:rowOff>153987</xdr:rowOff>
    </xdr:from>
    <xdr:to>
      <xdr:col>14</xdr:col>
      <xdr:colOff>82550</xdr:colOff>
      <xdr:row>27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5ADA672-B15F-340F-2F44-F5144C25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1</xdr:row>
      <xdr:rowOff>162877</xdr:rowOff>
    </xdr:from>
    <xdr:to>
      <xdr:col>14</xdr:col>
      <xdr:colOff>502920</xdr:colOff>
      <xdr:row>16</xdr:row>
      <xdr:rowOff>4127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42854A3-DF1E-84DC-134C-94FAC7419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480059</xdr:colOff>
      <xdr:row>31</xdr:row>
      <xdr:rowOff>131127</xdr:rowOff>
    </xdr:from>
    <xdr:to>
      <xdr:col>12</xdr:col>
      <xdr:colOff>371474</xdr:colOff>
      <xdr:row>46</xdr:row>
      <xdr:rowOff>16827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45DEDFA-CEA6-3D8B-6EA5-FAC1BD1F6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8021</xdr:colOff>
      <xdr:row>34</xdr:row>
      <xdr:rowOff>104274</xdr:rowOff>
    </xdr:from>
    <xdr:to>
      <xdr:col>17</xdr:col>
      <xdr:colOff>408404</xdr:colOff>
      <xdr:row>59</xdr:row>
      <xdr:rowOff>46456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94BA6EF6-7624-B61C-E6CB-B0B4D704B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31108</xdr:colOff>
      <xdr:row>65</xdr:row>
      <xdr:rowOff>121513</xdr:rowOff>
    </xdr:from>
    <xdr:to>
      <xdr:col>17</xdr:col>
      <xdr:colOff>368968</xdr:colOff>
      <xdr:row>88</xdr:row>
      <xdr:rowOff>16041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5472AB4C-4C66-16AB-B930-668B1F86F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Local/Microsoft/Windows/INetCache/IE/IDNO1UMD/Meraz%20Hossen%20Cesti,%20Excel%20Part%20of%20Project%202%5b1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Local/Microsoft/Windows/INetCache/IE/IDNO1UMD/Meraz%20Hossen%20Cesti,%20Excel%20Part%20of%20Project%202%5b1%5d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Local/Microsoft/Windows/INetCache/IE/IDNO1UMD/Meraz%20Hossen%20Cesti,%20Excel%20Part%20of%20Project%202%5b1%5d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ya" refreshedDate="45623.869838888888" createdVersion="8" refreshedVersion="8" minRefreshableVersion="3" recordCount="76">
  <cacheSource type="worksheet">
    <worksheetSource ref="A3:G79" sheet="Sheet1" r:id="rId2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 count="14">
        <n v="5"/>
        <n v="10"/>
        <n v="7"/>
        <n v="15"/>
        <n v="3"/>
        <n v="6"/>
        <n v="4"/>
        <n v="8"/>
        <n v="12"/>
        <n v="9"/>
        <n v="11"/>
        <n v="13"/>
        <n v="14"/>
        <n v="20"/>
      </sharedItems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OT LAB" refreshedDate="45625.607979513887" createdVersion="4" refreshedVersion="4" minRefreshableVersion="3" recordCount="25">
  <cacheSource type="worksheet">
    <worksheetSource ref="A3:G28" sheet="Sheet1" r:id="rId2"/>
  </cacheSource>
  <cacheFields count="7">
    <cacheField name="Date" numFmtId="14">
      <sharedItems containsSemiMixedTypes="0" containsNonDate="0" containsDate="1" containsString="0" minDate="2024-01-05T00:00:00" maxDate="2024-01-30T00:00:00" count="25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</sharedItems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15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7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OT LAB" refreshedDate="45625.618300462964" createdVersion="4" refreshedVersion="4" minRefreshableVersion="3" recordCount="6">
  <cacheSource type="worksheet">
    <worksheetSource ref="L16:Q22" sheet="Sheet4" r:id="rId2"/>
  </cacheSource>
  <cacheFields count="6">
    <cacheField name="ID" numFmtId="0">
      <sharedItems containsSemiMixedTypes="0" containsString="0" containsNumber="1" containsInteger="1" minValue="1" maxValue="6"/>
    </cacheField>
    <cacheField name="Name" numFmtId="0">
      <sharedItems count="6">
        <s v="Parvez Hasan "/>
        <s v="Arif Hossain"/>
        <s v="Nabila Sultana "/>
        <s v="Eva Karim "/>
        <s v="Oishi Das "/>
        <s v="Farhan Islam"/>
      </sharedItems>
    </cacheField>
    <cacheField name="Salary" numFmtId="0">
      <sharedItems containsSemiMixedTypes="0" containsString="0" containsNumber="1" containsInteger="1" minValue="30000" maxValue="30000"/>
    </cacheField>
    <cacheField name="Sales" numFmtId="0">
      <sharedItems containsSemiMixedTypes="0" containsString="0" containsNumber="1" containsInteger="1" minValue="700000" maxValue="3340000"/>
    </cacheField>
    <cacheField name="Bonus" numFmtId="0">
      <sharedItems containsSemiMixedTypes="0" containsString="0" containsNumber="1" containsInteger="1" minValue="42000" maxValue="334000"/>
    </cacheField>
    <cacheField name="Total" numFmtId="0">
      <sharedItems containsSemiMixedTypes="0" containsString="0" containsNumber="1" containsInteger="1" minValue="742000" maxValue="367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s v="Barishal"/>
    <x v="0"/>
    <x v="0"/>
    <x v="0"/>
    <n v="70000"/>
    <n v="350000"/>
  </r>
  <r>
    <x v="1"/>
    <s v="Chittagong"/>
    <x v="1"/>
    <x v="1"/>
    <x v="1"/>
    <n v="50000"/>
    <n v="500000"/>
  </r>
  <r>
    <x v="2"/>
    <s v="Khulna"/>
    <x v="2"/>
    <x v="2"/>
    <x v="2"/>
    <n v="20000"/>
    <n v="140000"/>
  </r>
  <r>
    <x v="3"/>
    <s v="Rajshahi"/>
    <x v="3"/>
    <x v="3"/>
    <x v="3"/>
    <n v="30000"/>
    <n v="450000"/>
  </r>
  <r>
    <x v="4"/>
    <s v="Sylhet"/>
    <x v="4"/>
    <x v="0"/>
    <x v="4"/>
    <n v="70000"/>
    <n v="210000"/>
  </r>
  <r>
    <x v="5"/>
    <s v="Dhaka"/>
    <x v="5"/>
    <x v="1"/>
    <x v="5"/>
    <n v="50000"/>
    <n v="300000"/>
  </r>
  <r>
    <x v="6"/>
    <s v="Chittagong"/>
    <x v="2"/>
    <x v="2"/>
    <x v="6"/>
    <n v="20000"/>
    <n v="80000"/>
  </r>
  <r>
    <x v="7"/>
    <s v="Khulna"/>
    <x v="3"/>
    <x v="3"/>
    <x v="1"/>
    <n v="30000"/>
    <n v="300000"/>
  </r>
  <r>
    <x v="8"/>
    <s v="Barishal"/>
    <x v="0"/>
    <x v="0"/>
    <x v="7"/>
    <n v="70000"/>
    <n v="560000"/>
  </r>
  <r>
    <x v="9"/>
    <s v="Sylhet"/>
    <x v="0"/>
    <x v="1"/>
    <x v="8"/>
    <n v="50000"/>
    <n v="600000"/>
  </r>
  <r>
    <x v="10"/>
    <s v="Dhaka"/>
    <x v="1"/>
    <x v="2"/>
    <x v="9"/>
    <n v="20000"/>
    <n v="180000"/>
  </r>
  <r>
    <x v="11"/>
    <s v="Chittagong"/>
    <x v="2"/>
    <x v="3"/>
    <x v="0"/>
    <n v="30000"/>
    <n v="150000"/>
  </r>
  <r>
    <x v="12"/>
    <s v="Khulna"/>
    <x v="3"/>
    <x v="0"/>
    <x v="10"/>
    <n v="70000"/>
    <n v="770000"/>
  </r>
  <r>
    <x v="13"/>
    <s v="Rajshahi"/>
    <x v="4"/>
    <x v="1"/>
    <x v="2"/>
    <n v="50000"/>
    <n v="350000"/>
  </r>
  <r>
    <x v="14"/>
    <s v="Sylhet"/>
    <x v="5"/>
    <x v="2"/>
    <x v="5"/>
    <n v="20000"/>
    <n v="120000"/>
  </r>
  <r>
    <x v="15"/>
    <s v="Dhaka"/>
    <x v="2"/>
    <x v="3"/>
    <x v="11"/>
    <n v="30000"/>
    <n v="390000"/>
  </r>
  <r>
    <x v="16"/>
    <s v="Barishal"/>
    <x v="3"/>
    <x v="0"/>
    <x v="9"/>
    <n v="70000"/>
    <n v="630000"/>
  </r>
  <r>
    <x v="17"/>
    <s v="Khulna"/>
    <x v="4"/>
    <x v="1"/>
    <x v="7"/>
    <n v="50000"/>
    <n v="400000"/>
  </r>
  <r>
    <x v="18"/>
    <s v="Rajshahi"/>
    <x v="5"/>
    <x v="2"/>
    <x v="12"/>
    <n v="20000"/>
    <n v="280000"/>
  </r>
  <r>
    <x v="19"/>
    <s v="Sylhet"/>
    <x v="2"/>
    <x v="3"/>
    <x v="2"/>
    <n v="30000"/>
    <n v="210000"/>
  </r>
  <r>
    <x v="20"/>
    <s v="Dhaka"/>
    <x v="3"/>
    <x v="0"/>
    <x v="1"/>
    <n v="70000"/>
    <n v="700000"/>
  </r>
  <r>
    <x v="21"/>
    <s v="Chittagong"/>
    <x v="0"/>
    <x v="1"/>
    <x v="0"/>
    <n v="50000"/>
    <n v="250000"/>
  </r>
  <r>
    <x v="22"/>
    <s v="Barishal"/>
    <x v="1"/>
    <x v="2"/>
    <x v="7"/>
    <n v="20000"/>
    <n v="160000"/>
  </r>
  <r>
    <x v="23"/>
    <s v="Rajshahi"/>
    <x v="2"/>
    <x v="3"/>
    <x v="5"/>
    <n v="30000"/>
    <n v="180000"/>
  </r>
  <r>
    <x v="24"/>
    <s v="Sylhet"/>
    <x v="3"/>
    <x v="0"/>
    <x v="2"/>
    <n v="70000"/>
    <n v="490000"/>
  </r>
  <r>
    <x v="25"/>
    <s v="Dhaka"/>
    <x v="4"/>
    <x v="0"/>
    <x v="7"/>
    <n v="70000"/>
    <n v="560000"/>
  </r>
  <r>
    <x v="26"/>
    <s v="Chittagong"/>
    <x v="5"/>
    <x v="1"/>
    <x v="5"/>
    <n v="50000"/>
    <n v="300000"/>
  </r>
  <r>
    <x v="27"/>
    <s v="Khulna"/>
    <x v="2"/>
    <x v="2"/>
    <x v="1"/>
    <n v="20000"/>
    <n v="200000"/>
  </r>
  <r>
    <x v="28"/>
    <s v="Rajshahi"/>
    <x v="0"/>
    <x v="3"/>
    <x v="13"/>
    <n v="30000"/>
    <n v="600000"/>
  </r>
  <r>
    <x v="29"/>
    <s v="Barishal"/>
    <x v="4"/>
    <x v="0"/>
    <x v="6"/>
    <n v="70000"/>
    <n v="280000"/>
  </r>
  <r>
    <x v="30"/>
    <s v="Dhaka"/>
    <x v="5"/>
    <x v="1"/>
    <x v="9"/>
    <n v="50000"/>
    <n v="450000"/>
  </r>
  <r>
    <x v="31"/>
    <s v="Chittagong"/>
    <x v="4"/>
    <x v="2"/>
    <x v="0"/>
    <n v="20000"/>
    <n v="100000"/>
  </r>
  <r>
    <x v="32"/>
    <s v="Barishal"/>
    <x v="5"/>
    <x v="3"/>
    <x v="3"/>
    <n v="30000"/>
    <n v="450000"/>
  </r>
  <r>
    <x v="33"/>
    <s v="Rajshahi"/>
    <x v="2"/>
    <x v="0"/>
    <x v="2"/>
    <n v="70000"/>
    <n v="490000"/>
  </r>
  <r>
    <x v="34"/>
    <s v="Sylhet"/>
    <x v="3"/>
    <x v="1"/>
    <x v="10"/>
    <n v="50000"/>
    <n v="550000"/>
  </r>
  <r>
    <x v="35"/>
    <s v="Dhaka"/>
    <x v="0"/>
    <x v="2"/>
    <x v="8"/>
    <n v="20000"/>
    <n v="240000"/>
  </r>
  <r>
    <x v="36"/>
    <s v="Chittagong"/>
    <x v="0"/>
    <x v="3"/>
    <x v="1"/>
    <n v="30000"/>
    <n v="300000"/>
  </r>
  <r>
    <x v="37"/>
    <s v="Khulna"/>
    <x v="1"/>
    <x v="0"/>
    <x v="9"/>
    <n v="70000"/>
    <n v="630000"/>
  </r>
  <r>
    <x v="38"/>
    <s v="Rajshahi"/>
    <x v="2"/>
    <x v="1"/>
    <x v="7"/>
    <n v="50000"/>
    <n v="400000"/>
  </r>
  <r>
    <x v="39"/>
    <s v="Sylhet"/>
    <x v="3"/>
    <x v="2"/>
    <x v="10"/>
    <n v="20000"/>
    <n v="220000"/>
  </r>
  <r>
    <x v="40"/>
    <s v="Barishal"/>
    <x v="4"/>
    <x v="3"/>
    <x v="12"/>
    <n v="30000"/>
    <n v="420000"/>
  </r>
  <r>
    <x v="41"/>
    <s v="Chittagong"/>
    <x v="5"/>
    <x v="0"/>
    <x v="1"/>
    <n v="70000"/>
    <n v="700000"/>
  </r>
  <r>
    <x v="42"/>
    <s v="Khulna"/>
    <x v="2"/>
    <x v="1"/>
    <x v="9"/>
    <n v="50000"/>
    <n v="450000"/>
  </r>
  <r>
    <x v="43"/>
    <s v="Rajshahi"/>
    <x v="3"/>
    <x v="2"/>
    <x v="11"/>
    <n v="20000"/>
    <n v="260000"/>
  </r>
  <r>
    <x v="44"/>
    <s v="Sylhet"/>
    <x v="4"/>
    <x v="3"/>
    <x v="7"/>
    <n v="30000"/>
    <n v="240000"/>
  </r>
  <r>
    <x v="45"/>
    <s v="Dhaka"/>
    <x v="5"/>
    <x v="0"/>
    <x v="8"/>
    <n v="70000"/>
    <n v="840000"/>
  </r>
  <r>
    <x v="46"/>
    <s v="Chittagong"/>
    <x v="2"/>
    <x v="1"/>
    <x v="2"/>
    <n v="50000"/>
    <n v="350000"/>
  </r>
  <r>
    <x v="47"/>
    <s v="Khulna"/>
    <x v="3"/>
    <x v="2"/>
    <x v="9"/>
    <n v="20000"/>
    <n v="180000"/>
  </r>
  <r>
    <x v="48"/>
    <s v="Barishal"/>
    <x v="0"/>
    <x v="3"/>
    <x v="8"/>
    <n v="30000"/>
    <n v="360000"/>
  </r>
  <r>
    <x v="49"/>
    <s v="Sylhet"/>
    <x v="1"/>
    <x v="0"/>
    <x v="0"/>
    <n v="70000"/>
    <n v="350000"/>
  </r>
  <r>
    <x v="50"/>
    <s v="Dhaka"/>
    <x v="0"/>
    <x v="0"/>
    <x v="8"/>
    <n v="70000"/>
    <n v="840000"/>
  </r>
  <r>
    <x v="51"/>
    <s v="Chittagong"/>
    <x v="0"/>
    <x v="1"/>
    <x v="7"/>
    <n v="50000"/>
    <n v="400000"/>
  </r>
  <r>
    <x v="52"/>
    <s v="Khulna"/>
    <x v="4"/>
    <x v="2"/>
    <x v="2"/>
    <n v="20000"/>
    <n v="140000"/>
  </r>
  <r>
    <x v="53"/>
    <s v="Rajshahi"/>
    <x v="5"/>
    <x v="3"/>
    <x v="9"/>
    <n v="30000"/>
    <n v="270000"/>
  </r>
  <r>
    <x v="54"/>
    <s v="Sylhet"/>
    <x v="4"/>
    <x v="0"/>
    <x v="5"/>
    <n v="70000"/>
    <n v="420000"/>
  </r>
  <r>
    <x v="55"/>
    <s v="Barishal"/>
    <x v="5"/>
    <x v="1"/>
    <x v="1"/>
    <n v="50000"/>
    <n v="500000"/>
  </r>
  <r>
    <x v="56"/>
    <s v="Chittagong"/>
    <x v="2"/>
    <x v="2"/>
    <x v="7"/>
    <n v="20000"/>
    <n v="160000"/>
  </r>
  <r>
    <x v="57"/>
    <s v="Barishal"/>
    <x v="3"/>
    <x v="3"/>
    <x v="11"/>
    <n v="30000"/>
    <n v="390000"/>
  </r>
  <r>
    <x v="58"/>
    <s v="Rajshahi"/>
    <x v="0"/>
    <x v="0"/>
    <x v="9"/>
    <n v="70000"/>
    <n v="630000"/>
  </r>
  <r>
    <x v="59"/>
    <s v="Sylhet"/>
    <x v="2"/>
    <x v="1"/>
    <x v="0"/>
    <n v="50000"/>
    <n v="250000"/>
  </r>
  <r>
    <x v="60"/>
    <s v="Dhaka"/>
    <x v="1"/>
    <x v="2"/>
    <x v="10"/>
    <n v="20000"/>
    <n v="220000"/>
  </r>
  <r>
    <x v="61"/>
    <s v="Chittagong"/>
    <x v="2"/>
    <x v="3"/>
    <x v="12"/>
    <n v="30000"/>
    <n v="420000"/>
  </r>
  <r>
    <x v="62"/>
    <s v="Khulna"/>
    <x v="3"/>
    <x v="0"/>
    <x v="1"/>
    <n v="70000"/>
    <n v="700000"/>
  </r>
  <r>
    <x v="63"/>
    <s v="Rajshahi"/>
    <x v="4"/>
    <x v="1"/>
    <x v="5"/>
    <n v="50000"/>
    <n v="300000"/>
  </r>
  <r>
    <x v="64"/>
    <s v="Barishal"/>
    <x v="5"/>
    <x v="2"/>
    <x v="7"/>
    <n v="20000"/>
    <n v="160000"/>
  </r>
  <r>
    <x v="65"/>
    <s v="Dhaka"/>
    <x v="2"/>
    <x v="3"/>
    <x v="8"/>
    <n v="30000"/>
    <n v="360000"/>
  </r>
  <r>
    <x v="66"/>
    <s v="Chittagong"/>
    <x v="3"/>
    <x v="0"/>
    <x v="9"/>
    <n v="70000"/>
    <n v="630000"/>
  </r>
  <r>
    <x v="67"/>
    <s v="Barishal"/>
    <x v="1"/>
    <x v="1"/>
    <x v="2"/>
    <n v="50000"/>
    <n v="350000"/>
  </r>
  <r>
    <x v="68"/>
    <s v="Rajshahi"/>
    <x v="2"/>
    <x v="2"/>
    <x v="12"/>
    <n v="20000"/>
    <n v="280000"/>
  </r>
  <r>
    <x v="69"/>
    <s v="Sylhet"/>
    <x v="3"/>
    <x v="3"/>
    <x v="7"/>
    <n v="30000"/>
    <n v="240000"/>
  </r>
  <r>
    <x v="70"/>
    <s v="Dhaka"/>
    <x v="4"/>
    <x v="0"/>
    <x v="10"/>
    <n v="70000"/>
    <n v="770000"/>
  </r>
  <r>
    <x v="71"/>
    <s v="Barishal"/>
    <x v="5"/>
    <x v="1"/>
    <x v="0"/>
    <n v="50000"/>
    <n v="250000"/>
  </r>
  <r>
    <x v="72"/>
    <s v="Khulna"/>
    <x v="2"/>
    <x v="2"/>
    <x v="1"/>
    <n v="20000"/>
    <n v="200000"/>
  </r>
  <r>
    <x v="73"/>
    <s v="Rajshahi"/>
    <x v="3"/>
    <x v="3"/>
    <x v="9"/>
    <n v="30000"/>
    <n v="270000"/>
  </r>
  <r>
    <x v="74"/>
    <s v="Sylhet"/>
    <x v="5"/>
    <x v="0"/>
    <x v="1"/>
    <n v="70000"/>
    <n v="700000"/>
  </r>
  <r>
    <x v="75"/>
    <s v="Barishal"/>
    <x v="3"/>
    <x v="3"/>
    <x v="0"/>
    <n v="30000"/>
    <n v="1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s v="Barishal"/>
    <x v="0"/>
    <x v="0"/>
    <n v="5"/>
    <n v="70000"/>
    <n v="350000"/>
  </r>
  <r>
    <x v="1"/>
    <s v="Chittagong"/>
    <x v="1"/>
    <x v="1"/>
    <n v="10"/>
    <n v="50000"/>
    <n v="500000"/>
  </r>
  <r>
    <x v="2"/>
    <s v="Khulna"/>
    <x v="2"/>
    <x v="2"/>
    <n v="7"/>
    <n v="20000"/>
    <n v="140000"/>
  </r>
  <r>
    <x v="3"/>
    <s v="Rajshahi"/>
    <x v="3"/>
    <x v="3"/>
    <n v="15"/>
    <n v="30000"/>
    <n v="450000"/>
  </r>
  <r>
    <x v="4"/>
    <s v="Sylhet"/>
    <x v="4"/>
    <x v="0"/>
    <n v="3"/>
    <n v="70000"/>
    <n v="210000"/>
  </r>
  <r>
    <x v="5"/>
    <s v="Dhaka"/>
    <x v="5"/>
    <x v="1"/>
    <n v="6"/>
    <n v="50000"/>
    <n v="300000"/>
  </r>
  <r>
    <x v="6"/>
    <s v="Chittagong"/>
    <x v="2"/>
    <x v="2"/>
    <n v="4"/>
    <n v="20000"/>
    <n v="80000"/>
  </r>
  <r>
    <x v="7"/>
    <s v="Khulna"/>
    <x v="3"/>
    <x v="3"/>
    <n v="10"/>
    <n v="30000"/>
    <n v="300000"/>
  </r>
  <r>
    <x v="8"/>
    <s v="Barishal"/>
    <x v="0"/>
    <x v="0"/>
    <n v="8"/>
    <n v="70000"/>
    <n v="560000"/>
  </r>
  <r>
    <x v="9"/>
    <s v="Sylhet"/>
    <x v="0"/>
    <x v="1"/>
    <n v="12"/>
    <n v="50000"/>
    <n v="600000"/>
  </r>
  <r>
    <x v="10"/>
    <s v="Dhaka"/>
    <x v="1"/>
    <x v="2"/>
    <n v="9"/>
    <n v="20000"/>
    <n v="180000"/>
  </r>
  <r>
    <x v="11"/>
    <s v="Chittagong"/>
    <x v="2"/>
    <x v="3"/>
    <n v="5"/>
    <n v="30000"/>
    <n v="150000"/>
  </r>
  <r>
    <x v="12"/>
    <s v="Khulna"/>
    <x v="3"/>
    <x v="0"/>
    <n v="11"/>
    <n v="70000"/>
    <n v="770000"/>
  </r>
  <r>
    <x v="13"/>
    <s v="Rajshahi"/>
    <x v="4"/>
    <x v="1"/>
    <n v="7"/>
    <n v="50000"/>
    <n v="350000"/>
  </r>
  <r>
    <x v="14"/>
    <s v="Sylhet"/>
    <x v="5"/>
    <x v="2"/>
    <n v="6"/>
    <n v="20000"/>
    <n v="120000"/>
  </r>
  <r>
    <x v="15"/>
    <s v="Dhaka"/>
    <x v="2"/>
    <x v="3"/>
    <n v="13"/>
    <n v="30000"/>
    <n v="390000"/>
  </r>
  <r>
    <x v="16"/>
    <s v="Barishal"/>
    <x v="3"/>
    <x v="0"/>
    <n v="9"/>
    <n v="70000"/>
    <n v="630000"/>
  </r>
  <r>
    <x v="17"/>
    <s v="Khulna"/>
    <x v="4"/>
    <x v="1"/>
    <n v="8"/>
    <n v="50000"/>
    <n v="400000"/>
  </r>
  <r>
    <x v="18"/>
    <s v="Rajshahi"/>
    <x v="5"/>
    <x v="2"/>
    <n v="14"/>
    <n v="20000"/>
    <n v="280000"/>
  </r>
  <r>
    <x v="19"/>
    <s v="Sylhet"/>
    <x v="2"/>
    <x v="3"/>
    <n v="7"/>
    <n v="30000"/>
    <n v="210000"/>
  </r>
  <r>
    <x v="20"/>
    <s v="Dhaka"/>
    <x v="3"/>
    <x v="0"/>
    <n v="10"/>
    <n v="70000"/>
    <n v="700000"/>
  </r>
  <r>
    <x v="21"/>
    <s v="Chittagong"/>
    <x v="0"/>
    <x v="1"/>
    <n v="5"/>
    <n v="50000"/>
    <n v="250000"/>
  </r>
  <r>
    <x v="22"/>
    <s v="Barishal"/>
    <x v="1"/>
    <x v="2"/>
    <n v="8"/>
    <n v="20000"/>
    <n v="160000"/>
  </r>
  <r>
    <x v="23"/>
    <s v="Rajshahi"/>
    <x v="2"/>
    <x v="3"/>
    <n v="6"/>
    <n v="30000"/>
    <n v="180000"/>
  </r>
  <r>
    <x v="24"/>
    <s v="Sylhet"/>
    <x v="3"/>
    <x v="0"/>
    <n v="7"/>
    <n v="70000"/>
    <n v="49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n v="1"/>
    <x v="0"/>
    <n v="30000"/>
    <n v="1150000"/>
    <n v="92000"/>
    <n v="1242000"/>
  </r>
  <r>
    <n v="2"/>
    <x v="1"/>
    <n v="30000"/>
    <n v="1760000"/>
    <n v="140800"/>
    <n v="1900800"/>
  </r>
  <r>
    <n v="3"/>
    <x v="2"/>
    <n v="30000"/>
    <n v="3340000"/>
    <n v="334000"/>
    <n v="3674000"/>
  </r>
  <r>
    <n v="4"/>
    <x v="3"/>
    <n v="30000"/>
    <n v="960000"/>
    <n v="57600"/>
    <n v="1017600"/>
  </r>
  <r>
    <n v="5"/>
    <x v="4"/>
    <n v="30000"/>
    <n v="840000"/>
    <n v="50400"/>
    <n v="890400"/>
  </r>
  <r>
    <n v="6"/>
    <x v="5"/>
    <n v="30000"/>
    <n v="700000"/>
    <n v="42000"/>
    <n v="74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6:F11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formats count="3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6:G9" firstHeaderRow="1" firstDataRow="1" firstDataCol="1"/>
  <pivotFields count="7">
    <pivotField numFmtId="14" showAll="0"/>
    <pivotField showAll="0"/>
    <pivotField axis="axisRow" showAll="0">
      <items count="7">
        <item x="0"/>
        <item h="1" x="4"/>
        <item h="1" x="5"/>
        <item h="1" x="3"/>
        <item h="1" x="1"/>
        <item h="1" x="2"/>
        <item t="default"/>
      </items>
    </pivotField>
    <pivotField axis="axisRow" showAll="0">
      <items count="5">
        <item h="1" x="1"/>
        <item h="1" x="0"/>
        <item x="3"/>
        <item h="1" x="2"/>
        <item t="default"/>
      </items>
    </pivotField>
    <pivotField dataField="1" showAll="0">
      <items count="15">
        <item x="4"/>
        <item x="6"/>
        <item x="0"/>
        <item x="5"/>
        <item x="2"/>
        <item x="7"/>
        <item x="9"/>
        <item x="1"/>
        <item x="10"/>
        <item x="8"/>
        <item x="11"/>
        <item x="12"/>
        <item x="3"/>
        <item x="13"/>
        <item t="default"/>
      </items>
    </pivotField>
    <pivotField showAll="0"/>
    <pivotField showAll="0"/>
  </pivotFields>
  <rowFields count="2">
    <field x="2"/>
    <field x="3"/>
  </rowFields>
  <rowItems count="3">
    <i>
      <x/>
    </i>
    <i r="1">
      <x v="2"/>
    </i>
    <i t="grand">
      <x/>
    </i>
  </rowItems>
  <colItems count="1">
    <i/>
  </colItems>
  <dataFields count="1">
    <dataField name="Sum of Quantity" fld="4" baseField="0" baseItem="0"/>
  </dataFields>
  <formats count="3"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16:H23" firstHeaderRow="0" firstDataRow="1" firstDataCol="1"/>
  <pivotFields count="6">
    <pivotField showAll="0"/>
    <pivotField axis="axisRow" showAll="0">
      <items count="7">
        <item x="1"/>
        <item x="3"/>
        <item x="5"/>
        <item x="2"/>
        <item x="4"/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ary" fld="2" baseField="0" baseItem="0"/>
    <dataField name="Sum of Sales" fld="3" baseField="0" baseItem="0"/>
    <dataField name="Sum of Bonus" fld="4" baseField="0" baseItem="0"/>
    <dataField name="Sum of Total" fld="5" baseField="0" baseItem="0"/>
  </dataFields>
  <formats count="1">
    <format dxfId="7">
      <pivotArea type="all" dataOnly="0" outline="0" fieldPosition="0"/>
    </format>
  </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7:G14" firstHeaderRow="1" firstDataRow="1" firstDataCol="1"/>
  <pivotFields count="7">
    <pivotField numFmtId="14" showAll="0"/>
    <pivotField showAll="0"/>
    <pivotField axis="axisRow" showAll="0">
      <items count="7">
        <item x="0"/>
        <item x="4"/>
        <item x="5"/>
        <item x="3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formats count="1">
    <format dxfId="8">
      <pivotArea type="all" dataOnly="0" outline="0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63" workbookViewId="0">
      <selection activeCell="D69" sqref="D69"/>
    </sheetView>
  </sheetViews>
  <sheetFormatPr defaultRowHeight="14.4" x14ac:dyDescent="0.3"/>
  <cols>
    <col min="1" max="1" width="12.21875" customWidth="1"/>
    <col min="2" max="2" width="10.21875" customWidth="1"/>
    <col min="3" max="3" width="14.5546875" customWidth="1"/>
    <col min="4" max="4" width="12.77734375" customWidth="1"/>
    <col min="7" max="7" width="14.77734375" customWidth="1"/>
    <col min="9" max="9" width="10.77734375" customWidth="1"/>
    <col min="11" max="12" width="11.6640625" customWidth="1"/>
    <col min="14" max="14" width="8.77734375" customWidth="1"/>
  </cols>
  <sheetData>
    <row r="1" spans="1:14" x14ac:dyDescent="0.3">
      <c r="A1" s="37" t="s">
        <v>0</v>
      </c>
      <c r="B1" s="37"/>
      <c r="C1" s="37"/>
      <c r="D1" s="37"/>
      <c r="E1" s="37"/>
      <c r="F1" s="37"/>
      <c r="G1" s="37"/>
    </row>
    <row r="2" spans="1:14" x14ac:dyDescent="0.3">
      <c r="A2" s="37"/>
      <c r="B2" s="37"/>
      <c r="C2" s="37"/>
      <c r="D2" s="37"/>
      <c r="E2" s="37"/>
      <c r="F2" s="37"/>
      <c r="G2" s="37"/>
    </row>
    <row r="3" spans="1:14" ht="43.5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14" ht="14.55" x14ac:dyDescent="0.35">
      <c r="A4" s="12">
        <v>45296</v>
      </c>
      <c r="B4" s="6" t="s">
        <v>8</v>
      </c>
      <c r="C4" s="6" t="s">
        <v>9</v>
      </c>
      <c r="D4" s="6" t="s">
        <v>10</v>
      </c>
      <c r="E4" s="6">
        <v>5</v>
      </c>
      <c r="F4" s="6">
        <v>70000</v>
      </c>
      <c r="G4" s="6">
        <f>E4*F4</f>
        <v>350000</v>
      </c>
    </row>
    <row r="5" spans="1:14" ht="22.5" customHeight="1" x14ac:dyDescent="0.45">
      <c r="A5" s="12">
        <v>45297</v>
      </c>
      <c r="B5" s="6" t="s">
        <v>11</v>
      </c>
      <c r="C5" s="6" t="s">
        <v>12</v>
      </c>
      <c r="D5" s="6" t="s">
        <v>13</v>
      </c>
      <c r="E5" s="6">
        <v>10</v>
      </c>
      <c r="F5" s="6">
        <v>50000</v>
      </c>
      <c r="G5" s="6">
        <f t="shared" ref="G5:G68" si="0">E5*F5</f>
        <v>500000</v>
      </c>
      <c r="J5" s="38" t="s">
        <v>45</v>
      </c>
      <c r="K5" s="39"/>
      <c r="L5" s="39"/>
      <c r="M5" s="40"/>
    </row>
    <row r="6" spans="1:14" ht="14.55" x14ac:dyDescent="0.35">
      <c r="A6" s="12">
        <v>45298</v>
      </c>
      <c r="B6" s="6" t="s">
        <v>14</v>
      </c>
      <c r="C6" s="6" t="s">
        <v>15</v>
      </c>
      <c r="D6" s="6" t="s">
        <v>16</v>
      </c>
      <c r="E6" s="6">
        <v>7</v>
      </c>
      <c r="F6" s="6">
        <v>20000</v>
      </c>
      <c r="G6" s="6">
        <f t="shared" si="0"/>
        <v>140000</v>
      </c>
    </row>
    <row r="7" spans="1:14" ht="14.55" x14ac:dyDescent="0.35">
      <c r="A7" s="12">
        <v>45299</v>
      </c>
      <c r="B7" s="6" t="s">
        <v>17</v>
      </c>
      <c r="C7" s="6" t="s">
        <v>18</v>
      </c>
      <c r="D7" s="6" t="s">
        <v>19</v>
      </c>
      <c r="E7" s="6">
        <v>15</v>
      </c>
      <c r="F7" s="6">
        <v>30000</v>
      </c>
      <c r="G7" s="6">
        <f t="shared" si="0"/>
        <v>450000</v>
      </c>
      <c r="K7" s="5" t="s">
        <v>2</v>
      </c>
      <c r="L7" s="5" t="s">
        <v>24</v>
      </c>
      <c r="M7" s="4"/>
      <c r="N7" s="4"/>
    </row>
    <row r="8" spans="1:14" ht="14.55" x14ac:dyDescent="0.35">
      <c r="A8" s="12">
        <v>45300</v>
      </c>
      <c r="B8" s="6" t="s">
        <v>20</v>
      </c>
      <c r="C8" s="6" t="s">
        <v>21</v>
      </c>
      <c r="D8" s="6" t="s">
        <v>10</v>
      </c>
      <c r="E8" s="6">
        <v>3</v>
      </c>
      <c r="F8" s="6">
        <v>70000</v>
      </c>
      <c r="G8" s="6">
        <f t="shared" si="0"/>
        <v>210000</v>
      </c>
      <c r="K8" s="6" t="s">
        <v>8</v>
      </c>
      <c r="L8" s="2">
        <f>SUMIF(B4:B79,B52,G4:G79)</f>
        <v>5010000</v>
      </c>
    </row>
    <row r="9" spans="1:14" ht="14.55" x14ac:dyDescent="0.35">
      <c r="A9" s="12">
        <v>45301</v>
      </c>
      <c r="B9" s="6" t="s">
        <v>22</v>
      </c>
      <c r="C9" s="6" t="s">
        <v>23</v>
      </c>
      <c r="D9" s="6" t="s">
        <v>13</v>
      </c>
      <c r="E9" s="6">
        <v>6</v>
      </c>
      <c r="F9" s="6">
        <v>50000</v>
      </c>
      <c r="G9" s="6">
        <f t="shared" si="0"/>
        <v>300000</v>
      </c>
      <c r="K9" s="2" t="s">
        <v>11</v>
      </c>
      <c r="L9" s="2">
        <f>SUMIF(B4:B79,B5,G4:G79)</f>
        <v>4340000</v>
      </c>
    </row>
    <row r="10" spans="1:14" ht="14.55" x14ac:dyDescent="0.35">
      <c r="A10" s="12">
        <v>45302</v>
      </c>
      <c r="B10" s="6" t="s">
        <v>11</v>
      </c>
      <c r="C10" s="6" t="s">
        <v>15</v>
      </c>
      <c r="D10" s="6" t="s">
        <v>16</v>
      </c>
      <c r="E10" s="6">
        <v>4</v>
      </c>
      <c r="F10" s="6">
        <v>20000</v>
      </c>
      <c r="G10" s="6">
        <f t="shared" si="0"/>
        <v>80000</v>
      </c>
      <c r="I10" s="1"/>
      <c r="K10" s="6" t="s">
        <v>14</v>
      </c>
      <c r="L10" s="2">
        <f>SUMIF(B4:B79,B56,G4:G79)</f>
        <v>4110000</v>
      </c>
    </row>
    <row r="11" spans="1:14" ht="14.55" x14ac:dyDescent="0.35">
      <c r="A11" s="12">
        <v>45303</v>
      </c>
      <c r="B11" s="6" t="s">
        <v>14</v>
      </c>
      <c r="C11" s="6" t="s">
        <v>18</v>
      </c>
      <c r="D11" s="6" t="s">
        <v>19</v>
      </c>
      <c r="E11" s="6">
        <v>10</v>
      </c>
      <c r="F11" s="6">
        <v>30000</v>
      </c>
      <c r="G11" s="6">
        <f t="shared" si="0"/>
        <v>300000</v>
      </c>
      <c r="K11" s="6" t="s">
        <v>17</v>
      </c>
      <c r="L11" s="2">
        <f>SUMIF(B4:B79,B62,G4:G79)</f>
        <v>4760000</v>
      </c>
    </row>
    <row r="12" spans="1:14" ht="14.55" x14ac:dyDescent="0.35">
      <c r="A12" s="12">
        <v>45304</v>
      </c>
      <c r="B12" s="6" t="s">
        <v>8</v>
      </c>
      <c r="C12" s="6" t="s">
        <v>9</v>
      </c>
      <c r="D12" s="6" t="s">
        <v>10</v>
      </c>
      <c r="E12" s="6">
        <v>8</v>
      </c>
      <c r="F12" s="6">
        <v>70000</v>
      </c>
      <c r="G12" s="6">
        <f t="shared" si="0"/>
        <v>560000</v>
      </c>
      <c r="K12" s="6" t="s">
        <v>20</v>
      </c>
      <c r="L12" s="2">
        <f>SUMIF(B4:B79,B58,G4:G79)</f>
        <v>4600000</v>
      </c>
    </row>
    <row r="13" spans="1:14" ht="14.55" x14ac:dyDescent="0.35">
      <c r="A13" s="12">
        <v>45305</v>
      </c>
      <c r="B13" s="6" t="s">
        <v>20</v>
      </c>
      <c r="C13" s="6" t="s">
        <v>9</v>
      </c>
      <c r="D13" s="6" t="s">
        <v>13</v>
      </c>
      <c r="E13" s="6">
        <v>12</v>
      </c>
      <c r="F13" s="6">
        <v>50000</v>
      </c>
      <c r="G13" s="6">
        <f t="shared" si="0"/>
        <v>600000</v>
      </c>
      <c r="K13" s="6" t="s">
        <v>22</v>
      </c>
      <c r="L13" s="2">
        <f>SUMIF(B4:B79,B54,G4:G79)</f>
        <v>5850000</v>
      </c>
    </row>
    <row r="14" spans="1:14" ht="14.55" x14ac:dyDescent="0.35">
      <c r="A14" s="12">
        <v>45306</v>
      </c>
      <c r="B14" s="6" t="s">
        <v>22</v>
      </c>
      <c r="C14" s="6" t="s">
        <v>12</v>
      </c>
      <c r="D14" s="6" t="s">
        <v>16</v>
      </c>
      <c r="E14" s="6">
        <v>9</v>
      </c>
      <c r="F14" s="6">
        <v>20000</v>
      </c>
      <c r="G14" s="6">
        <f t="shared" si="0"/>
        <v>180000</v>
      </c>
    </row>
    <row r="15" spans="1:14" ht="14.55" x14ac:dyDescent="0.35">
      <c r="A15" s="12">
        <v>45307</v>
      </c>
      <c r="B15" s="6" t="s">
        <v>11</v>
      </c>
      <c r="C15" s="6" t="s">
        <v>15</v>
      </c>
      <c r="D15" s="6" t="s">
        <v>19</v>
      </c>
      <c r="E15" s="6">
        <v>5</v>
      </c>
      <c r="F15" s="6">
        <v>30000</v>
      </c>
      <c r="G15" s="6">
        <f t="shared" si="0"/>
        <v>150000</v>
      </c>
    </row>
    <row r="16" spans="1:14" ht="14.55" x14ac:dyDescent="0.35">
      <c r="A16" s="12">
        <v>45308</v>
      </c>
      <c r="B16" s="6" t="s">
        <v>14</v>
      </c>
      <c r="C16" s="6" t="s">
        <v>18</v>
      </c>
      <c r="D16" s="6" t="s">
        <v>10</v>
      </c>
      <c r="E16" s="6">
        <v>11</v>
      </c>
      <c r="F16" s="6">
        <v>70000</v>
      </c>
      <c r="G16" s="6">
        <f t="shared" si="0"/>
        <v>770000</v>
      </c>
    </row>
    <row r="17" spans="1:7" ht="14.55" x14ac:dyDescent="0.35">
      <c r="A17" s="12">
        <v>45309</v>
      </c>
      <c r="B17" s="6" t="s">
        <v>17</v>
      </c>
      <c r="C17" s="6" t="s">
        <v>21</v>
      </c>
      <c r="D17" s="6" t="s">
        <v>13</v>
      </c>
      <c r="E17" s="6">
        <v>7</v>
      </c>
      <c r="F17" s="6">
        <v>50000</v>
      </c>
      <c r="G17" s="6">
        <f t="shared" si="0"/>
        <v>350000</v>
      </c>
    </row>
    <row r="18" spans="1:7" ht="14.55" x14ac:dyDescent="0.35">
      <c r="A18" s="12">
        <v>45310</v>
      </c>
      <c r="B18" s="6" t="s">
        <v>20</v>
      </c>
      <c r="C18" s="6" t="s">
        <v>23</v>
      </c>
      <c r="D18" s="6" t="s">
        <v>16</v>
      </c>
      <c r="E18" s="6">
        <v>6</v>
      </c>
      <c r="F18" s="6">
        <v>20000</v>
      </c>
      <c r="G18" s="6">
        <f t="shared" si="0"/>
        <v>120000</v>
      </c>
    </row>
    <row r="19" spans="1:7" ht="14.55" x14ac:dyDescent="0.35">
      <c r="A19" s="12">
        <v>45311</v>
      </c>
      <c r="B19" s="6" t="s">
        <v>22</v>
      </c>
      <c r="C19" s="6" t="s">
        <v>15</v>
      </c>
      <c r="D19" s="6" t="s">
        <v>19</v>
      </c>
      <c r="E19" s="6">
        <v>13</v>
      </c>
      <c r="F19" s="6">
        <v>30000</v>
      </c>
      <c r="G19" s="6">
        <f t="shared" si="0"/>
        <v>390000</v>
      </c>
    </row>
    <row r="20" spans="1:7" ht="14.55" x14ac:dyDescent="0.35">
      <c r="A20" s="12">
        <v>45312</v>
      </c>
      <c r="B20" s="6" t="s">
        <v>8</v>
      </c>
      <c r="C20" s="6" t="s">
        <v>18</v>
      </c>
      <c r="D20" s="6" t="s">
        <v>10</v>
      </c>
      <c r="E20" s="6">
        <v>9</v>
      </c>
      <c r="F20" s="6">
        <v>70000</v>
      </c>
      <c r="G20" s="6">
        <f t="shared" si="0"/>
        <v>630000</v>
      </c>
    </row>
    <row r="21" spans="1:7" ht="14.55" x14ac:dyDescent="0.35">
      <c r="A21" s="12">
        <v>45313</v>
      </c>
      <c r="B21" s="6" t="s">
        <v>14</v>
      </c>
      <c r="C21" s="6" t="s">
        <v>21</v>
      </c>
      <c r="D21" s="6" t="s">
        <v>13</v>
      </c>
      <c r="E21" s="6">
        <v>8</v>
      </c>
      <c r="F21" s="6">
        <v>50000</v>
      </c>
      <c r="G21" s="6">
        <f t="shared" si="0"/>
        <v>400000</v>
      </c>
    </row>
    <row r="22" spans="1:7" ht="14.55" x14ac:dyDescent="0.35">
      <c r="A22" s="12">
        <v>45314</v>
      </c>
      <c r="B22" s="6" t="s">
        <v>17</v>
      </c>
      <c r="C22" s="6" t="s">
        <v>23</v>
      </c>
      <c r="D22" s="6" t="s">
        <v>16</v>
      </c>
      <c r="E22" s="6">
        <v>14</v>
      </c>
      <c r="F22" s="6">
        <v>20000</v>
      </c>
      <c r="G22" s="6">
        <f t="shared" si="0"/>
        <v>280000</v>
      </c>
    </row>
    <row r="23" spans="1:7" ht="14.55" x14ac:dyDescent="0.35">
      <c r="A23" s="12">
        <v>45315</v>
      </c>
      <c r="B23" s="6" t="s">
        <v>20</v>
      </c>
      <c r="C23" s="6" t="s">
        <v>15</v>
      </c>
      <c r="D23" s="6" t="s">
        <v>19</v>
      </c>
      <c r="E23" s="6">
        <v>7</v>
      </c>
      <c r="F23" s="6">
        <v>30000</v>
      </c>
      <c r="G23" s="6">
        <f t="shared" si="0"/>
        <v>210000</v>
      </c>
    </row>
    <row r="24" spans="1:7" ht="14.55" x14ac:dyDescent="0.35">
      <c r="A24" s="12">
        <v>45316</v>
      </c>
      <c r="B24" s="6" t="s">
        <v>22</v>
      </c>
      <c r="C24" s="6" t="s">
        <v>18</v>
      </c>
      <c r="D24" s="6" t="s">
        <v>10</v>
      </c>
      <c r="E24" s="6">
        <v>10</v>
      </c>
      <c r="F24" s="6">
        <v>70000</v>
      </c>
      <c r="G24" s="6">
        <f t="shared" si="0"/>
        <v>700000</v>
      </c>
    </row>
    <row r="25" spans="1:7" ht="14.55" x14ac:dyDescent="0.35">
      <c r="A25" s="12">
        <v>45317</v>
      </c>
      <c r="B25" s="6" t="s">
        <v>11</v>
      </c>
      <c r="C25" s="6" t="s">
        <v>9</v>
      </c>
      <c r="D25" s="6" t="s">
        <v>13</v>
      </c>
      <c r="E25" s="6">
        <v>5</v>
      </c>
      <c r="F25" s="6">
        <v>50000</v>
      </c>
      <c r="G25" s="6">
        <f t="shared" si="0"/>
        <v>250000</v>
      </c>
    </row>
    <row r="26" spans="1:7" ht="14.55" x14ac:dyDescent="0.35">
      <c r="A26" s="12">
        <v>45318</v>
      </c>
      <c r="B26" s="6" t="s">
        <v>8</v>
      </c>
      <c r="C26" s="6" t="s">
        <v>12</v>
      </c>
      <c r="D26" s="6" t="s">
        <v>16</v>
      </c>
      <c r="E26" s="6">
        <v>8</v>
      </c>
      <c r="F26" s="6">
        <v>20000</v>
      </c>
      <c r="G26" s="6">
        <f t="shared" si="0"/>
        <v>160000</v>
      </c>
    </row>
    <row r="27" spans="1:7" ht="14.55" x14ac:dyDescent="0.35">
      <c r="A27" s="12">
        <v>45319</v>
      </c>
      <c r="B27" s="6" t="s">
        <v>17</v>
      </c>
      <c r="C27" s="6" t="s">
        <v>15</v>
      </c>
      <c r="D27" s="6" t="s">
        <v>19</v>
      </c>
      <c r="E27" s="6">
        <v>6</v>
      </c>
      <c r="F27" s="6">
        <v>30000</v>
      </c>
      <c r="G27" s="6">
        <f>E27*F27</f>
        <v>180000</v>
      </c>
    </row>
    <row r="28" spans="1:7" ht="14.55" x14ac:dyDescent="0.35">
      <c r="A28" s="12">
        <v>45320</v>
      </c>
      <c r="B28" s="6" t="s">
        <v>20</v>
      </c>
      <c r="C28" s="6" t="s">
        <v>18</v>
      </c>
      <c r="D28" s="6" t="s">
        <v>10</v>
      </c>
      <c r="E28" s="6">
        <v>7</v>
      </c>
      <c r="F28" s="6">
        <v>70000</v>
      </c>
      <c r="G28" s="6">
        <f>F28*E28</f>
        <v>490000</v>
      </c>
    </row>
    <row r="29" spans="1:7" ht="14.55" x14ac:dyDescent="0.35">
      <c r="A29" s="12">
        <v>45323</v>
      </c>
      <c r="B29" s="6" t="s">
        <v>22</v>
      </c>
      <c r="C29" s="6" t="s">
        <v>21</v>
      </c>
      <c r="D29" s="6" t="s">
        <v>10</v>
      </c>
      <c r="E29" s="6">
        <v>8</v>
      </c>
      <c r="F29" s="6">
        <v>70000</v>
      </c>
      <c r="G29" s="6">
        <f t="shared" si="0"/>
        <v>560000</v>
      </c>
    </row>
    <row r="30" spans="1:7" ht="14.55" x14ac:dyDescent="0.35">
      <c r="A30" s="12">
        <v>45324</v>
      </c>
      <c r="B30" s="6" t="s">
        <v>11</v>
      </c>
      <c r="C30" s="6" t="s">
        <v>23</v>
      </c>
      <c r="D30" s="6" t="s">
        <v>13</v>
      </c>
      <c r="E30" s="6">
        <v>6</v>
      </c>
      <c r="F30" s="6">
        <v>50000</v>
      </c>
      <c r="G30" s="6">
        <f t="shared" si="0"/>
        <v>300000</v>
      </c>
    </row>
    <row r="31" spans="1:7" ht="14.55" x14ac:dyDescent="0.35">
      <c r="A31" s="12">
        <v>45325</v>
      </c>
      <c r="B31" s="6" t="s">
        <v>14</v>
      </c>
      <c r="C31" s="6" t="s">
        <v>15</v>
      </c>
      <c r="D31" s="6" t="s">
        <v>16</v>
      </c>
      <c r="E31" s="6">
        <v>10</v>
      </c>
      <c r="F31" s="6">
        <v>20000</v>
      </c>
      <c r="G31" s="6">
        <f t="shared" si="0"/>
        <v>200000</v>
      </c>
    </row>
    <row r="32" spans="1:7" ht="14.55" x14ac:dyDescent="0.35">
      <c r="A32" s="12">
        <v>45326</v>
      </c>
      <c r="B32" s="6" t="s">
        <v>17</v>
      </c>
      <c r="C32" s="6" t="s">
        <v>9</v>
      </c>
      <c r="D32" s="6" t="s">
        <v>19</v>
      </c>
      <c r="E32" s="6">
        <v>20</v>
      </c>
      <c r="F32" s="6">
        <v>30000</v>
      </c>
      <c r="G32" s="6">
        <f t="shared" si="0"/>
        <v>600000</v>
      </c>
    </row>
    <row r="33" spans="1:7" ht="14.55" x14ac:dyDescent="0.35">
      <c r="A33" s="12">
        <v>45327</v>
      </c>
      <c r="B33" s="6" t="s">
        <v>8</v>
      </c>
      <c r="C33" s="6" t="s">
        <v>21</v>
      </c>
      <c r="D33" s="6" t="s">
        <v>10</v>
      </c>
      <c r="E33" s="6">
        <v>4</v>
      </c>
      <c r="F33" s="6">
        <v>70000</v>
      </c>
      <c r="G33" s="6">
        <f t="shared" si="0"/>
        <v>280000</v>
      </c>
    </row>
    <row r="34" spans="1:7" ht="14.55" x14ac:dyDescent="0.35">
      <c r="A34" s="12">
        <v>45328</v>
      </c>
      <c r="B34" s="6" t="s">
        <v>22</v>
      </c>
      <c r="C34" s="6" t="s">
        <v>23</v>
      </c>
      <c r="D34" s="6" t="s">
        <v>13</v>
      </c>
      <c r="E34" s="6">
        <v>9</v>
      </c>
      <c r="F34" s="6">
        <v>50000</v>
      </c>
      <c r="G34" s="6">
        <f t="shared" si="0"/>
        <v>450000</v>
      </c>
    </row>
    <row r="35" spans="1:7" ht="14.55" x14ac:dyDescent="0.35">
      <c r="A35" s="12">
        <v>45329</v>
      </c>
      <c r="B35" s="6" t="s">
        <v>11</v>
      </c>
      <c r="C35" s="6" t="s">
        <v>21</v>
      </c>
      <c r="D35" s="6" t="s">
        <v>16</v>
      </c>
      <c r="E35" s="6">
        <v>5</v>
      </c>
      <c r="F35" s="6">
        <v>20000</v>
      </c>
      <c r="G35" s="6">
        <f t="shared" si="0"/>
        <v>100000</v>
      </c>
    </row>
    <row r="36" spans="1:7" ht="14.55" x14ac:dyDescent="0.35">
      <c r="A36" s="12">
        <v>45330</v>
      </c>
      <c r="B36" s="6" t="s">
        <v>8</v>
      </c>
      <c r="C36" s="6" t="s">
        <v>23</v>
      </c>
      <c r="D36" s="6" t="s">
        <v>19</v>
      </c>
      <c r="E36" s="6">
        <v>15</v>
      </c>
      <c r="F36" s="6">
        <v>30000</v>
      </c>
      <c r="G36" s="6">
        <f t="shared" si="0"/>
        <v>450000</v>
      </c>
    </row>
    <row r="37" spans="1:7" ht="14.55" x14ac:dyDescent="0.35">
      <c r="A37" s="12">
        <v>45331</v>
      </c>
      <c r="B37" s="6" t="s">
        <v>17</v>
      </c>
      <c r="C37" s="6" t="s">
        <v>15</v>
      </c>
      <c r="D37" s="6" t="s">
        <v>10</v>
      </c>
      <c r="E37" s="6">
        <v>7</v>
      </c>
      <c r="F37" s="6">
        <v>70000</v>
      </c>
      <c r="G37" s="6">
        <f t="shared" si="0"/>
        <v>490000</v>
      </c>
    </row>
    <row r="38" spans="1:7" ht="14.55" x14ac:dyDescent="0.35">
      <c r="A38" s="12">
        <v>45332</v>
      </c>
      <c r="B38" s="6" t="s">
        <v>20</v>
      </c>
      <c r="C38" s="6" t="s">
        <v>18</v>
      </c>
      <c r="D38" s="6" t="s">
        <v>13</v>
      </c>
      <c r="E38" s="6">
        <v>11</v>
      </c>
      <c r="F38" s="6">
        <v>50000</v>
      </c>
      <c r="G38" s="6">
        <f t="shared" si="0"/>
        <v>550000</v>
      </c>
    </row>
    <row r="39" spans="1:7" ht="14.55" x14ac:dyDescent="0.35">
      <c r="A39" s="12">
        <v>45333</v>
      </c>
      <c r="B39" s="6" t="s">
        <v>22</v>
      </c>
      <c r="C39" s="6" t="s">
        <v>9</v>
      </c>
      <c r="D39" s="6" t="s">
        <v>16</v>
      </c>
      <c r="E39" s="6">
        <v>12</v>
      </c>
      <c r="F39" s="6">
        <v>20000</v>
      </c>
      <c r="G39" s="6">
        <f t="shared" si="0"/>
        <v>240000</v>
      </c>
    </row>
    <row r="40" spans="1:7" ht="14.55" x14ac:dyDescent="0.35">
      <c r="A40" s="12">
        <v>45334</v>
      </c>
      <c r="B40" s="6" t="s">
        <v>11</v>
      </c>
      <c r="C40" s="6" t="s">
        <v>9</v>
      </c>
      <c r="D40" s="6" t="s">
        <v>19</v>
      </c>
      <c r="E40" s="6">
        <v>10</v>
      </c>
      <c r="F40" s="6">
        <v>30000</v>
      </c>
      <c r="G40" s="6">
        <f t="shared" si="0"/>
        <v>300000</v>
      </c>
    </row>
    <row r="41" spans="1:7" ht="14.55" x14ac:dyDescent="0.35">
      <c r="A41" s="12">
        <v>45335</v>
      </c>
      <c r="B41" s="6" t="s">
        <v>14</v>
      </c>
      <c r="C41" s="6" t="s">
        <v>12</v>
      </c>
      <c r="D41" s="6" t="s">
        <v>10</v>
      </c>
      <c r="E41" s="6">
        <v>9</v>
      </c>
      <c r="F41" s="6">
        <v>70000</v>
      </c>
      <c r="G41" s="6">
        <f t="shared" si="0"/>
        <v>630000</v>
      </c>
    </row>
    <row r="42" spans="1:7" ht="14.55" x14ac:dyDescent="0.35">
      <c r="A42" s="12">
        <v>45336</v>
      </c>
      <c r="B42" s="6" t="s">
        <v>17</v>
      </c>
      <c r="C42" s="6" t="s">
        <v>15</v>
      </c>
      <c r="D42" s="6" t="s">
        <v>13</v>
      </c>
      <c r="E42" s="6">
        <v>8</v>
      </c>
      <c r="F42" s="6">
        <v>50000</v>
      </c>
      <c r="G42" s="6">
        <f t="shared" si="0"/>
        <v>400000</v>
      </c>
    </row>
    <row r="43" spans="1:7" ht="14.55" x14ac:dyDescent="0.35">
      <c r="A43" s="12">
        <v>45337</v>
      </c>
      <c r="B43" s="6" t="s">
        <v>20</v>
      </c>
      <c r="C43" s="6" t="s">
        <v>18</v>
      </c>
      <c r="D43" s="6" t="s">
        <v>16</v>
      </c>
      <c r="E43" s="6">
        <v>11</v>
      </c>
      <c r="F43" s="6">
        <v>20000</v>
      </c>
      <c r="G43" s="6">
        <f t="shared" si="0"/>
        <v>220000</v>
      </c>
    </row>
    <row r="44" spans="1:7" ht="14.55" x14ac:dyDescent="0.35">
      <c r="A44" s="12">
        <v>45338</v>
      </c>
      <c r="B44" s="6" t="s">
        <v>8</v>
      </c>
      <c r="C44" s="6" t="s">
        <v>21</v>
      </c>
      <c r="D44" s="6" t="s">
        <v>19</v>
      </c>
      <c r="E44" s="6">
        <v>14</v>
      </c>
      <c r="F44" s="6">
        <v>30000</v>
      </c>
      <c r="G44" s="6">
        <f t="shared" si="0"/>
        <v>420000</v>
      </c>
    </row>
    <row r="45" spans="1:7" ht="14.55" x14ac:dyDescent="0.35">
      <c r="A45" s="12">
        <v>45339</v>
      </c>
      <c r="B45" s="6" t="s">
        <v>11</v>
      </c>
      <c r="C45" s="6" t="s">
        <v>23</v>
      </c>
      <c r="D45" s="6" t="s">
        <v>10</v>
      </c>
      <c r="E45" s="6">
        <v>10</v>
      </c>
      <c r="F45" s="6">
        <v>70000</v>
      </c>
      <c r="G45" s="6">
        <f t="shared" si="0"/>
        <v>700000</v>
      </c>
    </row>
    <row r="46" spans="1:7" ht="14.55" x14ac:dyDescent="0.35">
      <c r="A46" s="12">
        <v>45340</v>
      </c>
      <c r="B46" s="6" t="s">
        <v>14</v>
      </c>
      <c r="C46" s="6" t="s">
        <v>15</v>
      </c>
      <c r="D46" s="6" t="s">
        <v>13</v>
      </c>
      <c r="E46" s="6">
        <v>9</v>
      </c>
      <c r="F46" s="6">
        <v>50000</v>
      </c>
      <c r="G46" s="6">
        <f t="shared" si="0"/>
        <v>450000</v>
      </c>
    </row>
    <row r="47" spans="1:7" ht="14.55" x14ac:dyDescent="0.35">
      <c r="A47" s="12">
        <v>45341</v>
      </c>
      <c r="B47" s="6" t="s">
        <v>17</v>
      </c>
      <c r="C47" s="6" t="s">
        <v>18</v>
      </c>
      <c r="D47" s="6" t="s">
        <v>16</v>
      </c>
      <c r="E47" s="6">
        <v>13</v>
      </c>
      <c r="F47" s="6">
        <v>20000</v>
      </c>
      <c r="G47" s="6">
        <f t="shared" si="0"/>
        <v>260000</v>
      </c>
    </row>
    <row r="48" spans="1:7" ht="14.55" x14ac:dyDescent="0.35">
      <c r="A48" s="12">
        <v>45342</v>
      </c>
      <c r="B48" s="6" t="s">
        <v>20</v>
      </c>
      <c r="C48" s="6" t="s">
        <v>21</v>
      </c>
      <c r="D48" s="6" t="s">
        <v>19</v>
      </c>
      <c r="E48" s="6">
        <v>8</v>
      </c>
      <c r="F48" s="6">
        <v>30000</v>
      </c>
      <c r="G48" s="6">
        <f t="shared" si="0"/>
        <v>240000</v>
      </c>
    </row>
    <row r="49" spans="1:7" ht="14.55" x14ac:dyDescent="0.35">
      <c r="A49" s="12">
        <v>45343</v>
      </c>
      <c r="B49" s="6" t="s">
        <v>22</v>
      </c>
      <c r="C49" s="6" t="s">
        <v>23</v>
      </c>
      <c r="D49" s="6" t="s">
        <v>10</v>
      </c>
      <c r="E49" s="6">
        <v>12</v>
      </c>
      <c r="F49" s="6">
        <v>70000</v>
      </c>
      <c r="G49" s="6">
        <f t="shared" si="0"/>
        <v>840000</v>
      </c>
    </row>
    <row r="50" spans="1:7" ht="14.55" x14ac:dyDescent="0.35">
      <c r="A50" s="12">
        <v>45344</v>
      </c>
      <c r="B50" s="6" t="s">
        <v>11</v>
      </c>
      <c r="C50" s="6" t="s">
        <v>15</v>
      </c>
      <c r="D50" s="6" t="s">
        <v>13</v>
      </c>
      <c r="E50" s="6">
        <v>7</v>
      </c>
      <c r="F50" s="6">
        <v>50000</v>
      </c>
      <c r="G50" s="6">
        <f t="shared" si="0"/>
        <v>350000</v>
      </c>
    </row>
    <row r="51" spans="1:7" ht="14.55" x14ac:dyDescent="0.35">
      <c r="A51" s="12">
        <v>45345</v>
      </c>
      <c r="B51" s="6" t="s">
        <v>14</v>
      </c>
      <c r="C51" s="6" t="s">
        <v>18</v>
      </c>
      <c r="D51" s="6" t="s">
        <v>16</v>
      </c>
      <c r="E51" s="6">
        <v>9</v>
      </c>
      <c r="F51" s="6">
        <v>20000</v>
      </c>
      <c r="G51" s="6">
        <f t="shared" si="0"/>
        <v>180000</v>
      </c>
    </row>
    <row r="52" spans="1:7" ht="14.55" x14ac:dyDescent="0.35">
      <c r="A52" s="12">
        <v>45346</v>
      </c>
      <c r="B52" s="6" t="s">
        <v>8</v>
      </c>
      <c r="C52" s="6" t="s">
        <v>9</v>
      </c>
      <c r="D52" s="6" t="s">
        <v>19</v>
      </c>
      <c r="E52" s="6">
        <v>12</v>
      </c>
      <c r="F52" s="6">
        <v>30000</v>
      </c>
      <c r="G52" s="6">
        <f t="shared" si="0"/>
        <v>360000</v>
      </c>
    </row>
    <row r="53" spans="1:7" ht="14.55" x14ac:dyDescent="0.35">
      <c r="A53" s="12">
        <v>45347</v>
      </c>
      <c r="B53" s="6" t="s">
        <v>20</v>
      </c>
      <c r="C53" s="6" t="s">
        <v>12</v>
      </c>
      <c r="D53" s="6" t="s">
        <v>10</v>
      </c>
      <c r="E53" s="6">
        <v>5</v>
      </c>
      <c r="F53" s="6">
        <v>70000</v>
      </c>
      <c r="G53" s="6">
        <f t="shared" si="0"/>
        <v>350000</v>
      </c>
    </row>
    <row r="54" spans="1:7" ht="14.55" x14ac:dyDescent="0.35">
      <c r="A54" s="12">
        <v>45352</v>
      </c>
      <c r="B54" s="6" t="s">
        <v>22</v>
      </c>
      <c r="C54" s="6" t="s">
        <v>9</v>
      </c>
      <c r="D54" s="6" t="s">
        <v>10</v>
      </c>
      <c r="E54" s="6">
        <v>12</v>
      </c>
      <c r="F54" s="6">
        <v>70000</v>
      </c>
      <c r="G54" s="6">
        <f t="shared" si="0"/>
        <v>840000</v>
      </c>
    </row>
    <row r="55" spans="1:7" ht="14.55" x14ac:dyDescent="0.35">
      <c r="A55" s="12">
        <v>45353</v>
      </c>
      <c r="B55" s="6" t="s">
        <v>11</v>
      </c>
      <c r="C55" s="6" t="s">
        <v>9</v>
      </c>
      <c r="D55" s="6" t="s">
        <v>13</v>
      </c>
      <c r="E55" s="6">
        <v>8</v>
      </c>
      <c r="F55" s="6">
        <v>50000</v>
      </c>
      <c r="G55" s="6">
        <f t="shared" si="0"/>
        <v>400000</v>
      </c>
    </row>
    <row r="56" spans="1:7" ht="14.55" x14ac:dyDescent="0.35">
      <c r="A56" s="12">
        <v>45354</v>
      </c>
      <c r="B56" s="6" t="s">
        <v>14</v>
      </c>
      <c r="C56" s="6" t="s">
        <v>21</v>
      </c>
      <c r="D56" s="6" t="s">
        <v>16</v>
      </c>
      <c r="E56" s="6">
        <v>7</v>
      </c>
      <c r="F56" s="6">
        <v>20000</v>
      </c>
      <c r="G56" s="6">
        <f t="shared" si="0"/>
        <v>140000</v>
      </c>
    </row>
    <row r="57" spans="1:7" ht="14.55" x14ac:dyDescent="0.35">
      <c r="A57" s="12">
        <v>45355</v>
      </c>
      <c r="B57" s="6" t="s">
        <v>17</v>
      </c>
      <c r="C57" s="6" t="s">
        <v>23</v>
      </c>
      <c r="D57" s="6" t="s">
        <v>19</v>
      </c>
      <c r="E57" s="6">
        <v>9</v>
      </c>
      <c r="F57" s="6">
        <v>30000</v>
      </c>
      <c r="G57" s="6">
        <f t="shared" si="0"/>
        <v>270000</v>
      </c>
    </row>
    <row r="58" spans="1:7" ht="14.55" x14ac:dyDescent="0.35">
      <c r="A58" s="12">
        <v>45356</v>
      </c>
      <c r="B58" s="6" t="s">
        <v>20</v>
      </c>
      <c r="C58" s="6" t="s">
        <v>21</v>
      </c>
      <c r="D58" s="6" t="s">
        <v>10</v>
      </c>
      <c r="E58" s="6">
        <v>6</v>
      </c>
      <c r="F58" s="6">
        <v>70000</v>
      </c>
      <c r="G58" s="6">
        <f t="shared" si="0"/>
        <v>420000</v>
      </c>
    </row>
    <row r="59" spans="1:7" ht="14.55" x14ac:dyDescent="0.35">
      <c r="A59" s="12">
        <v>45357</v>
      </c>
      <c r="B59" s="6" t="s">
        <v>8</v>
      </c>
      <c r="C59" s="6" t="s">
        <v>23</v>
      </c>
      <c r="D59" s="6" t="s">
        <v>13</v>
      </c>
      <c r="E59" s="6">
        <v>10</v>
      </c>
      <c r="F59" s="6">
        <v>50000</v>
      </c>
      <c r="G59" s="6">
        <f t="shared" si="0"/>
        <v>500000</v>
      </c>
    </row>
    <row r="60" spans="1:7" ht="14.55" x14ac:dyDescent="0.35">
      <c r="A60" s="12">
        <v>45358</v>
      </c>
      <c r="B60" s="6" t="s">
        <v>11</v>
      </c>
      <c r="C60" s="6" t="s">
        <v>15</v>
      </c>
      <c r="D60" s="6" t="s">
        <v>16</v>
      </c>
      <c r="E60" s="6">
        <v>8</v>
      </c>
      <c r="F60" s="6">
        <v>20000</v>
      </c>
      <c r="G60" s="6">
        <f t="shared" si="0"/>
        <v>160000</v>
      </c>
    </row>
    <row r="61" spans="1:7" ht="14.55" x14ac:dyDescent="0.35">
      <c r="A61" s="12">
        <v>45359</v>
      </c>
      <c r="B61" s="6" t="s">
        <v>8</v>
      </c>
      <c r="C61" s="6" t="s">
        <v>18</v>
      </c>
      <c r="D61" s="6" t="s">
        <v>19</v>
      </c>
      <c r="E61" s="6">
        <v>13</v>
      </c>
      <c r="F61" s="6">
        <v>30000</v>
      </c>
      <c r="G61" s="6">
        <f t="shared" si="0"/>
        <v>390000</v>
      </c>
    </row>
    <row r="62" spans="1:7" ht="15" thickBot="1" x14ac:dyDescent="0.35">
      <c r="A62" s="12">
        <v>45360</v>
      </c>
      <c r="B62" s="6" t="s">
        <v>17</v>
      </c>
      <c r="C62" s="6" t="s">
        <v>9</v>
      </c>
      <c r="D62" s="6" t="s">
        <v>10</v>
      </c>
      <c r="E62" s="6">
        <v>9</v>
      </c>
      <c r="F62" s="6">
        <v>70000</v>
      </c>
      <c r="G62" s="6">
        <f t="shared" si="0"/>
        <v>630000</v>
      </c>
    </row>
    <row r="63" spans="1:7" ht="15.6" thickTop="1" thickBot="1" x14ac:dyDescent="0.35">
      <c r="A63" s="16">
        <v>45361</v>
      </c>
      <c r="B63" s="15" t="s">
        <v>20</v>
      </c>
      <c r="C63" s="17" t="s">
        <v>15</v>
      </c>
      <c r="D63" s="19" t="s">
        <v>13</v>
      </c>
      <c r="E63" s="21">
        <v>5</v>
      </c>
      <c r="F63" s="18">
        <v>50000</v>
      </c>
      <c r="G63" s="20">
        <f t="shared" si="0"/>
        <v>250000</v>
      </c>
    </row>
    <row r="64" spans="1:7" ht="15.6" thickTop="1" thickBot="1" x14ac:dyDescent="0.35">
      <c r="A64" s="16">
        <v>45362</v>
      </c>
      <c r="B64" s="15" t="s">
        <v>22</v>
      </c>
      <c r="C64" s="17" t="s">
        <v>12</v>
      </c>
      <c r="D64" s="19" t="s">
        <v>16</v>
      </c>
      <c r="E64" s="21">
        <v>11</v>
      </c>
      <c r="F64" s="18">
        <v>20000</v>
      </c>
      <c r="G64" s="20">
        <f t="shared" si="0"/>
        <v>220000</v>
      </c>
    </row>
    <row r="65" spans="1:12" ht="15.6" thickTop="1" thickBot="1" x14ac:dyDescent="0.35">
      <c r="A65" s="16">
        <v>45363</v>
      </c>
      <c r="B65" s="15" t="s">
        <v>11</v>
      </c>
      <c r="C65" s="17" t="s">
        <v>15</v>
      </c>
      <c r="D65" s="19" t="s">
        <v>19</v>
      </c>
      <c r="E65" s="21">
        <v>14</v>
      </c>
      <c r="F65" s="18">
        <v>30000</v>
      </c>
      <c r="G65" s="20">
        <f t="shared" si="0"/>
        <v>420000</v>
      </c>
    </row>
    <row r="66" spans="1:12" ht="15.6" thickTop="1" thickBot="1" x14ac:dyDescent="0.35">
      <c r="A66" s="16">
        <v>45364</v>
      </c>
      <c r="B66" s="15" t="s">
        <v>14</v>
      </c>
      <c r="C66" s="17" t="s">
        <v>18</v>
      </c>
      <c r="D66" s="19" t="s">
        <v>10</v>
      </c>
      <c r="E66" s="21">
        <v>10</v>
      </c>
      <c r="F66" s="18">
        <v>70000</v>
      </c>
      <c r="G66" s="20">
        <f t="shared" si="0"/>
        <v>700000</v>
      </c>
    </row>
    <row r="67" spans="1:12" ht="15.6" thickTop="1" thickBot="1" x14ac:dyDescent="0.35">
      <c r="A67" s="16">
        <v>45365</v>
      </c>
      <c r="B67" s="15" t="s">
        <v>17</v>
      </c>
      <c r="C67" s="17" t="s">
        <v>21</v>
      </c>
      <c r="D67" s="19" t="s">
        <v>13</v>
      </c>
      <c r="E67" s="21">
        <v>6</v>
      </c>
      <c r="F67" s="18">
        <v>50000</v>
      </c>
      <c r="G67" s="20">
        <f t="shared" si="0"/>
        <v>300000</v>
      </c>
    </row>
    <row r="68" spans="1:12" ht="15.6" thickTop="1" thickBot="1" x14ac:dyDescent="0.35">
      <c r="A68" s="16">
        <v>45366</v>
      </c>
      <c r="B68" s="15" t="s">
        <v>8</v>
      </c>
      <c r="C68" s="17" t="s">
        <v>23</v>
      </c>
      <c r="D68" s="19" t="s">
        <v>16</v>
      </c>
      <c r="E68" s="21">
        <v>8</v>
      </c>
      <c r="F68" s="18">
        <v>20000</v>
      </c>
      <c r="G68" s="20">
        <f t="shared" si="0"/>
        <v>160000</v>
      </c>
    </row>
    <row r="69" spans="1:12" ht="15.6" thickTop="1" thickBot="1" x14ac:dyDescent="0.35">
      <c r="A69" s="16">
        <v>45367</v>
      </c>
      <c r="B69" s="15" t="s">
        <v>22</v>
      </c>
      <c r="C69" s="17" t="s">
        <v>15</v>
      </c>
      <c r="D69" s="19" t="s">
        <v>19</v>
      </c>
      <c r="E69" s="21">
        <v>12</v>
      </c>
      <c r="F69" s="18">
        <v>30000</v>
      </c>
      <c r="G69" s="20">
        <f t="shared" ref="G69:G79" si="1">E69*F69</f>
        <v>360000</v>
      </c>
    </row>
    <row r="70" spans="1:12" ht="15.6" thickTop="1" thickBot="1" x14ac:dyDescent="0.35">
      <c r="A70" s="16">
        <v>45368</v>
      </c>
      <c r="B70" s="15" t="s">
        <v>11</v>
      </c>
      <c r="C70" s="17" t="s">
        <v>18</v>
      </c>
      <c r="D70" s="19" t="s">
        <v>10</v>
      </c>
      <c r="E70" s="21">
        <v>9</v>
      </c>
      <c r="F70" s="18">
        <v>70000</v>
      </c>
      <c r="G70" s="20">
        <f t="shared" si="1"/>
        <v>630000</v>
      </c>
    </row>
    <row r="71" spans="1:12" ht="18.600000000000001" thickTop="1" thickBot="1" x14ac:dyDescent="0.35">
      <c r="A71" s="16">
        <v>45369</v>
      </c>
      <c r="B71" s="15" t="s">
        <v>8</v>
      </c>
      <c r="C71" s="17" t="s">
        <v>12</v>
      </c>
      <c r="D71" s="19" t="s">
        <v>13</v>
      </c>
      <c r="E71" s="21">
        <v>7</v>
      </c>
      <c r="F71" s="18">
        <v>50000</v>
      </c>
      <c r="G71" s="20">
        <f t="shared" si="1"/>
        <v>350000</v>
      </c>
      <c r="I71" s="8"/>
      <c r="J71" s="8"/>
      <c r="K71" s="8"/>
      <c r="L71" s="8"/>
    </row>
    <row r="72" spans="1:12" ht="19.2" thickTop="1" thickBot="1" x14ac:dyDescent="0.35">
      <c r="A72" s="16">
        <v>45370</v>
      </c>
      <c r="B72" s="15" t="s">
        <v>17</v>
      </c>
      <c r="C72" s="17" t="s">
        <v>15</v>
      </c>
      <c r="D72" s="19" t="s">
        <v>16</v>
      </c>
      <c r="E72" s="21">
        <v>14</v>
      </c>
      <c r="F72" s="18">
        <v>20000</v>
      </c>
      <c r="G72" s="20">
        <f>E72*F72</f>
        <v>280000</v>
      </c>
      <c r="I72" s="9"/>
      <c r="J72" s="9"/>
      <c r="K72" s="10"/>
      <c r="L72" s="10"/>
    </row>
    <row r="73" spans="1:12" ht="19.2" thickTop="1" thickBot="1" x14ac:dyDescent="0.35">
      <c r="A73" s="16">
        <v>45371</v>
      </c>
      <c r="B73" s="15" t="s">
        <v>20</v>
      </c>
      <c r="C73" s="17" t="s">
        <v>18</v>
      </c>
      <c r="D73" s="19" t="s">
        <v>19</v>
      </c>
      <c r="E73" s="21">
        <v>8</v>
      </c>
      <c r="F73" s="18">
        <v>30000</v>
      </c>
      <c r="G73" s="20">
        <f t="shared" si="1"/>
        <v>240000</v>
      </c>
      <c r="I73" s="9"/>
      <c r="J73" s="9"/>
      <c r="K73" s="10"/>
      <c r="L73" s="10"/>
    </row>
    <row r="74" spans="1:12" ht="19.2" thickTop="1" thickBot="1" x14ac:dyDescent="0.35">
      <c r="A74" s="16">
        <v>45372</v>
      </c>
      <c r="B74" s="15" t="s">
        <v>22</v>
      </c>
      <c r="C74" s="17" t="s">
        <v>21</v>
      </c>
      <c r="D74" s="19" t="s">
        <v>10</v>
      </c>
      <c r="E74" s="21">
        <v>11</v>
      </c>
      <c r="F74" s="18">
        <v>70000</v>
      </c>
      <c r="G74" s="20">
        <f t="shared" si="1"/>
        <v>770000</v>
      </c>
      <c r="I74" s="9"/>
      <c r="J74" s="9"/>
      <c r="K74" s="10"/>
      <c r="L74" s="10"/>
    </row>
    <row r="75" spans="1:12" ht="19.2" thickTop="1" thickBot="1" x14ac:dyDescent="0.35">
      <c r="A75" s="16">
        <v>45373</v>
      </c>
      <c r="B75" s="15" t="s">
        <v>8</v>
      </c>
      <c r="C75" s="17" t="s">
        <v>23</v>
      </c>
      <c r="D75" s="19" t="s">
        <v>13</v>
      </c>
      <c r="E75" s="21">
        <v>5</v>
      </c>
      <c r="F75" s="18">
        <v>50000</v>
      </c>
      <c r="G75" s="20">
        <f t="shared" si="1"/>
        <v>250000</v>
      </c>
      <c r="I75" s="9"/>
      <c r="J75" s="9"/>
      <c r="K75" s="10"/>
      <c r="L75" s="10"/>
    </row>
    <row r="76" spans="1:12" ht="15.6" thickTop="1" thickBot="1" x14ac:dyDescent="0.35">
      <c r="A76" s="16">
        <v>45374</v>
      </c>
      <c r="B76" s="15" t="s">
        <v>14</v>
      </c>
      <c r="C76" s="17" t="s">
        <v>15</v>
      </c>
      <c r="D76" s="19" t="s">
        <v>16</v>
      </c>
      <c r="E76" s="21">
        <v>10</v>
      </c>
      <c r="F76" s="18">
        <v>20000</v>
      </c>
      <c r="G76" s="20">
        <f t="shared" si="1"/>
        <v>200000</v>
      </c>
    </row>
    <row r="77" spans="1:12" ht="15.6" thickTop="1" thickBot="1" x14ac:dyDescent="0.35">
      <c r="A77" s="16">
        <v>45375</v>
      </c>
      <c r="B77" s="15" t="s">
        <v>17</v>
      </c>
      <c r="C77" s="17" t="s">
        <v>18</v>
      </c>
      <c r="D77" s="19" t="s">
        <v>19</v>
      </c>
      <c r="E77" s="21">
        <v>9</v>
      </c>
      <c r="F77" s="18">
        <v>30000</v>
      </c>
      <c r="G77" s="20">
        <f t="shared" si="1"/>
        <v>270000</v>
      </c>
    </row>
    <row r="78" spans="1:12" ht="15.6" thickTop="1" thickBot="1" x14ac:dyDescent="0.35">
      <c r="A78" s="16">
        <v>45376</v>
      </c>
      <c r="B78" s="15" t="s">
        <v>20</v>
      </c>
      <c r="C78" s="17" t="s">
        <v>23</v>
      </c>
      <c r="D78" s="19" t="s">
        <v>10</v>
      </c>
      <c r="E78" s="21">
        <v>10</v>
      </c>
      <c r="F78" s="18">
        <v>70000</v>
      </c>
      <c r="G78" s="20">
        <f t="shared" si="1"/>
        <v>700000</v>
      </c>
    </row>
    <row r="79" spans="1:12" ht="15.6" thickTop="1" thickBot="1" x14ac:dyDescent="0.35">
      <c r="A79" s="16">
        <v>45381</v>
      </c>
      <c r="B79" s="15" t="s">
        <v>8</v>
      </c>
      <c r="C79" s="17" t="s">
        <v>18</v>
      </c>
      <c r="D79" s="19" t="s">
        <v>19</v>
      </c>
      <c r="E79" s="21">
        <v>5</v>
      </c>
      <c r="F79" s="18">
        <v>30000</v>
      </c>
      <c r="G79" s="20">
        <f t="shared" si="1"/>
        <v>150000</v>
      </c>
    </row>
    <row r="80" spans="1:12" ht="15" thickTop="1" x14ac:dyDescent="0.3">
      <c r="A80" s="2"/>
      <c r="B80" s="2"/>
      <c r="C80" s="2"/>
      <c r="D80" s="2"/>
      <c r="E80" s="2"/>
      <c r="F80" s="22" t="s">
        <v>24</v>
      </c>
      <c r="G80" s="20">
        <f>SUM(G4:G79)</f>
        <v>28670000</v>
      </c>
    </row>
    <row r="89" spans="4:4" x14ac:dyDescent="0.3">
      <c r="D89" s="11"/>
    </row>
  </sheetData>
  <mergeCells count="2">
    <mergeCell ref="A1:G2"/>
    <mergeCell ref="J5:M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1"/>
  <sheetViews>
    <sheetView workbookViewId="0">
      <selection activeCell="E15" sqref="E15"/>
    </sheetView>
  </sheetViews>
  <sheetFormatPr defaultRowHeight="14.4" x14ac:dyDescent="0.3"/>
  <cols>
    <col min="1" max="1" width="13.21875" bestFit="1" customWidth="1"/>
    <col min="2" max="2" width="22.77734375" bestFit="1" customWidth="1"/>
    <col min="5" max="5" width="22.109375" customWidth="1"/>
    <col min="6" max="6" width="26.33203125" customWidth="1"/>
  </cols>
  <sheetData>
    <row r="3" spans="4:7" ht="18" x14ac:dyDescent="0.35">
      <c r="D3" s="41" t="s">
        <v>83</v>
      </c>
      <c r="E3" s="42"/>
      <c r="F3" s="42"/>
      <c r="G3" s="43"/>
    </row>
    <row r="6" spans="4:7" x14ac:dyDescent="0.3">
      <c r="E6" s="23" t="s">
        <v>25</v>
      </c>
      <c r="F6" s="24" t="s">
        <v>27</v>
      </c>
    </row>
    <row r="7" spans="4:7" x14ac:dyDescent="0.3">
      <c r="E7" s="24" t="s">
        <v>13</v>
      </c>
      <c r="F7" s="24">
        <v>6950000</v>
      </c>
    </row>
    <row r="8" spans="4:7" x14ac:dyDescent="0.3">
      <c r="E8" s="24" t="s">
        <v>10</v>
      </c>
      <c r="F8" s="24">
        <v>12250000</v>
      </c>
    </row>
    <row r="9" spans="4:7" x14ac:dyDescent="0.3">
      <c r="E9" s="24" t="s">
        <v>19</v>
      </c>
      <c r="F9" s="24">
        <v>6150000</v>
      </c>
    </row>
    <row r="10" spans="4:7" x14ac:dyDescent="0.3">
      <c r="E10" s="24" t="s">
        <v>16</v>
      </c>
      <c r="F10" s="24">
        <v>3320000</v>
      </c>
    </row>
    <row r="11" spans="4:7" x14ac:dyDescent="0.3">
      <c r="E11" s="24" t="s">
        <v>26</v>
      </c>
      <c r="F11" s="24">
        <v>28670000</v>
      </c>
    </row>
  </sheetData>
  <mergeCells count="1">
    <mergeCell ref="D3:G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9"/>
  <sheetViews>
    <sheetView workbookViewId="0">
      <selection activeCell="E4" sqref="E4:H4"/>
    </sheetView>
  </sheetViews>
  <sheetFormatPr defaultRowHeight="14.4" x14ac:dyDescent="0.3"/>
  <cols>
    <col min="1" max="1" width="15.77734375" customWidth="1"/>
    <col min="2" max="2" width="15.44140625" bestFit="1" customWidth="1"/>
    <col min="6" max="7" width="16.77734375" customWidth="1"/>
  </cols>
  <sheetData>
    <row r="4" spans="5:8" ht="18" x14ac:dyDescent="0.3">
      <c r="E4" s="44" t="s">
        <v>84</v>
      </c>
      <c r="F4" s="45"/>
      <c r="G4" s="45"/>
      <c r="H4" s="45"/>
    </row>
    <row r="6" spans="5:8" x14ac:dyDescent="0.3">
      <c r="F6" s="23" t="s">
        <v>25</v>
      </c>
      <c r="G6" s="24" t="s">
        <v>28</v>
      </c>
    </row>
    <row r="7" spans="5:8" x14ac:dyDescent="0.3">
      <c r="F7" s="24" t="s">
        <v>9</v>
      </c>
      <c r="G7" s="24">
        <v>42</v>
      </c>
    </row>
    <row r="8" spans="5:8" x14ac:dyDescent="0.3">
      <c r="F8" s="24" t="s">
        <v>19</v>
      </c>
      <c r="G8" s="24">
        <v>42</v>
      </c>
    </row>
    <row r="9" spans="5:8" x14ac:dyDescent="0.3">
      <c r="F9" s="24" t="s">
        <v>26</v>
      </c>
      <c r="G9" s="24">
        <v>42</v>
      </c>
    </row>
  </sheetData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7"/>
  <sheetViews>
    <sheetView topLeftCell="B1" workbookViewId="0">
      <selection activeCell="E5" sqref="E5:J5"/>
    </sheetView>
  </sheetViews>
  <sheetFormatPr defaultRowHeight="14.4" x14ac:dyDescent="0.3"/>
  <cols>
    <col min="6" max="6" width="14.44140625" customWidth="1"/>
    <col min="13" max="13" width="13.44140625" customWidth="1"/>
    <col min="17" max="17" width="10.109375" customWidth="1"/>
  </cols>
  <sheetData>
    <row r="5" spans="5:10" ht="18" thickBot="1" x14ac:dyDescent="0.35">
      <c r="E5" s="46" t="s">
        <v>29</v>
      </c>
      <c r="F5" s="46"/>
      <c r="G5" s="46"/>
      <c r="H5" s="46"/>
      <c r="I5" s="46"/>
      <c r="J5" s="46"/>
    </row>
    <row r="6" spans="5:10" ht="15" thickTop="1" x14ac:dyDescent="0.3">
      <c r="E6" s="47" t="s">
        <v>30</v>
      </c>
      <c r="F6" s="48"/>
      <c r="G6" s="48"/>
      <c r="H6" s="48"/>
      <c r="I6" s="48"/>
      <c r="J6" s="49"/>
    </row>
    <row r="7" spans="5:10" x14ac:dyDescent="0.3">
      <c r="E7" s="25" t="s">
        <v>31</v>
      </c>
      <c r="F7" s="25" t="s">
        <v>32</v>
      </c>
      <c r="G7" s="25" t="s">
        <v>33</v>
      </c>
      <c r="H7" s="25" t="s">
        <v>34</v>
      </c>
      <c r="I7" s="25" t="s">
        <v>35</v>
      </c>
      <c r="J7" s="25" t="s">
        <v>36</v>
      </c>
    </row>
    <row r="8" spans="5:10" ht="14.55" x14ac:dyDescent="0.35">
      <c r="E8" s="2">
        <v>2</v>
      </c>
      <c r="F8" s="2" t="s">
        <v>9</v>
      </c>
      <c r="G8" s="2">
        <v>30000</v>
      </c>
      <c r="H8" s="2"/>
      <c r="I8" s="2"/>
      <c r="J8" s="2"/>
    </row>
    <row r="9" spans="5:10" ht="14.55" x14ac:dyDescent="0.35">
      <c r="E9" s="2">
        <v>5</v>
      </c>
      <c r="F9" s="2" t="s">
        <v>12</v>
      </c>
      <c r="G9" s="2">
        <v>30000</v>
      </c>
      <c r="H9" s="2"/>
      <c r="I9" s="2"/>
      <c r="J9" s="2"/>
    </row>
    <row r="10" spans="5:10" ht="14.55" x14ac:dyDescent="0.35">
      <c r="E10" s="2">
        <v>1</v>
      </c>
      <c r="F10" s="2" t="s">
        <v>15</v>
      </c>
      <c r="G10" s="2">
        <v>30000</v>
      </c>
      <c r="H10" s="2"/>
      <c r="I10" s="2"/>
      <c r="J10" s="2"/>
    </row>
    <row r="11" spans="5:10" x14ac:dyDescent="0.3">
      <c r="E11" s="2">
        <v>3</v>
      </c>
      <c r="F11" s="2" t="s">
        <v>18</v>
      </c>
      <c r="G11" s="2">
        <v>30000</v>
      </c>
      <c r="H11" s="2"/>
      <c r="I11" s="2"/>
      <c r="J11" s="2"/>
    </row>
    <row r="12" spans="5:10" x14ac:dyDescent="0.3">
      <c r="E12" s="2">
        <v>4</v>
      </c>
      <c r="F12" s="2" t="s">
        <v>21</v>
      </c>
      <c r="G12" s="2">
        <v>30000</v>
      </c>
      <c r="H12" s="2"/>
      <c r="I12" s="2"/>
      <c r="J12" s="2"/>
    </row>
    <row r="13" spans="5:10" x14ac:dyDescent="0.3">
      <c r="E13" s="2">
        <v>6</v>
      </c>
      <c r="F13" s="2" t="s">
        <v>23</v>
      </c>
      <c r="G13" s="2">
        <v>30000</v>
      </c>
      <c r="H13" s="2"/>
      <c r="I13" s="2"/>
      <c r="J13" s="2"/>
    </row>
    <row r="15" spans="5:10" ht="18" x14ac:dyDescent="0.35">
      <c r="E15" s="56" t="s">
        <v>85</v>
      </c>
      <c r="F15" s="57"/>
      <c r="G15" s="57"/>
      <c r="H15" s="58"/>
    </row>
    <row r="17" spans="5:10" x14ac:dyDescent="0.3">
      <c r="E17" s="50" t="s">
        <v>29</v>
      </c>
      <c r="F17" s="51"/>
      <c r="G17" s="51"/>
      <c r="H17" s="51"/>
      <c r="I17" s="51"/>
      <c r="J17" s="52"/>
    </row>
    <row r="18" spans="5:10" x14ac:dyDescent="0.3">
      <c r="E18" s="53" t="s">
        <v>30</v>
      </c>
      <c r="F18" s="54"/>
      <c r="G18" s="54"/>
      <c r="H18" s="54"/>
      <c r="I18" s="54"/>
      <c r="J18" s="55"/>
    </row>
    <row r="19" spans="5:10" x14ac:dyDescent="0.3">
      <c r="E19" s="26" t="s">
        <v>31</v>
      </c>
      <c r="F19" s="26" t="s">
        <v>32</v>
      </c>
      <c r="G19" s="26" t="s">
        <v>33</v>
      </c>
      <c r="H19" s="27" t="s">
        <v>34</v>
      </c>
      <c r="I19" s="26" t="s">
        <v>35</v>
      </c>
      <c r="J19" s="26" t="s">
        <v>36</v>
      </c>
    </row>
    <row r="20" spans="5:10" x14ac:dyDescent="0.3">
      <c r="E20" s="2">
        <v>1</v>
      </c>
      <c r="F20" s="2" t="s">
        <v>40</v>
      </c>
      <c r="G20" s="2">
        <v>30000</v>
      </c>
      <c r="H20" s="7">
        <v>1150000</v>
      </c>
      <c r="I20" s="2">
        <f>IF(H20&gt;=2000000,H20*10%,IF(H20&lt;1000000,H20*6%,H20*8%))</f>
        <v>92000</v>
      </c>
      <c r="J20" s="2">
        <f>SUM(G20+I20)</f>
        <v>122000</v>
      </c>
    </row>
    <row r="21" spans="5:10" x14ac:dyDescent="0.3">
      <c r="E21" s="2">
        <v>2</v>
      </c>
      <c r="F21" s="2" t="s">
        <v>9</v>
      </c>
      <c r="G21" s="2">
        <v>30000</v>
      </c>
      <c r="H21" s="7">
        <v>1760000</v>
      </c>
      <c r="I21" s="2">
        <f t="shared" ref="I21:I25" si="0">IF(H21&gt;=2000000,H21*10%,IF(H21&lt;1000000,H21*6%,H21*8%))</f>
        <v>140800</v>
      </c>
      <c r="J21" s="2">
        <f t="shared" ref="J21:J24" si="1">SUM(G21+I21)</f>
        <v>170800</v>
      </c>
    </row>
    <row r="22" spans="5:10" x14ac:dyDescent="0.3">
      <c r="E22" s="2">
        <v>3</v>
      </c>
      <c r="F22" s="2" t="s">
        <v>39</v>
      </c>
      <c r="G22" s="2">
        <v>30000</v>
      </c>
      <c r="H22" s="7">
        <v>3340000</v>
      </c>
      <c r="I22" s="2">
        <f t="shared" si="0"/>
        <v>334000</v>
      </c>
      <c r="J22" s="2">
        <f t="shared" si="1"/>
        <v>364000</v>
      </c>
    </row>
    <row r="23" spans="5:10" x14ac:dyDescent="0.3">
      <c r="E23" s="2">
        <v>4</v>
      </c>
      <c r="F23" s="2" t="s">
        <v>38</v>
      </c>
      <c r="G23" s="2">
        <v>30000</v>
      </c>
      <c r="H23" s="7">
        <v>960000</v>
      </c>
      <c r="I23" s="2">
        <f t="shared" si="0"/>
        <v>57600</v>
      </c>
      <c r="J23" s="2">
        <f t="shared" si="1"/>
        <v>87600</v>
      </c>
    </row>
    <row r="24" spans="5:10" x14ac:dyDescent="0.3">
      <c r="E24" s="2">
        <v>5</v>
      </c>
      <c r="F24" s="2" t="s">
        <v>37</v>
      </c>
      <c r="G24" s="2">
        <v>30000</v>
      </c>
      <c r="H24" s="7">
        <v>840000</v>
      </c>
      <c r="I24" s="2">
        <f t="shared" si="0"/>
        <v>50400</v>
      </c>
      <c r="J24" s="2">
        <f t="shared" si="1"/>
        <v>80400</v>
      </c>
    </row>
    <row r="25" spans="5:10" x14ac:dyDescent="0.3">
      <c r="E25" s="2">
        <v>6</v>
      </c>
      <c r="F25" s="2" t="s">
        <v>23</v>
      </c>
      <c r="G25" s="2">
        <v>30000</v>
      </c>
      <c r="H25" s="7">
        <v>700000</v>
      </c>
      <c r="I25" s="2">
        <f t="shared" si="0"/>
        <v>42000</v>
      </c>
      <c r="J25" s="2">
        <f>SUM(G25+I25)</f>
        <v>72000</v>
      </c>
    </row>
    <row r="26" spans="5:10" x14ac:dyDescent="0.3">
      <c r="I26" s="28" t="s">
        <v>46</v>
      </c>
      <c r="J26" s="2">
        <f>AVERAGE(J20:J25)</f>
        <v>149466.66666666666</v>
      </c>
    </row>
    <row r="27" spans="5:10" x14ac:dyDescent="0.3">
      <c r="I27" s="29" t="s">
        <v>47</v>
      </c>
      <c r="J27" s="2">
        <f>INT(J26)</f>
        <v>149466</v>
      </c>
    </row>
  </sheetData>
  <mergeCells count="5">
    <mergeCell ref="E5:J5"/>
    <mergeCell ref="E6:J6"/>
    <mergeCell ref="E17:J17"/>
    <mergeCell ref="E18:J18"/>
    <mergeCell ref="E15:H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3"/>
  <sheetViews>
    <sheetView workbookViewId="0">
      <selection activeCell="F20" sqref="F20"/>
    </sheetView>
  </sheetViews>
  <sheetFormatPr defaultRowHeight="14.4" x14ac:dyDescent="0.3"/>
  <cols>
    <col min="1" max="1" width="14.21875" customWidth="1"/>
    <col min="2" max="2" width="12.77734375" customWidth="1"/>
    <col min="3" max="3" width="12.21875" customWidth="1"/>
    <col min="4" max="4" width="13.21875" customWidth="1"/>
    <col min="5" max="5" width="12" customWidth="1"/>
    <col min="6" max="6" width="21.88671875" customWidth="1"/>
    <col min="7" max="7" width="22.6640625" customWidth="1"/>
    <col min="8" max="8" width="20.77734375" customWidth="1"/>
  </cols>
  <sheetData>
    <row r="4" spans="4:8" x14ac:dyDescent="0.3">
      <c r="E4" s="59" t="s">
        <v>86</v>
      </c>
      <c r="F4" s="60"/>
      <c r="G4" s="60"/>
      <c r="H4" s="61"/>
    </row>
    <row r="5" spans="4:8" x14ac:dyDescent="0.3">
      <c r="E5" s="62"/>
      <c r="F5" s="63"/>
      <c r="G5" s="63"/>
      <c r="H5" s="64"/>
    </row>
    <row r="7" spans="4:8" ht="14.55" x14ac:dyDescent="0.35">
      <c r="F7" s="13" t="s">
        <v>25</v>
      </c>
      <c r="G7" s="2" t="s">
        <v>27</v>
      </c>
    </row>
    <row r="8" spans="4:8" ht="14.55" x14ac:dyDescent="0.35">
      <c r="F8" s="14" t="s">
        <v>9</v>
      </c>
      <c r="G8" s="2">
        <v>1760000</v>
      </c>
    </row>
    <row r="9" spans="4:8" ht="14.55" x14ac:dyDescent="0.35">
      <c r="F9" s="14" t="s">
        <v>21</v>
      </c>
      <c r="G9" s="2">
        <v>960000</v>
      </c>
    </row>
    <row r="10" spans="4:8" ht="14.55" x14ac:dyDescent="0.35">
      <c r="F10" s="14" t="s">
        <v>23</v>
      </c>
      <c r="G10" s="2">
        <v>700000</v>
      </c>
    </row>
    <row r="11" spans="4:8" ht="14.55" x14ac:dyDescent="0.35">
      <c r="F11" s="14" t="s">
        <v>18</v>
      </c>
      <c r="G11" s="2">
        <v>3340000</v>
      </c>
    </row>
    <row r="12" spans="4:8" ht="14.55" x14ac:dyDescent="0.35">
      <c r="F12" s="14" t="s">
        <v>12</v>
      </c>
      <c r="G12" s="2">
        <v>840000</v>
      </c>
    </row>
    <row r="13" spans="4:8" ht="14.55" x14ac:dyDescent="0.35">
      <c r="F13" s="14" t="s">
        <v>15</v>
      </c>
      <c r="G13" s="2">
        <v>1150000</v>
      </c>
    </row>
    <row r="14" spans="4:8" ht="14.55" x14ac:dyDescent="0.35">
      <c r="F14" s="14" t="s">
        <v>26</v>
      </c>
      <c r="G14" s="2">
        <v>8750000</v>
      </c>
    </row>
    <row r="16" spans="4:8" ht="14.55" x14ac:dyDescent="0.35">
      <c r="D16" s="13" t="s">
        <v>25</v>
      </c>
      <c r="E16" s="2" t="s">
        <v>41</v>
      </c>
      <c r="F16" s="2" t="s">
        <v>42</v>
      </c>
      <c r="G16" s="2" t="s">
        <v>43</v>
      </c>
      <c r="H16" s="2" t="s">
        <v>44</v>
      </c>
    </row>
    <row r="17" spans="4:8" ht="14.55" x14ac:dyDescent="0.35">
      <c r="D17" s="14" t="s">
        <v>9</v>
      </c>
      <c r="E17" s="2">
        <v>30000</v>
      </c>
      <c r="F17" s="2">
        <v>1760000</v>
      </c>
      <c r="G17" s="2">
        <v>140800</v>
      </c>
      <c r="H17" s="2">
        <v>1900800</v>
      </c>
    </row>
    <row r="18" spans="4:8" ht="14.55" x14ac:dyDescent="0.35">
      <c r="D18" s="14" t="s">
        <v>38</v>
      </c>
      <c r="E18" s="2">
        <v>30000</v>
      </c>
      <c r="F18" s="2">
        <v>960000</v>
      </c>
      <c r="G18" s="2">
        <v>57600</v>
      </c>
      <c r="H18" s="2">
        <v>1017600</v>
      </c>
    </row>
    <row r="19" spans="4:8" ht="14.55" x14ac:dyDescent="0.35">
      <c r="D19" s="14" t="s">
        <v>23</v>
      </c>
      <c r="E19" s="2">
        <v>30000</v>
      </c>
      <c r="F19" s="2">
        <v>700000</v>
      </c>
      <c r="G19" s="2">
        <v>42000</v>
      </c>
      <c r="H19" s="2">
        <v>742000</v>
      </c>
    </row>
    <row r="20" spans="4:8" ht="14.55" x14ac:dyDescent="0.35">
      <c r="D20" s="14" t="s">
        <v>39</v>
      </c>
      <c r="E20" s="2">
        <v>30000</v>
      </c>
      <c r="F20" s="2">
        <v>3340000</v>
      </c>
      <c r="G20" s="2">
        <v>334000</v>
      </c>
      <c r="H20" s="2">
        <v>3674000</v>
      </c>
    </row>
    <row r="21" spans="4:8" ht="14.55" x14ac:dyDescent="0.35">
      <c r="D21" s="14" t="s">
        <v>37</v>
      </c>
      <c r="E21" s="2">
        <v>30000</v>
      </c>
      <c r="F21" s="2">
        <v>840000</v>
      </c>
      <c r="G21" s="2">
        <v>50400</v>
      </c>
      <c r="H21" s="2">
        <v>890400</v>
      </c>
    </row>
    <row r="22" spans="4:8" ht="14.55" x14ac:dyDescent="0.35">
      <c r="D22" s="14" t="s">
        <v>40</v>
      </c>
      <c r="E22" s="2">
        <v>30000</v>
      </c>
      <c r="F22" s="2">
        <v>1150000</v>
      </c>
      <c r="G22" s="2">
        <v>92000</v>
      </c>
      <c r="H22" s="2">
        <v>1242000</v>
      </c>
    </row>
    <row r="23" spans="4:8" ht="14.55" x14ac:dyDescent="0.35">
      <c r="D23" s="14" t="s">
        <v>26</v>
      </c>
      <c r="E23" s="2">
        <v>180000</v>
      </c>
      <c r="F23" s="2">
        <v>8750000</v>
      </c>
      <c r="G23" s="2">
        <v>716800</v>
      </c>
      <c r="H23" s="2">
        <v>9466800</v>
      </c>
    </row>
  </sheetData>
  <mergeCells count="1">
    <mergeCell ref="E4:H5"/>
  </mergeCell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5"/>
  <sheetViews>
    <sheetView tabSelected="1" topLeftCell="B61" zoomScale="95" zoomScaleNormal="95" workbookViewId="0">
      <selection activeCell="D80" sqref="D80"/>
    </sheetView>
  </sheetViews>
  <sheetFormatPr defaultRowHeight="14.4" x14ac:dyDescent="0.3"/>
  <cols>
    <col min="3" max="3" width="18.33203125" customWidth="1"/>
    <col min="9" max="9" width="12.21875" customWidth="1"/>
    <col min="10" max="10" width="10.44140625" customWidth="1"/>
    <col min="11" max="11" width="11" customWidth="1"/>
    <col min="12" max="12" width="12.77734375" customWidth="1"/>
    <col min="13" max="13" width="12.44140625" customWidth="1"/>
  </cols>
  <sheetData>
    <row r="4" spans="2:13" x14ac:dyDescent="0.3">
      <c r="B4" s="65" t="s">
        <v>48</v>
      </c>
      <c r="C4" s="65"/>
      <c r="D4" s="65"/>
      <c r="E4" s="65"/>
      <c r="F4" s="65"/>
      <c r="I4" s="67" t="s">
        <v>88</v>
      </c>
      <c r="J4" s="68"/>
      <c r="K4" s="68"/>
      <c r="L4" s="68"/>
      <c r="M4" s="68"/>
    </row>
    <row r="5" spans="2:13" x14ac:dyDescent="0.3">
      <c r="B5" s="65"/>
      <c r="C5" s="65"/>
      <c r="D5" s="65"/>
      <c r="E5" s="65"/>
      <c r="F5" s="65"/>
      <c r="I5" s="68"/>
      <c r="J5" s="68"/>
      <c r="K5" s="68"/>
      <c r="L5" s="68"/>
      <c r="M5" s="68"/>
    </row>
    <row r="6" spans="2:13" x14ac:dyDescent="0.3">
      <c r="B6" s="66" t="s">
        <v>30</v>
      </c>
      <c r="C6" s="66"/>
      <c r="D6" s="66"/>
      <c r="E6" s="66"/>
      <c r="F6" s="66"/>
      <c r="I6" s="35" t="s">
        <v>68</v>
      </c>
      <c r="J6" s="35" t="s">
        <v>69</v>
      </c>
      <c r="K6" s="35" t="s">
        <v>34</v>
      </c>
      <c r="L6" s="35" t="s">
        <v>70</v>
      </c>
      <c r="M6" s="35" t="s">
        <v>71</v>
      </c>
    </row>
    <row r="7" spans="2:13" x14ac:dyDescent="0.3">
      <c r="B7" s="3" t="s">
        <v>49</v>
      </c>
      <c r="C7" s="3" t="s">
        <v>50</v>
      </c>
      <c r="D7" s="3" t="s">
        <v>5</v>
      </c>
      <c r="E7" s="3" t="s">
        <v>51</v>
      </c>
      <c r="F7" s="3" t="s">
        <v>36</v>
      </c>
      <c r="I7" s="2" t="s">
        <v>30</v>
      </c>
      <c r="J7" s="2">
        <f>SUM(F8:F21)</f>
        <v>7854500</v>
      </c>
      <c r="K7" s="2">
        <v>8750000</v>
      </c>
      <c r="L7" s="2">
        <f>K7-J7</f>
        <v>895500</v>
      </c>
      <c r="M7" s="31" t="str">
        <f>IF(K7&gt;J7,"Profit","Loss")</f>
        <v>Profit</v>
      </c>
    </row>
    <row r="8" spans="2:13" x14ac:dyDescent="0.3">
      <c r="B8" s="2" t="s">
        <v>10</v>
      </c>
      <c r="C8" s="2" t="s">
        <v>4</v>
      </c>
      <c r="D8" s="2">
        <v>53</v>
      </c>
      <c r="E8" s="2">
        <v>60000</v>
      </c>
      <c r="F8" s="2">
        <v>3180000</v>
      </c>
      <c r="I8" s="2" t="s">
        <v>66</v>
      </c>
      <c r="J8" s="2">
        <f>SUM(F25:F38)</f>
        <v>9998300</v>
      </c>
      <c r="K8" s="2">
        <v>9920000</v>
      </c>
      <c r="L8" s="2">
        <f>K8-J8</f>
        <v>-78300</v>
      </c>
      <c r="M8" s="32" t="str">
        <f>IF(K8&gt;J8,"Profit","Loss")</f>
        <v>Loss</v>
      </c>
    </row>
    <row r="9" spans="2:13" x14ac:dyDescent="0.3">
      <c r="B9" s="2" t="s">
        <v>13</v>
      </c>
      <c r="C9" s="2" t="s">
        <v>4</v>
      </c>
      <c r="D9" s="2">
        <v>48</v>
      </c>
      <c r="E9" s="2">
        <v>45000</v>
      </c>
      <c r="F9" s="2">
        <v>2160000</v>
      </c>
      <c r="I9" s="2" t="s">
        <v>67</v>
      </c>
      <c r="J9" s="2">
        <f>SUM(F42:F55)</f>
        <v>8985700</v>
      </c>
      <c r="K9" s="2">
        <v>10000000</v>
      </c>
      <c r="L9" s="2">
        <f>K9-J9</f>
        <v>1014300</v>
      </c>
      <c r="M9" s="33" t="str">
        <f t="shared" ref="M9" si="0">IF(K9&gt;J9,"Profit","Loss")</f>
        <v>Profit</v>
      </c>
    </row>
    <row r="10" spans="2:13" x14ac:dyDescent="0.3">
      <c r="B10" s="2" t="s">
        <v>19</v>
      </c>
      <c r="C10" s="2" t="s">
        <v>4</v>
      </c>
      <c r="D10" s="2">
        <v>56</v>
      </c>
      <c r="E10" s="2">
        <v>26000</v>
      </c>
      <c r="F10" s="2">
        <v>1456000</v>
      </c>
    </row>
    <row r="11" spans="2:13" ht="14.55" x14ac:dyDescent="0.35">
      <c r="B11" s="2" t="s">
        <v>16</v>
      </c>
      <c r="C11" s="2" t="s">
        <v>4</v>
      </c>
      <c r="D11" s="2">
        <v>48</v>
      </c>
      <c r="E11" s="2">
        <v>17000</v>
      </c>
      <c r="F11" s="2">
        <v>816000</v>
      </c>
    </row>
    <row r="12" spans="2:13" x14ac:dyDescent="0.3">
      <c r="B12" s="2" t="s">
        <v>52</v>
      </c>
      <c r="C12" s="2" t="s">
        <v>53</v>
      </c>
      <c r="D12" s="2"/>
      <c r="E12" s="2"/>
      <c r="F12" s="2">
        <v>12000</v>
      </c>
      <c r="I12" s="69" t="s">
        <v>87</v>
      </c>
      <c r="J12" s="70"/>
      <c r="K12" s="70"/>
      <c r="L12" s="70"/>
      <c r="M12" s="70"/>
    </row>
    <row r="13" spans="2:13" x14ac:dyDescent="0.3">
      <c r="B13" s="2" t="s">
        <v>54</v>
      </c>
      <c r="C13" s="2" t="s">
        <v>55</v>
      </c>
      <c r="D13" s="2"/>
      <c r="E13" s="2"/>
      <c r="F13" s="2">
        <v>5000</v>
      </c>
      <c r="I13" s="70"/>
      <c r="J13" s="70"/>
      <c r="K13" s="70"/>
      <c r="L13" s="70"/>
      <c r="M13" s="70"/>
    </row>
    <row r="14" spans="2:13" ht="14.55" x14ac:dyDescent="0.35">
      <c r="B14" s="2" t="s">
        <v>56</v>
      </c>
      <c r="C14" s="2" t="s">
        <v>53</v>
      </c>
      <c r="D14" s="2"/>
      <c r="E14" s="2"/>
      <c r="F14" s="2">
        <v>8000</v>
      </c>
      <c r="I14" s="34" t="s">
        <v>68</v>
      </c>
      <c r="J14" s="34" t="s">
        <v>72</v>
      </c>
      <c r="K14" s="36"/>
      <c r="L14" s="2"/>
      <c r="M14" s="2"/>
    </row>
    <row r="15" spans="2:13" ht="14.55" x14ac:dyDescent="0.35">
      <c r="B15" s="2" t="s">
        <v>57</v>
      </c>
      <c r="C15" s="2" t="s">
        <v>58</v>
      </c>
      <c r="D15" s="2"/>
      <c r="E15" s="2"/>
      <c r="F15" s="2">
        <v>1500</v>
      </c>
      <c r="I15" s="2" t="s">
        <v>30</v>
      </c>
      <c r="J15" s="2">
        <f>COUNTIF(C8:C21,"Product")</f>
        <v>4</v>
      </c>
      <c r="K15" s="2"/>
      <c r="L15" s="2"/>
      <c r="M15" s="2"/>
    </row>
    <row r="16" spans="2:13" ht="14.55" x14ac:dyDescent="0.35">
      <c r="B16" s="2" t="s">
        <v>59</v>
      </c>
      <c r="C16" s="2" t="s">
        <v>60</v>
      </c>
      <c r="D16" s="2">
        <v>5</v>
      </c>
      <c r="E16" s="2">
        <v>30000</v>
      </c>
      <c r="F16" s="2">
        <v>150000</v>
      </c>
      <c r="I16" s="2" t="s">
        <v>66</v>
      </c>
      <c r="J16" s="2">
        <f>COUNTIF(C25:C38,"Product")</f>
        <v>4</v>
      </c>
      <c r="K16" s="2"/>
      <c r="L16" s="2"/>
      <c r="M16" s="2"/>
    </row>
    <row r="17" spans="2:13" ht="14.55" x14ac:dyDescent="0.35">
      <c r="B17" s="2" t="s">
        <v>61</v>
      </c>
      <c r="C17" s="2" t="s">
        <v>60</v>
      </c>
      <c r="D17" s="2"/>
      <c r="E17" s="2"/>
      <c r="F17" s="2">
        <v>20000</v>
      </c>
      <c r="I17" s="2" t="s">
        <v>67</v>
      </c>
      <c r="J17" s="2">
        <f>COUNTIF(C42:C55,"Product")</f>
        <v>4</v>
      </c>
      <c r="K17" s="2"/>
      <c r="L17" s="2"/>
      <c r="M17" s="2"/>
    </row>
    <row r="18" spans="2:13" x14ac:dyDescent="0.3">
      <c r="B18" s="2" t="s">
        <v>62</v>
      </c>
      <c r="C18" s="2" t="s">
        <v>58</v>
      </c>
      <c r="D18" s="2"/>
      <c r="E18" s="2"/>
      <c r="F18" s="2">
        <v>2000</v>
      </c>
    </row>
    <row r="19" spans="2:13" ht="18" x14ac:dyDescent="0.35">
      <c r="B19" s="2" t="s">
        <v>63</v>
      </c>
      <c r="C19" s="2" t="s">
        <v>55</v>
      </c>
      <c r="D19" s="2"/>
      <c r="E19" s="2"/>
      <c r="F19" s="2">
        <v>3000</v>
      </c>
      <c r="I19" s="71" t="s">
        <v>89</v>
      </c>
      <c r="J19" s="72"/>
      <c r="K19" s="72"/>
      <c r="L19" s="72"/>
    </row>
    <row r="20" spans="2:13" ht="14.4" customHeight="1" x14ac:dyDescent="0.3">
      <c r="B20" s="2" t="s">
        <v>64</v>
      </c>
      <c r="C20" s="2" t="s">
        <v>58</v>
      </c>
      <c r="D20" s="2"/>
      <c r="E20" s="2"/>
      <c r="F20" s="2">
        <v>1000</v>
      </c>
      <c r="I20" s="30" t="s">
        <v>68</v>
      </c>
      <c r="J20" s="30" t="s">
        <v>69</v>
      </c>
      <c r="K20" s="30" t="s">
        <v>34</v>
      </c>
      <c r="L20" s="30" t="s">
        <v>73</v>
      </c>
    </row>
    <row r="21" spans="2:13" x14ac:dyDescent="0.3">
      <c r="B21" s="2" t="s">
        <v>65</v>
      </c>
      <c r="C21" s="2"/>
      <c r="D21" s="2"/>
      <c r="E21" s="2"/>
      <c r="F21" s="2">
        <v>40000</v>
      </c>
      <c r="I21" s="2" t="s">
        <v>30</v>
      </c>
      <c r="J21" s="2">
        <v>9288500</v>
      </c>
      <c r="K21" s="2">
        <v>8750000</v>
      </c>
      <c r="L21" s="2">
        <v>-538500</v>
      </c>
    </row>
    <row r="22" spans="2:13" x14ac:dyDescent="0.3">
      <c r="I22" s="2" t="s">
        <v>66</v>
      </c>
      <c r="J22" s="2">
        <v>9744300</v>
      </c>
      <c r="K22" s="2">
        <v>9920000</v>
      </c>
      <c r="L22" s="2">
        <v>175700</v>
      </c>
    </row>
    <row r="23" spans="2:13" x14ac:dyDescent="0.3">
      <c r="B23" s="66" t="s">
        <v>66</v>
      </c>
      <c r="C23" s="66"/>
      <c r="D23" s="66"/>
      <c r="E23" s="66"/>
      <c r="F23" s="66"/>
      <c r="I23" s="2" t="s">
        <v>67</v>
      </c>
      <c r="J23" s="2">
        <v>8904700</v>
      </c>
      <c r="K23" s="2">
        <v>10000000</v>
      </c>
      <c r="L23" s="2">
        <v>1095300</v>
      </c>
    </row>
    <row r="24" spans="2:13" x14ac:dyDescent="0.3">
      <c r="B24" s="3" t="s">
        <v>49</v>
      </c>
      <c r="C24" s="3" t="s">
        <v>50</v>
      </c>
      <c r="D24" s="3" t="s">
        <v>5</v>
      </c>
      <c r="E24" s="3" t="s">
        <v>51</v>
      </c>
      <c r="F24" s="3" t="s">
        <v>36</v>
      </c>
      <c r="I24" s="2" t="s">
        <v>74</v>
      </c>
      <c r="J24" s="2">
        <v>7345200</v>
      </c>
      <c r="K24" s="2">
        <v>7957400</v>
      </c>
      <c r="L24" s="2">
        <v>612200</v>
      </c>
    </row>
    <row r="25" spans="2:13" x14ac:dyDescent="0.3">
      <c r="B25" s="2" t="s">
        <v>10</v>
      </c>
      <c r="C25" s="2" t="s">
        <v>4</v>
      </c>
      <c r="D25" s="2">
        <v>55</v>
      </c>
      <c r="E25" s="2">
        <v>60000</v>
      </c>
      <c r="F25" s="2">
        <v>3300000</v>
      </c>
      <c r="I25" s="2" t="s">
        <v>75</v>
      </c>
      <c r="J25" s="2">
        <v>8987000</v>
      </c>
      <c r="K25" s="2">
        <v>9876500</v>
      </c>
      <c r="L25" s="2">
        <v>889500</v>
      </c>
    </row>
    <row r="26" spans="2:13" x14ac:dyDescent="0.3">
      <c r="B26" s="2" t="s">
        <v>13</v>
      </c>
      <c r="C26" s="2" t="s">
        <v>4</v>
      </c>
      <c r="D26" s="2">
        <v>50</v>
      </c>
      <c r="E26" s="2">
        <v>45000</v>
      </c>
      <c r="F26" s="2">
        <v>2250000</v>
      </c>
      <c r="I26" s="2" t="s">
        <v>76</v>
      </c>
      <c r="J26" s="2">
        <v>5215400</v>
      </c>
      <c r="K26" s="2">
        <v>5164500</v>
      </c>
      <c r="L26" s="2">
        <v>-50900</v>
      </c>
    </row>
    <row r="27" spans="2:13" x14ac:dyDescent="0.3">
      <c r="B27" s="2" t="s">
        <v>19</v>
      </c>
      <c r="C27" s="2" t="s">
        <v>4</v>
      </c>
      <c r="D27" s="2">
        <v>79</v>
      </c>
      <c r="E27" s="2">
        <v>26000</v>
      </c>
      <c r="F27" s="2">
        <v>2054000</v>
      </c>
      <c r="I27" s="2" t="s">
        <v>77</v>
      </c>
      <c r="J27" s="2">
        <v>9976500</v>
      </c>
      <c r="K27" s="2">
        <v>11543600</v>
      </c>
      <c r="L27" s="2">
        <v>1567100</v>
      </c>
    </row>
    <row r="28" spans="2:13" x14ac:dyDescent="0.3">
      <c r="B28" s="2" t="s">
        <v>16</v>
      </c>
      <c r="C28" s="2" t="s">
        <v>4</v>
      </c>
      <c r="D28" s="2">
        <v>60</v>
      </c>
      <c r="E28" s="2">
        <v>17000</v>
      </c>
      <c r="F28" s="2">
        <v>1020000</v>
      </c>
      <c r="I28" s="2" t="s">
        <v>78</v>
      </c>
      <c r="J28" s="2">
        <v>7976700</v>
      </c>
      <c r="K28" s="2">
        <v>8087900</v>
      </c>
      <c r="L28" s="2">
        <v>111200</v>
      </c>
    </row>
    <row r="29" spans="2:13" x14ac:dyDescent="0.3">
      <c r="B29" s="2" t="s">
        <v>52</v>
      </c>
      <c r="C29" s="2" t="s">
        <v>53</v>
      </c>
      <c r="D29" s="2"/>
      <c r="E29" s="2"/>
      <c r="F29" s="2">
        <v>12000</v>
      </c>
      <c r="I29" s="2" t="s">
        <v>79</v>
      </c>
      <c r="J29" s="2">
        <v>9879000</v>
      </c>
      <c r="K29" s="2">
        <v>9969800</v>
      </c>
      <c r="L29" s="2">
        <v>90800</v>
      </c>
    </row>
    <row r="30" spans="2:13" x14ac:dyDescent="0.3">
      <c r="B30" s="2" t="s">
        <v>54</v>
      </c>
      <c r="C30" s="2" t="s">
        <v>55</v>
      </c>
      <c r="D30" s="2"/>
      <c r="E30" s="2"/>
      <c r="F30" s="2">
        <v>8000</v>
      </c>
      <c r="I30" s="2" t="s">
        <v>80</v>
      </c>
      <c r="J30" s="2">
        <v>6234800</v>
      </c>
      <c r="K30" s="2">
        <v>7024000</v>
      </c>
      <c r="L30" s="2">
        <v>789200</v>
      </c>
    </row>
    <row r="31" spans="2:13" x14ac:dyDescent="0.3">
      <c r="B31" s="2" t="s">
        <v>56</v>
      </c>
      <c r="C31" s="2" t="s">
        <v>53</v>
      </c>
      <c r="D31" s="2"/>
      <c r="E31" s="2"/>
      <c r="F31" s="2">
        <v>8000</v>
      </c>
      <c r="I31" s="2" t="s">
        <v>81</v>
      </c>
      <c r="J31" s="2">
        <v>4534800</v>
      </c>
      <c r="K31" s="2">
        <v>4809300</v>
      </c>
      <c r="L31" s="2">
        <v>274500</v>
      </c>
    </row>
    <row r="32" spans="2:13" x14ac:dyDescent="0.3">
      <c r="B32" s="2" t="s">
        <v>57</v>
      </c>
      <c r="C32" s="2" t="s">
        <v>58</v>
      </c>
      <c r="D32" s="2"/>
      <c r="E32" s="2"/>
      <c r="F32" s="2">
        <v>1500</v>
      </c>
      <c r="I32" s="2" t="s">
        <v>82</v>
      </c>
      <c r="J32" s="2">
        <v>8348700</v>
      </c>
      <c r="K32" s="2">
        <v>8834800</v>
      </c>
      <c r="L32" s="2">
        <v>486100</v>
      </c>
    </row>
    <row r="33" spans="2:6" x14ac:dyDescent="0.3">
      <c r="B33" s="2" t="s">
        <v>59</v>
      </c>
      <c r="C33" s="2" t="s">
        <v>60</v>
      </c>
      <c r="D33" s="2">
        <v>5</v>
      </c>
      <c r="E33" s="2">
        <v>30000</v>
      </c>
      <c r="F33" s="2">
        <v>150000</v>
      </c>
    </row>
    <row r="34" spans="2:6" x14ac:dyDescent="0.3">
      <c r="B34" s="2" t="s">
        <v>61</v>
      </c>
      <c r="C34" s="2" t="s">
        <v>60</v>
      </c>
      <c r="D34" s="2"/>
      <c r="E34" s="2"/>
      <c r="F34" s="2">
        <v>20000</v>
      </c>
    </row>
    <row r="35" spans="2:6" x14ac:dyDescent="0.3">
      <c r="B35" s="2" t="s">
        <v>62</v>
      </c>
      <c r="C35" s="2" t="s">
        <v>58</v>
      </c>
      <c r="D35" s="2"/>
      <c r="E35" s="2"/>
      <c r="F35" s="2">
        <v>3000</v>
      </c>
    </row>
    <row r="36" spans="2:6" x14ac:dyDescent="0.3">
      <c r="B36" s="2" t="s">
        <v>63</v>
      </c>
      <c r="C36" s="2" t="s">
        <v>55</v>
      </c>
      <c r="D36" s="2"/>
      <c r="E36" s="2"/>
      <c r="F36" s="2">
        <v>1000</v>
      </c>
    </row>
    <row r="37" spans="2:6" x14ac:dyDescent="0.3">
      <c r="B37" s="2" t="s">
        <v>64</v>
      </c>
      <c r="C37" s="2" t="s">
        <v>58</v>
      </c>
      <c r="D37" s="2"/>
      <c r="E37" s="2"/>
      <c r="F37" s="2">
        <v>800</v>
      </c>
    </row>
    <row r="38" spans="2:6" x14ac:dyDescent="0.3">
      <c r="B38" s="2" t="s">
        <v>65</v>
      </c>
      <c r="C38" s="2"/>
      <c r="D38" s="2"/>
      <c r="E38" s="2"/>
      <c r="F38" s="2">
        <v>1170000</v>
      </c>
    </row>
    <row r="40" spans="2:6" x14ac:dyDescent="0.3">
      <c r="B40" s="66" t="s">
        <v>67</v>
      </c>
      <c r="C40" s="66"/>
      <c r="D40" s="66"/>
      <c r="E40" s="66"/>
      <c r="F40" s="66"/>
    </row>
    <row r="41" spans="2:6" x14ac:dyDescent="0.3">
      <c r="B41" s="3" t="s">
        <v>49</v>
      </c>
      <c r="C41" s="3" t="s">
        <v>50</v>
      </c>
      <c r="D41" s="3" t="s">
        <v>5</v>
      </c>
      <c r="E41" s="3" t="s">
        <v>51</v>
      </c>
      <c r="F41" s="3" t="s">
        <v>36</v>
      </c>
    </row>
    <row r="42" spans="2:6" x14ac:dyDescent="0.3">
      <c r="B42" s="2" t="s">
        <v>10</v>
      </c>
      <c r="C42" s="2" t="s">
        <v>4</v>
      </c>
      <c r="D42" s="2">
        <v>67</v>
      </c>
      <c r="E42" s="2">
        <v>60000</v>
      </c>
      <c r="F42" s="2">
        <v>4020000</v>
      </c>
    </row>
    <row r="43" spans="2:6" x14ac:dyDescent="0.3">
      <c r="B43" s="2" t="s">
        <v>13</v>
      </c>
      <c r="C43" s="2" t="s">
        <v>4</v>
      </c>
      <c r="D43" s="2">
        <v>41</v>
      </c>
      <c r="E43" s="2">
        <v>45000</v>
      </c>
      <c r="F43" s="2">
        <v>1845000</v>
      </c>
    </row>
    <row r="44" spans="2:6" x14ac:dyDescent="0.3">
      <c r="B44" s="2" t="s">
        <v>19</v>
      </c>
      <c r="C44" s="2" t="s">
        <v>4</v>
      </c>
      <c r="D44" s="2">
        <v>70</v>
      </c>
      <c r="E44" s="2">
        <v>26000</v>
      </c>
      <c r="F44" s="2">
        <v>1820000</v>
      </c>
    </row>
    <row r="45" spans="2:6" x14ac:dyDescent="0.3">
      <c r="B45" s="2" t="s">
        <v>16</v>
      </c>
      <c r="C45" s="2" t="s">
        <v>4</v>
      </c>
      <c r="D45" s="2">
        <v>58</v>
      </c>
      <c r="E45" s="2">
        <v>17000</v>
      </c>
      <c r="F45" s="2">
        <v>986000</v>
      </c>
    </row>
    <row r="46" spans="2:6" x14ac:dyDescent="0.3">
      <c r="B46" s="2" t="s">
        <v>52</v>
      </c>
      <c r="C46" s="2" t="s">
        <v>53</v>
      </c>
      <c r="D46" s="2"/>
      <c r="E46" s="2"/>
      <c r="F46" s="2">
        <v>13000</v>
      </c>
    </row>
    <row r="47" spans="2:6" x14ac:dyDescent="0.3">
      <c r="B47" s="2" t="s">
        <v>54</v>
      </c>
      <c r="C47" s="2" t="s">
        <v>55</v>
      </c>
      <c r="D47" s="2"/>
      <c r="E47" s="2"/>
      <c r="F47" s="2">
        <v>2000</v>
      </c>
    </row>
    <row r="48" spans="2:6" x14ac:dyDescent="0.3">
      <c r="B48" s="2" t="s">
        <v>56</v>
      </c>
      <c r="C48" s="2" t="s">
        <v>53</v>
      </c>
      <c r="D48" s="2"/>
      <c r="E48" s="2"/>
      <c r="F48" s="2">
        <v>8000</v>
      </c>
    </row>
    <row r="49" spans="2:6" x14ac:dyDescent="0.3">
      <c r="B49" s="2" t="s">
        <v>57</v>
      </c>
      <c r="C49" s="2" t="s">
        <v>58</v>
      </c>
      <c r="D49" s="2"/>
      <c r="E49" s="2"/>
      <c r="F49" s="2">
        <v>1500</v>
      </c>
    </row>
    <row r="50" spans="2:6" x14ac:dyDescent="0.3">
      <c r="B50" s="2" t="s">
        <v>59</v>
      </c>
      <c r="C50" s="2" t="s">
        <v>60</v>
      </c>
      <c r="D50" s="2">
        <v>5</v>
      </c>
      <c r="E50" s="2">
        <v>30000</v>
      </c>
      <c r="F50" s="2">
        <v>150000</v>
      </c>
    </row>
    <row r="51" spans="2:6" x14ac:dyDescent="0.3">
      <c r="B51" s="2" t="s">
        <v>61</v>
      </c>
      <c r="C51" s="2" t="s">
        <v>60</v>
      </c>
      <c r="D51" s="2"/>
      <c r="E51" s="2"/>
      <c r="F51" s="2">
        <v>20000</v>
      </c>
    </row>
    <row r="52" spans="2:6" x14ac:dyDescent="0.3">
      <c r="B52" s="2" t="s">
        <v>62</v>
      </c>
      <c r="C52" s="2" t="s">
        <v>58</v>
      </c>
      <c r="D52" s="2"/>
      <c r="E52" s="2"/>
      <c r="F52" s="2">
        <v>2000</v>
      </c>
    </row>
    <row r="53" spans="2:6" x14ac:dyDescent="0.3">
      <c r="B53" s="2" t="s">
        <v>63</v>
      </c>
      <c r="C53" s="2" t="s">
        <v>55</v>
      </c>
      <c r="D53" s="2"/>
      <c r="E53" s="2"/>
      <c r="F53" s="2">
        <v>7000</v>
      </c>
    </row>
    <row r="54" spans="2:6" x14ac:dyDescent="0.3">
      <c r="B54" s="2" t="s">
        <v>64</v>
      </c>
      <c r="C54" s="2" t="s">
        <v>58</v>
      </c>
      <c r="D54" s="2"/>
      <c r="E54" s="2"/>
      <c r="F54" s="2">
        <v>1200</v>
      </c>
    </row>
    <row r="55" spans="2:6" x14ac:dyDescent="0.3">
      <c r="B55" s="2" t="s">
        <v>65</v>
      </c>
      <c r="C55" s="2"/>
      <c r="D55" s="2"/>
      <c r="E55" s="2"/>
      <c r="F55" s="2">
        <v>110000</v>
      </c>
    </row>
  </sheetData>
  <mergeCells count="7">
    <mergeCell ref="B4:F5"/>
    <mergeCell ref="B6:F6"/>
    <mergeCell ref="B23:F23"/>
    <mergeCell ref="B40:F40"/>
    <mergeCell ref="I4:M5"/>
    <mergeCell ref="I12:M13"/>
    <mergeCell ref="I19:L19"/>
  </mergeCells>
  <conditionalFormatting sqref="M7">
    <cfRule type="cellIs" dxfId="6" priority="1" operator="greaterThan">
      <formula>$J$7</formula>
    </cfRule>
    <cfRule type="cellIs" dxfId="5" priority="6" operator="greaterThan">
      <formula>$K$6</formula>
    </cfRule>
    <cfRule type="cellIs" dxfId="4" priority="7" operator="lessThan">
      <formula>$K$6</formula>
    </cfRule>
    <cfRule type="expression" dxfId="3" priority="8" stopIfTrue="1">
      <formula>IF(K7&gt;J7,"Profit","Loss")</formula>
    </cfRule>
    <cfRule type="expression" dxfId="2" priority="9" stopIfTrue="1">
      <formula>IF(K7&gt;J7,"Profit","Loss")</formula>
    </cfRule>
    <cfRule type="colorScale" priority="10">
      <colorScale>
        <cfvo type="min"/>
        <cfvo type="max"/>
        <color rgb="FF92D050"/>
        <color rgb="FFFF0000"/>
      </colorScale>
    </cfRule>
  </conditionalFormatting>
  <conditionalFormatting sqref="M8">
    <cfRule type="cellIs" dxfId="1" priority="2" operator="lessThan">
      <formula>$J$8</formula>
    </cfRule>
  </conditionalFormatting>
  <conditionalFormatting sqref="M9">
    <cfRule type="cellIs" dxfId="0" priority="3" operator="greaterThan">
      <formula>$J$9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HP</cp:lastModifiedBy>
  <dcterms:created xsi:type="dcterms:W3CDTF">2024-05-29T21:50:26Z</dcterms:created>
  <dcterms:modified xsi:type="dcterms:W3CDTF">2024-12-03T16:40:15Z</dcterms:modified>
</cp:coreProperties>
</file>