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4" i="1"/>
  <c r="E4" i="1"/>
  <c r="G5" i="1"/>
  <c r="G7" i="1"/>
  <c r="G8" i="1"/>
  <c r="G11" i="1"/>
  <c r="G12" i="1"/>
  <c r="G13" i="1"/>
  <c r="G16" i="1"/>
  <c r="G17" i="1"/>
  <c r="G20" i="1"/>
  <c r="G14" i="1"/>
  <c r="G18" i="1"/>
  <c r="B22" i="1"/>
  <c r="D22" i="1" s="1"/>
  <c r="B21" i="1"/>
  <c r="G10" i="1"/>
  <c r="G6" i="1"/>
  <c r="D11" i="1"/>
  <c r="D12" i="1"/>
  <c r="D15" i="1"/>
  <c r="D16" i="1"/>
  <c r="D20" i="1"/>
  <c r="D7" i="1"/>
  <c r="D8" i="1"/>
  <c r="D4" i="1"/>
  <c r="B19" i="1"/>
  <c r="D19" i="1" s="1"/>
  <c r="B20" i="1"/>
  <c r="B18" i="1"/>
  <c r="D18" i="1" s="1"/>
  <c r="B17" i="1"/>
  <c r="D17" i="1" s="1"/>
  <c r="B5" i="1"/>
  <c r="D5" i="1" s="1"/>
  <c r="B6" i="1"/>
  <c r="D6" i="1" s="1"/>
  <c r="B7" i="1"/>
  <c r="B8" i="1"/>
  <c r="B9" i="1"/>
  <c r="D9" i="1" s="1"/>
  <c r="B10" i="1"/>
  <c r="D10" i="1" s="1"/>
  <c r="B11" i="1"/>
  <c r="B12" i="1"/>
  <c r="B13" i="1"/>
  <c r="D13" i="1" s="1"/>
  <c r="B14" i="1"/>
  <c r="D14" i="1" s="1"/>
  <c r="B15" i="1"/>
  <c r="B16" i="1"/>
  <c r="B4" i="1"/>
  <c r="G9" i="1" l="1"/>
  <c r="G4" i="1"/>
  <c r="G22" i="1"/>
  <c r="D21" i="1"/>
  <c r="G21" i="1" s="1"/>
  <c r="G19" i="1"/>
  <c r="G15" i="1"/>
</calcChain>
</file>

<file path=xl/sharedStrings.xml><?xml version="1.0" encoding="utf-8"?>
<sst xmlns="http://schemas.openxmlformats.org/spreadsheetml/2006/main" count="15" uniqueCount="10">
  <si>
    <t>wavelength</t>
  </si>
  <si>
    <t>multiplier</t>
  </si>
  <si>
    <t>lod</t>
  </si>
  <si>
    <t>inlod</t>
  </si>
  <si>
    <t>regression</t>
  </si>
  <si>
    <t>reg start</t>
  </si>
  <si>
    <t>reg end</t>
  </si>
  <si>
    <t>div</t>
  </si>
  <si>
    <t>start</t>
  </si>
  <si>
    <t>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</si>
</sst>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xVal>
            <c:numRef>
              <c:f>Sheet1!$A$4:$A$9</c:f>
              <c:numCache>
                <c:formatCode>General</c:formatCode>
                <c:ptCount val="6"/>
                <c:pt idx="0">
                  <c:v>4.01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7.75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1.1499999999999999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8</c:v>
                </c:pt>
                <c:pt idx="1">
                  <c:v>8.01</c:v>
                </c:pt>
                <c:pt idx="2">
                  <c:v>10.5</c:v>
                </c:pt>
                <c:pt idx="3">
                  <c:v>14.3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1.05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xVal>
            <c:numRef>
              <c:f>Sheet1!$A$14:$A$17</c:f>
              <c:numCache>
                <c:formatCode>General</c:formatCode>
                <c:ptCount val="4"/>
                <c:pt idx="0">
                  <c:v>16.100000000000001</c:v>
                </c:pt>
                <c:pt idx="1">
                  <c:v>18</c:v>
                </c:pt>
                <c:pt idx="2">
                  <c:v>24</c:v>
                </c:pt>
                <c:pt idx="3">
                  <c:v>31.99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1.2</c:v>
                </c:pt>
                <c:pt idx="2">
                  <c:v>1.4</c:v>
                </c:pt>
                <c:pt idx="3">
                  <c:v>1.65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xVal>
            <c:numRef>
              <c:f>Sheet1!$A$18:$A$20</c:f>
              <c:numCache>
                <c:formatCode>General</c:formatCode>
                <c:ptCount val="3"/>
                <c:pt idx="0">
                  <c:v>32</c:v>
                </c:pt>
                <c:pt idx="1">
                  <c:v>48</c:v>
                </c:pt>
                <c:pt idx="2">
                  <c:v>63.99</c:v>
                </c:pt>
              </c:numCache>
            </c:numRef>
          </c:xVal>
          <c:yVal>
            <c:numRef>
              <c:f>Sheet1!$C$18:$C$20</c:f>
              <c:numCache>
                <c:formatCode>General</c:formatCode>
                <c:ptCount val="3"/>
                <c:pt idx="0">
                  <c:v>1.3</c:v>
                </c:pt>
                <c:pt idx="1">
                  <c:v>1.7</c:v>
                </c:pt>
                <c:pt idx="2">
                  <c:v>2.1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Sheet1!$B$21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ln>
                <a:noFill/>
              </a:ln>
            </c:spPr>
          </c:marker>
          <c:xVal>
            <c:numRef>
              <c:f>Sheet1!$A$21:$A$22</c:f>
              <c:numCache>
                <c:formatCode>General</c:formatCode>
                <c:ptCount val="2"/>
                <c:pt idx="0">
                  <c:v>64</c:v>
                </c:pt>
                <c:pt idx="1">
                  <c:v>127.99</c:v>
                </c:pt>
              </c:numCache>
            </c:numRef>
          </c:xVal>
          <c:yVal>
            <c:numRef>
              <c:f>Sheet1!$C$21:$C$22</c:f>
              <c:numCache>
                <c:formatCode>General</c:formatCode>
                <c:ptCount val="2"/>
                <c:pt idx="0">
                  <c:v>1.55</c:v>
                </c:pt>
                <c:pt idx="1">
                  <c:v>2.65</c:v>
                </c:pt>
              </c:numCache>
            </c:numRef>
          </c:yVal>
          <c:smooth val="0"/>
        </c:ser>
        <c:ser>
          <c:idx val="4"/>
          <c:order val="5"/>
          <c:tx>
            <c:v>regression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4.01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7.75</c:v>
                </c:pt>
                <c:pt idx="6">
                  <c:v>8</c:v>
                </c:pt>
                <c:pt idx="7">
                  <c:v>8.01</c:v>
                </c:pt>
                <c:pt idx="8">
                  <c:v>10.5</c:v>
                </c:pt>
                <c:pt idx="9">
                  <c:v>14.3</c:v>
                </c:pt>
                <c:pt idx="10">
                  <c:v>16.100000000000001</c:v>
                </c:pt>
                <c:pt idx="11">
                  <c:v>18</c:v>
                </c:pt>
                <c:pt idx="12">
                  <c:v>24</c:v>
                </c:pt>
                <c:pt idx="13">
                  <c:v>31.99</c:v>
                </c:pt>
                <c:pt idx="14">
                  <c:v>32</c:v>
                </c:pt>
                <c:pt idx="15">
                  <c:v>48</c:v>
                </c:pt>
                <c:pt idx="16">
                  <c:v>63.99</c:v>
                </c:pt>
                <c:pt idx="17">
                  <c:v>64</c:v>
                </c:pt>
                <c:pt idx="18">
                  <c:v>127.99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1.0055558275000001</c:v>
                </c:pt>
                <c:pt idx="1">
                  <c:v>1.04820775</c:v>
                </c:pt>
                <c:pt idx="2">
                  <c:v>1.0912904999999999</c:v>
                </c:pt>
                <c:pt idx="3">
                  <c:v>1.1343732499999999</c:v>
                </c:pt>
                <c:pt idx="4">
                  <c:v>1.1559146250000001</c:v>
                </c:pt>
                <c:pt idx="5">
                  <c:v>1.1666853125000001</c:v>
                </c:pt>
                <c:pt idx="6">
                  <c:v>1.0457375</c:v>
                </c:pt>
                <c:pt idx="7">
                  <c:v>1.046071722525</c:v>
                </c:pt>
                <c:pt idx="8">
                  <c:v>1.1292931312500001</c:v>
                </c:pt>
                <c:pt idx="9">
                  <c:v>1.2562976907499999</c:v>
                </c:pt>
                <c:pt idx="10">
                  <c:v>1.1257180034275001</c:v>
                </c:pt>
                <c:pt idx="11">
                  <c:v>1.1792363185499999</c:v>
                </c:pt>
                <c:pt idx="12">
                  <c:v>1.3482415242000001</c:v>
                </c:pt>
                <c:pt idx="13">
                  <c:v>1.5733001230572501</c:v>
                </c:pt>
                <c:pt idx="14">
                  <c:v>1.2695123749999999</c:v>
                </c:pt>
                <c:pt idx="15">
                  <c:v>1.6715947139639997</c:v>
                </c:pt>
                <c:pt idx="16">
                  <c:v>2.0734257514661469</c:v>
                </c:pt>
                <c:pt idx="17">
                  <c:v>1.5480735124999998</c:v>
                </c:pt>
                <c:pt idx="18">
                  <c:v>3.0336277874922093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4944"/>
        <c:axId val="47473408"/>
      </c:scatterChart>
      <c:valAx>
        <c:axId val="4747494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Wavelength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73408"/>
        <c:crosses val="autoZero"/>
        <c:crossBetween val="midCat"/>
      </c:valAx>
      <c:valAx>
        <c:axId val="474734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Driver</a:t>
                </a:r>
                <a:r>
                  <a:rPr lang="en-GB" baseline="0"/>
                  <a:t> Wave Vel Scale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7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Sheet1!$D$4:$D$9</c:f>
              <c:numCache>
                <c:formatCode>General</c:formatCode>
                <c:ptCount val="6"/>
                <c:pt idx="0">
                  <c:v>2.4999999999999467E-3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1.1499999999999999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Sheet1!$D$10:$D$13</c:f>
              <c:numCache>
                <c:formatCode>General</c:formatCode>
                <c:ptCount val="4"/>
                <c:pt idx="0">
                  <c:v>0</c:v>
                </c:pt>
                <c:pt idx="1">
                  <c:v>1.2499999999999734E-3</c:v>
                </c:pt>
                <c:pt idx="2">
                  <c:v>0.3125</c:v>
                </c:pt>
                <c:pt idx="3">
                  <c:v>0.78750000000000009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1.05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Sheet1!$D$14:$D$17</c:f>
              <c:numCache>
                <c:formatCode>General</c:formatCode>
                <c:ptCount val="4"/>
                <c:pt idx="0">
                  <c:v>6.2500000000000888E-3</c:v>
                </c:pt>
                <c:pt idx="1">
                  <c:v>0.125</c:v>
                </c:pt>
                <c:pt idx="2">
                  <c:v>0.5</c:v>
                </c:pt>
                <c:pt idx="3">
                  <c:v>0.9993749999999999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1.2</c:v>
                </c:pt>
                <c:pt idx="2">
                  <c:v>1.4</c:v>
                </c:pt>
                <c:pt idx="3">
                  <c:v>1.65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Sheet1!$D$18:$D$20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0.99968750000000006</c:v>
                </c:pt>
              </c:numCache>
            </c:numRef>
          </c:xVal>
          <c:yVal>
            <c:numRef>
              <c:f>Sheet1!$C$18:$C$20</c:f>
              <c:numCache>
                <c:formatCode>General</c:formatCode>
                <c:ptCount val="3"/>
                <c:pt idx="0">
                  <c:v>1.3</c:v>
                </c:pt>
                <c:pt idx="1">
                  <c:v>1.7</c:v>
                </c:pt>
                <c:pt idx="2">
                  <c:v>2.1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Sheet1!$B$21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Sheet1!$D$21:$D$22</c:f>
              <c:numCache>
                <c:formatCode>General</c:formatCode>
                <c:ptCount val="2"/>
                <c:pt idx="0">
                  <c:v>0</c:v>
                </c:pt>
                <c:pt idx="1">
                  <c:v>0.99984374999999992</c:v>
                </c:pt>
              </c:numCache>
            </c:numRef>
          </c:xVal>
          <c:yVal>
            <c:numRef>
              <c:f>Sheet1!$C$21:$C$22</c:f>
              <c:numCache>
                <c:formatCode>General</c:formatCode>
                <c:ptCount val="2"/>
                <c:pt idx="0">
                  <c:v>1.55</c:v>
                </c:pt>
                <c:pt idx="1">
                  <c:v>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0656"/>
        <c:axId val="72549120"/>
      </c:scatterChart>
      <c:valAx>
        <c:axId val="725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Wavelength as proportion</a:t>
                </a:r>
                <a:r>
                  <a:rPr lang="en-GB" baseline="0"/>
                  <a:t> in LOD band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49120"/>
        <c:crosses val="autoZero"/>
        <c:crossBetween val="midCat"/>
      </c:valAx>
      <c:valAx>
        <c:axId val="7254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Driver Wave 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5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142874</xdr:rowOff>
    </xdr:from>
    <xdr:to>
      <xdr:col>17</xdr:col>
      <xdr:colOff>295275</xdr:colOff>
      <xdr:row>18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0</xdr:row>
      <xdr:rowOff>123824</xdr:rowOff>
    </xdr:from>
    <xdr:to>
      <xdr:col>25</xdr:col>
      <xdr:colOff>95250</xdr:colOff>
      <xdr:row>18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abSelected="1" workbookViewId="0">
      <selection activeCell="E4" sqref="E4"/>
    </sheetView>
  </sheetViews>
  <sheetFormatPr defaultRowHeight="15" x14ac:dyDescent="0.25"/>
  <cols>
    <col min="1" max="1" width="11.42578125" bestFit="1" customWidth="1"/>
    <col min="3" max="3" width="9.85546875" bestFit="1" customWidth="1"/>
  </cols>
  <sheetData>
    <row r="3" spans="1:7" x14ac:dyDescent="0.25">
      <c r="A3" t="s">
        <v>0</v>
      </c>
      <c r="B3" t="s">
        <v>2</v>
      </c>
      <c r="C3" t="s">
        <v>1</v>
      </c>
      <c r="D3" t="s">
        <v>3</v>
      </c>
      <c r="E3" t="s">
        <v>5</v>
      </c>
      <c r="F3" t="s">
        <v>6</v>
      </c>
      <c r="G3" t="s">
        <v>4</v>
      </c>
    </row>
    <row r="4" spans="1:7" s="1" customFormat="1" x14ac:dyDescent="0.25">
      <c r="A4" s="1">
        <v>4.01</v>
      </c>
      <c r="B4" s="1">
        <f>FLOOR(LOG(A4)/LOG(2),1)</f>
        <v>2</v>
      </c>
      <c r="C4" s="1">
        <v>1</v>
      </c>
      <c r="D4" s="1">
        <f>(A4-POWER(2,B4))/POWER(2,B4)</f>
        <v>2.4999999999999467E-3</v>
      </c>
      <c r="E4" s="2">
        <f>$K$22+POWER($K$24,B4)/$K$23</f>
        <v>1.005125</v>
      </c>
      <c r="F4" s="2">
        <f>$M$22+POWER($M$24,B4)/$M$23</f>
        <v>1.1774560000000001</v>
      </c>
      <c r="G4" s="2">
        <f>(1-D4)*E4+D4*F4</f>
        <v>1.0055558275000001</v>
      </c>
    </row>
    <row r="5" spans="1:7" x14ac:dyDescent="0.25">
      <c r="A5">
        <v>5</v>
      </c>
      <c r="B5">
        <f t="shared" ref="B5:B22" si="0">FLOOR(LOG(A5)/LOG(2),1)</f>
        <v>2</v>
      </c>
      <c r="C5" s="1">
        <v>1.05</v>
      </c>
      <c r="D5">
        <f t="shared" ref="D5:D22" si="1">(A5-POWER(2,B5))/POWER(2,B5)</f>
        <v>0.25</v>
      </c>
      <c r="E5" s="2">
        <f t="shared" ref="E5:E22" si="2">$K$22+POWER($K$24,B5)/$K$23</f>
        <v>1.005125</v>
      </c>
      <c r="F5" s="2">
        <f t="shared" ref="F5:F22" si="3">$M$22+POWER($M$24,B5)/$M$23</f>
        <v>1.1774560000000001</v>
      </c>
      <c r="G5" s="2">
        <f t="shared" ref="G5:G22" si="4">(1-D5)*E5+D5*F5</f>
        <v>1.04820775</v>
      </c>
    </row>
    <row r="6" spans="1:7" x14ac:dyDescent="0.25">
      <c r="A6">
        <v>6</v>
      </c>
      <c r="B6">
        <f t="shared" si="0"/>
        <v>2</v>
      </c>
      <c r="C6" s="1">
        <v>1.1000000000000001</v>
      </c>
      <c r="D6">
        <f t="shared" si="1"/>
        <v>0.5</v>
      </c>
      <c r="E6" s="2">
        <f t="shared" si="2"/>
        <v>1.005125</v>
      </c>
      <c r="F6" s="2">
        <f t="shared" si="3"/>
        <v>1.1774560000000001</v>
      </c>
      <c r="G6" s="2">
        <f t="shared" si="4"/>
        <v>1.0912904999999999</v>
      </c>
    </row>
    <row r="7" spans="1:7" x14ac:dyDescent="0.25">
      <c r="A7">
        <v>7</v>
      </c>
      <c r="B7">
        <f t="shared" si="0"/>
        <v>2</v>
      </c>
      <c r="C7" s="1">
        <v>1.1000000000000001</v>
      </c>
      <c r="D7">
        <f t="shared" si="1"/>
        <v>0.75</v>
      </c>
      <c r="E7" s="2">
        <f t="shared" si="2"/>
        <v>1.005125</v>
      </c>
      <c r="F7" s="2">
        <f t="shared" si="3"/>
        <v>1.1774560000000001</v>
      </c>
      <c r="G7" s="2">
        <f t="shared" si="4"/>
        <v>1.1343732499999999</v>
      </c>
    </row>
    <row r="8" spans="1:7" x14ac:dyDescent="0.25">
      <c r="A8">
        <v>7.5</v>
      </c>
      <c r="B8">
        <f t="shared" si="0"/>
        <v>2</v>
      </c>
      <c r="C8" s="1">
        <v>1.1499999999999999</v>
      </c>
      <c r="D8">
        <f t="shared" si="1"/>
        <v>0.875</v>
      </c>
      <c r="E8" s="2">
        <f t="shared" si="2"/>
        <v>1.005125</v>
      </c>
      <c r="F8" s="2">
        <f t="shared" si="3"/>
        <v>1.1774560000000001</v>
      </c>
      <c r="G8" s="2">
        <f t="shared" si="4"/>
        <v>1.1559146250000001</v>
      </c>
    </row>
    <row r="9" spans="1:7" x14ac:dyDescent="0.25">
      <c r="A9" s="1">
        <v>7.75</v>
      </c>
      <c r="B9" s="1">
        <f t="shared" si="0"/>
        <v>2</v>
      </c>
      <c r="C9" s="1">
        <v>1.1499999999999999</v>
      </c>
      <c r="D9" s="1">
        <f t="shared" si="1"/>
        <v>0.9375</v>
      </c>
      <c r="E9" s="2">
        <f t="shared" si="2"/>
        <v>1.005125</v>
      </c>
      <c r="F9" s="2">
        <f t="shared" si="3"/>
        <v>1.1774560000000001</v>
      </c>
      <c r="G9" s="2">
        <f t="shared" si="4"/>
        <v>1.1666853125000001</v>
      </c>
    </row>
    <row r="10" spans="1:7" s="1" customFormat="1" x14ac:dyDescent="0.25">
      <c r="A10" s="1">
        <v>8</v>
      </c>
      <c r="B10" s="1">
        <f t="shared" si="0"/>
        <v>3</v>
      </c>
      <c r="C10" s="1">
        <v>1.05</v>
      </c>
      <c r="D10" s="1">
        <f t="shared" si="1"/>
        <v>0</v>
      </c>
      <c r="E10" s="2">
        <f t="shared" si="2"/>
        <v>1.0457375</v>
      </c>
      <c r="F10" s="2">
        <f t="shared" si="3"/>
        <v>1.31311552</v>
      </c>
      <c r="G10" s="2">
        <f t="shared" si="4"/>
        <v>1.0457375</v>
      </c>
    </row>
    <row r="11" spans="1:7" x14ac:dyDescent="0.25">
      <c r="A11">
        <v>8.01</v>
      </c>
      <c r="B11">
        <f t="shared" si="0"/>
        <v>3</v>
      </c>
      <c r="C11" s="1">
        <v>1.05</v>
      </c>
      <c r="D11">
        <f t="shared" si="1"/>
        <v>1.2499999999999734E-3</v>
      </c>
      <c r="E11" s="2">
        <f t="shared" si="2"/>
        <v>1.0457375</v>
      </c>
      <c r="F11" s="2">
        <f t="shared" si="3"/>
        <v>1.31311552</v>
      </c>
      <c r="G11" s="2">
        <f t="shared" si="4"/>
        <v>1.046071722525</v>
      </c>
    </row>
    <row r="12" spans="1:7" x14ac:dyDescent="0.25">
      <c r="A12">
        <v>10.5</v>
      </c>
      <c r="B12">
        <f t="shared" si="0"/>
        <v>3</v>
      </c>
      <c r="C12" s="1">
        <v>1.1499999999999999</v>
      </c>
      <c r="D12">
        <f t="shared" si="1"/>
        <v>0.3125</v>
      </c>
      <c r="E12" s="2">
        <f t="shared" si="2"/>
        <v>1.0457375</v>
      </c>
      <c r="F12" s="2">
        <f t="shared" si="3"/>
        <v>1.31311552</v>
      </c>
      <c r="G12" s="2">
        <f t="shared" si="4"/>
        <v>1.1292931312500001</v>
      </c>
    </row>
    <row r="13" spans="1:7" x14ac:dyDescent="0.25">
      <c r="A13" s="1">
        <v>14.3</v>
      </c>
      <c r="B13" s="1">
        <f t="shared" si="0"/>
        <v>3</v>
      </c>
      <c r="C13" s="1">
        <v>1.25</v>
      </c>
      <c r="D13" s="1">
        <f t="shared" si="1"/>
        <v>0.78750000000000009</v>
      </c>
      <c r="E13" s="2">
        <f t="shared" si="2"/>
        <v>1.0457375</v>
      </c>
      <c r="F13" s="2">
        <f t="shared" si="3"/>
        <v>1.31311552</v>
      </c>
      <c r="G13" s="2">
        <f t="shared" si="4"/>
        <v>1.2562976907499999</v>
      </c>
    </row>
    <row r="14" spans="1:7" s="1" customFormat="1" x14ac:dyDescent="0.25">
      <c r="A14" s="1">
        <v>16.100000000000001</v>
      </c>
      <c r="B14" s="1">
        <f t="shared" si="0"/>
        <v>4</v>
      </c>
      <c r="C14" s="1">
        <v>1.1499999999999999</v>
      </c>
      <c r="D14" s="1">
        <f t="shared" si="1"/>
        <v>6.2500000000000888E-3</v>
      </c>
      <c r="E14" s="2">
        <f t="shared" si="2"/>
        <v>1.12290125</v>
      </c>
      <c r="F14" s="2">
        <f t="shared" si="3"/>
        <v>1.5735817984</v>
      </c>
      <c r="G14" s="2">
        <f t="shared" si="4"/>
        <v>1.1257180034275001</v>
      </c>
    </row>
    <row r="15" spans="1:7" x14ac:dyDescent="0.25">
      <c r="A15">
        <v>18</v>
      </c>
      <c r="B15">
        <f t="shared" si="0"/>
        <v>4</v>
      </c>
      <c r="C15" s="1">
        <v>1.2</v>
      </c>
      <c r="D15">
        <f t="shared" si="1"/>
        <v>0.125</v>
      </c>
      <c r="E15" s="2">
        <f t="shared" si="2"/>
        <v>1.12290125</v>
      </c>
      <c r="F15" s="2">
        <f t="shared" si="3"/>
        <v>1.5735817984</v>
      </c>
      <c r="G15" s="2">
        <f t="shared" si="4"/>
        <v>1.1792363185499999</v>
      </c>
    </row>
    <row r="16" spans="1:7" x14ac:dyDescent="0.25">
      <c r="A16">
        <v>24</v>
      </c>
      <c r="B16">
        <f t="shared" si="0"/>
        <v>4</v>
      </c>
      <c r="C16" s="1">
        <v>1.4</v>
      </c>
      <c r="D16">
        <f t="shared" si="1"/>
        <v>0.5</v>
      </c>
      <c r="E16" s="2">
        <f t="shared" si="2"/>
        <v>1.12290125</v>
      </c>
      <c r="F16" s="2">
        <f t="shared" si="3"/>
        <v>1.5735817984</v>
      </c>
      <c r="G16" s="2">
        <f t="shared" si="4"/>
        <v>1.3482415242000001</v>
      </c>
    </row>
    <row r="17" spans="1:13" x14ac:dyDescent="0.25">
      <c r="A17" s="1">
        <v>31.99</v>
      </c>
      <c r="B17" s="1">
        <f t="shared" si="0"/>
        <v>4</v>
      </c>
      <c r="C17" s="1">
        <v>1.65</v>
      </c>
      <c r="D17" s="1">
        <f t="shared" si="1"/>
        <v>0.9993749999999999</v>
      </c>
      <c r="E17" s="2">
        <f t="shared" si="2"/>
        <v>1.12290125</v>
      </c>
      <c r="F17" s="2">
        <f t="shared" si="3"/>
        <v>1.5735817984</v>
      </c>
      <c r="G17" s="2">
        <f t="shared" si="4"/>
        <v>1.5733001230572501</v>
      </c>
    </row>
    <row r="18" spans="1:13" s="1" customFormat="1" x14ac:dyDescent="0.25">
      <c r="A18" s="1">
        <v>32</v>
      </c>
      <c r="B18" s="1">
        <f t="shared" si="0"/>
        <v>5</v>
      </c>
      <c r="C18" s="1">
        <v>1.3</v>
      </c>
      <c r="D18" s="1">
        <f t="shared" si="1"/>
        <v>0</v>
      </c>
      <c r="E18" s="2">
        <f t="shared" si="2"/>
        <v>1.2695123749999999</v>
      </c>
      <c r="F18" s="2">
        <f t="shared" si="3"/>
        <v>2.0736770529279998</v>
      </c>
      <c r="G18" s="2">
        <f t="shared" si="4"/>
        <v>1.2695123749999999</v>
      </c>
    </row>
    <row r="19" spans="1:13" x14ac:dyDescent="0.25">
      <c r="A19">
        <v>48</v>
      </c>
      <c r="B19">
        <f t="shared" si="0"/>
        <v>5</v>
      </c>
      <c r="C19" s="1">
        <v>1.7</v>
      </c>
      <c r="D19">
        <f t="shared" si="1"/>
        <v>0.5</v>
      </c>
      <c r="E19" s="2">
        <f t="shared" si="2"/>
        <v>1.2695123749999999</v>
      </c>
      <c r="F19" s="2">
        <f t="shared" si="3"/>
        <v>2.0736770529279998</v>
      </c>
      <c r="G19" s="2">
        <f t="shared" si="4"/>
        <v>1.6715947139639997</v>
      </c>
    </row>
    <row r="20" spans="1:13" x14ac:dyDescent="0.25">
      <c r="A20" s="1">
        <v>63.99</v>
      </c>
      <c r="B20" s="1">
        <f t="shared" si="0"/>
        <v>5</v>
      </c>
      <c r="C20" s="1">
        <v>2.1</v>
      </c>
      <c r="D20" s="1">
        <f t="shared" si="1"/>
        <v>0.99968750000000006</v>
      </c>
      <c r="E20" s="2">
        <f t="shared" si="2"/>
        <v>1.2695123749999999</v>
      </c>
      <c r="F20" s="2">
        <f t="shared" si="3"/>
        <v>2.0736770529279998</v>
      </c>
      <c r="G20" s="2">
        <f t="shared" si="4"/>
        <v>2.0734257514661469</v>
      </c>
    </row>
    <row r="21" spans="1:13" x14ac:dyDescent="0.25">
      <c r="A21" s="1">
        <v>64</v>
      </c>
      <c r="B21" s="1">
        <f t="shared" si="0"/>
        <v>6</v>
      </c>
      <c r="C21" s="1">
        <v>1.55</v>
      </c>
      <c r="D21" s="1">
        <f t="shared" si="1"/>
        <v>0</v>
      </c>
      <c r="E21" s="2">
        <f t="shared" si="2"/>
        <v>1.5480735124999998</v>
      </c>
      <c r="F21" s="2">
        <f t="shared" si="3"/>
        <v>3.0338599416217598</v>
      </c>
      <c r="G21" s="2">
        <f t="shared" si="4"/>
        <v>1.5480735124999998</v>
      </c>
      <c r="J21" t="s">
        <v>5</v>
      </c>
      <c r="L21" t="s">
        <v>6</v>
      </c>
    </row>
    <row r="22" spans="1:13" x14ac:dyDescent="0.25">
      <c r="A22" s="1">
        <v>127.99</v>
      </c>
      <c r="B22" s="1">
        <f t="shared" si="0"/>
        <v>6</v>
      </c>
      <c r="C22" s="1">
        <v>2.65</v>
      </c>
      <c r="D22" s="1">
        <f t="shared" si="1"/>
        <v>0.99984374999999992</v>
      </c>
      <c r="E22" s="2">
        <f t="shared" si="2"/>
        <v>1.5480735124999998</v>
      </c>
      <c r="F22" s="2">
        <f t="shared" si="3"/>
        <v>3.0338599416217598</v>
      </c>
      <c r="G22" s="2">
        <f t="shared" si="4"/>
        <v>3.0336277874922093</v>
      </c>
      <c r="J22" t="s">
        <v>8</v>
      </c>
      <c r="K22">
        <v>0.96</v>
      </c>
      <c r="L22" t="s">
        <v>8</v>
      </c>
      <c r="M22">
        <v>1.03</v>
      </c>
    </row>
    <row r="23" spans="1:13" x14ac:dyDescent="0.25">
      <c r="J23" t="s">
        <v>7</v>
      </c>
      <c r="K23">
        <v>80</v>
      </c>
      <c r="L23" t="s">
        <v>7</v>
      </c>
      <c r="M23">
        <v>25</v>
      </c>
    </row>
    <row r="24" spans="1:13" x14ac:dyDescent="0.25">
      <c r="J24" t="s">
        <v>9</v>
      </c>
      <c r="K24">
        <v>1.9</v>
      </c>
      <c r="L24" t="s">
        <v>9</v>
      </c>
      <c r="M24">
        <v>1.92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</dc:creator>
  <cp:lastModifiedBy>Huw</cp:lastModifiedBy>
  <dcterms:created xsi:type="dcterms:W3CDTF">2017-12-09T18:01:03Z</dcterms:created>
  <dcterms:modified xsi:type="dcterms:W3CDTF">2017-12-09T20:41:05Z</dcterms:modified>
</cp:coreProperties>
</file>