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c1a7b85f093646/Documents/"/>
    </mc:Choice>
  </mc:AlternateContent>
  <xr:revisionPtr revIDLastSave="0" documentId="8_{05C7AC7F-2B1C-4CA9-A0D3-42EBA91C3B6E}" xr6:coauthVersionLast="47" xr6:coauthVersionMax="47" xr10:uidLastSave="{00000000-0000-0000-0000-000000000000}"/>
  <bookViews>
    <workbookView xWindow="390" yWindow="390" windowWidth="21600" windowHeight="11295" activeTab="3" xr2:uid="{00000000-000D-0000-FFFF-FFFF00000000}"/>
  </bookViews>
  <sheets>
    <sheet name="Sheet7" sheetId="8" r:id="rId1"/>
    <sheet name="Sheet8" sheetId="9" r:id="rId2"/>
    <sheet name="Sheet9" sheetId="10" r:id="rId3"/>
    <sheet name="Crowdfunding" sheetId="1" r:id="rId4"/>
    <sheet name="Sheet6" sheetId="7" r:id="rId5"/>
    <sheet name="Sheet1" sheetId="11" r:id="rId6"/>
  </sheets>
  <definedNames>
    <definedName name="_xlnm._FilterDatabase" localSheetId="3" hidden="1">Crowdfunding!$G$1:$G$1001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E372" i="11" l="1"/>
  <c r="E371" i="11"/>
  <c r="E370" i="11"/>
  <c r="E369" i="11"/>
  <c r="E368" i="11"/>
  <c r="E367" i="11"/>
  <c r="B573" i="11"/>
  <c r="B572" i="11"/>
  <c r="B571" i="11"/>
  <c r="B570" i="11"/>
  <c r="B569" i="11"/>
  <c r="B568" i="11"/>
  <c r="D13" i="7"/>
  <c r="C13" i="7"/>
  <c r="B13" i="7"/>
  <c r="B2" i="7"/>
  <c r="D12" i="7"/>
  <c r="D11" i="7"/>
  <c r="D10" i="7"/>
  <c r="D9" i="7"/>
  <c r="D8" i="7"/>
  <c r="D7" i="7"/>
  <c r="D6" i="7"/>
  <c r="D5" i="7"/>
  <c r="D4" i="7"/>
  <c r="D3" i="7"/>
  <c r="D2" i="7"/>
  <c r="C12" i="7"/>
  <c r="C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2" i="7"/>
  <c r="C3" i="7"/>
  <c r="B12" i="7"/>
  <c r="B11" i="7"/>
  <c r="B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3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E9" i="7" l="1"/>
  <c r="F9" i="7" s="1"/>
  <c r="E10" i="7"/>
  <c r="F10" i="7" s="1"/>
  <c r="G9" i="7"/>
  <c r="H9" i="7"/>
  <c r="E8" i="7"/>
  <c r="H8" i="7" s="1"/>
  <c r="E7" i="7"/>
  <c r="H7" i="7" s="1"/>
  <c r="E6" i="7"/>
  <c r="G6" i="7" s="1"/>
  <c r="E13" i="7"/>
  <c r="H13" i="7" s="1"/>
  <c r="E5" i="7"/>
  <c r="G5" i="7" s="1"/>
  <c r="E12" i="7"/>
  <c r="G12" i="7" s="1"/>
  <c r="E4" i="7"/>
  <c r="F4" i="7" s="1"/>
  <c r="E11" i="7"/>
  <c r="F11" i="7" s="1"/>
  <c r="E3" i="7"/>
  <c r="H3" i="7" s="1"/>
  <c r="E2" i="7"/>
  <c r="H2" i="7" s="1"/>
  <c r="G10" i="7" l="1"/>
  <c r="F12" i="7"/>
  <c r="F3" i="7"/>
  <c r="F8" i="7"/>
  <c r="H10" i="7"/>
  <c r="H12" i="7"/>
  <c r="G2" i="7"/>
  <c r="G8" i="7"/>
  <c r="F7" i="7"/>
  <c r="G4" i="7"/>
  <c r="F2" i="7"/>
  <c r="G11" i="7"/>
  <c r="H6" i="7"/>
  <c r="H4" i="7"/>
  <c r="G3" i="7"/>
  <c r="F5" i="7"/>
  <c r="F13" i="7"/>
  <c r="H5" i="7"/>
  <c r="H11" i="7"/>
  <c r="G13" i="7"/>
  <c r="F6" i="7"/>
  <c r="G7" i="7"/>
</calcChain>
</file>

<file path=xl/sharedStrings.xml><?xml version="1.0" encoding="utf-8"?>
<sst xmlns="http://schemas.openxmlformats.org/spreadsheetml/2006/main" count="7067" uniqueCount="2112">
  <si>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</si>
  <si>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</si>
  <si>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</si>
  <si>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</si>
  <si>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</si>
  <si>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</si>
  <si>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</si>
  <si>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</si>
  <si>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</si>
  <si>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</si>
  <si>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</si>
  <si>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</si>
  <si>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</si>
  <si>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</si>
  <si>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</si>
  <si>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</si>
  <si>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</si>
  <si>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</si>
  <si>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</si>
  <si>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</si>
  <si>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</si>
  <si>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</si>
  <si>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</si>
  <si>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</si>
  <si>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</si>
  <si>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</si>
  <si>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</si>
  <si>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</si>
  <si>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</si>
  <si>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</si>
  <si>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</si>
  <si>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</si>
  <si>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</si>
  <si>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</si>
  <si>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</si>
  <si>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</si>
  <si>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</si>
  <si>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</si>
  <si>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</si>
  <si>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</si>
  <si>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</si>
  <si>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</si>
  <si>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</si>
  <si>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</si>
  <si>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</si>
  <si>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</si>
  <si>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</si>
  <si>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</si>
  <si>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</si>
  <si>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</si>
  <si>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</si>
  <si>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</si>
  <si>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</si>
  <si>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</si>
  <si>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</si>
  <si>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</si>
  <si>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</si>
  <si>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</si>
  <si>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</si>
  <si>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</si>
  <si>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</si>
  <si>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</si>
  <si>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</si>
  <si>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</si>
  <si>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</si>
  <si>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</si>
  <si>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</si>
  <si>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</si>
  <si>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</si>
  <si>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</si>
  <si>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</si>
  <si>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</si>
  <si>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</si>
  <si>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</si>
  <si>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</si>
  <si>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</si>
  <si>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</si>
  <si>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</si>
  <si>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</si>
  <si>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</si>
  <si>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</si>
  <si>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</si>
  <si>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</si>
  <si>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</si>
  <si>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</si>
  <si>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</si>
  <si>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</si>
  <si>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</si>
  <si>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</si>
  <si>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</si>
  <si>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</si>
  <si>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</si>
  <si>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</si>
  <si>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</si>
  <si>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</si>
  <si>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</si>
  <si>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</si>
  <si>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</si>
  <si>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</si>
  <si>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</si>
  <si>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</si>
  <si>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</si>
  <si>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</si>
  <si>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</si>
  <si>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</si>
  <si>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</si>
  <si>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</si>
  <si>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</si>
  <si>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</si>
  <si>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</si>
  <si>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</si>
  <si>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</si>
  <si>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</si>
  <si>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</si>
  <si>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</si>
  <si>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</si>
  <si>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</si>
  <si>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</si>
  <si>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</si>
  <si>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</si>
  <si>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</si>
  <si>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</si>
  <si>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</si>
  <si>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</si>
  <si>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</si>
  <si>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</si>
  <si>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</si>
  <si>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</si>
  <si>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</si>
  <si>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</si>
  <si>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</si>
  <si>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</si>
  <si>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</si>
  <si>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</si>
  <si>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</si>
  <si>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</si>
  <si>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</si>
  <si>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</si>
  <si>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</si>
  <si>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</si>
  <si>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</si>
  <si>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</si>
  <si>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</si>
  <si>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</si>
  <si>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</si>
  <si>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</si>
  <si>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</si>
  <si>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</si>
  <si>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</si>
  <si>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</si>
  <si>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</si>
  <si>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</si>
  <si>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</si>
  <si>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</si>
  <si>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</si>
  <si>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</si>
  <si>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</si>
  <si>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</si>
  <si>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</si>
  <si>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</si>
  <si>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</si>
  <si>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</si>
  <si>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</si>
  <si>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</si>
  <si>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</si>
  <si>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</si>
  <si>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</si>
  <si>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</si>
  <si>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</si>
  <si>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</si>
  <si>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</si>
  <si>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</si>
  <si>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</si>
  <si>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</si>
  <si>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</si>
  <si>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</si>
  <si>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</si>
  <si>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</si>
  <si>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</si>
  <si>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</si>
  <si>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</si>
  <si>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</si>
  <si>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</si>
  <si>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</si>
  <si>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</si>
  <si>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</si>
  <si>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</si>
  <si>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</si>
  <si>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</si>
  <si>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</si>
  <si>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</si>
  <si>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</si>
  <si>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</si>
  <si>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</si>
  <si>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</si>
  <si>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</si>
  <si>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</si>
  <si>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</si>
  <si>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</si>
  <si>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</si>
  <si>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</si>
  <si>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</si>
  <si>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</si>
  <si>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</si>
  <si>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</si>
  <si>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</si>
  <si>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</si>
  <si>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</si>
  <si>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</si>
  <si>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</si>
  <si>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</si>
  <si>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</si>
  <si>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</si>
  <si>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</si>
  <si>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</si>
  <si>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</si>
  <si>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</si>
  <si>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</si>
  <si>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</si>
  <si>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</si>
  <si>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</si>
  <si>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</si>
  <si>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</si>
  <si>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</si>
  <si>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</si>
  <si>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</si>
  <si>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</si>
  <si>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</si>
  <si>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</si>
  <si>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</si>
  <si>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</si>
  <si>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</si>
  <si>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</si>
  <si>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</si>
  <si>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</si>
  <si>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</si>
  <si>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</si>
  <si>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</si>
  <si>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</si>
  <si>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</si>
  <si>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</si>
  <si>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</si>
  <si>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</si>
  <si>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</si>
  <si>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</si>
  <si>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</si>
  <si>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</si>
  <si>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</si>
  <si>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</si>
  <si>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</si>
  <si>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</si>
  <si>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</si>
  <si>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</si>
  <si>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</si>
  <si>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</si>
  <si>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</si>
  <si>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</si>
  <si>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</si>
  <si>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</si>
  <si>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</si>
  <si>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</si>
  <si>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</si>
  <si>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</si>
  <si>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</si>
  <si>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</si>
  <si>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</si>
  <si>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</si>
  <si>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</si>
  <si>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</si>
  <si>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</si>
  <si>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</si>
  <si>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</si>
  <si>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</si>
  <si>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</si>
  <si>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</si>
  <si>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</si>
  <si>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</si>
  <si>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</si>
  <si>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</si>
  <si>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</si>
  <si>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</si>
  <si>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</si>
  <si>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</si>
  <si>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</si>
  <si>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</si>
  <si>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</si>
  <si>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</si>
  <si>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</si>
  <si>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</si>
  <si>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</si>
  <si>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</si>
  <si>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</si>
  <si>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</si>
  <si>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</si>
  <si>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</si>
  <si>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</si>
  <si>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</si>
  <si>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</si>
  <si>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</si>
  <si>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</si>
  <si>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</si>
  <si>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</si>
  <si>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</si>
  <si>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</si>
  <si>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</si>
  <si>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</si>
  <si>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</si>
  <si>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</si>
  <si>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</si>
  <si>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</si>
  <si>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</si>
  <si>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</si>
  <si>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</si>
  <si>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</si>
  <si>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</si>
  <si>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</si>
  <si>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</si>
  <si>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</si>
  <si>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</si>
  <si>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</si>
  <si>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</si>
  <si>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</si>
  <si>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</si>
  <si>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</si>
  <si>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</si>
  <si>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</si>
  <si>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</si>
  <si>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</si>
  <si>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</si>
  <si>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</si>
  <si>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</si>
  <si>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</si>
  <si>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</si>
  <si>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</si>
  <si>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</si>
  <si>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</si>
  <si>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</si>
  <si>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</si>
  <si>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</si>
  <si>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</si>
  <si>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</si>
  <si>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</si>
  <si>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</si>
  <si>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</si>
  <si>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</si>
  <si>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</si>
  <si>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</si>
  <si>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</si>
  <si>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</si>
  <si>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</si>
  <si>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</si>
  <si>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</si>
  <si>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</si>
  <si>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</si>
  <si>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</si>
  <si>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</si>
  <si>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</si>
  <si>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</si>
  <si>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</si>
  <si>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</si>
  <si>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</si>
  <si>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</si>
  <si>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</si>
  <si>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</si>
  <si>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</si>
  <si>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</si>
  <si>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</si>
  <si>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</si>
  <si>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</si>
  <si>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</si>
  <si>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</si>
  <si>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</si>
  <si>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</si>
  <si>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</si>
  <si>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</si>
  <si>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</si>
  <si>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</si>
  <si>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</si>
  <si>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</si>
  <si>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</si>
  <si>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</si>
  <si>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</si>
  <si>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</si>
  <si>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</si>
  <si>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</si>
  <si>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</si>
  <si>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</si>
  <si>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</si>
  <si>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</si>
  <si>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</si>
  <si>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</si>
  <si>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</si>
  <si>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</si>
  <si>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</si>
  <si>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</si>
  <si>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</si>
  <si>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</si>
  <si>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</si>
  <si>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</si>
  <si>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</si>
  <si>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</si>
  <si>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</si>
  <si>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</si>
  <si>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</si>
  <si>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</si>
  <si>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</si>
  <si>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</si>
  <si>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</si>
  <si>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</si>
  <si>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</si>
  <si>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</si>
  <si>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</si>
  <si>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</si>
  <si>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</si>
  <si>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</si>
  <si>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</si>
  <si>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</si>
  <si>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</si>
  <si>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</si>
  <si>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</si>
  <si>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</si>
  <si>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</si>
  <si>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</si>
  <si>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</si>
  <si>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</si>
  <si>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</si>
  <si>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</si>
  <si>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</si>
  <si>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</si>
  <si>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</si>
  <si>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</si>
  <si>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</si>
  <si>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</si>
  <si>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</si>
  <si>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</si>
  <si>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</si>
  <si>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</si>
  <si>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</si>
  <si>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</si>
  <si>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</si>
  <si>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</si>
  <si>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</si>
  <si>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</si>
  <si>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</si>
  <si>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</si>
  <si>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</si>
  <si>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</si>
  <si>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</si>
  <si>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</si>
  <si>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</si>
  <si>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</si>
  <si>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</si>
  <si>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</si>
  <si>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</si>
  <si>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</si>
  <si>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</si>
  <si>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</si>
  <si>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</si>
  <si>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</si>
  <si>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</si>
  <si>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</si>
  <si>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</si>
  <si>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</si>
  <si>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</si>
  <si>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</si>
  <si>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</si>
  <si>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</si>
  <si>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</si>
  <si>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</si>
  <si>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</si>
  <si>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</si>
  <si>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</si>
  <si>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</si>
  <si>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</si>
  <si>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</si>
  <si>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</si>
  <si>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</si>
  <si>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</si>
  <si>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</si>
  <si>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</si>
  <si>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</si>
  <si>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</si>
  <si>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</si>
  <si>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</si>
  <si>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</si>
  <si>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</si>
  <si>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</si>
  <si>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</si>
  <si>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</si>
  <si>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</si>
  <si>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</si>
  <si>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</si>
  <si>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</si>
  <si>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</si>
  <si>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</si>
  <si>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</si>
  <si>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</si>
  <si>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</si>
  <si>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</si>
  <si>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</si>
  <si>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</si>
  <si>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</si>
  <si>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</si>
  <si>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</si>
  <si>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</si>
  <si>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</si>
  <si>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</si>
  <si>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</si>
  <si>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</si>
  <si>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</si>
  <si>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</si>
  <si>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</si>
  <si>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</si>
  <si>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</si>
  <si>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</si>
  <si>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</si>
  <si>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</si>
  <si>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</si>
  <si>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</si>
  <si>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</si>
  <si>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</si>
  <si>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</si>
  <si>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</si>
  <si>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</si>
  <si>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</si>
  <si>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</si>
  <si>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</si>
  <si>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</si>
  <si>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</si>
  <si>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</si>
  <si>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</si>
  <si>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</si>
  <si>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</si>
  <si>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</si>
  <si>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</si>
  <si>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</si>
  <si>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</si>
  <si>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</si>
  <si>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</si>
  <si>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</si>
  <si>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</si>
  <si>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</si>
  <si>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</si>
  <si>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</si>
  <si>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</si>
  <si>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</si>
  <si>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</si>
  <si>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</si>
  <si>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</si>
  <si>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</si>
  <si>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</si>
  <si>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</si>
  <si>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</si>
  <si>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</si>
  <si>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</si>
  <si>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</si>
  <si>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</si>
  <si>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</si>
  <si>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</si>
  <si>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</si>
  <si>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</si>
  <si>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</si>
  <si>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</si>
  <si>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</si>
  <si>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</si>
  <si>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</si>
  <si>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</si>
  <si>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</si>
  <si>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</si>
  <si>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</si>
  <si>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</si>
  <si>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</si>
  <si>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</si>
  <si>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</si>
  <si>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</si>
  <si>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</si>
  <si>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</si>
  <si>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</si>
  <si>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</si>
  <si>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</si>
  <si>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</si>
  <si>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</si>
  <si>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</si>
  <si>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</si>
  <si>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</si>
  <si>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</si>
  <si>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</si>
  <si>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</si>
  <si>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</si>
  <si>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</si>
  <si>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</si>
  <si>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</si>
  <si>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</si>
  <si>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</si>
  <si>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</si>
  <si>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</si>
  <si>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</si>
  <si>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</si>
  <si>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</si>
  <si>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</si>
  <si>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</si>
  <si>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</si>
  <si>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</si>
  <si>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</si>
  <si>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</si>
  <si>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</si>
  <si>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</si>
  <si>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</si>
  <si>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</si>
  <si>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</si>
  <si>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</si>
  <si>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</si>
  <si>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</si>
  <si>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</si>
  <si>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</si>
  <si>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</si>
  <si>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</si>
  <si>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</si>
  <si>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</si>
  <si>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</si>
  <si>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</si>
  <si>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</si>
  <si>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</si>
  <si>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</si>
  <si>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</si>
  <si>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</si>
  <si>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</si>
  <si>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</si>
  <si>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</si>
  <si>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</si>
  <si>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</si>
  <si>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</si>
  <si>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</si>
  <si>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</si>
  <si>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</si>
  <si>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</si>
  <si>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</si>
  <si>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</si>
  <si>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</si>
  <si>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</si>
  <si>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</si>
  <si>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</si>
  <si>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</si>
  <si>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</si>
  <si>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</si>
  <si>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</si>
  <si>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</si>
  <si>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</si>
  <si>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</si>
  <si>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</si>
  <si>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</si>
  <si>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</si>
  <si>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</si>
  <si>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</si>
  <si>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</si>
  <si>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</si>
  <si>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</si>
  <si>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</si>
  <si>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</si>
  <si>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</si>
  <si>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</si>
  <si>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</si>
  <si>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</si>
  <si>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</si>
  <si>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</si>
  <si>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</si>
  <si>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</si>
  <si>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</si>
  <si>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</si>
  <si>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</si>
  <si>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</si>
  <si>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</si>
  <si>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</si>
  <si>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</si>
  <si>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</si>
  <si>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</si>
  <si>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</si>
  <si>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</si>
  <si>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</si>
  <si>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</si>
  <si>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</si>
  <si>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</si>
  <si>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</si>
  <si>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</si>
  <si>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</si>
  <si>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</si>
  <si>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</si>
  <si>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</si>
  <si>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</si>
  <si>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</si>
  <si>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</si>
  <si>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</si>
  <si>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</si>
  <si>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</si>
  <si>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</si>
  <si>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</si>
  <si>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</si>
  <si>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</si>
  <si>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</si>
  <si>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</si>
  <si>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</si>
  <si>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</si>
  <si>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</si>
  <si>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</si>
  <si>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</si>
  <si>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</si>
  <si>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</si>
  <si>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</si>
  <si>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</si>
  <si>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</si>
  <si>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</si>
  <si>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</si>
  <si>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</si>
  <si>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</si>
  <si>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</si>
  <si>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</si>
  <si>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</si>
  <si>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</si>
  <si>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</si>
  <si>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</si>
  <si>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</si>
  <si>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</si>
  <si>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</si>
  <si>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</si>
  <si>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</si>
  <si>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</si>
  <si>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</si>
  <si>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</si>
  <si>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</si>
  <si>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</si>
  <si>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</si>
  <si>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</si>
  <si>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</si>
  <si>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</si>
  <si>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</si>
  <si>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</si>
  <si>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</si>
  <si>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</si>
  <si>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</si>
  <si>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</si>
  <si>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</si>
  <si>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</si>
  <si>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</si>
  <si>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</si>
  <si>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</si>
  <si>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</si>
  <si>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</si>
  <si>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</si>
  <si>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</si>
  <si>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</si>
  <si>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</si>
  <si>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</si>
  <si>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</si>
  <si>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</si>
  <si>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</si>
  <si>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</si>
  <si>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</si>
  <si>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</si>
  <si>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</si>
  <si>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</si>
  <si>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</si>
  <si>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</si>
  <si>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</si>
  <si>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</si>
  <si>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</si>
  <si>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</si>
  <si>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</si>
  <si>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</si>
  <si>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</si>
  <si>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</si>
  <si>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</si>
  <si>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</si>
  <si>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</si>
  <si>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</si>
  <si>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</si>
  <si>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</si>
  <si>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</si>
  <si>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</si>
  <si>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</si>
  <si>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</si>
  <si>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</si>
  <si>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</si>
  <si>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</si>
  <si>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</si>
  <si>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</si>
  <si>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</si>
  <si>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</si>
  <si>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</si>
  <si>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</si>
  <si>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</si>
  <si>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</si>
  <si>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</si>
  <si>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</si>
  <si>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</si>
  <si>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</si>
  <si>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</si>
  <si>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</si>
  <si>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</si>
  <si>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</si>
  <si>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</si>
  <si>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</si>
  <si>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</si>
  <si>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</si>
  <si>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</si>
  <si>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</si>
  <si>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</si>
  <si>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</si>
  <si>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</si>
  <si>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</si>
  <si>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</si>
  <si>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</si>
  <si>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</si>
  <si>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</si>
  <si>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</si>
  <si>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</si>
  <si>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</si>
  <si>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</si>
  <si>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</si>
  <si>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</si>
  <si>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</si>
  <si>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</si>
  <si>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</si>
  <si>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</si>
  <si>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</si>
  <si>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</si>
  <si>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</si>
  <si>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</si>
  <si>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</si>
  <si>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</si>
  <si>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</si>
  <si>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</si>
  <si>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</si>
  <si>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</si>
  <si>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</si>
  <si>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</si>
  <si>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</si>
  <si>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</si>
  <si>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</si>
  <si>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</si>
  <si>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</si>
  <si>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</si>
  <si>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</si>
  <si>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</si>
  <si>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</si>
  <si>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</si>
  <si>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</si>
  <si>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</si>
  <si>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</si>
  <si>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</si>
  <si>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</si>
  <si>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</si>
  <si>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</si>
  <si>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</si>
  <si>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</si>
  <si>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</si>
  <si>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</si>
  <si>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</si>
  <si>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</si>
  <si>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</si>
  <si>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</si>
  <si>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</si>
  <si>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</si>
  <si>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</si>
  <si>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</si>
  <si>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</si>
  <si>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</si>
  <si>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</si>
  <si>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</si>
  <si>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</si>
  <si>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</si>
  <si>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</si>
  <si>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</si>
  <si>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</si>
  <si>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</si>
  <si>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</si>
  <si>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</si>
  <si>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</si>
  <si>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</si>
  <si>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</si>
  <si>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</si>
  <si>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</si>
  <si>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</si>
  <si>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</si>
  <si>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</si>
  <si>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</si>
  <si>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</si>
  <si>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</si>
  <si>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</si>
  <si>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</si>
  <si>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</si>
  <si>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</si>
  <si>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</si>
  <si>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</si>
  <si>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</si>
  <si>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</si>
  <si>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</si>
  <si>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</si>
  <si>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</si>
  <si>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</si>
  <si>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</si>
  <si>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</si>
  <si>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</si>
  <si>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</si>
  <si>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</si>
  <si>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</si>
  <si>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</si>
  <si>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</si>
  <si>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</si>
  <si>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</si>
  <si>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</si>
  <si>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</si>
  <si>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</si>
  <si>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</si>
  <si>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</si>
  <si>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</si>
  <si>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</si>
  <si>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</si>
  <si>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</si>
  <si>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</si>
  <si>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</si>
  <si>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</si>
  <si>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</si>
  <si>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</si>
  <si>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</si>
  <si>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</si>
  <si>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</si>
  <si>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</si>
  <si>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</si>
  <si>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</si>
  <si>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</si>
  <si>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</si>
  <si>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</si>
  <si>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</si>
  <si>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</si>
  <si>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</si>
  <si>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</si>
  <si>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</si>
  <si>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</si>
  <si>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</si>
  <si>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</si>
  <si>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</si>
  <si>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</si>
  <si>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</si>
  <si>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</si>
  <si>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</si>
  <si>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</si>
  <si>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</si>
  <si>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</si>
  <si>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</si>
  <si>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</si>
  <si>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</si>
  <si>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</si>
  <si>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</si>
  <si>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</si>
  <si>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</si>
  <si>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</si>
  <si>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</si>
  <si>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</si>
  <si>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</si>
  <si>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</si>
  <si>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</si>
  <si>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</si>
  <si>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</si>
  <si>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</si>
  <si>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</si>
  <si>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</si>
  <si>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</si>
  <si>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</si>
  <si>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</si>
  <si>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</si>
  <si>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</si>
  <si>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</si>
  <si>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</si>
  <si>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</si>
  <si>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</si>
  <si>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</si>
  <si>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</si>
  <si>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</si>
  <si>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</si>
  <si>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</si>
  <si>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</si>
  <si>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</si>
  <si>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</si>
  <si>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</si>
  <si>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</si>
  <si>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</si>
  <si>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</si>
  <si>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</si>
  <si>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</si>
  <si>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</si>
  <si>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</si>
  <si>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</si>
  <si>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</si>
  <si>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</si>
  <si>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</si>
  <si>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</si>
  <si>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</si>
  <si>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</si>
  <si>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</si>
  <si>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</si>
  <si>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</si>
  <si>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</si>
  <si>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</si>
  <si>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</si>
  <si>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</si>
  <si>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</si>
  <si>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</si>
  <si>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</si>
  <si>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</si>
  <si>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</si>
  <si>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</si>
  <si>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</si>
  <si>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</si>
  <si>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</si>
  <si>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</si>
  <si>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</si>
  <si>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</si>
  <si>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</si>
  <si>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</si>
  <si>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</si>
  <si>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</si>
  <si>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</si>
  <si>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</si>
  <si>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</si>
  <si>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</si>
  <si>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</si>
  <si>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</si>
  <si>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</si>
  <si>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</si>
  <si>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</si>
  <si>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</si>
  <si>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</si>
  <si>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</si>
  <si>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</si>
  <si>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</si>
  <si>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</si>
  <si>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</si>
  <si>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</si>
  <si>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</si>
  <si>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</si>
  <si>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</si>
  <si>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</si>
  <si>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</si>
  <si>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</si>
  <si>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</si>
  <si>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</si>
  <si>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</si>
  <si>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</si>
  <si>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</si>
  <si>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</si>
  <si>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</si>
  <si>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</si>
  <si>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</si>
  <si>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</si>
  <si>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</si>
  <si>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</si>
  <si>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</si>
  <si>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</si>
  <si>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</si>
  <si>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</si>
  <si>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</si>
  <si>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</si>
  <si>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</si>
  <si>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</si>
  <si>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</si>
  <si>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</si>
  <si>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</si>
  <si>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</si>
  <si>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</si>
  <si>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</si>
  <si>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</si>
  <si>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</si>
  <si>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</si>
  <si>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</si>
  <si>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</si>
  <si>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</si>
  <si>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</si>
  <si>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</si>
  <si>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</si>
  <si>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</si>
  <si>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</si>
  <si>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</si>
  <si>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</si>
  <si>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</si>
  <si>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</si>
  <si>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</si>
  <si>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</si>
  <si>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</si>
  <si>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</si>
  <si>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</si>
  <si>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</si>
  <si>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</si>
  <si>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</si>
  <si>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</si>
  <si>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</si>
  <si>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</si>
  <si>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</si>
  <si>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</si>
  <si>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</si>
  <si>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</si>
  <si>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</si>
  <si>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</si>
  <si>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</si>
  <si>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</si>
  <si>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</si>
  <si>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</si>
  <si>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</si>
  <si>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</si>
  <si>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</si>
  <si>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</si>
  <si>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</si>
  <si>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</si>
  <si>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</si>
  <si>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</si>
  <si>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</si>
  <si>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</si>
  <si>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</si>
  <si>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</si>
  <si>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</si>
  <si>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</si>
  <si>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</si>
  <si>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</si>
  <si>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</si>
  <si>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</si>
  <si>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</si>
  <si>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</si>
  <si>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</si>
  <si>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</si>
  <si>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</si>
  <si>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</si>
  <si>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</si>
  <si>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</si>
  <si>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</si>
  <si>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</si>
  <si>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</si>
  <si>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</si>
  <si>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</si>
  <si>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</si>
  <si>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</si>
  <si>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</si>
  <si>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</si>
  <si>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</si>
  <si>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</si>
  <si>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</si>
  <si>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</si>
  <si>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</si>
  <si>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</si>
  <si>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</si>
  <si>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</si>
  <si>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</si>
  <si>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</si>
  <si>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</si>
  <si>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</si>
  <si>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</si>
  <si>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</si>
  <si>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</si>
  <si>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</si>
  <si>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</si>
  <si>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</si>
  <si>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</si>
  <si>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</si>
  <si>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</si>
  <si>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</si>
  <si>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</si>
  <si>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</si>
  <si>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</si>
  <si>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</si>
  <si>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</si>
  <si>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</si>
  <si>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</si>
  <si>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</si>
  <si>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</si>
  <si>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</si>
  <si>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</si>
  <si>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</si>
  <si>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</si>
  <si>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</si>
  <si>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</si>
  <si>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</si>
  <si>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</si>
  <si>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</si>
  <si>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</si>
  <si>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</si>
  <si>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</si>
  <si>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</si>
  <si>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</si>
  <si>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</si>
  <si>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</si>
  <si>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</si>
  <si>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</si>
  <si>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</si>
  <si>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</si>
  <si>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</si>
  <si>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</si>
  <si>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</si>
  <si>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</si>
  <si>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</si>
  <si>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</si>
  <si>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</si>
  <si>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</si>
  <si>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</si>
  <si>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</si>
  <si>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</si>
  <si>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</si>
  <si>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</si>
  <si>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</si>
  <si>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</si>
  <si>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</si>
  <si>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</si>
  <si>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</si>
  <si>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</si>
  <si>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</si>
  <si>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</si>
  <si>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</si>
  <si>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</si>
  <si>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</si>
  <si>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</si>
  <si>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</si>
  <si>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</si>
  <si>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</si>
  <si>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</si>
  <si>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</si>
  <si>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</si>
  <si>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</si>
  <si>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</si>
  <si>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</si>
  <si>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</si>
  <si>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</si>
  <si>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</si>
  <si>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</si>
  <si>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</si>
  <si>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</si>
  <si>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</si>
  <si>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</si>
  <si>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</si>
  <si>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</si>
  <si>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</si>
  <si>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</si>
  <si>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</si>
  <si>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</si>
  <si>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</si>
  <si>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</si>
  <si>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</si>
  <si>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</si>
  <si>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</si>
  <si>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</si>
  <si>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</si>
  <si>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</si>
  <si>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</si>
  <si>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</si>
  <si>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</si>
  <si>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</si>
  <si>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</si>
  <si>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</si>
  <si>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</si>
  <si>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</si>
  <si>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</si>
  <si>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</si>
  <si>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</si>
  <si>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</si>
  <si>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</si>
  <si>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</si>
  <si>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</si>
  <si>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</si>
  <si>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</si>
  <si>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</si>
  <si>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</si>
  <si>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</si>
  <si>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</si>
  <si>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</si>
  <si>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</si>
  <si>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</si>
  <si>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</si>
  <si>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</si>
  <si>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</si>
  <si>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</si>
  <si>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</si>
  <si>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</si>
  <si>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</si>
  <si>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</si>
  <si>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</si>
  <si>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</si>
  <si>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</si>
  <si>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</si>
  <si>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</si>
  <si>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</si>
  <si>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</si>
  <si>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</si>
  <si>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</si>
  <si>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</si>
  <si>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</si>
  <si>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</si>
  <si>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</si>
  <si>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</si>
  <si>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</si>
  <si>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</si>
  <si>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</si>
  <si>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</si>
  <si>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</si>
  <si>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</si>
  <si>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</si>
  <si>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</si>
  <si>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</si>
  <si>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</si>
  <si>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</si>
  <si>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</si>
  <si>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</si>
  <si>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</si>
  <si>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</si>
  <si>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</si>
  <si>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</si>
  <si>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</si>
  <si>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</si>
  <si>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</si>
  <si>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</si>
  <si>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</si>
  <si>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</si>
  <si>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</si>
  <si>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</si>
  <si>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</si>
  <si>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</si>
  <si>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</si>
  <si>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</si>
  <si>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</si>
  <si>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</si>
  <si>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</si>
  <si>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</si>
  <si>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</si>
  <si>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</si>
  <si>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</si>
  <si>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</si>
  <si>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</si>
  <si>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</si>
  <si>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</si>
  <si>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</si>
  <si>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</si>
  <si>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</si>
  <si>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</si>
  <si>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</si>
  <si>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</si>
  <si>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</si>
  <si>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</si>
  <si>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</si>
  <si>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</si>
  <si>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</si>
  <si>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</si>
  <si>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</si>
  <si>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</si>
  <si>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</si>
  <si>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</si>
  <si>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</si>
  <si>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</si>
  <si>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</si>
  <si>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</si>
  <si>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</si>
  <si>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</si>
  <si>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</si>
  <si>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</si>
  <si>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</si>
  <si>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</si>
  <si>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</si>
  <si>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</si>
  <si>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</si>
  <si>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</si>
  <si>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</si>
  <si>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</si>
  <si>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</si>
  <si>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</si>
  <si>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</si>
  <si>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</si>
  <si>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</si>
  <si>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</si>
  <si>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</si>
  <si>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</si>
  <si>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</si>
  <si>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</si>
  <si>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</si>
  <si>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</si>
  <si>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</si>
  <si>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</si>
  <si>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</si>
  <si>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</si>
  <si>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</si>
  <si>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</si>
  <si>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</si>
  <si>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</si>
  <si>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</si>
  <si>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</si>
  <si>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</si>
  <si>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</si>
  <si>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</si>
  <si>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</si>
  <si>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</si>
  <si>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</si>
  <si>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</si>
  <si>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</si>
  <si>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</si>
  <si>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</si>
  <si>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</si>
  <si>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</si>
  <si>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</si>
  <si>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</si>
  <si>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</si>
  <si>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</si>
  <si>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</si>
  <si>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</si>
  <si>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</si>
  <si>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</si>
  <si>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</si>
  <si>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</si>
  <si>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</si>
  <si>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</si>
  <si>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</si>
  <si>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</si>
  <si>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</si>
  <si>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</si>
  <si>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</si>
  <si>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</si>
  <si>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</si>
  <si>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</si>
  <si>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</si>
  <si>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</si>
  <si>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</si>
  <si>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</si>
  <si>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</si>
  <si>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</si>
  <si>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</si>
  <si>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</si>
  <si>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</si>
  <si>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</si>
  <si>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</si>
  <si>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</si>
  <si>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</si>
  <si>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</si>
  <si>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</si>
  <si>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</si>
  <si>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</si>
  <si>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</si>
  <si>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</si>
  <si>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</si>
  <si>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</si>
  <si>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</si>
  <si>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</si>
  <si>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</si>
  <si>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</si>
  <si>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</si>
  <si>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</si>
  <si>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</si>
  <si>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</si>
  <si>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</si>
  <si>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</si>
  <si>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</si>
  <si>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</si>
  <si>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</si>
  <si>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</si>
  <si>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</si>
  <si>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</si>
  <si>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</si>
  <si>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</si>
  <si>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</si>
  <si>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</si>
  <si>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</si>
  <si>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</si>
  <si>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</si>
  <si>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</si>
  <si>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</si>
  <si>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</si>
  <si>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</si>
  <si>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</si>
  <si>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</si>
  <si>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</si>
  <si>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</si>
  <si>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</si>
  <si>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</si>
  <si>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</si>
  <si>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</si>
  <si>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</si>
  <si>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</si>
  <si>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</si>
  <si>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</si>
  <si>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</si>
  <si>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</si>
  <si>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</si>
  <si>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</si>
  <si>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</si>
  <si>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</si>
  <si>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</si>
  <si>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</si>
  <si>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</si>
  <si>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</si>
  <si>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</si>
  <si>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</si>
  <si>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</si>
  <si>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</si>
  <si>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</si>
  <si>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</si>
  <si>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</si>
  <si>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</si>
  <si>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</si>
  <si>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</si>
  <si>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</si>
  <si>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</si>
  <si>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</si>
  <si>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</si>
  <si>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</si>
  <si>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</si>
  <si>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</si>
  <si>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</si>
  <si>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</si>
  <si>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</si>
  <si>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</si>
  <si>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</si>
  <si>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</si>
  <si>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</si>
  <si>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</si>
  <si>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</si>
  <si>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</si>
  <si>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</si>
  <si>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</si>
  <si>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</si>
  <si>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</si>
  <si>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</si>
  <si>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</si>
  <si>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</si>
  <si>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</si>
  <si>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</si>
  <si>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</si>
  <si>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</si>
  <si>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</si>
  <si>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</si>
  <si>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</si>
  <si>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</si>
  <si>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</si>
  <si>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</si>
  <si>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</si>
  <si>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</si>
  <si>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</si>
  <si>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</si>
  <si>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</si>
  <si>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</si>
  <si>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</si>
  <si>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</si>
  <si>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</si>
  <si>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</si>
  <si>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</si>
  <si>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</si>
  <si>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</si>
  <si>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</si>
  <si>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</si>
  <si>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</si>
  <si>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</si>
  <si>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</si>
  <si>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</si>
  <si>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</si>
  <si>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</si>
  <si>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</si>
  <si>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</si>
  <si>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</si>
  <si>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</si>
  <si>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</si>
  <si>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</si>
  <si>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</si>
  <si>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</si>
  <si>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</si>
  <si>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</si>
  <si>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</si>
  <si>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</si>
  <si>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</si>
  <si>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</si>
  <si>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</si>
  <si>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</si>
  <si>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</si>
  <si>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</si>
  <si>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</si>
  <si>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</si>
  <si>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</si>
  <si>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</si>
  <si>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</si>
  <si>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</si>
  <si>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</si>
  <si>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</si>
  <si>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</si>
  <si>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</si>
  <si>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</si>
  <si>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</si>
  <si>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</si>
  <si>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</si>
  <si>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</si>
  <si>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</si>
  <si>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</si>
  <si>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</si>
  <si>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</si>
  <si>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</si>
  <si>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</si>
  <si>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</si>
  <si>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</si>
  <si>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</si>
  <si>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</si>
  <si>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</si>
  <si>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</si>
  <si>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</si>
  <si>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</si>
  <si>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</si>
  <si>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</si>
  <si>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</si>
  <si>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</si>
  <si>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</si>
  <si>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</si>
  <si>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</si>
  <si>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</si>
  <si>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</si>
  <si>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</si>
  <si>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</si>
  <si>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</si>
  <si>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</si>
  <si>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</si>
  <si>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</si>
  <si>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</si>
  <si>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</si>
  <si>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</si>
  <si>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</si>
  <si>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</si>
  <si>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</si>
  <si>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</si>
  <si>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</si>
  <si>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</si>
  <si>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</si>
  <si>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</si>
  <si>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</si>
  <si>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</si>
  <si>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</si>
  <si>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</si>
  <si>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</si>
  <si>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</si>
  <si>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</si>
  <si>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</si>
  <si>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</si>
  <si>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</si>
  <si>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</si>
  <si>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</si>
  <si>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</si>
  <si>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</si>
  <si>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</si>
  <si>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</si>
  <si>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</si>
  <si>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</si>
  <si>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</si>
  <si>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</si>
  <si>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</si>
  <si>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</si>
  <si>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</si>
  <si>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</si>
  <si>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</si>
  <si>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</si>
  <si>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</si>
  <si>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</si>
  <si>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</si>
  <si>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</si>
  <si>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</si>
  <si>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</si>
  <si>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</si>
  <si>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</si>
  <si>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</si>
  <si>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</si>
  <si>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</si>
  <si>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</si>
  <si>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</si>
  <si>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</si>
  <si>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</si>
  <si>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</si>
  <si>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</si>
  <si>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</si>
  <si>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</si>
  <si>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</si>
  <si>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</si>
  <si>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</si>
  <si>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</si>
  <si>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</si>
  <si>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</si>
  <si>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</si>
  <si>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</si>
  <si>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</si>
  <si>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</si>
  <si>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</si>
  <si>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</si>
  <si>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</si>
  <si>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</si>
  <si>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</si>
  <si>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</si>
  <si>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</si>
  <si>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</si>
  <si>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</si>
  <si>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</si>
  <si>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</si>
  <si>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</si>
  <si>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</si>
  <si>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</si>
  <si>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</si>
  <si>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</si>
  <si>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</si>
  <si>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</si>
  <si>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</si>
  <si>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</si>
  <si>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</si>
  <si>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</si>
  <si>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</si>
  <si>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</si>
  <si>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</si>
  <si>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</si>
  <si>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</si>
  <si>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</si>
  <si>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</si>
  <si>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</si>
  <si>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</si>
  <si>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</si>
  <si>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</si>
  <si>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</si>
  <si>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</si>
  <si>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</si>
  <si>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</si>
  <si>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</si>
  <si>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</si>
  <si>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</si>
  <si>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</si>
  <si>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</si>
  <si>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</si>
  <si>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</si>
  <si>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</si>
  <si>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</si>
  <si>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</si>
  <si>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</si>
  <si>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</si>
  <si>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</si>
  <si>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</si>
  <si>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</si>
  <si>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</si>
  <si>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</si>
  <si>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</si>
  <si>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</si>
  <si>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</si>
  <si>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</si>
  <si>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</si>
  <si>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</si>
  <si>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</si>
  <si>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</si>
  <si>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</si>
  <si>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</si>
  <si>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</si>
  <si>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</si>
  <si>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</si>
  <si>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</si>
  <si>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</si>
  <si>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</si>
  <si>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</si>
  <si>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</si>
  <si>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</si>
  <si>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</si>
  <si>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</si>
  <si>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</si>
  <si>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</si>
  <si>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</si>
  <si>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</si>
  <si>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</si>
  <si>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</si>
  <si>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</si>
  <si>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</si>
  <si>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</si>
  <si>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</si>
  <si>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</si>
  <si>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</si>
  <si>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</si>
  <si>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</si>
  <si>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</si>
  <si>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</si>
  <si>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</si>
  <si>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</si>
  <si>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</si>
  <si>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</si>
  <si>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</si>
  <si>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</si>
  <si>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</si>
  <si>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</si>
  <si>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</si>
  <si>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</si>
  <si>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</si>
  <si>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</si>
  <si>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</si>
  <si>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</si>
  <si>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</si>
  <si>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</si>
  <si>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</si>
  <si>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</si>
  <si>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</si>
  <si>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</si>
  <si>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</si>
  <si>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</si>
  <si>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</si>
  <si>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</si>
  <si>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</si>
  <si>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</si>
  <si>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</si>
  <si>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</si>
  <si>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</si>
  <si>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</si>
  <si>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</si>
  <si>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</si>
  <si>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</si>
  <si>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</si>
  <si>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</si>
  <si>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</si>
  <si>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</si>
  <si>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</si>
  <si>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</si>
  <si>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</si>
  <si>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</si>
  <si>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</si>
  <si>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</si>
  <si>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</si>
  <si>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</si>
  <si>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</si>
  <si>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</si>
  <si>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</si>
  <si>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</si>
  <si>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</si>
  <si>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</si>
  <si>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</si>
  <si>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</si>
  <si>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</si>
  <si>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</si>
  <si>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</si>
  <si>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</si>
  <si>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</si>
  <si>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</si>
  <si>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</si>
  <si>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</si>
  <si>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</si>
  <si>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</si>
  <si>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</si>
  <si>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</si>
  <si>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</si>
  <si>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</si>
  <si>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</si>
  <si>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</si>
  <si>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</si>
  <si>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</si>
  <si>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</si>
  <si>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</si>
  <si>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</si>
  <si>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</si>
  <si>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</si>
  <si>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</si>
  <si>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</si>
  <si>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</si>
  <si>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</si>
  <si>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</si>
  <si>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</si>
  <si>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</si>
  <si>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</si>
  <si>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</si>
  <si>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</si>
  <si>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</si>
  <si>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</si>
  <si>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</si>
  <si>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</si>
  <si>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</si>
  <si>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</si>
  <si>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</si>
  <si>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</si>
  <si>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</si>
  <si>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</si>
  <si>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</si>
  <si>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</si>
  <si>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</si>
  <si>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</si>
  <si>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</si>
  <si>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</si>
  <si>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</si>
  <si>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</si>
  <si>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</si>
  <si>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</si>
  <si>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</si>
  <si>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</si>
  <si>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</si>
  <si>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</si>
  <si>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</si>
  <si>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</si>
  <si>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</si>
  <si>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</si>
  <si>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</si>
  <si>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</si>
  <si>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</si>
  <si>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</si>
  <si>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</si>
  <si>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</si>
  <si>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</si>
  <si>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</si>
  <si>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</si>
  <si>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</si>
  <si>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</si>
  <si>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</si>
  <si>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</si>
  <si>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</si>
  <si>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</si>
  <si>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</si>
  <si>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</si>
  <si>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</si>
  <si>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</si>
  <si>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</si>
  <si>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</si>
  <si>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</si>
  <si>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</si>
  <si>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</si>
  <si>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</si>
  <si>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</si>
  <si>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</si>
  <si>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</si>
  <si>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</si>
  <si>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</si>
  <si>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</si>
  <si>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</si>
  <si>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</si>
  <si>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</si>
  <si>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</si>
  <si>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</si>
  <si>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</si>
  <si>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</si>
  <si>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</si>
  <si>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</si>
  <si>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</si>
  <si>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</si>
  <si>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</si>
  <si>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</si>
  <si>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</si>
  <si>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</si>
  <si>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</si>
  <si>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</si>
  <si>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</si>
  <si>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</si>
  <si>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</si>
  <si>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</si>
  <si>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</si>
  <si>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</si>
  <si>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</si>
  <si>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</si>
  <si>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</si>
  <si>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</si>
  <si>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</si>
  <si>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</si>
  <si>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</si>
  <si>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</si>
  <si>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</si>
  <si>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</si>
  <si>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</si>
  <si>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</si>
  <si>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</si>
  <si>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</si>
  <si>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</si>
  <si>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</si>
  <si>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</si>
  <si>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</si>
  <si>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</si>
  <si>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</si>
  <si>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</si>
  <si>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</si>
  <si>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</si>
  <si>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</si>
  <si>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</si>
  <si>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</si>
  <si>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</si>
  <si>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</si>
  <si>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</si>
  <si>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</si>
  <si>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</si>
  <si>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</si>
  <si>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</si>
  <si>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</si>
  <si>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</si>
  <si>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</si>
  <si>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</si>
  <si>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</si>
  <si>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</si>
  <si>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</si>
  <si>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</si>
  <si>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</si>
  <si>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</si>
  <si>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</si>
  <si>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</si>
  <si>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</si>
  <si>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</si>
  <si>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</si>
  <si>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</si>
  <si>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</si>
  <si>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</si>
  <si>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</si>
  <si>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</si>
  <si>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</si>
  <si>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</si>
  <si>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</si>
  <si>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</si>
  <si>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</si>
  <si>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</si>
  <si>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</si>
  <si>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</si>
  <si>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</si>
  <si>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</si>
  <si>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</si>
  <si>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</si>
  <si>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</si>
  <si>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</si>
  <si>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</si>
  <si>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</si>
  <si>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</si>
  <si>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</si>
  <si>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</si>
  <si>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</si>
  <si>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</si>
  <si>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</si>
  <si>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</si>
  <si>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</si>
  <si>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</si>
  <si>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</si>
  <si>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</si>
  <si>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</si>
  <si>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</si>
  <si>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</si>
  <si>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</si>
  <si>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</si>
  <si>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</si>
  <si>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</si>
  <si>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</si>
  <si>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</si>
  <si>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</si>
  <si>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Row Labels</t>
  </si>
  <si>
    <t>Grand Total</t>
  </si>
  <si>
    <t xml:space="preserve">Parent Catgory 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</si>
  <si>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</si>
  <si>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</si>
  <si>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</si>
  <si>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</si>
  <si>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</si>
  <si>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</si>
  <si>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</si>
  <si>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</si>
  <si>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</si>
  <si>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</si>
  <si>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</si>
  <si>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</si>
  <si>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</si>
  <si>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</si>
  <si>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</si>
  <si>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</si>
  <si>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</si>
  <si>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</si>
  <si>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</si>
  <si>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</si>
  <si>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</si>
  <si>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</si>
  <si>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</si>
  <si>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</si>
  <si>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</si>
  <si>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</si>
  <si>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</si>
  <si>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</si>
  <si>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</si>
  <si>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</si>
  <si>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</si>
  <si>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</si>
  <si>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</si>
  <si>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</si>
  <si>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</si>
  <si>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</si>
  <si>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Data Ended Conversion</t>
  </si>
  <si>
    <t>Data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</si>
  <si>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</si>
  <si>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</si>
  <si>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</si>
  <si>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</si>
  <si>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</si>
  <si>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</si>
  <si>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</si>
  <si>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</si>
  <si>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</si>
  <si>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</si>
  <si>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</si>
  <si>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</si>
  <si>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 Created Conversion)</t>
  </si>
  <si>
    <t>GOAL</t>
  </si>
  <si>
    <t xml:space="preserve">NUMBER SUCCESSFUL </t>
  </si>
  <si>
    <t>NUMBER FAILED</t>
  </si>
  <si>
    <t>NUMBER CANCELLED</t>
  </si>
  <si>
    <t>TOTAL PROJECTS</t>
  </si>
  <si>
    <t xml:space="preserve">PERCENTAGE SUCCESSFUL 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</si>
  <si>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</si>
  <si>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</si>
  <si>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</si>
  <si>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</si>
  <si>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</si>
  <si>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</si>
  <si>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</si>
  <si>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</si>
  <si>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</si>
  <si>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</si>
  <si>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</si>
  <si>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</si>
  <si>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</si>
  <si>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</si>
  <si>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</si>
  <si>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</si>
  <si>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 xml:space="preserve">Minimum </t>
  </si>
  <si>
    <t>Maximum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</si>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</sst>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[CrowdfundingBook.xlsx]Sheet7!PivotTable7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Sheet7!$B$5:$B$14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2-4943-B0A9-A0641F0EF5AF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Sheet7!$C$5:$C$14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2-4943-B0A9-A0641F0EF5AF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Sheet7!$D$5:$D$14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2-4943-B0A9-A0641F0EF5AF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Sheet7!$E$5:$E$14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2-4943-B0A9-A0641F0EF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723215"/>
        <c:axId val="688733775"/>
      </c:barChart>
      <c:catAx>
        <c:axId val="6887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3775"/>
        <c:crosses val="autoZero"/>
        <c:auto val="1"/>
        <c:lblAlgn val="ctr"/>
        <c:lblOffset val="100"/>
        <c:noMultiLvlLbl val="0"/>
      </c:catAx>
      <c:valAx>
        <c:axId val="6887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2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[CrowdfundingBook.xlsx]Sheet8!PivotTable8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Sheet8!$B$6:$B$30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F-4A3A-BB0E-26079178D524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Sheet8!$C$6:$C$30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F-4A3A-BB0E-26079178D524}"/>
            </c:ext>
          </c:extLst>
        </c:ser>
        <c:ser>
          <c:idx val="2"/>
          <c:order val="2"/>
          <c:tx>
            <c:strRef>
              <c:f>Sheet8!$D$4:$D$5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Sheet8!$D$6:$D$30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F-4A3A-BB0E-26079178D524}"/>
            </c:ext>
          </c:extLst>
        </c:ser>
        <c:ser>
          <c:idx val="3"/>
          <c:order val="3"/>
          <c:tx>
            <c:strRef>
              <c:f>Sheet8!$E$4:$E$5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Sheet8!$E$6:$E$30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F-4A3A-BB0E-26079178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770735"/>
        <c:axId val="688774095"/>
      </c:barChart>
      <c:catAx>
        <c:axId val="68877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74095"/>
        <c:crosses val="autoZero"/>
        <c:auto val="1"/>
        <c:lblAlgn val="ctr"/>
        <c:lblOffset val="100"/>
        <c:noMultiLvlLbl val="0"/>
      </c:catAx>
      <c:valAx>
        <c:axId val="6887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7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[CrowdfundingBook.xlsx]Sheet9!PivotTable9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0-4142-B6D6-0B80A41E3276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0-4142-B6D6-0B80A41E3276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0-4142-B6D6-0B80A41E3276}"/>
            </c:ext>
          </c:extLst>
        </c:ser>
        <c:ser>
          <c:idx val="3"/>
          <c:order val="3"/>
          <c:tx>
            <c:strRef>
              <c:f>Sheet9!$E$4:$E$5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0-4142-B6D6-0B80A41E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74575"/>
        <c:axId val="688764975"/>
      </c:lineChart>
      <c:catAx>
        <c:axId val="68877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64975"/>
        <c:crosses val="autoZero"/>
        <c:auto val="1"/>
        <c:lblAlgn val="ctr"/>
        <c:lblOffset val="100"/>
        <c:noMultiLvlLbl val="0"/>
      </c:catAx>
      <c:valAx>
        <c:axId val="6887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7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Sheet6!$F$1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9-4FD7-9EFC-640B97F8D656}"/>
            </c:ext>
          </c:extLst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09-4FD7-9EFC-640B97F8D656}"/>
            </c:ext>
          </c:extLst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09-4FD7-9EFC-640B97F8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59567"/>
        <c:axId val="4758662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Sheet6!$A$2:$A$13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Sheet6!$B$2:$B$13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09-4FD7-9EFC-640B97F8D6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09-4FD7-9EFC-640B97F8D6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09-4FD7-9EFC-640B97F8D6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09-4FD7-9EFC-640B97F8D656}"/>
                  </c:ext>
                </c:extLst>
              </c15:ser>
            </c15:filteredLineSeries>
          </c:ext>
        </c:extLst>
      </c:lineChart>
      <c:catAx>
        <c:axId val="47585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66287"/>
        <c:crosses val="autoZero"/>
        <c:auto val="1"/>
        <c:lblAlgn val="ctr"/>
        <c:lblOffset val="100"/>
        <c:noMultiLvlLbl val="0"/>
      </c:catAx>
      <c:valAx>
        <c:axId val="4758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</xdr:row>
      <xdr:rowOff>38100</xdr:rowOff>
    </xdr:from>
    <xdr:to>
      <xdr:col>14</xdr:col>
      <xdr:colOff>571499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5F48F-E1CF-78C6-BF83-51B64E3AC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</xdr:row>
      <xdr:rowOff>57149</xdr:rowOff>
    </xdr:from>
    <xdr:to>
      <xdr:col>19</xdr:col>
      <xdr:colOff>57150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E05EC-AF2F-20AE-16A8-46401A80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414336</xdr:colOff>
      <xdr:row>2</xdr:row>
      <xdr:rowOff>9525</xdr:rowOff>
    </xdr:from>
    <xdr:to>
      <xdr:col>16</xdr:col>
      <xdr:colOff>342899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D51D2-F19E-7F23-6139-5716A3890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1404937</xdr:colOff>
      <xdr:row>13</xdr:row>
      <xdr:rowOff>76199</xdr:rowOff>
    </xdr:from>
    <xdr:to>
      <xdr:col>7</xdr:col>
      <xdr:colOff>1219200</xdr:colOff>
      <xdr:row>34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67CEF-B457-253F-B4E0-E45093BA7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fe Harbor" refreshedDate="45568.427728125003" createdVersion="8" refreshedVersion="8" minRefreshableVersion="3" recordCount="1000" xr:uid="{543D3949-7738-47B7-B62B-8480B48B6B9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Average Donation" numFmtId="0">
      <sharedItems containsSemiMixedTypes="0" containsString="0" containsNumber="1" containsInteger="1" minValue="0" maxValue="113"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fe Harbor" refreshedDate="45568.43840914352" createdVersion="8" refreshedVersion="8" minRefreshableVersion="3" recordCount="1000" xr:uid="{EC2EE6B1-00CE-48D5-80BF-3E2BF945342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Average Donation" numFmtId="0">
      <sharedItems containsSemiMixedTypes="0" containsString="0" containsNumber="1" containsInteger="1" minValue="0" maxValue="113"/>
    </cacheField>
    <cacheField name="Sub-Category" numFmtId="0">
      <sharedItems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Months (Data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x v="0"/>
    <n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x v="1"/>
    <n v="92"/>
    <x v="1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n v="1384840800"/>
    <b v="0"/>
    <b v="0"/>
    <s v="technology/web"/>
    <x v="2"/>
    <n v="100"/>
    <x v="2"/>
  </r>
  <r>
    <n v="3"/>
    <s v="Mcdonald, Gonzalez and Ross"/>
    <s v="Vision-oriented fresh-thinking conglomeration"/>
    <n v="4200"/>
    <n v="2477"/>
    <n v="59"/>
    <x v="0"/>
    <n v="24"/>
    <x v="1"/>
    <s v="USD"/>
    <n v="1565499600"/>
    <n v="1568955600"/>
    <b v="0"/>
    <b v="0"/>
    <s v="music/rock"/>
    <x v="1"/>
    <n v="103"/>
    <x v="1"/>
  </r>
  <r>
    <n v="4"/>
    <s v="Larson-Little"/>
    <s v="Proactive foreground core"/>
    <n v="7600"/>
    <n v="5265"/>
    <n v="69"/>
    <x v="0"/>
    <n v="53"/>
    <x v="1"/>
    <s v="USD"/>
    <n v="1547964000"/>
    <n v="1548309600"/>
    <b v="0"/>
    <b v="0"/>
    <s v="theater/plays"/>
    <x v="3"/>
    <n v="99"/>
    <x v="3"/>
  </r>
  <r>
    <n v="5"/>
    <s v="Harris Group"/>
    <s v="Open-source optimizing database"/>
    <n v="7600"/>
    <n v="13195"/>
    <n v="174"/>
    <x v="1"/>
    <n v="174"/>
    <x v="3"/>
    <s v="DKK"/>
    <n v="1346130000"/>
    <n v="1347080400"/>
    <b v="0"/>
    <b v="0"/>
    <s v="theater/plays"/>
    <x v="3"/>
    <n v="76"/>
    <x v="3"/>
  </r>
  <r>
    <n v="6"/>
    <s v="Ortiz, Coleman and Mitchell"/>
    <s v="Operative upward-trending algorithm"/>
    <n v="5200"/>
    <n v="1090"/>
    <n v="21"/>
    <x v="0"/>
    <n v="18"/>
    <x v="4"/>
    <s v="GBP"/>
    <n v="1505278800"/>
    <n v="1505365200"/>
    <b v="0"/>
    <b v="0"/>
    <s v="film &amp; video/documentary"/>
    <x v="4"/>
    <n v="61"/>
    <x v="4"/>
  </r>
  <r>
    <n v="7"/>
    <s v="Carter-Guzman"/>
    <s v="Centralized cohesive challenge"/>
    <n v="4500"/>
    <n v="14741"/>
    <n v="328"/>
    <x v="1"/>
    <n v="227"/>
    <x v="3"/>
    <s v="DKK"/>
    <n v="1439442000"/>
    <n v="1439614800"/>
    <b v="0"/>
    <b v="0"/>
    <s v="theater/plays"/>
    <x v="3"/>
    <n v="65"/>
    <x v="3"/>
  </r>
  <r>
    <n v="8"/>
    <s v="Nunez-Richards"/>
    <s v="Exclusive attitude-oriented intranet"/>
    <n v="110100"/>
    <n v="21946"/>
    <n v="20"/>
    <x v="2"/>
    <n v="708"/>
    <x v="3"/>
    <s v="DKK"/>
    <n v="1281330000"/>
    <n v="1281502800"/>
    <b v="0"/>
    <b v="0"/>
    <s v="theater/plays"/>
    <x v="3"/>
    <n v="31"/>
    <x v="3"/>
  </r>
  <r>
    <n v="9"/>
    <s v="Rangel, Holt and Jones"/>
    <s v="Open-source fresh-thinking model"/>
    <n v="6200"/>
    <n v="3208"/>
    <n v="52"/>
    <x v="0"/>
    <n v="44"/>
    <x v="1"/>
    <s v="USD"/>
    <n v="1379566800"/>
    <n v="1383804000"/>
    <b v="0"/>
    <b v="0"/>
    <s v="music/electric music"/>
    <x v="1"/>
    <n v="73"/>
    <x v="5"/>
  </r>
  <r>
    <n v="10"/>
    <s v="Green Ltd"/>
    <s v="Monitored empowering installation"/>
    <n v="5200"/>
    <n v="13838"/>
    <n v="266"/>
    <x v="1"/>
    <n v="220"/>
    <x v="1"/>
    <s v="USD"/>
    <n v="1281762000"/>
    <n v="1285909200"/>
    <b v="0"/>
    <b v="0"/>
    <s v="film &amp; video/drama"/>
    <x v="4"/>
    <n v="63"/>
    <x v="6"/>
  </r>
  <r>
    <n v="11"/>
    <s v="Perez, Johnson and Gardner"/>
    <s v="Grass-roots zero administration system engine"/>
    <n v="6300"/>
    <n v="3030"/>
    <n v="48"/>
    <x v="0"/>
    <n v="27"/>
    <x v="1"/>
    <s v="USD"/>
    <n v="1285045200"/>
    <n v="1285563600"/>
    <b v="0"/>
    <b v="1"/>
    <s v="theater/plays"/>
    <x v="3"/>
    <n v="112"/>
    <x v="3"/>
  </r>
  <r>
    <n v="12"/>
    <s v="Kim Ltd"/>
    <s v="Assimilated hybrid intranet"/>
    <n v="6300"/>
    <n v="5629"/>
    <n v="89"/>
    <x v="0"/>
    <n v="55"/>
    <x v="1"/>
    <s v="USD"/>
    <n v="1571720400"/>
    <n v="1572411600"/>
    <b v="0"/>
    <b v="0"/>
    <s v="film &amp; video/drama"/>
    <x v="4"/>
    <n v="102"/>
    <x v="6"/>
  </r>
  <r>
    <n v="13"/>
    <s v="Walker, Taylor and Coleman"/>
    <s v="Multi-tiered directional open architecture"/>
    <n v="4200"/>
    <n v="10295"/>
    <n v="245"/>
    <x v="1"/>
    <n v="98"/>
    <x v="1"/>
    <s v="USD"/>
    <n v="1465621200"/>
    <n v="1466658000"/>
    <b v="0"/>
    <b v="0"/>
    <s v="music/indie rock"/>
    <x v="1"/>
    <n v="105"/>
    <x v="7"/>
  </r>
  <r>
    <n v="14"/>
    <s v="Rodriguez, Rose and Stewart"/>
    <s v="Cloned directional synergy"/>
    <n v="28200"/>
    <n v="18829"/>
    <n v="67"/>
    <x v="0"/>
    <n v="200"/>
    <x v="1"/>
    <s v="USD"/>
    <n v="1331013600"/>
    <n v="1333342800"/>
    <b v="0"/>
    <b v="0"/>
    <s v="music/indie rock"/>
    <x v="1"/>
    <n v="94"/>
    <x v="7"/>
  </r>
  <r>
    <n v="15"/>
    <s v="Wright, Hunt and Rowe"/>
    <s v="Extended eco-centric pricing structure"/>
    <n v="81200"/>
    <n v="38414"/>
    <n v="47"/>
    <x v="0"/>
    <n v="452"/>
    <x v="1"/>
    <s v="USD"/>
    <n v="1575957600"/>
    <n v="1576303200"/>
    <b v="0"/>
    <b v="0"/>
    <s v="technology/wearables"/>
    <x v="2"/>
    <n v="85"/>
    <x v="8"/>
  </r>
  <r>
    <n v="16"/>
    <s v="Hines Inc"/>
    <s v="Cross-platform systemic adapter"/>
    <n v="1700"/>
    <n v="11041"/>
    <n v="649"/>
    <x v="1"/>
    <n v="100"/>
    <x v="1"/>
    <s v="USD"/>
    <n v="1390370400"/>
    <n v="1392271200"/>
    <b v="0"/>
    <b v="0"/>
    <s v="publishing/nonfiction"/>
    <x v="5"/>
    <n v="110"/>
    <x v="9"/>
  </r>
  <r>
    <n v="17"/>
    <s v="Cochran-Nguyen"/>
    <s v="Seamless 4thgeneration methodology"/>
    <n v="84600"/>
    <n v="134845"/>
    <n v="159"/>
    <x v="1"/>
    <n v="1249"/>
    <x v="1"/>
    <s v="USD"/>
    <n v="1294812000"/>
    <n v="1294898400"/>
    <b v="0"/>
    <b v="0"/>
    <s v="film &amp; video/animation"/>
    <x v="4"/>
    <n v="108"/>
    <x v="10"/>
  </r>
  <r>
    <n v="18"/>
    <s v="Johnson-Gould"/>
    <s v="Exclusive needs-based adapter"/>
    <n v="9100"/>
    <n v="6089"/>
    <n v="67"/>
    <x v="3"/>
    <n v="135"/>
    <x v="1"/>
    <s v="USD"/>
    <n v="1536382800"/>
    <n v="1537074000"/>
    <b v="0"/>
    <b v="0"/>
    <s v="theater/plays"/>
    <x v="3"/>
    <n v="45"/>
    <x v="3"/>
  </r>
  <r>
    <n v="19"/>
    <s v="Perez-Hess"/>
    <s v="Down-sized cohesive archive"/>
    <n v="62500"/>
    <n v="30331"/>
    <n v="49"/>
    <x v="0"/>
    <n v="674"/>
    <x v="1"/>
    <s v="USD"/>
    <n v="1551679200"/>
    <n v="1553490000"/>
    <b v="0"/>
    <b v="1"/>
    <s v="theater/plays"/>
    <x v="3"/>
    <n v="45"/>
    <x v="3"/>
  </r>
  <r>
    <n v="20"/>
    <s v="Reeves, Thompson and Richardson"/>
    <s v="Proactive composite alliance"/>
    <n v="131800"/>
    <n v="147936"/>
    <n v="112"/>
    <x v="1"/>
    <n v="1396"/>
    <x v="1"/>
    <s v="USD"/>
    <n v="1406523600"/>
    <n v="1406523600"/>
    <b v="0"/>
    <b v="0"/>
    <s v="film &amp; video/drama"/>
    <x v="4"/>
    <n v="106"/>
    <x v="6"/>
  </r>
  <r>
    <n v="21"/>
    <s v="Simmons-Reynolds"/>
    <s v="Re-engineered intangible definition"/>
    <n v="94000"/>
    <n v="38533"/>
    <n v="41"/>
    <x v="0"/>
    <n v="558"/>
    <x v="1"/>
    <s v="USD"/>
    <n v="1313384400"/>
    <n v="1316322000"/>
    <b v="0"/>
    <b v="0"/>
    <s v="theater/plays"/>
    <x v="3"/>
    <n v="69"/>
    <x v="3"/>
  </r>
  <r>
    <n v="22"/>
    <s v="Collier Inc"/>
    <s v="Enhanced dynamic definition"/>
    <n v="59100"/>
    <n v="75690"/>
    <n v="128"/>
    <x v="1"/>
    <n v="890"/>
    <x v="1"/>
    <s v="USD"/>
    <n v="1522731600"/>
    <n v="1524027600"/>
    <b v="0"/>
    <b v="0"/>
    <s v="theater/plays"/>
    <x v="3"/>
    <n v="85"/>
    <x v="3"/>
  </r>
  <r>
    <n v="23"/>
    <s v="Gray-Jenkins"/>
    <s v="Devolved next generation adapter"/>
    <n v="4500"/>
    <n v="14942"/>
    <n v="332"/>
    <x v="1"/>
    <n v="142"/>
    <x v="4"/>
    <s v="GBP"/>
    <n v="1550124000"/>
    <n v="1554699600"/>
    <b v="0"/>
    <b v="0"/>
    <s v="film &amp; video/documentary"/>
    <x v="4"/>
    <n v="105"/>
    <x v="4"/>
  </r>
  <r>
    <n v="24"/>
    <s v="Scott, Wilson and Martin"/>
    <s v="Cross-platform intermediate frame"/>
    <n v="92400"/>
    <n v="104257"/>
    <n v="113"/>
    <x v="1"/>
    <n v="2673"/>
    <x v="1"/>
    <s v="USD"/>
    <n v="1403326800"/>
    <n v="1403499600"/>
    <b v="0"/>
    <b v="0"/>
    <s v="technology/wearables"/>
    <x v="2"/>
    <n v="39"/>
    <x v="8"/>
  </r>
  <r>
    <n v="25"/>
    <s v="Caldwell, Velazquez and Wilson"/>
    <s v="Monitored impactful analyzer"/>
    <n v="5500"/>
    <n v="11904"/>
    <n v="216"/>
    <x v="1"/>
    <n v="163"/>
    <x v="1"/>
    <s v="USD"/>
    <n v="1305694800"/>
    <n v="1307422800"/>
    <b v="0"/>
    <b v="1"/>
    <s v="games/video games"/>
    <x v="6"/>
    <n v="73"/>
    <x v="11"/>
  </r>
  <r>
    <n v="26"/>
    <s v="Spencer-Bates"/>
    <s v="Optional responsive customer loyalty"/>
    <n v="107500"/>
    <n v="51814"/>
    <n v="48"/>
    <x v="3"/>
    <n v="1480"/>
    <x v="1"/>
    <s v="USD"/>
    <n v="1533013200"/>
    <n v="1535346000"/>
    <b v="0"/>
    <b v="0"/>
    <s v="theater/plays"/>
    <x v="3"/>
    <n v="35"/>
    <x v="3"/>
  </r>
  <r>
    <n v="27"/>
    <s v="Best, Carr and Williams"/>
    <s v="Diverse transitional migration"/>
    <n v="2000"/>
    <n v="1599"/>
    <n v="80"/>
    <x v="0"/>
    <n v="15"/>
    <x v="1"/>
    <s v="USD"/>
    <n v="1443848400"/>
    <n v="1444539600"/>
    <b v="0"/>
    <b v="0"/>
    <s v="music/rock"/>
    <x v="1"/>
    <n v="107"/>
    <x v="1"/>
  </r>
  <r>
    <n v="28"/>
    <s v="Campbell, Brown and Powell"/>
    <s v="Synchronized global task-force"/>
    <n v="130800"/>
    <n v="137635"/>
    <n v="105"/>
    <x v="1"/>
    <n v="2220"/>
    <x v="1"/>
    <s v="USD"/>
    <n v="1265695200"/>
    <n v="1267682400"/>
    <b v="0"/>
    <b v="1"/>
    <s v="theater/plays"/>
    <x v="3"/>
    <n v="62"/>
    <x v="3"/>
  </r>
  <r>
    <n v="29"/>
    <s v="Johnson, Parker and Haynes"/>
    <s v="Focused 6thgeneration forecast"/>
    <n v="45900"/>
    <n v="150965"/>
    <n v="329"/>
    <x v="1"/>
    <n v="1606"/>
    <x v="5"/>
    <s v="CHF"/>
    <n v="1532062800"/>
    <n v="1535518800"/>
    <b v="0"/>
    <b v="0"/>
    <s v="film &amp; video/shorts"/>
    <x v="4"/>
    <n v="94"/>
    <x v="12"/>
  </r>
  <r>
    <n v="30"/>
    <s v="Clark-Cooke"/>
    <s v="Down-sized analyzing challenge"/>
    <n v="9000"/>
    <n v="14455"/>
    <n v="161"/>
    <x v="1"/>
    <n v="129"/>
    <x v="1"/>
    <s v="USD"/>
    <n v="1558674000"/>
    <n v="1559106000"/>
    <b v="0"/>
    <b v="0"/>
    <s v="film &amp; video/animation"/>
    <x v="4"/>
    <n v="112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x v="6"/>
    <n v="48"/>
    <x v="11"/>
  </r>
  <r>
    <n v="32"/>
    <s v="Jackson PLC"/>
    <s v="Ergonomic 6thgeneration success"/>
    <n v="101000"/>
    <n v="87676"/>
    <n v="87"/>
    <x v="0"/>
    <n v="2307"/>
    <x v="6"/>
    <s v="EUR"/>
    <n v="1515564000"/>
    <n v="1517896800"/>
    <b v="0"/>
    <b v="0"/>
    <s v="film &amp; video/documentary"/>
    <x v="4"/>
    <n v="38"/>
    <x v="4"/>
  </r>
  <r>
    <n v="33"/>
    <s v="Blair, Collins and Carter"/>
    <s v="Exclusive interactive approach"/>
    <n v="50200"/>
    <n v="189666"/>
    <n v="378"/>
    <x v="1"/>
    <n v="5419"/>
    <x v="1"/>
    <s v="USD"/>
    <n v="1412485200"/>
    <n v="1415685600"/>
    <b v="0"/>
    <b v="0"/>
    <s v="theater/plays"/>
    <x v="3"/>
    <n v="35"/>
    <x v="3"/>
  </r>
  <r>
    <n v="34"/>
    <s v="Maldonado and Sons"/>
    <s v="Reverse-engineered asynchronous archive"/>
    <n v="9300"/>
    <n v="14025"/>
    <n v="151"/>
    <x v="1"/>
    <n v="165"/>
    <x v="1"/>
    <s v="USD"/>
    <n v="1490245200"/>
    <n v="1490677200"/>
    <b v="0"/>
    <b v="0"/>
    <s v="film &amp; video/documentary"/>
    <x v="4"/>
    <n v="85"/>
    <x v="4"/>
  </r>
  <r>
    <n v="35"/>
    <s v="Mitchell and Sons"/>
    <s v="Synergized intangible challenge"/>
    <n v="125500"/>
    <n v="188628"/>
    <n v="150"/>
    <x v="1"/>
    <n v="1965"/>
    <x v="3"/>
    <s v="DKK"/>
    <n v="1547877600"/>
    <n v="1551506400"/>
    <b v="0"/>
    <b v="1"/>
    <s v="film &amp; video/drama"/>
    <x v="4"/>
    <n v="96"/>
    <x v="6"/>
  </r>
  <r>
    <n v="36"/>
    <s v="Jackson-Lewis"/>
    <s v="Monitored multi-state encryption"/>
    <n v="700"/>
    <n v="1101"/>
    <n v="157"/>
    <x v="1"/>
    <n v="16"/>
    <x v="1"/>
    <s v="USD"/>
    <n v="1298700000"/>
    <n v="1300856400"/>
    <b v="0"/>
    <b v="0"/>
    <s v="theater/plays"/>
    <x v="3"/>
    <n v="69"/>
    <x v="3"/>
  </r>
  <r>
    <n v="37"/>
    <s v="Black, Armstrong and Anderson"/>
    <s v="Profound attitude-oriented functionalities"/>
    <n v="8100"/>
    <n v="11339"/>
    <n v="140"/>
    <x v="1"/>
    <n v="107"/>
    <x v="1"/>
    <s v="USD"/>
    <n v="1570338000"/>
    <n v="1573192800"/>
    <b v="0"/>
    <b v="1"/>
    <s v="publishing/fiction"/>
    <x v="5"/>
    <n v="106"/>
    <x v="13"/>
  </r>
  <r>
    <n v="38"/>
    <s v="Maldonado-Gonzalez"/>
    <s v="Digitized client-driven database"/>
    <n v="3100"/>
    <n v="10085"/>
    <n v="325"/>
    <x v="1"/>
    <n v="134"/>
    <x v="1"/>
    <s v="USD"/>
    <n v="1287378000"/>
    <n v="1287810000"/>
    <b v="0"/>
    <b v="0"/>
    <s v="photography/photography books"/>
    <x v="7"/>
    <n v="75"/>
    <x v="14"/>
  </r>
  <r>
    <n v="39"/>
    <s v="Kim-Rice"/>
    <s v="Organized bi-directional function"/>
    <n v="9900"/>
    <n v="5027"/>
    <n v="51"/>
    <x v="0"/>
    <n v="88"/>
    <x v="3"/>
    <s v="DKK"/>
    <n v="1361772000"/>
    <n v="1362978000"/>
    <b v="0"/>
    <b v="0"/>
    <s v="theater/plays"/>
    <x v="3"/>
    <n v="57"/>
    <x v="3"/>
  </r>
  <r>
    <n v="40"/>
    <s v="Garcia, Garcia and Lopez"/>
    <s v="Reduced stable middleware"/>
    <n v="8800"/>
    <n v="14878"/>
    <n v="169"/>
    <x v="1"/>
    <n v="198"/>
    <x v="1"/>
    <s v="USD"/>
    <n v="1275714000"/>
    <n v="1277355600"/>
    <b v="0"/>
    <b v="1"/>
    <s v="technology/wearables"/>
    <x v="2"/>
    <n v="75"/>
    <x v="8"/>
  </r>
  <r>
    <n v="41"/>
    <s v="Watts Group"/>
    <s v="Universal 5thgeneration neural-net"/>
    <n v="5600"/>
    <n v="11924"/>
    <n v="213"/>
    <x v="1"/>
    <n v="111"/>
    <x v="6"/>
    <s v="EUR"/>
    <n v="1346734800"/>
    <n v="1348981200"/>
    <b v="0"/>
    <b v="1"/>
    <s v="music/rock"/>
    <x v="1"/>
    <n v="107"/>
    <x v="1"/>
  </r>
  <r>
    <n v="42"/>
    <s v="Werner-Bryant"/>
    <s v="Virtual uniform frame"/>
    <n v="1800"/>
    <n v="7991"/>
    <n v="444"/>
    <x v="1"/>
    <n v="222"/>
    <x v="1"/>
    <s v="USD"/>
    <n v="1309755600"/>
    <n v="1310533200"/>
    <b v="0"/>
    <b v="0"/>
    <s v="food/food trucks"/>
    <x v="0"/>
    <n v="36"/>
    <x v="0"/>
  </r>
  <r>
    <n v="43"/>
    <s v="Schmitt-Mendoza"/>
    <s v="Profound explicit paradigm"/>
    <n v="90200"/>
    <n v="167717"/>
    <n v="186"/>
    <x v="1"/>
    <n v="6212"/>
    <x v="1"/>
    <s v="USD"/>
    <n v="1406178000"/>
    <n v="1407560400"/>
    <b v="0"/>
    <b v="0"/>
    <s v="publishing/radio &amp; podcasts"/>
    <x v="5"/>
    <n v="27"/>
    <x v="15"/>
  </r>
  <r>
    <n v="44"/>
    <s v="Reid-Mccullough"/>
    <s v="Visionary real-time groupware"/>
    <n v="1600"/>
    <n v="10541"/>
    <n v="659"/>
    <x v="1"/>
    <n v="98"/>
    <x v="3"/>
    <s v="DKK"/>
    <n v="1552798800"/>
    <n v="1552885200"/>
    <b v="0"/>
    <b v="0"/>
    <s v="publishing/fiction"/>
    <x v="5"/>
    <n v="108"/>
    <x v="13"/>
  </r>
  <r>
    <n v="45"/>
    <s v="Woods-Clark"/>
    <s v="Networked tertiary Graphical User Interface"/>
    <n v="9500"/>
    <n v="4530"/>
    <n v="48"/>
    <x v="0"/>
    <n v="48"/>
    <x v="1"/>
    <s v="USD"/>
    <n v="1478062800"/>
    <n v="1479362400"/>
    <b v="0"/>
    <b v="1"/>
    <s v="theater/plays"/>
    <x v="3"/>
    <n v="94"/>
    <x v="3"/>
  </r>
  <r>
    <n v="46"/>
    <s v="Vaughn, Hunt and Caldwell"/>
    <s v="Virtual grid-enabled task-force"/>
    <n v="3700"/>
    <n v="4247"/>
    <n v="115"/>
    <x v="1"/>
    <n v="92"/>
    <x v="1"/>
    <s v="USD"/>
    <n v="1278565200"/>
    <n v="1280552400"/>
    <b v="0"/>
    <b v="0"/>
    <s v="music/rock"/>
    <x v="1"/>
    <n v="46"/>
    <x v="1"/>
  </r>
  <r>
    <n v="47"/>
    <s v="Bennett and Sons"/>
    <s v="Function-based multi-state software"/>
    <n v="1500"/>
    <n v="7129"/>
    <n v="475"/>
    <x v="1"/>
    <n v="149"/>
    <x v="1"/>
    <s v="USD"/>
    <n v="1396069200"/>
    <n v="1398661200"/>
    <b v="0"/>
    <b v="0"/>
    <s v="theater/plays"/>
    <x v="3"/>
    <n v="48"/>
    <x v="3"/>
  </r>
  <r>
    <n v="48"/>
    <s v="Lamb Inc"/>
    <s v="Optimized leadingedge concept"/>
    <n v="33300"/>
    <n v="128862"/>
    <n v="387"/>
    <x v="1"/>
    <n v="2431"/>
    <x v="1"/>
    <s v="USD"/>
    <n v="1435208400"/>
    <n v="1436245200"/>
    <b v="0"/>
    <b v="0"/>
    <s v="theater/plays"/>
    <x v="3"/>
    <n v="53"/>
    <x v="3"/>
  </r>
  <r>
    <n v="49"/>
    <s v="Casey-Kelly"/>
    <s v="Sharable holistic interface"/>
    <n v="7200"/>
    <n v="13653"/>
    <n v="190"/>
    <x v="1"/>
    <n v="303"/>
    <x v="1"/>
    <s v="USD"/>
    <n v="1571547600"/>
    <n v="1575439200"/>
    <b v="0"/>
    <b v="0"/>
    <s v="music/rock"/>
    <x v="1"/>
    <n v="45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x v="1"/>
    <n v="2"/>
    <x v="16"/>
  </r>
  <r>
    <n v="51"/>
    <s v="Bradshaw, Gill and Donovan"/>
    <s v="Inverse secondary infrastructure"/>
    <n v="158100"/>
    <n v="145243"/>
    <n v="92"/>
    <x v="0"/>
    <n v="1467"/>
    <x v="4"/>
    <s v="GBP"/>
    <n v="1332824400"/>
    <n v="1334206800"/>
    <b v="0"/>
    <b v="1"/>
    <s v="technology/wearables"/>
    <x v="2"/>
    <n v="99"/>
    <x v="8"/>
  </r>
  <r>
    <n v="52"/>
    <s v="Hernandez, Rodriguez and Clark"/>
    <s v="Organic foreground leverage"/>
    <n v="7200"/>
    <n v="2459"/>
    <n v="34"/>
    <x v="0"/>
    <n v="75"/>
    <x v="1"/>
    <s v="USD"/>
    <n v="1284526800"/>
    <n v="1284872400"/>
    <b v="0"/>
    <b v="0"/>
    <s v="theater/plays"/>
    <x v="3"/>
    <n v="33"/>
    <x v="3"/>
  </r>
  <r>
    <n v="53"/>
    <s v="Smith-Jones"/>
    <s v="Reverse-engineered static concept"/>
    <n v="8800"/>
    <n v="12356"/>
    <n v="140"/>
    <x v="1"/>
    <n v="209"/>
    <x v="1"/>
    <s v="USD"/>
    <n v="1400562000"/>
    <n v="1403931600"/>
    <b v="0"/>
    <b v="0"/>
    <s v="film &amp; video/drama"/>
    <x v="4"/>
    <n v="59"/>
    <x v="6"/>
  </r>
  <r>
    <n v="54"/>
    <s v="Roy PLC"/>
    <s v="Multi-channeled neutral customer loyalty"/>
    <n v="6000"/>
    <n v="5392"/>
    <n v="90"/>
    <x v="0"/>
    <n v="120"/>
    <x v="1"/>
    <s v="USD"/>
    <n v="1520748000"/>
    <n v="1521262800"/>
    <b v="0"/>
    <b v="0"/>
    <s v="technology/wearables"/>
    <x v="2"/>
    <n v="45"/>
    <x v="8"/>
  </r>
  <r>
    <n v="55"/>
    <s v="Wright, Brooks and Villarreal"/>
    <s v="Reverse-engineered bifurcated strategy"/>
    <n v="6600"/>
    <n v="11746"/>
    <n v="178"/>
    <x v="1"/>
    <n v="131"/>
    <x v="1"/>
    <s v="USD"/>
    <n v="1532926800"/>
    <n v="1533358800"/>
    <b v="0"/>
    <b v="0"/>
    <s v="music/jazz"/>
    <x v="1"/>
    <n v="90"/>
    <x v="17"/>
  </r>
  <r>
    <n v="56"/>
    <s v="Flores, Miller and Johnson"/>
    <s v="Horizontal context-sensitive knowledge user"/>
    <n v="8000"/>
    <n v="11493"/>
    <n v="144"/>
    <x v="1"/>
    <n v="164"/>
    <x v="1"/>
    <s v="USD"/>
    <n v="1420869600"/>
    <n v="1421474400"/>
    <b v="0"/>
    <b v="0"/>
    <s v="technology/wearables"/>
    <x v="2"/>
    <n v="70"/>
    <x v="8"/>
  </r>
  <r>
    <n v="57"/>
    <s v="Bridges, Freeman and Kim"/>
    <s v="Cross-group multi-state task-force"/>
    <n v="2900"/>
    <n v="6243"/>
    <n v="215"/>
    <x v="1"/>
    <n v="201"/>
    <x v="1"/>
    <s v="USD"/>
    <n v="1504242000"/>
    <n v="1505278800"/>
    <b v="0"/>
    <b v="0"/>
    <s v="games/video games"/>
    <x v="6"/>
    <n v="31"/>
    <x v="11"/>
  </r>
  <r>
    <n v="58"/>
    <s v="Anderson-Perez"/>
    <s v="Expanded 3rdgeneration strategy"/>
    <n v="2700"/>
    <n v="6132"/>
    <n v="227"/>
    <x v="1"/>
    <n v="211"/>
    <x v="1"/>
    <s v="USD"/>
    <n v="1442811600"/>
    <n v="1443934800"/>
    <b v="0"/>
    <b v="0"/>
    <s v="theater/plays"/>
    <x v="3"/>
    <n v="29"/>
    <x v="3"/>
  </r>
  <r>
    <n v="59"/>
    <s v="Wright, Fox and Marks"/>
    <s v="Assimilated real-time support"/>
    <n v="1400"/>
    <n v="3851"/>
    <n v="275"/>
    <x v="1"/>
    <n v="128"/>
    <x v="1"/>
    <s v="USD"/>
    <n v="1497243600"/>
    <n v="1498539600"/>
    <b v="0"/>
    <b v="1"/>
    <s v="theater/plays"/>
    <x v="3"/>
    <n v="30"/>
    <x v="3"/>
  </r>
  <r>
    <n v="60"/>
    <s v="Crawford-Peters"/>
    <s v="User-centric regional database"/>
    <n v="94200"/>
    <n v="135997"/>
    <n v="144"/>
    <x v="1"/>
    <n v="1600"/>
    <x v="0"/>
    <s v="CAD"/>
    <n v="1342501200"/>
    <n v="1342760400"/>
    <b v="0"/>
    <b v="0"/>
    <s v="theater/plays"/>
    <x v="3"/>
    <n v="85"/>
    <x v="3"/>
  </r>
  <r>
    <n v="61"/>
    <s v="Romero-Hoffman"/>
    <s v="Open-source zero administration complexity"/>
    <n v="199200"/>
    <n v="184750"/>
    <n v="93"/>
    <x v="0"/>
    <n v="2253"/>
    <x v="0"/>
    <s v="CAD"/>
    <n v="1298268000"/>
    <n v="1301720400"/>
    <b v="0"/>
    <b v="0"/>
    <s v="theater/plays"/>
    <x v="3"/>
    <n v="82"/>
    <x v="3"/>
  </r>
  <r>
    <n v="62"/>
    <s v="Sparks-West"/>
    <s v="Organized incremental standardization"/>
    <n v="2000"/>
    <n v="14452"/>
    <n v="723"/>
    <x v="1"/>
    <n v="249"/>
    <x v="1"/>
    <s v="USD"/>
    <n v="1433480400"/>
    <n v="1433566800"/>
    <b v="0"/>
    <b v="0"/>
    <s v="technology/web"/>
    <x v="2"/>
    <n v="58"/>
    <x v="2"/>
  </r>
  <r>
    <n v="63"/>
    <s v="Baker, Morgan and Brown"/>
    <s v="Assimilated didactic open system"/>
    <n v="4700"/>
    <n v="557"/>
    <n v="12"/>
    <x v="0"/>
    <n v="5"/>
    <x v="1"/>
    <s v="USD"/>
    <n v="1493355600"/>
    <n v="1493874000"/>
    <b v="0"/>
    <b v="0"/>
    <s v="theater/plays"/>
    <x v="3"/>
    <n v="111"/>
    <x v="3"/>
  </r>
  <r>
    <n v="64"/>
    <s v="Mosley-Gilbert"/>
    <s v="Vision-oriented logistical intranet"/>
    <n v="2800"/>
    <n v="2734"/>
    <n v="98"/>
    <x v="0"/>
    <n v="38"/>
    <x v="1"/>
    <s v="USD"/>
    <n v="1530507600"/>
    <n v="1531803600"/>
    <b v="0"/>
    <b v="1"/>
    <s v="technology/web"/>
    <x v="2"/>
    <n v="72"/>
    <x v="2"/>
  </r>
  <r>
    <n v="65"/>
    <s v="Berry-Boyer"/>
    <s v="Mandatory incremental projection"/>
    <n v="6100"/>
    <n v="14405"/>
    <n v="236"/>
    <x v="1"/>
    <n v="236"/>
    <x v="1"/>
    <s v="USD"/>
    <n v="1296108000"/>
    <n v="1296712800"/>
    <b v="0"/>
    <b v="0"/>
    <s v="theater/plays"/>
    <x v="3"/>
    <n v="61"/>
    <x v="3"/>
  </r>
  <r>
    <n v="66"/>
    <s v="Sanders-Allen"/>
    <s v="Grass-roots needs-based encryption"/>
    <n v="2900"/>
    <n v="1307"/>
    <n v="45"/>
    <x v="0"/>
    <n v="12"/>
    <x v="1"/>
    <s v="USD"/>
    <n v="1428469200"/>
    <n v="1428901200"/>
    <b v="0"/>
    <b v="1"/>
    <s v="theater/plays"/>
    <x v="3"/>
    <n v="109"/>
    <x v="3"/>
  </r>
  <r>
    <n v="67"/>
    <s v="Lopez Inc"/>
    <s v="Team-oriented 6thgeneration middleware"/>
    <n v="72600"/>
    <n v="117892"/>
    <n v="162"/>
    <x v="1"/>
    <n v="4065"/>
    <x v="4"/>
    <s v="GBP"/>
    <n v="1264399200"/>
    <n v="1264831200"/>
    <b v="0"/>
    <b v="1"/>
    <s v="technology/wearables"/>
    <x v="2"/>
    <n v="29"/>
    <x v="8"/>
  </r>
  <r>
    <n v="68"/>
    <s v="Moreno-Turner"/>
    <s v="Inverse multi-tasking installation"/>
    <n v="5700"/>
    <n v="14508"/>
    <n v="255"/>
    <x v="1"/>
    <n v="246"/>
    <x v="6"/>
    <s v="EUR"/>
    <n v="1501131600"/>
    <n v="1505192400"/>
    <b v="0"/>
    <b v="1"/>
    <s v="theater/plays"/>
    <x v="3"/>
    <n v="59"/>
    <x v="3"/>
  </r>
  <r>
    <n v="69"/>
    <s v="Jones-Watson"/>
    <s v="Switchable disintermediate moderator"/>
    <n v="7900"/>
    <n v="1901"/>
    <n v="24"/>
    <x v="3"/>
    <n v="17"/>
    <x v="1"/>
    <s v="USD"/>
    <n v="1292738400"/>
    <n v="1295676000"/>
    <b v="0"/>
    <b v="0"/>
    <s v="theater/plays"/>
    <x v="3"/>
    <n v="112"/>
    <x v="3"/>
  </r>
  <r>
    <n v="70"/>
    <s v="Barker Inc"/>
    <s v="Re-engineered 24/7 task-force"/>
    <n v="128000"/>
    <n v="158389"/>
    <n v="124"/>
    <x v="1"/>
    <n v="2475"/>
    <x v="6"/>
    <s v="EUR"/>
    <n v="1288674000"/>
    <n v="1292911200"/>
    <b v="0"/>
    <b v="1"/>
    <s v="theater/plays"/>
    <x v="3"/>
    <n v="64"/>
    <x v="3"/>
  </r>
  <r>
    <n v="71"/>
    <s v="Tate, Bass and House"/>
    <s v="Organic object-oriented budgetary management"/>
    <n v="6000"/>
    <n v="6484"/>
    <n v="108"/>
    <x v="1"/>
    <n v="76"/>
    <x v="1"/>
    <s v="USD"/>
    <n v="1575093600"/>
    <n v="1575439200"/>
    <b v="0"/>
    <b v="0"/>
    <s v="theater/plays"/>
    <x v="3"/>
    <n v="85"/>
    <x v="3"/>
  </r>
  <r>
    <n v="72"/>
    <s v="Hampton, Lewis and Ray"/>
    <s v="Seamless coherent parallelism"/>
    <n v="600"/>
    <n v="4022"/>
    <n v="670"/>
    <x v="1"/>
    <n v="54"/>
    <x v="1"/>
    <s v="USD"/>
    <n v="1435726800"/>
    <n v="1438837200"/>
    <b v="0"/>
    <b v="0"/>
    <s v="film &amp; video/animation"/>
    <x v="4"/>
    <n v="74"/>
    <x v="10"/>
  </r>
  <r>
    <n v="73"/>
    <s v="Collins-Goodman"/>
    <s v="Cross-platform even-keeled initiative"/>
    <n v="1400"/>
    <n v="9253"/>
    <n v="661"/>
    <x v="1"/>
    <n v="88"/>
    <x v="1"/>
    <s v="USD"/>
    <n v="1480226400"/>
    <n v="1480485600"/>
    <b v="0"/>
    <b v="0"/>
    <s v="music/jazz"/>
    <x v="1"/>
    <n v="105"/>
    <x v="17"/>
  </r>
  <r>
    <n v="74"/>
    <s v="Davis-Michael"/>
    <s v="Progressive tertiary framework"/>
    <n v="3900"/>
    <n v="4776"/>
    <n v="122"/>
    <x v="1"/>
    <n v="85"/>
    <x v="4"/>
    <s v="GBP"/>
    <n v="1459054800"/>
    <n v="1459141200"/>
    <b v="0"/>
    <b v="0"/>
    <s v="music/metal"/>
    <x v="1"/>
    <n v="56"/>
    <x v="16"/>
  </r>
  <r>
    <n v="75"/>
    <s v="White, Torres and Bishop"/>
    <s v="Multi-layered dynamic protocol"/>
    <n v="9700"/>
    <n v="14606"/>
    <n v="151"/>
    <x v="1"/>
    <n v="170"/>
    <x v="1"/>
    <s v="USD"/>
    <n v="1531630800"/>
    <n v="1532322000"/>
    <b v="0"/>
    <b v="0"/>
    <s v="photography/photography books"/>
    <x v="7"/>
    <n v="86"/>
    <x v="14"/>
  </r>
  <r>
    <n v="76"/>
    <s v="Martin, Conway and Larsen"/>
    <s v="Horizontal next generation function"/>
    <n v="122900"/>
    <n v="95993"/>
    <n v="78"/>
    <x v="0"/>
    <n v="1684"/>
    <x v="1"/>
    <s v="USD"/>
    <n v="1421992800"/>
    <n v="1426222800"/>
    <b v="1"/>
    <b v="1"/>
    <s v="theater/plays"/>
    <x v="3"/>
    <n v="57"/>
    <x v="3"/>
  </r>
  <r>
    <n v="77"/>
    <s v="Acevedo-Huffman"/>
    <s v="Pre-emptive impactful model"/>
    <n v="9500"/>
    <n v="4460"/>
    <n v="47"/>
    <x v="0"/>
    <n v="56"/>
    <x v="1"/>
    <s v="USD"/>
    <n v="1285563600"/>
    <n v="1286773200"/>
    <b v="0"/>
    <b v="1"/>
    <s v="film &amp; video/animation"/>
    <x v="4"/>
    <n v="80"/>
    <x v="10"/>
  </r>
  <r>
    <n v="78"/>
    <s v="Montgomery, Larson and Spencer"/>
    <s v="User-centric bifurcated knowledge user"/>
    <n v="4500"/>
    <n v="13536"/>
    <n v="301"/>
    <x v="1"/>
    <n v="330"/>
    <x v="1"/>
    <s v="USD"/>
    <n v="1523854800"/>
    <n v="1523941200"/>
    <b v="0"/>
    <b v="0"/>
    <s v="publishing/translations"/>
    <x v="5"/>
    <n v="41"/>
    <x v="18"/>
  </r>
  <r>
    <n v="79"/>
    <s v="Soto LLC"/>
    <s v="Triple-buffered reciprocal project"/>
    <n v="57800"/>
    <n v="40228"/>
    <n v="70"/>
    <x v="0"/>
    <n v="838"/>
    <x v="1"/>
    <s v="USD"/>
    <n v="1529125200"/>
    <n v="1529557200"/>
    <b v="0"/>
    <b v="0"/>
    <s v="theater/plays"/>
    <x v="3"/>
    <n v="48"/>
    <x v="3"/>
  </r>
  <r>
    <n v="80"/>
    <s v="Sutton, Barrett and Tucker"/>
    <s v="Cross-platform needs-based approach"/>
    <n v="1100"/>
    <n v="7012"/>
    <n v="637"/>
    <x v="1"/>
    <n v="127"/>
    <x v="1"/>
    <s v="USD"/>
    <n v="1503982800"/>
    <n v="1506574800"/>
    <b v="0"/>
    <b v="0"/>
    <s v="games/video games"/>
    <x v="6"/>
    <n v="55"/>
    <x v="11"/>
  </r>
  <r>
    <n v="81"/>
    <s v="Gomez, Bailey and Flores"/>
    <s v="User-friendly static contingency"/>
    <n v="16800"/>
    <n v="37857"/>
    <n v="225"/>
    <x v="1"/>
    <n v="411"/>
    <x v="1"/>
    <s v="USD"/>
    <n v="1511416800"/>
    <n v="1513576800"/>
    <b v="0"/>
    <b v="0"/>
    <s v="music/rock"/>
    <x v="1"/>
    <n v="92"/>
    <x v="1"/>
  </r>
  <r>
    <n v="82"/>
    <s v="Porter-George"/>
    <s v="Reactive content-based framework"/>
    <n v="1000"/>
    <n v="14973"/>
    <n v="1497"/>
    <x v="1"/>
    <n v="180"/>
    <x v="4"/>
    <s v="GBP"/>
    <n v="1547704800"/>
    <n v="1548309600"/>
    <b v="0"/>
    <b v="1"/>
    <s v="games/video games"/>
    <x v="6"/>
    <n v="83"/>
    <x v="11"/>
  </r>
  <r>
    <n v="83"/>
    <s v="Fitzgerald PLC"/>
    <s v="Realigned user-facing concept"/>
    <n v="106400"/>
    <n v="39996"/>
    <n v="38"/>
    <x v="0"/>
    <n v="1000"/>
    <x v="1"/>
    <s v="USD"/>
    <n v="1469682000"/>
    <n v="1471582800"/>
    <b v="0"/>
    <b v="0"/>
    <s v="music/electric music"/>
    <x v="1"/>
    <n v="40"/>
    <x v="5"/>
  </r>
  <r>
    <n v="84"/>
    <s v="Cisneros-Burton"/>
    <s v="Public-key zero tolerance orchestration"/>
    <n v="31400"/>
    <n v="41564"/>
    <n v="132"/>
    <x v="1"/>
    <n v="374"/>
    <x v="1"/>
    <s v="USD"/>
    <n v="1343451600"/>
    <n v="1344315600"/>
    <b v="0"/>
    <b v="0"/>
    <s v="technology/wearables"/>
    <x v="2"/>
    <n v="111"/>
    <x v="8"/>
  </r>
  <r>
    <n v="85"/>
    <s v="Hill, Lawson and Wilkinson"/>
    <s v="Multi-tiered eco-centric architecture"/>
    <n v="4900"/>
    <n v="6430"/>
    <n v="131"/>
    <x v="1"/>
    <n v="71"/>
    <x v="2"/>
    <s v="AUD"/>
    <n v="1315717200"/>
    <n v="1316408400"/>
    <b v="0"/>
    <b v="0"/>
    <s v="music/indie rock"/>
    <x v="1"/>
    <n v="91"/>
    <x v="7"/>
  </r>
  <r>
    <n v="86"/>
    <s v="Davis-Smith"/>
    <s v="Organic motivating firmware"/>
    <n v="7400"/>
    <n v="12405"/>
    <n v="168"/>
    <x v="1"/>
    <n v="203"/>
    <x v="1"/>
    <s v="USD"/>
    <n v="1430715600"/>
    <n v="1431838800"/>
    <b v="1"/>
    <b v="0"/>
    <s v="theater/plays"/>
    <x v="3"/>
    <n v="61"/>
    <x v="3"/>
  </r>
  <r>
    <n v="87"/>
    <s v="Farrell and Sons"/>
    <s v="Synergized 4thgeneration conglomeration"/>
    <n v="198500"/>
    <n v="123040"/>
    <n v="62"/>
    <x v="0"/>
    <n v="1482"/>
    <x v="2"/>
    <s v="AUD"/>
    <n v="1299564000"/>
    <n v="1300510800"/>
    <b v="0"/>
    <b v="1"/>
    <s v="music/rock"/>
    <x v="1"/>
    <n v="83"/>
    <x v="1"/>
  </r>
  <r>
    <n v="88"/>
    <s v="Clark Group"/>
    <s v="Grass-roots fault-tolerant policy"/>
    <n v="4800"/>
    <n v="12516"/>
    <n v="261"/>
    <x v="1"/>
    <n v="113"/>
    <x v="1"/>
    <s v="USD"/>
    <n v="1429160400"/>
    <n v="1431061200"/>
    <b v="0"/>
    <b v="0"/>
    <s v="publishing/translations"/>
    <x v="5"/>
    <n v="111"/>
    <x v="18"/>
  </r>
  <r>
    <n v="89"/>
    <s v="White, Singleton and Zimmerman"/>
    <s v="Monitored scalable knowledgebase"/>
    <n v="3400"/>
    <n v="8588"/>
    <n v="253"/>
    <x v="1"/>
    <n v="96"/>
    <x v="1"/>
    <s v="USD"/>
    <n v="1271307600"/>
    <n v="1271480400"/>
    <b v="0"/>
    <b v="0"/>
    <s v="theater/plays"/>
    <x v="3"/>
    <n v="89"/>
    <x v="3"/>
  </r>
  <r>
    <n v="90"/>
    <s v="Kramer Group"/>
    <s v="Synergistic explicit parallelism"/>
    <n v="7800"/>
    <n v="6132"/>
    <n v="79"/>
    <x v="0"/>
    <n v="106"/>
    <x v="1"/>
    <s v="USD"/>
    <n v="1456380000"/>
    <n v="1456380000"/>
    <b v="0"/>
    <b v="1"/>
    <s v="theater/plays"/>
    <x v="3"/>
    <n v="58"/>
    <x v="3"/>
  </r>
  <r>
    <n v="91"/>
    <s v="Frazier, Patrick and Smith"/>
    <s v="Enhanced systemic analyzer"/>
    <n v="154300"/>
    <n v="74688"/>
    <n v="48"/>
    <x v="0"/>
    <n v="679"/>
    <x v="6"/>
    <s v="EUR"/>
    <n v="1470459600"/>
    <n v="1472878800"/>
    <b v="0"/>
    <b v="0"/>
    <s v="publishing/translations"/>
    <x v="5"/>
    <n v="110"/>
    <x v="18"/>
  </r>
  <r>
    <n v="92"/>
    <s v="Santos, Bell and Lloyd"/>
    <s v="Object-based analyzing knowledge user"/>
    <n v="20000"/>
    <n v="51775"/>
    <n v="259"/>
    <x v="1"/>
    <n v="498"/>
    <x v="5"/>
    <s v="CHF"/>
    <n v="1277269200"/>
    <n v="1277355600"/>
    <b v="0"/>
    <b v="1"/>
    <s v="games/video games"/>
    <x v="6"/>
    <n v="104"/>
    <x v="11"/>
  </r>
  <r>
    <n v="93"/>
    <s v="Hall and Sons"/>
    <s v="Pre-emptive radical architecture"/>
    <n v="108800"/>
    <n v="65877"/>
    <n v="61"/>
    <x v="3"/>
    <n v="610"/>
    <x v="1"/>
    <s v="USD"/>
    <n v="1350709200"/>
    <n v="1351054800"/>
    <b v="0"/>
    <b v="1"/>
    <s v="theater/plays"/>
    <x v="3"/>
    <n v="108"/>
    <x v="3"/>
  </r>
  <r>
    <n v="94"/>
    <s v="Hanson Inc"/>
    <s v="Grass-roots web-enabled contingency"/>
    <n v="2900"/>
    <n v="8807"/>
    <n v="304"/>
    <x v="1"/>
    <n v="180"/>
    <x v="4"/>
    <s v="GBP"/>
    <n v="1554613200"/>
    <n v="1555563600"/>
    <b v="0"/>
    <b v="0"/>
    <s v="technology/web"/>
    <x v="2"/>
    <n v="49"/>
    <x v="2"/>
  </r>
  <r>
    <n v="95"/>
    <s v="Sanchez LLC"/>
    <s v="Stand-alone system-worthy standardization"/>
    <n v="900"/>
    <n v="1017"/>
    <n v="113"/>
    <x v="1"/>
    <n v="27"/>
    <x v="1"/>
    <s v="USD"/>
    <n v="1571029200"/>
    <n v="1571634000"/>
    <b v="0"/>
    <b v="0"/>
    <s v="film &amp; video/documentary"/>
    <x v="4"/>
    <n v="38"/>
    <x v="4"/>
  </r>
  <r>
    <n v="96"/>
    <s v="Howard Ltd"/>
    <s v="Down-sized systematic policy"/>
    <n v="69700"/>
    <n v="151513"/>
    <n v="217"/>
    <x v="1"/>
    <n v="2331"/>
    <x v="1"/>
    <s v="USD"/>
    <n v="1299736800"/>
    <n v="1300856400"/>
    <b v="0"/>
    <b v="0"/>
    <s v="theater/plays"/>
    <x v="3"/>
    <n v="65"/>
    <x v="3"/>
  </r>
  <r>
    <n v="97"/>
    <s v="Stewart LLC"/>
    <s v="Cloned bi-directional architecture"/>
    <n v="1300"/>
    <n v="12047"/>
    <n v="927"/>
    <x v="1"/>
    <n v="113"/>
    <x v="1"/>
    <s v="USD"/>
    <n v="1435208400"/>
    <n v="1439874000"/>
    <b v="0"/>
    <b v="0"/>
    <s v="food/food trucks"/>
    <x v="0"/>
    <n v="107"/>
    <x v="0"/>
  </r>
  <r>
    <n v="98"/>
    <s v="Arias, Allen and Miller"/>
    <s v="Seamless transitional portal"/>
    <n v="97800"/>
    <n v="32951"/>
    <n v="34"/>
    <x v="0"/>
    <n v="1220"/>
    <x v="2"/>
    <s v="AUD"/>
    <n v="1437973200"/>
    <n v="1438318800"/>
    <b v="0"/>
    <b v="0"/>
    <s v="games/video games"/>
    <x v="6"/>
    <n v="27"/>
    <x v="11"/>
  </r>
  <r>
    <n v="99"/>
    <s v="Baker-Morris"/>
    <s v="Fully-configurable motivating approach"/>
    <n v="7600"/>
    <n v="14951"/>
    <n v="197"/>
    <x v="1"/>
    <n v="164"/>
    <x v="1"/>
    <s v="USD"/>
    <n v="1416895200"/>
    <n v="1419400800"/>
    <b v="0"/>
    <b v="0"/>
    <s v="theater/plays"/>
    <x v="3"/>
    <n v="91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x v="3"/>
    <n v="1"/>
    <x v="3"/>
  </r>
  <r>
    <n v="101"/>
    <s v="Douglas LLC"/>
    <s v="Reduced heuristic moratorium"/>
    <n v="900"/>
    <n v="9193"/>
    <n v="1021"/>
    <x v="1"/>
    <n v="164"/>
    <x v="1"/>
    <s v="USD"/>
    <n v="1424498400"/>
    <n v="1425103200"/>
    <b v="0"/>
    <b v="1"/>
    <s v="music/electric music"/>
    <x v="1"/>
    <n v="56"/>
    <x v="5"/>
  </r>
  <r>
    <n v="102"/>
    <s v="Garcia Inc"/>
    <s v="Front-line web-enabled model"/>
    <n v="3700"/>
    <n v="10422"/>
    <n v="282"/>
    <x v="1"/>
    <n v="336"/>
    <x v="1"/>
    <s v="USD"/>
    <n v="1526274000"/>
    <n v="1526878800"/>
    <b v="0"/>
    <b v="1"/>
    <s v="technology/wearables"/>
    <x v="2"/>
    <n v="31"/>
    <x v="8"/>
  </r>
  <r>
    <n v="103"/>
    <s v="Frye, Hunt and Powell"/>
    <s v="Polarized incremental emulation"/>
    <n v="10000"/>
    <n v="2461"/>
    <n v="25"/>
    <x v="0"/>
    <n v="37"/>
    <x v="6"/>
    <s v="EUR"/>
    <n v="1287896400"/>
    <n v="1288674000"/>
    <b v="0"/>
    <b v="0"/>
    <s v="music/electric music"/>
    <x v="1"/>
    <n v="67"/>
    <x v="5"/>
  </r>
  <r>
    <n v="104"/>
    <s v="Smith, Wells and Nguyen"/>
    <s v="Self-enabling grid-enabled initiative"/>
    <n v="119200"/>
    <n v="170623"/>
    <n v="143"/>
    <x v="1"/>
    <n v="1917"/>
    <x v="1"/>
    <s v="USD"/>
    <n v="1495515600"/>
    <n v="1495602000"/>
    <b v="0"/>
    <b v="0"/>
    <s v="music/indie rock"/>
    <x v="1"/>
    <n v="89"/>
    <x v="7"/>
  </r>
  <r>
    <n v="105"/>
    <s v="Charles-Johnson"/>
    <s v="Total fresh-thinking system engine"/>
    <n v="6800"/>
    <n v="9829"/>
    <n v="145"/>
    <x v="1"/>
    <n v="95"/>
    <x v="1"/>
    <s v="USD"/>
    <n v="1364878800"/>
    <n v="1366434000"/>
    <b v="0"/>
    <b v="0"/>
    <s v="technology/web"/>
    <x v="2"/>
    <n v="103"/>
    <x v="2"/>
  </r>
  <r>
    <n v="106"/>
    <s v="Brandt, Carter and Wood"/>
    <s v="Ameliorated clear-thinking circuit"/>
    <n v="3900"/>
    <n v="14006"/>
    <n v="359"/>
    <x v="1"/>
    <n v="147"/>
    <x v="1"/>
    <s v="USD"/>
    <n v="1567918800"/>
    <n v="1568350800"/>
    <b v="0"/>
    <b v="0"/>
    <s v="theater/plays"/>
    <x v="3"/>
    <n v="95"/>
    <x v="3"/>
  </r>
  <r>
    <n v="107"/>
    <s v="Tucker, Schmidt and Reid"/>
    <s v="Multi-layered encompassing installation"/>
    <n v="3500"/>
    <n v="6527"/>
    <n v="186"/>
    <x v="1"/>
    <n v="86"/>
    <x v="1"/>
    <s v="USD"/>
    <n v="1524459600"/>
    <n v="1525928400"/>
    <b v="0"/>
    <b v="1"/>
    <s v="theater/plays"/>
    <x v="3"/>
    <n v="76"/>
    <x v="3"/>
  </r>
  <r>
    <n v="108"/>
    <s v="Decker Inc"/>
    <s v="Universal encompassing implementation"/>
    <n v="1500"/>
    <n v="8929"/>
    <n v="595"/>
    <x v="1"/>
    <n v="83"/>
    <x v="1"/>
    <s v="USD"/>
    <n v="1333688400"/>
    <n v="1336885200"/>
    <b v="0"/>
    <b v="0"/>
    <s v="film &amp; video/documentary"/>
    <x v="4"/>
    <n v="108"/>
    <x v="4"/>
  </r>
  <r>
    <n v="109"/>
    <s v="Romero and Sons"/>
    <s v="Object-based client-server application"/>
    <n v="5200"/>
    <n v="3079"/>
    <n v="59"/>
    <x v="0"/>
    <n v="60"/>
    <x v="1"/>
    <s v="USD"/>
    <n v="1389506400"/>
    <n v="1389679200"/>
    <b v="0"/>
    <b v="0"/>
    <s v="film &amp; video/television"/>
    <x v="4"/>
    <n v="51"/>
    <x v="19"/>
  </r>
  <r>
    <n v="110"/>
    <s v="Castillo-Carey"/>
    <s v="Cross-platform solution-oriented process improvement"/>
    <n v="142400"/>
    <n v="21307"/>
    <n v="15"/>
    <x v="0"/>
    <n v="296"/>
    <x v="1"/>
    <s v="USD"/>
    <n v="1536642000"/>
    <n v="1538283600"/>
    <b v="0"/>
    <b v="0"/>
    <s v="food/food trucks"/>
    <x v="0"/>
    <n v="72"/>
    <x v="0"/>
  </r>
  <r>
    <n v="111"/>
    <s v="Hart-Briggs"/>
    <s v="Re-engineered user-facing approach"/>
    <n v="61400"/>
    <n v="73653"/>
    <n v="120"/>
    <x v="1"/>
    <n v="676"/>
    <x v="1"/>
    <s v="USD"/>
    <n v="1348290000"/>
    <n v="1348808400"/>
    <b v="0"/>
    <b v="0"/>
    <s v="publishing/radio &amp; podcasts"/>
    <x v="5"/>
    <n v="109"/>
    <x v="15"/>
  </r>
  <r>
    <n v="112"/>
    <s v="Jones-Meyer"/>
    <s v="Re-engineered client-driven hub"/>
    <n v="4700"/>
    <n v="12635"/>
    <n v="269"/>
    <x v="1"/>
    <n v="361"/>
    <x v="2"/>
    <s v="AUD"/>
    <n v="1408856400"/>
    <n v="1410152400"/>
    <b v="0"/>
    <b v="0"/>
    <s v="technology/web"/>
    <x v="2"/>
    <n v="35"/>
    <x v="2"/>
  </r>
  <r>
    <n v="113"/>
    <s v="Wright, Hartman and Yu"/>
    <s v="User-friendly tertiary array"/>
    <n v="3300"/>
    <n v="12437"/>
    <n v="377"/>
    <x v="1"/>
    <n v="131"/>
    <x v="1"/>
    <s v="USD"/>
    <n v="1505192400"/>
    <n v="1505797200"/>
    <b v="0"/>
    <b v="0"/>
    <s v="food/food trucks"/>
    <x v="0"/>
    <n v="95"/>
    <x v="0"/>
  </r>
  <r>
    <n v="114"/>
    <s v="Harper-Davis"/>
    <s v="Robust heuristic encoding"/>
    <n v="1900"/>
    <n v="13816"/>
    <n v="727"/>
    <x v="1"/>
    <n v="126"/>
    <x v="1"/>
    <s v="USD"/>
    <n v="1554786000"/>
    <n v="1554872400"/>
    <b v="0"/>
    <b v="1"/>
    <s v="technology/wearables"/>
    <x v="2"/>
    <n v="110"/>
    <x v="8"/>
  </r>
  <r>
    <n v="115"/>
    <s v="Barrett PLC"/>
    <s v="Team-oriented clear-thinking capacity"/>
    <n v="166700"/>
    <n v="145382"/>
    <n v="87"/>
    <x v="0"/>
    <n v="3304"/>
    <x v="6"/>
    <s v="EUR"/>
    <n v="1510898400"/>
    <n v="1513922400"/>
    <b v="0"/>
    <b v="0"/>
    <s v="publishing/fiction"/>
    <x v="5"/>
    <n v="44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x v="3"/>
    <n v="87"/>
    <x v="3"/>
  </r>
  <r>
    <n v="117"/>
    <s v="Chaney-Dennis"/>
    <s v="Business-focused 24hour groupware"/>
    <n v="4900"/>
    <n v="8523"/>
    <n v="174"/>
    <x v="1"/>
    <n v="275"/>
    <x v="1"/>
    <s v="USD"/>
    <n v="1316667600"/>
    <n v="1317186000"/>
    <b v="0"/>
    <b v="0"/>
    <s v="film &amp; video/television"/>
    <x v="4"/>
    <n v="31"/>
    <x v="19"/>
  </r>
  <r>
    <n v="118"/>
    <s v="Robinson, Lopez and Christensen"/>
    <s v="Organic next generation protocol"/>
    <n v="5400"/>
    <n v="6351"/>
    <n v="118"/>
    <x v="1"/>
    <n v="67"/>
    <x v="1"/>
    <s v="USD"/>
    <n v="1390716000"/>
    <n v="1391234400"/>
    <b v="0"/>
    <b v="0"/>
    <s v="photography/photography books"/>
    <x v="7"/>
    <n v="95"/>
    <x v="14"/>
  </r>
  <r>
    <n v="119"/>
    <s v="Clark and Sons"/>
    <s v="Reverse-engineered full-range Internet solution"/>
    <n v="5000"/>
    <n v="10748"/>
    <n v="215"/>
    <x v="1"/>
    <n v="154"/>
    <x v="1"/>
    <s v="USD"/>
    <n v="1402894800"/>
    <n v="1404363600"/>
    <b v="0"/>
    <b v="1"/>
    <s v="film &amp; video/documentary"/>
    <x v="4"/>
    <n v="70"/>
    <x v="4"/>
  </r>
  <r>
    <n v="120"/>
    <s v="Vega Group"/>
    <s v="Synchronized regional synergy"/>
    <n v="75100"/>
    <n v="112272"/>
    <n v="149"/>
    <x v="1"/>
    <n v="1782"/>
    <x v="1"/>
    <s v="USD"/>
    <n v="1429246800"/>
    <n v="1429592400"/>
    <b v="0"/>
    <b v="1"/>
    <s v="games/mobile games"/>
    <x v="6"/>
    <n v="63"/>
    <x v="20"/>
  </r>
  <r>
    <n v="121"/>
    <s v="Brown-Brown"/>
    <s v="Multi-lateral homogeneous success"/>
    <n v="45300"/>
    <n v="99361"/>
    <n v="219"/>
    <x v="1"/>
    <n v="903"/>
    <x v="1"/>
    <s v="USD"/>
    <n v="1412485200"/>
    <n v="1413608400"/>
    <b v="0"/>
    <b v="0"/>
    <s v="games/video games"/>
    <x v="6"/>
    <n v="110"/>
    <x v="11"/>
  </r>
  <r>
    <n v="122"/>
    <s v="Taylor PLC"/>
    <s v="Seamless zero-defect solution"/>
    <n v="136800"/>
    <n v="88055"/>
    <n v="64"/>
    <x v="0"/>
    <n v="3387"/>
    <x v="1"/>
    <s v="USD"/>
    <n v="1417068000"/>
    <n v="1419400800"/>
    <b v="0"/>
    <b v="0"/>
    <s v="publishing/fiction"/>
    <x v="5"/>
    <n v="26"/>
    <x v="13"/>
  </r>
  <r>
    <n v="123"/>
    <s v="Edwards-Lewis"/>
    <s v="Enhanced scalable concept"/>
    <n v="177700"/>
    <n v="33092"/>
    <n v="19"/>
    <x v="0"/>
    <n v="662"/>
    <x v="0"/>
    <s v="CAD"/>
    <n v="1448344800"/>
    <n v="1448604000"/>
    <b v="1"/>
    <b v="0"/>
    <s v="theater/plays"/>
    <x v="3"/>
    <n v="50"/>
    <x v="3"/>
  </r>
  <r>
    <n v="124"/>
    <s v="Stanton, Neal and Rodriguez"/>
    <s v="Polarized uniform software"/>
    <n v="2600"/>
    <n v="9562"/>
    <n v="368"/>
    <x v="1"/>
    <n v="94"/>
    <x v="6"/>
    <s v="EUR"/>
    <n v="1557723600"/>
    <n v="1562302800"/>
    <b v="0"/>
    <b v="0"/>
    <s v="photography/photography books"/>
    <x v="7"/>
    <n v="102"/>
    <x v="14"/>
  </r>
  <r>
    <n v="125"/>
    <s v="Pratt LLC"/>
    <s v="Stand-alone web-enabled moderator"/>
    <n v="5300"/>
    <n v="8475"/>
    <n v="160"/>
    <x v="1"/>
    <n v="180"/>
    <x v="1"/>
    <s v="USD"/>
    <n v="1537333200"/>
    <n v="1537678800"/>
    <b v="0"/>
    <b v="0"/>
    <s v="theater/plays"/>
    <x v="3"/>
    <n v="47"/>
    <x v="3"/>
  </r>
  <r>
    <n v="126"/>
    <s v="Gross PLC"/>
    <s v="Proactive methodical benchmark"/>
    <n v="180200"/>
    <n v="69617"/>
    <n v="39"/>
    <x v="0"/>
    <n v="774"/>
    <x v="1"/>
    <s v="USD"/>
    <n v="1471150800"/>
    <n v="1473570000"/>
    <b v="0"/>
    <b v="1"/>
    <s v="theater/plays"/>
    <x v="3"/>
    <n v="90"/>
    <x v="3"/>
  </r>
  <r>
    <n v="127"/>
    <s v="Martinez, Gomez and Dalton"/>
    <s v="Team-oriented 6thgeneration matrix"/>
    <n v="103200"/>
    <n v="53067"/>
    <n v="51"/>
    <x v="0"/>
    <n v="672"/>
    <x v="0"/>
    <s v="CAD"/>
    <n v="1273640400"/>
    <n v="1273899600"/>
    <b v="0"/>
    <b v="0"/>
    <s v="theater/plays"/>
    <x v="3"/>
    <n v="79"/>
    <x v="3"/>
  </r>
  <r>
    <n v="128"/>
    <s v="Allen-Curtis"/>
    <s v="Phased human-resource core"/>
    <n v="70600"/>
    <n v="42596"/>
    <n v="60"/>
    <x v="3"/>
    <n v="532"/>
    <x v="1"/>
    <s v="USD"/>
    <n v="1282885200"/>
    <n v="1284008400"/>
    <b v="0"/>
    <b v="0"/>
    <s v="music/rock"/>
    <x v="1"/>
    <n v="80"/>
    <x v="1"/>
  </r>
  <r>
    <n v="129"/>
    <s v="Morgan-Martinez"/>
    <s v="Mandatory tertiary implementation"/>
    <n v="148500"/>
    <n v="4756"/>
    <n v="3"/>
    <x v="3"/>
    <n v="55"/>
    <x v="2"/>
    <s v="AUD"/>
    <n v="1422943200"/>
    <n v="1425103200"/>
    <b v="0"/>
    <b v="0"/>
    <s v="food/food trucks"/>
    <x v="0"/>
    <n v="86"/>
    <x v="0"/>
  </r>
  <r>
    <n v="130"/>
    <s v="Luna, Anderson and Fox"/>
    <s v="Secured directional encryption"/>
    <n v="9600"/>
    <n v="14925"/>
    <n v="155"/>
    <x v="1"/>
    <n v="533"/>
    <x v="3"/>
    <s v="DKK"/>
    <n v="1319605200"/>
    <n v="1320991200"/>
    <b v="0"/>
    <b v="0"/>
    <s v="film &amp; video/drama"/>
    <x v="4"/>
    <n v="28"/>
    <x v="6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n v="1386828000"/>
    <b v="0"/>
    <b v="0"/>
    <s v="technology/web"/>
    <x v="2"/>
    <n v="68"/>
    <x v="2"/>
  </r>
  <r>
    <n v="132"/>
    <s v="Flowers and Sons"/>
    <s v="Virtual static core"/>
    <n v="3300"/>
    <n v="3834"/>
    <n v="116"/>
    <x v="1"/>
    <n v="89"/>
    <x v="1"/>
    <s v="USD"/>
    <n v="1515736800"/>
    <n v="1517119200"/>
    <b v="0"/>
    <b v="1"/>
    <s v="theater/plays"/>
    <x v="3"/>
    <n v="43"/>
    <x v="3"/>
  </r>
  <r>
    <n v="133"/>
    <s v="Gates PLC"/>
    <s v="Secured content-based product"/>
    <n v="4500"/>
    <n v="13985"/>
    <n v="311"/>
    <x v="1"/>
    <n v="159"/>
    <x v="1"/>
    <s v="USD"/>
    <n v="1313125200"/>
    <n v="1315026000"/>
    <b v="0"/>
    <b v="0"/>
    <s v="music/world music"/>
    <x v="1"/>
    <n v="88"/>
    <x v="21"/>
  </r>
  <r>
    <n v="134"/>
    <s v="Caldwell LLC"/>
    <s v="Secured executive concept"/>
    <n v="99500"/>
    <n v="89288"/>
    <n v="90"/>
    <x v="0"/>
    <n v="940"/>
    <x v="5"/>
    <s v="CHF"/>
    <n v="1308459600"/>
    <n v="1312693200"/>
    <b v="0"/>
    <b v="1"/>
    <s v="film &amp; video/documentary"/>
    <x v="4"/>
    <n v="95"/>
    <x v="4"/>
  </r>
  <r>
    <n v="135"/>
    <s v="Le, Burton and Evans"/>
    <s v="Balanced zero-defect software"/>
    <n v="7700"/>
    <n v="5488"/>
    <n v="71"/>
    <x v="0"/>
    <n v="117"/>
    <x v="1"/>
    <s v="USD"/>
    <n v="1362636000"/>
    <n v="1363064400"/>
    <b v="0"/>
    <b v="1"/>
    <s v="theater/plays"/>
    <x v="3"/>
    <n v="47"/>
    <x v="3"/>
  </r>
  <r>
    <n v="136"/>
    <s v="Briggs PLC"/>
    <s v="Distributed context-sensitive flexibility"/>
    <n v="82800"/>
    <n v="2721"/>
    <n v="3"/>
    <x v="3"/>
    <n v="58"/>
    <x v="1"/>
    <s v="USD"/>
    <n v="1402117200"/>
    <n v="1403154000"/>
    <b v="0"/>
    <b v="1"/>
    <s v="film &amp; video/drama"/>
    <x v="4"/>
    <n v="47"/>
    <x v="6"/>
  </r>
  <r>
    <n v="137"/>
    <s v="Hudson-Nguyen"/>
    <s v="Down-sized disintermediate support"/>
    <n v="1800"/>
    <n v="4712"/>
    <n v="262"/>
    <x v="1"/>
    <n v="50"/>
    <x v="1"/>
    <s v="USD"/>
    <n v="1286341200"/>
    <n v="1286859600"/>
    <b v="0"/>
    <b v="0"/>
    <s v="publishing/nonfiction"/>
    <x v="5"/>
    <n v="94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x v="6"/>
    <n v="80"/>
    <x v="20"/>
  </r>
  <r>
    <n v="139"/>
    <s v="Hamilton, Wright and Chavez"/>
    <s v="Down-sized empowering protocol"/>
    <n v="92100"/>
    <n v="19246"/>
    <n v="21"/>
    <x v="0"/>
    <n v="326"/>
    <x v="1"/>
    <s v="USD"/>
    <n v="1429592400"/>
    <n v="1430974800"/>
    <b v="0"/>
    <b v="1"/>
    <s v="technology/wearables"/>
    <x v="2"/>
    <n v="59"/>
    <x v="8"/>
  </r>
  <r>
    <n v="140"/>
    <s v="Bautista-Cross"/>
    <s v="Fully-configurable coherent Internet solution"/>
    <n v="5500"/>
    <n v="12274"/>
    <n v="223"/>
    <x v="1"/>
    <n v="186"/>
    <x v="1"/>
    <s v="USD"/>
    <n v="1519538400"/>
    <n v="1519970400"/>
    <b v="0"/>
    <b v="0"/>
    <s v="film &amp; video/documentary"/>
    <x v="4"/>
    <n v="66"/>
    <x v="4"/>
  </r>
  <r>
    <n v="141"/>
    <s v="Jackson LLC"/>
    <s v="Distributed motivating algorithm"/>
    <n v="64300"/>
    <n v="65323"/>
    <n v="102"/>
    <x v="1"/>
    <n v="1071"/>
    <x v="1"/>
    <s v="USD"/>
    <n v="1434085200"/>
    <n v="1434603600"/>
    <b v="0"/>
    <b v="0"/>
    <s v="technology/web"/>
    <x v="2"/>
    <n v="61"/>
    <x v="2"/>
  </r>
  <r>
    <n v="142"/>
    <s v="Figueroa Ltd"/>
    <s v="Expanded solution-oriented benchmark"/>
    <n v="5000"/>
    <n v="11502"/>
    <n v="230"/>
    <x v="1"/>
    <n v="117"/>
    <x v="1"/>
    <s v="USD"/>
    <n v="1333688400"/>
    <n v="1337230800"/>
    <b v="0"/>
    <b v="0"/>
    <s v="technology/web"/>
    <x v="2"/>
    <n v="98"/>
    <x v="2"/>
  </r>
  <r>
    <n v="143"/>
    <s v="Avila-Jones"/>
    <s v="Implemented discrete secured line"/>
    <n v="5400"/>
    <n v="7322"/>
    <n v="136"/>
    <x v="1"/>
    <n v="70"/>
    <x v="1"/>
    <s v="USD"/>
    <n v="1277701200"/>
    <n v="1279429200"/>
    <b v="0"/>
    <b v="0"/>
    <s v="music/indie rock"/>
    <x v="1"/>
    <n v="105"/>
    <x v="7"/>
  </r>
  <r>
    <n v="144"/>
    <s v="Martin, Lopez and Hunter"/>
    <s v="Multi-lateral actuating installation"/>
    <n v="9000"/>
    <n v="11619"/>
    <n v="129"/>
    <x v="1"/>
    <n v="135"/>
    <x v="1"/>
    <s v="USD"/>
    <n v="1560747600"/>
    <n v="1561438800"/>
    <b v="0"/>
    <b v="0"/>
    <s v="theater/plays"/>
    <x v="3"/>
    <n v="86"/>
    <x v="3"/>
  </r>
  <r>
    <n v="145"/>
    <s v="Fields-Moore"/>
    <s v="Secured reciprocal array"/>
    <n v="25000"/>
    <n v="59128"/>
    <n v="237"/>
    <x v="1"/>
    <n v="768"/>
    <x v="5"/>
    <s v="CHF"/>
    <n v="1410066000"/>
    <n v="1410498000"/>
    <b v="0"/>
    <b v="0"/>
    <s v="technology/wearables"/>
    <x v="2"/>
    <n v="77"/>
    <x v="8"/>
  </r>
  <r>
    <n v="146"/>
    <s v="Harris-Golden"/>
    <s v="Optional bandwidth-monitored middleware"/>
    <n v="8800"/>
    <n v="1518"/>
    <n v="17"/>
    <x v="3"/>
    <n v="51"/>
    <x v="1"/>
    <s v="USD"/>
    <n v="1320732000"/>
    <n v="1322460000"/>
    <b v="0"/>
    <b v="0"/>
    <s v="theater/plays"/>
    <x v="3"/>
    <n v="30"/>
    <x v="3"/>
  </r>
  <r>
    <n v="147"/>
    <s v="Moss, Norman and Dunlap"/>
    <s v="Upgradable upward-trending workforce"/>
    <n v="8300"/>
    <n v="9337"/>
    <n v="112"/>
    <x v="1"/>
    <n v="199"/>
    <x v="1"/>
    <s v="USD"/>
    <n v="1465794000"/>
    <n v="1466312400"/>
    <b v="0"/>
    <b v="1"/>
    <s v="theater/plays"/>
    <x v="3"/>
    <n v="47"/>
    <x v="3"/>
  </r>
  <r>
    <n v="148"/>
    <s v="White, Larson and Wright"/>
    <s v="Upgradable hybrid capability"/>
    <n v="9300"/>
    <n v="11255"/>
    <n v="121"/>
    <x v="1"/>
    <n v="107"/>
    <x v="1"/>
    <s v="USD"/>
    <n v="1500958800"/>
    <n v="1501736400"/>
    <b v="0"/>
    <b v="0"/>
    <s v="technology/wearables"/>
    <x v="2"/>
    <n v="105"/>
    <x v="8"/>
  </r>
  <r>
    <n v="149"/>
    <s v="Payne, Oliver and Burch"/>
    <s v="Managed fresh-thinking flexibility"/>
    <n v="6200"/>
    <n v="13632"/>
    <n v="220"/>
    <x v="1"/>
    <n v="195"/>
    <x v="1"/>
    <s v="USD"/>
    <n v="1357020000"/>
    <n v="1361512800"/>
    <b v="0"/>
    <b v="0"/>
    <s v="music/indie rock"/>
    <x v="1"/>
    <n v="70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x v="1"/>
    <n v="1"/>
    <x v="1"/>
  </r>
  <r>
    <n v="151"/>
    <s v="Parker LLC"/>
    <s v="Customizable intermediate extranet"/>
    <n v="137200"/>
    <n v="88037"/>
    <n v="64"/>
    <x v="0"/>
    <n v="1467"/>
    <x v="1"/>
    <s v="USD"/>
    <n v="1402290000"/>
    <n v="1406696400"/>
    <b v="0"/>
    <b v="0"/>
    <s v="music/electric music"/>
    <x v="1"/>
    <n v="60"/>
    <x v="5"/>
  </r>
  <r>
    <n v="152"/>
    <s v="Bowen, Mcdonald and Hall"/>
    <s v="User-centric fault-tolerant task-force"/>
    <n v="41500"/>
    <n v="175573"/>
    <n v="423"/>
    <x v="1"/>
    <n v="3376"/>
    <x v="1"/>
    <s v="USD"/>
    <n v="1487311200"/>
    <n v="1487916000"/>
    <b v="0"/>
    <b v="0"/>
    <s v="music/indie rock"/>
    <x v="1"/>
    <n v="52"/>
    <x v="7"/>
  </r>
  <r>
    <n v="153"/>
    <s v="Whitehead, Bell and Hughes"/>
    <s v="Multi-tiered radical definition"/>
    <n v="189400"/>
    <n v="176112"/>
    <n v="93"/>
    <x v="0"/>
    <n v="5681"/>
    <x v="1"/>
    <s v="USD"/>
    <n v="1350622800"/>
    <n v="1351141200"/>
    <b v="0"/>
    <b v="0"/>
    <s v="theater/plays"/>
    <x v="3"/>
    <n v="31"/>
    <x v="3"/>
  </r>
  <r>
    <n v="154"/>
    <s v="Rodriguez-Brown"/>
    <s v="Devolved foreground benchmark"/>
    <n v="171300"/>
    <n v="100650"/>
    <n v="59"/>
    <x v="0"/>
    <n v="1059"/>
    <x v="1"/>
    <s v="USD"/>
    <n v="1463029200"/>
    <n v="1465016400"/>
    <b v="0"/>
    <b v="1"/>
    <s v="music/indie rock"/>
    <x v="1"/>
    <n v="95"/>
    <x v="7"/>
  </r>
  <r>
    <n v="155"/>
    <s v="Hall-Schaefer"/>
    <s v="Distributed eco-centric methodology"/>
    <n v="139500"/>
    <n v="90706"/>
    <n v="65"/>
    <x v="0"/>
    <n v="1194"/>
    <x v="1"/>
    <s v="USD"/>
    <n v="1269493200"/>
    <n v="1270789200"/>
    <b v="0"/>
    <b v="0"/>
    <s v="theater/plays"/>
    <x v="3"/>
    <n v="76"/>
    <x v="3"/>
  </r>
  <r>
    <n v="156"/>
    <s v="Meza-Rogers"/>
    <s v="Streamlined encompassing encryption"/>
    <n v="36400"/>
    <n v="26914"/>
    <n v="74"/>
    <x v="3"/>
    <n v="379"/>
    <x v="2"/>
    <s v="AUD"/>
    <n v="1570251600"/>
    <n v="1572325200"/>
    <b v="0"/>
    <b v="0"/>
    <s v="music/rock"/>
    <x v="1"/>
    <n v="71"/>
    <x v="1"/>
  </r>
  <r>
    <n v="157"/>
    <s v="Curtis-Curtis"/>
    <s v="User-friendly reciprocal initiative"/>
    <n v="4200"/>
    <n v="2212"/>
    <n v="53"/>
    <x v="0"/>
    <n v="30"/>
    <x v="2"/>
    <s v="AUD"/>
    <n v="1388383200"/>
    <n v="1389420000"/>
    <b v="0"/>
    <b v="0"/>
    <s v="photography/photography books"/>
    <x v="7"/>
    <n v="74"/>
    <x v="14"/>
  </r>
  <r>
    <n v="158"/>
    <s v="Carlson Inc"/>
    <s v="Ergonomic fresh-thinking installation"/>
    <n v="2100"/>
    <n v="4640"/>
    <n v="221"/>
    <x v="1"/>
    <n v="41"/>
    <x v="1"/>
    <s v="USD"/>
    <n v="1449554400"/>
    <n v="1449640800"/>
    <b v="0"/>
    <b v="0"/>
    <s v="music/rock"/>
    <x v="1"/>
    <n v="113"/>
    <x v="1"/>
  </r>
  <r>
    <n v="159"/>
    <s v="Clarke, Anderson and Lee"/>
    <s v="Robust explicit hardware"/>
    <n v="191200"/>
    <n v="191222"/>
    <n v="100"/>
    <x v="1"/>
    <n v="1821"/>
    <x v="1"/>
    <s v="USD"/>
    <n v="1553662800"/>
    <n v="1555218000"/>
    <b v="0"/>
    <b v="1"/>
    <s v="theater/plays"/>
    <x v="3"/>
    <n v="105"/>
    <x v="3"/>
  </r>
  <r>
    <n v="160"/>
    <s v="Evans Group"/>
    <s v="Stand-alone actuating support"/>
    <n v="8000"/>
    <n v="12985"/>
    <n v="162"/>
    <x v="1"/>
    <n v="164"/>
    <x v="1"/>
    <s v="USD"/>
    <n v="1556341200"/>
    <n v="1557723600"/>
    <b v="0"/>
    <b v="0"/>
    <s v="technology/wearables"/>
    <x v="2"/>
    <n v="79"/>
    <x v="8"/>
  </r>
  <r>
    <n v="161"/>
    <s v="Bruce Group"/>
    <s v="Cross-platform methodical process improvement"/>
    <n v="5500"/>
    <n v="4300"/>
    <n v="78"/>
    <x v="0"/>
    <n v="75"/>
    <x v="1"/>
    <s v="USD"/>
    <n v="1442984400"/>
    <n v="1443502800"/>
    <b v="0"/>
    <b v="1"/>
    <s v="technology/web"/>
    <x v="2"/>
    <n v="57"/>
    <x v="2"/>
  </r>
  <r>
    <n v="162"/>
    <s v="Keith, Alvarez and Potter"/>
    <s v="Extended bottom-line open architecture"/>
    <n v="6100"/>
    <n v="9134"/>
    <n v="150"/>
    <x v="1"/>
    <n v="157"/>
    <x v="5"/>
    <s v="CHF"/>
    <n v="1544248800"/>
    <n v="1546840800"/>
    <b v="0"/>
    <b v="0"/>
    <s v="music/rock"/>
    <x v="1"/>
    <n v="58"/>
    <x v="1"/>
  </r>
  <r>
    <n v="163"/>
    <s v="Burton-Watkins"/>
    <s v="Extended reciprocal circuit"/>
    <n v="3500"/>
    <n v="8864"/>
    <n v="253"/>
    <x v="1"/>
    <n v="246"/>
    <x v="1"/>
    <s v="USD"/>
    <n v="1508475600"/>
    <n v="1512712800"/>
    <b v="0"/>
    <b v="1"/>
    <s v="photography/photography books"/>
    <x v="7"/>
    <n v="36"/>
    <x v="14"/>
  </r>
  <r>
    <n v="164"/>
    <s v="Lopez and Sons"/>
    <s v="Polarized human-resource protocol"/>
    <n v="150500"/>
    <n v="150755"/>
    <n v="100"/>
    <x v="1"/>
    <n v="1396"/>
    <x v="1"/>
    <s v="USD"/>
    <n v="1507438800"/>
    <n v="1507525200"/>
    <b v="0"/>
    <b v="0"/>
    <s v="theater/plays"/>
    <x v="3"/>
    <n v="108"/>
    <x v="3"/>
  </r>
  <r>
    <n v="165"/>
    <s v="Cordova Ltd"/>
    <s v="Synergized radical product"/>
    <n v="90400"/>
    <n v="110279"/>
    <n v="122"/>
    <x v="1"/>
    <n v="2506"/>
    <x v="1"/>
    <s v="USD"/>
    <n v="1501563600"/>
    <n v="1504328400"/>
    <b v="0"/>
    <b v="0"/>
    <s v="technology/web"/>
    <x v="2"/>
    <n v="44"/>
    <x v="2"/>
  </r>
  <r>
    <n v="166"/>
    <s v="Brown-Vang"/>
    <s v="Robust heuristic artificial intelligence"/>
    <n v="9800"/>
    <n v="13439"/>
    <n v="137"/>
    <x v="1"/>
    <n v="244"/>
    <x v="1"/>
    <s v="USD"/>
    <n v="1292997600"/>
    <n v="1293343200"/>
    <b v="0"/>
    <b v="0"/>
    <s v="photography/photography books"/>
    <x v="7"/>
    <n v="55"/>
    <x v="14"/>
  </r>
  <r>
    <n v="167"/>
    <s v="Cruz-Ward"/>
    <s v="Robust content-based emulation"/>
    <n v="2600"/>
    <n v="10804"/>
    <n v="416"/>
    <x v="1"/>
    <n v="146"/>
    <x v="2"/>
    <s v="AUD"/>
    <n v="1370840400"/>
    <n v="1371704400"/>
    <b v="0"/>
    <b v="0"/>
    <s v="theater/plays"/>
    <x v="3"/>
    <n v="74"/>
    <x v="3"/>
  </r>
  <r>
    <n v="168"/>
    <s v="Hernandez Group"/>
    <s v="Ergonomic uniform open system"/>
    <n v="128100"/>
    <n v="40107"/>
    <n v="31"/>
    <x v="0"/>
    <n v="955"/>
    <x v="3"/>
    <s v="DKK"/>
    <n v="1550815200"/>
    <n v="1552798800"/>
    <b v="0"/>
    <b v="1"/>
    <s v="music/indie rock"/>
    <x v="1"/>
    <n v="42"/>
    <x v="7"/>
  </r>
  <r>
    <n v="169"/>
    <s v="Tran, Steele and Wilson"/>
    <s v="Profit-focused modular product"/>
    <n v="23300"/>
    <n v="98811"/>
    <n v="424"/>
    <x v="1"/>
    <n v="1267"/>
    <x v="1"/>
    <s v="USD"/>
    <n v="1339909200"/>
    <n v="1342328400"/>
    <b v="0"/>
    <b v="1"/>
    <s v="film &amp; video/shorts"/>
    <x v="4"/>
    <n v="78"/>
    <x v="12"/>
  </r>
  <r>
    <n v="170"/>
    <s v="Summers, Gallegos and Stein"/>
    <s v="Mandatory mobile product"/>
    <n v="188100"/>
    <n v="5528"/>
    <n v="3"/>
    <x v="0"/>
    <n v="67"/>
    <x v="1"/>
    <s v="USD"/>
    <n v="1501736400"/>
    <n v="1502341200"/>
    <b v="0"/>
    <b v="0"/>
    <s v="music/indie rock"/>
    <x v="1"/>
    <n v="83"/>
    <x v="7"/>
  </r>
  <r>
    <n v="171"/>
    <s v="Blair Group"/>
    <s v="Public-key 3rdgeneration budgetary management"/>
    <n v="4900"/>
    <n v="521"/>
    <n v="11"/>
    <x v="0"/>
    <n v="5"/>
    <x v="1"/>
    <s v="USD"/>
    <n v="1395291600"/>
    <n v="1397192400"/>
    <b v="0"/>
    <b v="0"/>
    <s v="publishing/translations"/>
    <x v="5"/>
    <n v="104"/>
    <x v="18"/>
  </r>
  <r>
    <n v="172"/>
    <s v="Nixon Inc"/>
    <s v="Centralized national firmware"/>
    <n v="800"/>
    <n v="663"/>
    <n v="83"/>
    <x v="0"/>
    <n v="26"/>
    <x v="1"/>
    <s v="USD"/>
    <n v="1405746000"/>
    <n v="1407042000"/>
    <b v="0"/>
    <b v="1"/>
    <s v="film &amp; video/documentary"/>
    <x v="4"/>
    <n v="26"/>
    <x v="4"/>
  </r>
  <r>
    <n v="173"/>
    <s v="White LLC"/>
    <s v="Cross-group 4thgeneration middleware"/>
    <n v="96700"/>
    <n v="157635"/>
    <n v="163"/>
    <x v="1"/>
    <n v="1561"/>
    <x v="1"/>
    <s v="USD"/>
    <n v="1368853200"/>
    <n v="1369371600"/>
    <b v="0"/>
    <b v="0"/>
    <s v="theater/plays"/>
    <x v="3"/>
    <n v="101"/>
    <x v="3"/>
  </r>
  <r>
    <n v="174"/>
    <s v="Santos, Black and Donovan"/>
    <s v="Pre-emptive scalable access"/>
    <n v="600"/>
    <n v="5368"/>
    <n v="895"/>
    <x v="1"/>
    <n v="48"/>
    <x v="1"/>
    <s v="USD"/>
    <n v="1444021200"/>
    <n v="1444107600"/>
    <b v="0"/>
    <b v="1"/>
    <s v="technology/wearables"/>
    <x v="2"/>
    <n v="112"/>
    <x v="8"/>
  </r>
  <r>
    <n v="175"/>
    <s v="Jones, Contreras and Burnett"/>
    <s v="Sharable intangible migration"/>
    <n v="181200"/>
    <n v="47459"/>
    <n v="26"/>
    <x v="0"/>
    <n v="1130"/>
    <x v="1"/>
    <s v="USD"/>
    <n v="1472619600"/>
    <n v="1474261200"/>
    <b v="0"/>
    <b v="0"/>
    <s v="theater/plays"/>
    <x v="3"/>
    <n v="42"/>
    <x v="3"/>
  </r>
  <r>
    <n v="176"/>
    <s v="Stone-Orozco"/>
    <s v="Proactive scalable Graphical User Interface"/>
    <n v="115000"/>
    <n v="86060"/>
    <n v="75"/>
    <x v="0"/>
    <n v="782"/>
    <x v="1"/>
    <s v="USD"/>
    <n v="1472878800"/>
    <n v="1473656400"/>
    <b v="0"/>
    <b v="0"/>
    <s v="theater/plays"/>
    <x v="3"/>
    <n v="110"/>
    <x v="3"/>
  </r>
  <r>
    <n v="177"/>
    <s v="Lee, Gibson and Morgan"/>
    <s v="Digitized solution-oriented product"/>
    <n v="38800"/>
    <n v="161593"/>
    <n v="416"/>
    <x v="1"/>
    <n v="2739"/>
    <x v="1"/>
    <s v="USD"/>
    <n v="1289800800"/>
    <n v="1291960800"/>
    <b v="0"/>
    <b v="0"/>
    <s v="theater/plays"/>
    <x v="3"/>
    <n v="59"/>
    <x v="3"/>
  </r>
  <r>
    <n v="178"/>
    <s v="Alexander-Williams"/>
    <s v="Triple-buffered cohesive structure"/>
    <n v="7200"/>
    <n v="6927"/>
    <n v="96"/>
    <x v="0"/>
    <n v="210"/>
    <x v="1"/>
    <s v="USD"/>
    <n v="1505970000"/>
    <n v="1506747600"/>
    <b v="0"/>
    <b v="0"/>
    <s v="food/food trucks"/>
    <x v="0"/>
    <n v="33"/>
    <x v="0"/>
  </r>
  <r>
    <n v="179"/>
    <s v="Marks Ltd"/>
    <s v="Realigned human-resource orchestration"/>
    <n v="44500"/>
    <n v="159185"/>
    <n v="358"/>
    <x v="1"/>
    <n v="3537"/>
    <x v="0"/>
    <s v="CAD"/>
    <n v="1363496400"/>
    <n v="1363582800"/>
    <b v="0"/>
    <b v="1"/>
    <s v="theater/plays"/>
    <x v="3"/>
    <n v="45"/>
    <x v="3"/>
  </r>
  <r>
    <n v="180"/>
    <s v="Olsen, Edwards and Reid"/>
    <s v="Optional clear-thinking software"/>
    <n v="56000"/>
    <n v="172736"/>
    <n v="308"/>
    <x v="1"/>
    <n v="2107"/>
    <x v="2"/>
    <s v="AUD"/>
    <n v="1269234000"/>
    <n v="1269666000"/>
    <b v="0"/>
    <b v="0"/>
    <s v="technology/wearables"/>
    <x v="2"/>
    <n v="82"/>
    <x v="8"/>
  </r>
  <r>
    <n v="181"/>
    <s v="Daniels, Rose and Tyler"/>
    <s v="Centralized global approach"/>
    <n v="8600"/>
    <n v="5315"/>
    <n v="62"/>
    <x v="0"/>
    <n v="136"/>
    <x v="1"/>
    <s v="USD"/>
    <n v="1507093200"/>
    <n v="1508648400"/>
    <b v="0"/>
    <b v="0"/>
    <s v="technology/web"/>
    <x v="2"/>
    <n v="39"/>
    <x v="2"/>
  </r>
  <r>
    <n v="182"/>
    <s v="Adams Group"/>
    <s v="Reverse-engineered bandwidth-monitored contingency"/>
    <n v="27100"/>
    <n v="195750"/>
    <n v="722"/>
    <x v="1"/>
    <n v="3318"/>
    <x v="3"/>
    <s v="DKK"/>
    <n v="1560574800"/>
    <n v="1561957200"/>
    <b v="0"/>
    <b v="0"/>
    <s v="theater/plays"/>
    <x v="3"/>
    <n v="59"/>
    <x v="3"/>
  </r>
  <r>
    <n v="183"/>
    <s v="Rogers, Huerta and Medina"/>
    <s v="Pre-emptive bandwidth-monitored instruction set"/>
    <n v="5100"/>
    <n v="3525"/>
    <n v="69"/>
    <x v="0"/>
    <n v="86"/>
    <x v="0"/>
    <s v="CAD"/>
    <n v="1284008400"/>
    <n v="1285131600"/>
    <b v="0"/>
    <b v="0"/>
    <s v="music/rock"/>
    <x v="1"/>
    <n v="41"/>
    <x v="1"/>
  </r>
  <r>
    <n v="184"/>
    <s v="Howard, Carter and Griffith"/>
    <s v="Adaptive asynchronous emulation"/>
    <n v="3600"/>
    <n v="10550"/>
    <n v="293"/>
    <x v="1"/>
    <n v="340"/>
    <x v="1"/>
    <s v="USD"/>
    <n v="1556859600"/>
    <n v="1556946000"/>
    <b v="0"/>
    <b v="0"/>
    <s v="theater/plays"/>
    <x v="3"/>
    <n v="31"/>
    <x v="3"/>
  </r>
  <r>
    <n v="185"/>
    <s v="Bailey PLC"/>
    <s v="Innovative actuating conglomeration"/>
    <n v="1000"/>
    <n v="718"/>
    <n v="72"/>
    <x v="0"/>
    <n v="19"/>
    <x v="1"/>
    <s v="USD"/>
    <n v="1526187600"/>
    <n v="1527138000"/>
    <b v="0"/>
    <b v="0"/>
    <s v="film &amp; video/television"/>
    <x v="4"/>
    <n v="38"/>
    <x v="19"/>
  </r>
  <r>
    <n v="186"/>
    <s v="Parker Group"/>
    <s v="Grass-roots foreground policy"/>
    <n v="88800"/>
    <n v="28358"/>
    <n v="32"/>
    <x v="0"/>
    <n v="886"/>
    <x v="1"/>
    <s v="USD"/>
    <n v="1400821200"/>
    <n v="1402117200"/>
    <b v="0"/>
    <b v="0"/>
    <s v="theater/plays"/>
    <x v="3"/>
    <n v="32"/>
    <x v="3"/>
  </r>
  <r>
    <n v="187"/>
    <s v="Fox Group"/>
    <s v="Horizontal transitional paradigm"/>
    <n v="60200"/>
    <n v="138384"/>
    <n v="230"/>
    <x v="1"/>
    <n v="1442"/>
    <x v="0"/>
    <s v="CAD"/>
    <n v="1361599200"/>
    <n v="1364014800"/>
    <b v="0"/>
    <b v="1"/>
    <s v="film &amp; video/shorts"/>
    <x v="4"/>
    <n v="96"/>
    <x v="12"/>
  </r>
  <r>
    <n v="188"/>
    <s v="Walker, Jones and Rodriguez"/>
    <s v="Networked didactic info-mediaries"/>
    <n v="8200"/>
    <n v="2625"/>
    <n v="32"/>
    <x v="0"/>
    <n v="35"/>
    <x v="6"/>
    <s v="EUR"/>
    <n v="1417500000"/>
    <n v="1417586400"/>
    <b v="0"/>
    <b v="0"/>
    <s v="theater/plays"/>
    <x v="3"/>
    <n v="75"/>
    <x v="3"/>
  </r>
  <r>
    <n v="189"/>
    <s v="Anthony-Shaw"/>
    <s v="Switchable contextually-based access"/>
    <n v="191300"/>
    <n v="45004"/>
    <n v="24"/>
    <x v="3"/>
    <n v="441"/>
    <x v="1"/>
    <s v="USD"/>
    <n v="1457071200"/>
    <n v="1457071200"/>
    <b v="0"/>
    <b v="0"/>
    <s v="theater/plays"/>
    <x v="3"/>
    <n v="102"/>
    <x v="3"/>
  </r>
  <r>
    <n v="190"/>
    <s v="Cook LLC"/>
    <s v="Up-sized dynamic throughput"/>
    <n v="3700"/>
    <n v="2538"/>
    <n v="69"/>
    <x v="0"/>
    <n v="24"/>
    <x v="1"/>
    <s v="USD"/>
    <n v="1370322000"/>
    <n v="1370408400"/>
    <b v="0"/>
    <b v="1"/>
    <s v="theater/plays"/>
    <x v="3"/>
    <n v="106"/>
    <x v="3"/>
  </r>
  <r>
    <n v="191"/>
    <s v="Sutton PLC"/>
    <s v="Mandatory reciprocal superstructure"/>
    <n v="8400"/>
    <n v="3188"/>
    <n v="38"/>
    <x v="0"/>
    <n v="86"/>
    <x v="6"/>
    <s v="EUR"/>
    <n v="1552366800"/>
    <n v="1552626000"/>
    <b v="0"/>
    <b v="0"/>
    <s v="theater/plays"/>
    <x v="3"/>
    <n v="37"/>
    <x v="3"/>
  </r>
  <r>
    <n v="192"/>
    <s v="Long, Morgan and Mitchell"/>
    <s v="Upgradable 4thgeneration productivity"/>
    <n v="42600"/>
    <n v="8517"/>
    <n v="20"/>
    <x v="0"/>
    <n v="243"/>
    <x v="1"/>
    <s v="USD"/>
    <n v="1403845200"/>
    <n v="1404190800"/>
    <b v="0"/>
    <b v="0"/>
    <s v="music/rock"/>
    <x v="1"/>
    <n v="35"/>
    <x v="1"/>
  </r>
  <r>
    <n v="193"/>
    <s v="Calhoun, Rogers and Long"/>
    <s v="Progressive discrete hub"/>
    <n v="6600"/>
    <n v="3012"/>
    <n v="46"/>
    <x v="0"/>
    <n v="65"/>
    <x v="1"/>
    <s v="USD"/>
    <n v="1523163600"/>
    <n v="1523509200"/>
    <b v="1"/>
    <b v="0"/>
    <s v="music/indie rock"/>
    <x v="1"/>
    <n v="46"/>
    <x v="7"/>
  </r>
  <r>
    <n v="194"/>
    <s v="Sandoval Group"/>
    <s v="Assimilated multi-tasking archive"/>
    <n v="7100"/>
    <n v="8716"/>
    <n v="123"/>
    <x v="1"/>
    <n v="126"/>
    <x v="1"/>
    <s v="USD"/>
    <n v="1442206800"/>
    <n v="1443589200"/>
    <b v="0"/>
    <b v="0"/>
    <s v="music/metal"/>
    <x v="1"/>
    <n v="69"/>
    <x v="16"/>
  </r>
  <r>
    <n v="195"/>
    <s v="Smith and Sons"/>
    <s v="Upgradable high-level solution"/>
    <n v="15800"/>
    <n v="57157"/>
    <n v="362"/>
    <x v="1"/>
    <n v="524"/>
    <x v="1"/>
    <s v="USD"/>
    <n v="1532840400"/>
    <n v="1533445200"/>
    <b v="0"/>
    <b v="0"/>
    <s v="music/electric music"/>
    <x v="1"/>
    <n v="109"/>
    <x v="5"/>
  </r>
  <r>
    <n v="196"/>
    <s v="King Inc"/>
    <s v="Organic bandwidth-monitored frame"/>
    <n v="8200"/>
    <n v="5178"/>
    <n v="63"/>
    <x v="0"/>
    <n v="100"/>
    <x v="3"/>
    <s v="DKK"/>
    <n v="1472878800"/>
    <n v="1474520400"/>
    <b v="0"/>
    <b v="0"/>
    <s v="technology/wearables"/>
    <x v="2"/>
    <n v="52"/>
    <x v="8"/>
  </r>
  <r>
    <n v="197"/>
    <s v="Perry and Sons"/>
    <s v="Business-focused logistical framework"/>
    <n v="54700"/>
    <n v="163118"/>
    <n v="298"/>
    <x v="1"/>
    <n v="1989"/>
    <x v="1"/>
    <s v="USD"/>
    <n v="1498194000"/>
    <n v="1499403600"/>
    <b v="0"/>
    <b v="0"/>
    <s v="film &amp; video/drama"/>
    <x v="4"/>
    <n v="82"/>
    <x v="6"/>
  </r>
  <r>
    <n v="198"/>
    <s v="Palmer Inc"/>
    <s v="Universal multi-state capability"/>
    <n v="63200"/>
    <n v="6041"/>
    <n v="10"/>
    <x v="0"/>
    <n v="168"/>
    <x v="1"/>
    <s v="USD"/>
    <n v="1281070800"/>
    <n v="1283576400"/>
    <b v="0"/>
    <b v="0"/>
    <s v="music/electric music"/>
    <x v="1"/>
    <n v="36"/>
    <x v="5"/>
  </r>
  <r>
    <n v="199"/>
    <s v="Hull, Baker and Martinez"/>
    <s v="Digitized reciprocal infrastructure"/>
    <n v="1800"/>
    <n v="968"/>
    <n v="54"/>
    <x v="0"/>
    <n v="13"/>
    <x v="1"/>
    <s v="USD"/>
    <n v="1436245200"/>
    <n v="1436590800"/>
    <b v="0"/>
    <b v="0"/>
    <s v="music/rock"/>
    <x v="1"/>
    <n v="74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x v="3"/>
    <n v="2"/>
    <x v="3"/>
  </r>
  <r>
    <n v="201"/>
    <s v="Osborne, Perkins and Knox"/>
    <s v="Cross-platform bi-directional workforce"/>
    <n v="2100"/>
    <n v="14305"/>
    <n v="681"/>
    <x v="1"/>
    <n v="157"/>
    <x v="1"/>
    <s v="USD"/>
    <n v="1406264400"/>
    <n v="1407819600"/>
    <b v="0"/>
    <b v="0"/>
    <s v="technology/web"/>
    <x v="2"/>
    <n v="91"/>
    <x v="2"/>
  </r>
  <r>
    <n v="202"/>
    <s v="Mcknight-Freeman"/>
    <s v="Upgradable scalable methodology"/>
    <n v="8300"/>
    <n v="6543"/>
    <n v="79"/>
    <x v="3"/>
    <n v="82"/>
    <x v="1"/>
    <s v="USD"/>
    <n v="1317531600"/>
    <n v="1317877200"/>
    <b v="0"/>
    <b v="0"/>
    <s v="food/food trucks"/>
    <x v="0"/>
    <n v="80"/>
    <x v="0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n v="1484805600"/>
    <b v="0"/>
    <b v="0"/>
    <s v="theater/plays"/>
    <x v="3"/>
    <n v="43"/>
    <x v="3"/>
  </r>
  <r>
    <n v="204"/>
    <s v="Daniel-Luna"/>
    <s v="Mandatory multimedia leverage"/>
    <n v="75000"/>
    <n v="2529"/>
    <n v="3"/>
    <x v="0"/>
    <n v="40"/>
    <x v="1"/>
    <s v="USD"/>
    <n v="1301806800"/>
    <n v="1302670800"/>
    <b v="0"/>
    <b v="0"/>
    <s v="music/jazz"/>
    <x v="1"/>
    <n v="63"/>
    <x v="17"/>
  </r>
  <r>
    <n v="205"/>
    <s v="Weaver-Marquez"/>
    <s v="Focused analyzing circuit"/>
    <n v="1300"/>
    <n v="5614"/>
    <n v="432"/>
    <x v="1"/>
    <n v="80"/>
    <x v="1"/>
    <s v="USD"/>
    <n v="1539752400"/>
    <n v="1540789200"/>
    <b v="1"/>
    <b v="0"/>
    <s v="theater/plays"/>
    <x v="3"/>
    <n v="70"/>
    <x v="3"/>
  </r>
  <r>
    <n v="206"/>
    <s v="Austin, Baker and Kelley"/>
    <s v="Fundamental grid-enabled strategy"/>
    <n v="9000"/>
    <n v="3496"/>
    <n v="39"/>
    <x v="3"/>
    <n v="57"/>
    <x v="1"/>
    <s v="USD"/>
    <n v="1267250400"/>
    <n v="1268028000"/>
    <b v="0"/>
    <b v="0"/>
    <s v="publishing/fiction"/>
    <x v="5"/>
    <n v="61"/>
    <x v="13"/>
  </r>
  <r>
    <n v="207"/>
    <s v="Carney-Anderson"/>
    <s v="Digitized 5thgeneration knowledgebase"/>
    <n v="1000"/>
    <n v="4257"/>
    <n v="426"/>
    <x v="1"/>
    <n v="43"/>
    <x v="1"/>
    <s v="USD"/>
    <n v="1535432400"/>
    <n v="1537160400"/>
    <b v="0"/>
    <b v="1"/>
    <s v="music/rock"/>
    <x v="1"/>
    <n v="99"/>
    <x v="1"/>
  </r>
  <r>
    <n v="208"/>
    <s v="Jackson Inc"/>
    <s v="Mandatory multi-tasking encryption"/>
    <n v="196900"/>
    <n v="199110"/>
    <n v="101"/>
    <x v="1"/>
    <n v="2053"/>
    <x v="1"/>
    <s v="USD"/>
    <n v="1510207200"/>
    <n v="1512280800"/>
    <b v="0"/>
    <b v="0"/>
    <s v="film &amp; video/documentary"/>
    <x v="4"/>
    <n v="97"/>
    <x v="4"/>
  </r>
  <r>
    <n v="209"/>
    <s v="Warren Ltd"/>
    <s v="Distributed system-worthy application"/>
    <n v="194500"/>
    <n v="41212"/>
    <n v="21"/>
    <x v="2"/>
    <n v="808"/>
    <x v="2"/>
    <s v="AUD"/>
    <n v="1462510800"/>
    <n v="1463115600"/>
    <b v="0"/>
    <b v="0"/>
    <s v="film &amp; video/documentary"/>
    <x v="4"/>
    <n v="51"/>
    <x v="4"/>
  </r>
  <r>
    <n v="210"/>
    <s v="Schultz Inc"/>
    <s v="Synergistic tertiary time-frame"/>
    <n v="9400"/>
    <n v="6338"/>
    <n v="67"/>
    <x v="0"/>
    <n v="226"/>
    <x v="3"/>
    <s v="DKK"/>
    <n v="1488520800"/>
    <n v="1490850000"/>
    <b v="0"/>
    <b v="0"/>
    <s v="film &amp; video/science fiction"/>
    <x v="4"/>
    <n v="28"/>
    <x v="22"/>
  </r>
  <r>
    <n v="211"/>
    <s v="Thompson LLC"/>
    <s v="Customer-focused impactful benchmark"/>
    <n v="104400"/>
    <n v="99100"/>
    <n v="95"/>
    <x v="0"/>
    <n v="1625"/>
    <x v="1"/>
    <s v="USD"/>
    <n v="1377579600"/>
    <n v="1379653200"/>
    <b v="0"/>
    <b v="0"/>
    <s v="theater/plays"/>
    <x v="3"/>
    <n v="61"/>
    <x v="3"/>
  </r>
  <r>
    <n v="212"/>
    <s v="Johnson Inc"/>
    <s v="Profound next generation infrastructure"/>
    <n v="8100"/>
    <n v="12300"/>
    <n v="152"/>
    <x v="1"/>
    <n v="168"/>
    <x v="1"/>
    <s v="USD"/>
    <n v="1576389600"/>
    <n v="1580364000"/>
    <b v="0"/>
    <b v="0"/>
    <s v="theater/plays"/>
    <x v="3"/>
    <n v="73"/>
    <x v="3"/>
  </r>
  <r>
    <n v="213"/>
    <s v="Morgan-Warren"/>
    <s v="Face-to-face encompassing info-mediaries"/>
    <n v="87900"/>
    <n v="171549"/>
    <n v="195"/>
    <x v="1"/>
    <n v="4289"/>
    <x v="1"/>
    <s v="USD"/>
    <n v="1289019600"/>
    <n v="1289714400"/>
    <b v="0"/>
    <b v="1"/>
    <s v="music/indie rock"/>
    <x v="1"/>
    <n v="40"/>
    <x v="7"/>
  </r>
  <r>
    <n v="214"/>
    <s v="Sullivan Group"/>
    <s v="Open-source fresh-thinking policy"/>
    <n v="1400"/>
    <n v="14324"/>
    <n v="1023"/>
    <x v="1"/>
    <n v="165"/>
    <x v="1"/>
    <s v="USD"/>
    <n v="1282194000"/>
    <n v="1282712400"/>
    <b v="0"/>
    <b v="0"/>
    <s v="music/rock"/>
    <x v="1"/>
    <n v="87"/>
    <x v="1"/>
  </r>
  <r>
    <n v="215"/>
    <s v="Vargas, Banks and Palmer"/>
    <s v="Extended 24/7 implementation"/>
    <n v="156800"/>
    <n v="6024"/>
    <n v="4"/>
    <x v="0"/>
    <n v="143"/>
    <x v="1"/>
    <s v="USD"/>
    <n v="1550037600"/>
    <n v="1550210400"/>
    <b v="0"/>
    <b v="0"/>
    <s v="theater/plays"/>
    <x v="3"/>
    <n v="42"/>
    <x v="3"/>
  </r>
  <r>
    <n v="216"/>
    <s v="Johnson, Dixon and Zimmerman"/>
    <s v="Organic dynamic algorithm"/>
    <n v="121700"/>
    <n v="188721"/>
    <n v="155"/>
    <x v="1"/>
    <n v="1815"/>
    <x v="1"/>
    <s v="USD"/>
    <n v="1321941600"/>
    <n v="1322114400"/>
    <b v="0"/>
    <b v="0"/>
    <s v="theater/plays"/>
    <x v="3"/>
    <n v="104"/>
    <x v="3"/>
  </r>
  <r>
    <n v="217"/>
    <s v="Moore, Dudley and Navarro"/>
    <s v="Organic multi-tasking focus group"/>
    <n v="129400"/>
    <n v="57911"/>
    <n v="45"/>
    <x v="0"/>
    <n v="934"/>
    <x v="1"/>
    <s v="USD"/>
    <n v="1556427600"/>
    <n v="1557205200"/>
    <b v="0"/>
    <b v="0"/>
    <s v="film &amp; video/science fiction"/>
    <x v="4"/>
    <n v="62"/>
    <x v="22"/>
  </r>
  <r>
    <n v="218"/>
    <s v="Price-Rodriguez"/>
    <s v="Adaptive logistical initiative"/>
    <n v="5700"/>
    <n v="12309"/>
    <n v="216"/>
    <x v="1"/>
    <n v="397"/>
    <x v="4"/>
    <s v="GBP"/>
    <n v="1320991200"/>
    <n v="1323928800"/>
    <b v="0"/>
    <b v="1"/>
    <s v="film &amp; video/shorts"/>
    <x v="4"/>
    <n v="31"/>
    <x v="12"/>
  </r>
  <r>
    <n v="219"/>
    <s v="Huang-Henderson"/>
    <s v="Stand-alone mobile customer loyalty"/>
    <n v="41700"/>
    <n v="138497"/>
    <n v="332"/>
    <x v="1"/>
    <n v="1539"/>
    <x v="1"/>
    <s v="USD"/>
    <n v="1345093200"/>
    <n v="1346130000"/>
    <b v="0"/>
    <b v="0"/>
    <s v="film &amp; video/animation"/>
    <x v="4"/>
    <n v="90"/>
    <x v="10"/>
  </r>
  <r>
    <n v="220"/>
    <s v="Owens-Le"/>
    <s v="Focused composite approach"/>
    <n v="7900"/>
    <n v="667"/>
    <n v="8"/>
    <x v="0"/>
    <n v="17"/>
    <x v="1"/>
    <s v="USD"/>
    <n v="1309496400"/>
    <n v="1311051600"/>
    <b v="1"/>
    <b v="0"/>
    <s v="theater/plays"/>
    <x v="3"/>
    <n v="39"/>
    <x v="3"/>
  </r>
  <r>
    <n v="221"/>
    <s v="Huff LLC"/>
    <s v="Face-to-face clear-thinking Local Area Network"/>
    <n v="121500"/>
    <n v="119830"/>
    <n v="99"/>
    <x v="0"/>
    <n v="2179"/>
    <x v="1"/>
    <s v="USD"/>
    <n v="1340254800"/>
    <n v="1340427600"/>
    <b v="1"/>
    <b v="0"/>
    <s v="food/food trucks"/>
    <x v="0"/>
    <n v="55"/>
    <x v="0"/>
  </r>
  <r>
    <n v="222"/>
    <s v="Johnson LLC"/>
    <s v="Cross-group cohesive circuit"/>
    <n v="4800"/>
    <n v="6623"/>
    <n v="138"/>
    <x v="1"/>
    <n v="138"/>
    <x v="1"/>
    <s v="USD"/>
    <n v="1412226000"/>
    <n v="1412312400"/>
    <b v="0"/>
    <b v="0"/>
    <s v="photography/photography books"/>
    <x v="7"/>
    <n v="48"/>
    <x v="14"/>
  </r>
  <r>
    <n v="223"/>
    <s v="Chavez, Garcia and Cantu"/>
    <s v="Synergistic explicit capability"/>
    <n v="87300"/>
    <n v="81897"/>
    <n v="94"/>
    <x v="0"/>
    <n v="931"/>
    <x v="1"/>
    <s v="USD"/>
    <n v="1458104400"/>
    <n v="1459314000"/>
    <b v="0"/>
    <b v="0"/>
    <s v="theater/plays"/>
    <x v="3"/>
    <n v="88"/>
    <x v="3"/>
  </r>
  <r>
    <n v="224"/>
    <s v="Lester-Moore"/>
    <s v="Diverse analyzing definition"/>
    <n v="46300"/>
    <n v="186885"/>
    <n v="404"/>
    <x v="1"/>
    <n v="3594"/>
    <x v="1"/>
    <s v="USD"/>
    <n v="1411534800"/>
    <n v="1415426400"/>
    <b v="0"/>
    <b v="0"/>
    <s v="film &amp; video/science fiction"/>
    <x v="4"/>
    <n v="52"/>
    <x v="22"/>
  </r>
  <r>
    <n v="225"/>
    <s v="Fox-Quinn"/>
    <s v="Enterprise-wide reciprocal success"/>
    <n v="67800"/>
    <n v="176398"/>
    <n v="260"/>
    <x v="1"/>
    <n v="5880"/>
    <x v="1"/>
    <s v="USD"/>
    <n v="1399093200"/>
    <n v="1399093200"/>
    <b v="1"/>
    <b v="0"/>
    <s v="music/rock"/>
    <x v="1"/>
    <n v="30"/>
    <x v="1"/>
  </r>
  <r>
    <n v="226"/>
    <s v="Garcia Inc"/>
    <s v="Progressive neutral middleware"/>
    <n v="3000"/>
    <n v="10999"/>
    <n v="367"/>
    <x v="1"/>
    <n v="112"/>
    <x v="1"/>
    <s v="USD"/>
    <n v="1270702800"/>
    <n v="1273899600"/>
    <b v="0"/>
    <b v="0"/>
    <s v="photography/photography books"/>
    <x v="7"/>
    <n v="98"/>
    <x v="14"/>
  </r>
  <r>
    <n v="227"/>
    <s v="Johnson-Lee"/>
    <s v="Intuitive exuding process improvement"/>
    <n v="60900"/>
    <n v="102751"/>
    <n v="169"/>
    <x v="1"/>
    <n v="943"/>
    <x v="1"/>
    <s v="USD"/>
    <n v="1431666000"/>
    <n v="1432184400"/>
    <b v="0"/>
    <b v="0"/>
    <s v="games/mobile games"/>
    <x v="6"/>
    <n v="109"/>
    <x v="20"/>
  </r>
  <r>
    <n v="228"/>
    <s v="Pineda Group"/>
    <s v="Exclusive real-time protocol"/>
    <n v="137900"/>
    <n v="165352"/>
    <n v="120"/>
    <x v="1"/>
    <n v="2468"/>
    <x v="1"/>
    <s v="USD"/>
    <n v="1472619600"/>
    <n v="1474779600"/>
    <b v="0"/>
    <b v="0"/>
    <s v="film &amp; video/animation"/>
    <x v="4"/>
    <n v="67"/>
    <x v="10"/>
  </r>
  <r>
    <n v="229"/>
    <s v="Hoffman-Howard"/>
    <s v="Extended encompassing application"/>
    <n v="85600"/>
    <n v="165798"/>
    <n v="194"/>
    <x v="1"/>
    <n v="2551"/>
    <x v="1"/>
    <s v="USD"/>
    <n v="1496293200"/>
    <n v="1500440400"/>
    <b v="0"/>
    <b v="1"/>
    <s v="games/mobile games"/>
    <x v="6"/>
    <n v="65"/>
    <x v="20"/>
  </r>
  <r>
    <n v="230"/>
    <s v="Miranda, Hall and Mcgrath"/>
    <s v="Progressive value-added ability"/>
    <n v="2400"/>
    <n v="10084"/>
    <n v="420"/>
    <x v="1"/>
    <n v="101"/>
    <x v="1"/>
    <s v="USD"/>
    <n v="1575612000"/>
    <n v="1575612000"/>
    <b v="0"/>
    <b v="0"/>
    <s v="games/video games"/>
    <x v="6"/>
    <n v="100"/>
    <x v="11"/>
  </r>
  <r>
    <n v="231"/>
    <s v="Williams, Carter and Gonzalez"/>
    <s v="Cross-platform uniform hardware"/>
    <n v="7200"/>
    <n v="5523"/>
    <n v="77"/>
    <x v="3"/>
    <n v="67"/>
    <x v="1"/>
    <s v="USD"/>
    <n v="1369112400"/>
    <n v="1374123600"/>
    <b v="0"/>
    <b v="0"/>
    <s v="theater/plays"/>
    <x v="3"/>
    <n v="82"/>
    <x v="3"/>
  </r>
  <r>
    <n v="232"/>
    <s v="Davis-Rodriguez"/>
    <s v="Progressive secondary portal"/>
    <n v="3400"/>
    <n v="5823"/>
    <n v="171"/>
    <x v="1"/>
    <n v="92"/>
    <x v="1"/>
    <s v="USD"/>
    <n v="1469422800"/>
    <n v="1469509200"/>
    <b v="0"/>
    <b v="0"/>
    <s v="theater/plays"/>
    <x v="3"/>
    <n v="63"/>
    <x v="3"/>
  </r>
  <r>
    <n v="233"/>
    <s v="Reid, Rivera and Perry"/>
    <s v="Multi-lateral national adapter"/>
    <n v="3800"/>
    <n v="6000"/>
    <n v="158"/>
    <x v="1"/>
    <n v="62"/>
    <x v="1"/>
    <s v="USD"/>
    <n v="1307854800"/>
    <n v="1309237200"/>
    <b v="0"/>
    <b v="0"/>
    <s v="film &amp; video/animation"/>
    <x v="4"/>
    <n v="97"/>
    <x v="10"/>
  </r>
  <r>
    <n v="234"/>
    <s v="Mendoza-Parker"/>
    <s v="Enterprise-wide motivating matrices"/>
    <n v="7500"/>
    <n v="8181"/>
    <n v="109"/>
    <x v="1"/>
    <n v="149"/>
    <x v="6"/>
    <s v="EUR"/>
    <n v="1503378000"/>
    <n v="1503982800"/>
    <b v="0"/>
    <b v="1"/>
    <s v="games/video games"/>
    <x v="6"/>
    <n v="55"/>
    <x v="11"/>
  </r>
  <r>
    <n v="235"/>
    <s v="Lee, Ali and Guzman"/>
    <s v="Polarized upward-trending Local Area Network"/>
    <n v="8600"/>
    <n v="3589"/>
    <n v="42"/>
    <x v="0"/>
    <n v="92"/>
    <x v="1"/>
    <s v="USD"/>
    <n v="1486965600"/>
    <n v="1487397600"/>
    <b v="0"/>
    <b v="0"/>
    <s v="film &amp; video/animation"/>
    <x v="4"/>
    <n v="39"/>
    <x v="10"/>
  </r>
  <r>
    <n v="236"/>
    <s v="Gallegos-Cobb"/>
    <s v="Object-based directional function"/>
    <n v="39500"/>
    <n v="4323"/>
    <n v="11"/>
    <x v="0"/>
    <n v="57"/>
    <x v="2"/>
    <s v="AUD"/>
    <n v="1561438800"/>
    <n v="1562043600"/>
    <b v="0"/>
    <b v="1"/>
    <s v="music/rock"/>
    <x v="1"/>
    <n v="76"/>
    <x v="1"/>
  </r>
  <r>
    <n v="237"/>
    <s v="Ellison PLC"/>
    <s v="Re-contextualized tangible open architecture"/>
    <n v="9300"/>
    <n v="14822"/>
    <n v="159"/>
    <x v="1"/>
    <n v="329"/>
    <x v="1"/>
    <s v="USD"/>
    <n v="1398402000"/>
    <n v="1398574800"/>
    <b v="0"/>
    <b v="0"/>
    <s v="film &amp; video/animation"/>
    <x v="4"/>
    <n v="45"/>
    <x v="10"/>
  </r>
  <r>
    <n v="238"/>
    <s v="Bolton, Sanchez and Carrillo"/>
    <s v="Distributed systemic adapter"/>
    <n v="2400"/>
    <n v="10138"/>
    <n v="422"/>
    <x v="1"/>
    <n v="97"/>
    <x v="3"/>
    <s v="DKK"/>
    <n v="1513231200"/>
    <n v="1515391200"/>
    <b v="0"/>
    <b v="1"/>
    <s v="theater/plays"/>
    <x v="3"/>
    <n v="105"/>
    <x v="3"/>
  </r>
  <r>
    <n v="239"/>
    <s v="Mason-Sanders"/>
    <s v="Networked web-enabled instruction set"/>
    <n v="3200"/>
    <n v="3127"/>
    <n v="98"/>
    <x v="0"/>
    <n v="41"/>
    <x v="1"/>
    <s v="USD"/>
    <n v="1440824400"/>
    <n v="1441170000"/>
    <b v="0"/>
    <b v="0"/>
    <s v="technology/wearables"/>
    <x v="2"/>
    <n v="76"/>
    <x v="8"/>
  </r>
  <r>
    <n v="240"/>
    <s v="Pitts-Reed"/>
    <s v="Vision-oriented dynamic service-desk"/>
    <n v="29400"/>
    <n v="123124"/>
    <n v="419"/>
    <x v="1"/>
    <n v="1784"/>
    <x v="1"/>
    <s v="USD"/>
    <n v="1281070800"/>
    <n v="1281157200"/>
    <b v="0"/>
    <b v="0"/>
    <s v="theater/plays"/>
    <x v="3"/>
    <n v="69"/>
    <x v="3"/>
  </r>
  <r>
    <n v="241"/>
    <s v="Gonzalez-Martinez"/>
    <s v="Vision-oriented actuating open system"/>
    <n v="168500"/>
    <n v="171729"/>
    <n v="102"/>
    <x v="1"/>
    <n v="1684"/>
    <x v="2"/>
    <s v="AUD"/>
    <n v="1397365200"/>
    <n v="1398229200"/>
    <b v="0"/>
    <b v="1"/>
    <s v="publishing/nonfiction"/>
    <x v="5"/>
    <n v="102"/>
    <x v="9"/>
  </r>
  <r>
    <n v="242"/>
    <s v="Hill, Martin and Garcia"/>
    <s v="Sharable scalable core"/>
    <n v="8400"/>
    <n v="10729"/>
    <n v="128"/>
    <x v="1"/>
    <n v="250"/>
    <x v="1"/>
    <s v="USD"/>
    <n v="1494392400"/>
    <n v="1495256400"/>
    <b v="0"/>
    <b v="1"/>
    <s v="music/rock"/>
    <x v="1"/>
    <n v="43"/>
    <x v="1"/>
  </r>
  <r>
    <n v="243"/>
    <s v="Garcia PLC"/>
    <s v="Customer-focused attitude-oriented function"/>
    <n v="2300"/>
    <n v="10240"/>
    <n v="445"/>
    <x v="1"/>
    <n v="238"/>
    <x v="1"/>
    <s v="USD"/>
    <n v="1520143200"/>
    <n v="1520402400"/>
    <b v="0"/>
    <b v="0"/>
    <s v="theater/plays"/>
    <x v="3"/>
    <n v="43"/>
    <x v="3"/>
  </r>
  <r>
    <n v="244"/>
    <s v="Herring-Bailey"/>
    <s v="Reverse-engineered system-worthy extranet"/>
    <n v="700"/>
    <n v="3988"/>
    <n v="570"/>
    <x v="1"/>
    <n v="53"/>
    <x v="1"/>
    <s v="USD"/>
    <n v="1405314000"/>
    <n v="1409806800"/>
    <b v="0"/>
    <b v="0"/>
    <s v="theater/plays"/>
    <x v="3"/>
    <n v="75"/>
    <x v="3"/>
  </r>
  <r>
    <n v="245"/>
    <s v="Russell-Gardner"/>
    <s v="Re-engineered systematic monitoring"/>
    <n v="2900"/>
    <n v="14771"/>
    <n v="509"/>
    <x v="1"/>
    <n v="214"/>
    <x v="1"/>
    <s v="USD"/>
    <n v="1396846800"/>
    <n v="1396933200"/>
    <b v="0"/>
    <b v="0"/>
    <s v="theater/plays"/>
    <x v="3"/>
    <n v="69"/>
    <x v="3"/>
  </r>
  <r>
    <n v="246"/>
    <s v="Walters-Carter"/>
    <s v="Seamless value-added standardization"/>
    <n v="4500"/>
    <n v="14649"/>
    <n v="326"/>
    <x v="1"/>
    <n v="222"/>
    <x v="1"/>
    <s v="USD"/>
    <n v="1375678800"/>
    <n v="1376024400"/>
    <b v="0"/>
    <b v="0"/>
    <s v="technology/web"/>
    <x v="2"/>
    <n v="66"/>
    <x v="2"/>
  </r>
  <r>
    <n v="247"/>
    <s v="Johnson, Patterson and Montoya"/>
    <s v="Triple-buffered fresh-thinking frame"/>
    <n v="19800"/>
    <n v="184658"/>
    <n v="933"/>
    <x v="1"/>
    <n v="1884"/>
    <x v="1"/>
    <s v="USD"/>
    <n v="1482386400"/>
    <n v="1483682400"/>
    <b v="0"/>
    <b v="1"/>
    <s v="publishing/fiction"/>
    <x v="5"/>
    <n v="98"/>
    <x v="13"/>
  </r>
  <r>
    <n v="248"/>
    <s v="Roberts and Sons"/>
    <s v="Streamlined holistic knowledgebase"/>
    <n v="6200"/>
    <n v="13103"/>
    <n v="211"/>
    <x v="1"/>
    <n v="218"/>
    <x v="2"/>
    <s v="AUD"/>
    <n v="1420005600"/>
    <n v="1420437600"/>
    <b v="0"/>
    <b v="0"/>
    <s v="games/mobile games"/>
    <x v="6"/>
    <n v="60"/>
    <x v="20"/>
  </r>
  <r>
    <n v="249"/>
    <s v="Avila-Nelson"/>
    <s v="Up-sized intermediate website"/>
    <n v="61500"/>
    <n v="168095"/>
    <n v="273"/>
    <x v="1"/>
    <n v="6465"/>
    <x v="1"/>
    <s v="USD"/>
    <n v="1420178400"/>
    <n v="1420783200"/>
    <b v="0"/>
    <b v="0"/>
    <s v="publishing/translations"/>
    <x v="5"/>
    <n v="26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x v="1"/>
    <n v="3"/>
    <x v="1"/>
  </r>
  <r>
    <n v="251"/>
    <s v="Singleton Ltd"/>
    <s v="Enhanced user-facing function"/>
    <n v="7100"/>
    <n v="3840"/>
    <n v="54"/>
    <x v="0"/>
    <n v="101"/>
    <x v="1"/>
    <s v="USD"/>
    <n v="1355032800"/>
    <n v="1355205600"/>
    <b v="0"/>
    <b v="0"/>
    <s v="theater/plays"/>
    <x v="3"/>
    <n v="38"/>
    <x v="3"/>
  </r>
  <r>
    <n v="252"/>
    <s v="Perez PLC"/>
    <s v="Operative bandwidth-monitored interface"/>
    <n v="1000"/>
    <n v="6263"/>
    <n v="626"/>
    <x v="1"/>
    <n v="59"/>
    <x v="1"/>
    <s v="USD"/>
    <n v="1382677200"/>
    <n v="1383109200"/>
    <b v="0"/>
    <b v="0"/>
    <s v="theater/plays"/>
    <x v="3"/>
    <n v="106"/>
    <x v="3"/>
  </r>
  <r>
    <n v="253"/>
    <s v="Rogers, Jacobs and Jackson"/>
    <s v="Upgradable multi-state instruction set"/>
    <n v="121500"/>
    <n v="108161"/>
    <n v="89"/>
    <x v="0"/>
    <n v="1335"/>
    <x v="0"/>
    <s v="CAD"/>
    <n v="1302238800"/>
    <n v="1303275600"/>
    <b v="0"/>
    <b v="0"/>
    <s v="film &amp; video/drama"/>
    <x v="4"/>
    <n v="81"/>
    <x v="6"/>
  </r>
  <r>
    <n v="254"/>
    <s v="Barry Group"/>
    <s v="De-engineered static Local Area Network"/>
    <n v="4600"/>
    <n v="8505"/>
    <n v="185"/>
    <x v="1"/>
    <n v="88"/>
    <x v="1"/>
    <s v="USD"/>
    <n v="1487656800"/>
    <n v="1487829600"/>
    <b v="0"/>
    <b v="0"/>
    <s v="publishing/nonfiction"/>
    <x v="5"/>
    <n v="97"/>
    <x v="9"/>
  </r>
  <r>
    <n v="255"/>
    <s v="Rosales, Branch and Harmon"/>
    <s v="Upgradable grid-enabled superstructure"/>
    <n v="80500"/>
    <n v="96735"/>
    <n v="120"/>
    <x v="1"/>
    <n v="1697"/>
    <x v="1"/>
    <s v="USD"/>
    <n v="1297836000"/>
    <n v="1298268000"/>
    <b v="0"/>
    <b v="1"/>
    <s v="music/rock"/>
    <x v="1"/>
    <n v="57"/>
    <x v="1"/>
  </r>
  <r>
    <n v="256"/>
    <s v="Smith-Reid"/>
    <s v="Optimized actuating toolset"/>
    <n v="4100"/>
    <n v="959"/>
    <n v="23"/>
    <x v="0"/>
    <n v="15"/>
    <x v="4"/>
    <s v="GBP"/>
    <n v="1453615200"/>
    <n v="1456812000"/>
    <b v="0"/>
    <b v="0"/>
    <s v="music/rock"/>
    <x v="1"/>
    <n v="64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x v="3"/>
    <n v="90"/>
    <x v="3"/>
  </r>
  <r>
    <n v="258"/>
    <s v="Duncan, Mcdonald and Miller"/>
    <s v="Assimilated coherent hardware"/>
    <n v="5000"/>
    <n v="13424"/>
    <n v="268"/>
    <x v="1"/>
    <n v="186"/>
    <x v="1"/>
    <s v="USD"/>
    <n v="1481176800"/>
    <n v="1482904800"/>
    <b v="0"/>
    <b v="1"/>
    <s v="theater/plays"/>
    <x v="3"/>
    <n v="72"/>
    <x v="3"/>
  </r>
  <r>
    <n v="259"/>
    <s v="Watkins Ltd"/>
    <s v="Multi-channeled responsive implementation"/>
    <n v="1800"/>
    <n v="10755"/>
    <n v="598"/>
    <x v="1"/>
    <n v="138"/>
    <x v="1"/>
    <s v="USD"/>
    <n v="1354946400"/>
    <n v="1356588000"/>
    <b v="1"/>
    <b v="0"/>
    <s v="photography/photography books"/>
    <x v="7"/>
    <n v="78"/>
    <x v="14"/>
  </r>
  <r>
    <n v="260"/>
    <s v="Allen-Jones"/>
    <s v="Centralized modular initiative"/>
    <n v="6300"/>
    <n v="9935"/>
    <n v="158"/>
    <x v="1"/>
    <n v="261"/>
    <x v="1"/>
    <s v="USD"/>
    <n v="1348808400"/>
    <n v="1349845200"/>
    <b v="0"/>
    <b v="0"/>
    <s v="music/rock"/>
    <x v="1"/>
    <n v="38"/>
    <x v="1"/>
  </r>
  <r>
    <n v="261"/>
    <s v="Mason-Smith"/>
    <s v="Reverse-engineered cohesive migration"/>
    <n v="84300"/>
    <n v="26303"/>
    <n v="31"/>
    <x v="0"/>
    <n v="454"/>
    <x v="1"/>
    <s v="USD"/>
    <n v="1282712400"/>
    <n v="1283058000"/>
    <b v="0"/>
    <b v="1"/>
    <s v="music/rock"/>
    <x v="1"/>
    <n v="58"/>
    <x v="1"/>
  </r>
  <r>
    <n v="262"/>
    <s v="Lloyd, Kennedy and Davis"/>
    <s v="Compatible multimedia hub"/>
    <n v="1700"/>
    <n v="5328"/>
    <n v="313"/>
    <x v="1"/>
    <n v="107"/>
    <x v="1"/>
    <s v="USD"/>
    <n v="1301979600"/>
    <n v="1304226000"/>
    <b v="0"/>
    <b v="1"/>
    <s v="music/indie rock"/>
    <x v="1"/>
    <n v="50"/>
    <x v="7"/>
  </r>
  <r>
    <n v="263"/>
    <s v="Walker Ltd"/>
    <s v="Organic eco-centric success"/>
    <n v="2900"/>
    <n v="10756"/>
    <n v="371"/>
    <x v="1"/>
    <n v="199"/>
    <x v="1"/>
    <s v="USD"/>
    <n v="1263016800"/>
    <n v="1263016800"/>
    <b v="0"/>
    <b v="0"/>
    <s v="photography/photography books"/>
    <x v="7"/>
    <n v="54"/>
    <x v="14"/>
  </r>
  <r>
    <n v="264"/>
    <s v="Gordon PLC"/>
    <s v="Virtual reciprocal policy"/>
    <n v="45600"/>
    <n v="165375"/>
    <n v="363"/>
    <x v="1"/>
    <n v="5512"/>
    <x v="1"/>
    <s v="USD"/>
    <n v="1360648800"/>
    <n v="1362031200"/>
    <b v="0"/>
    <b v="0"/>
    <s v="theater/plays"/>
    <x v="3"/>
    <n v="30"/>
    <x v="3"/>
  </r>
  <r>
    <n v="265"/>
    <s v="Lee and Sons"/>
    <s v="Persevering interactive emulation"/>
    <n v="4900"/>
    <n v="6031"/>
    <n v="123"/>
    <x v="1"/>
    <n v="86"/>
    <x v="1"/>
    <s v="USD"/>
    <n v="1451800800"/>
    <n v="1455602400"/>
    <b v="0"/>
    <b v="0"/>
    <s v="theater/plays"/>
    <x v="3"/>
    <n v="70"/>
    <x v="3"/>
  </r>
  <r>
    <n v="266"/>
    <s v="Cole LLC"/>
    <s v="Proactive responsive emulation"/>
    <n v="111900"/>
    <n v="85902"/>
    <n v="77"/>
    <x v="0"/>
    <n v="3182"/>
    <x v="6"/>
    <s v="EUR"/>
    <n v="1415340000"/>
    <n v="1418191200"/>
    <b v="0"/>
    <b v="1"/>
    <s v="music/jazz"/>
    <x v="1"/>
    <n v="27"/>
    <x v="17"/>
  </r>
  <r>
    <n v="267"/>
    <s v="Acosta PLC"/>
    <s v="Extended eco-centric function"/>
    <n v="61600"/>
    <n v="143910"/>
    <n v="234"/>
    <x v="1"/>
    <n v="2768"/>
    <x v="2"/>
    <s v="AUD"/>
    <n v="1351054800"/>
    <n v="1352440800"/>
    <b v="0"/>
    <b v="0"/>
    <s v="theater/plays"/>
    <x v="3"/>
    <n v="52"/>
    <x v="3"/>
  </r>
  <r>
    <n v="268"/>
    <s v="Brown-Mckee"/>
    <s v="Networked optimal productivity"/>
    <n v="1500"/>
    <n v="2708"/>
    <n v="181"/>
    <x v="1"/>
    <n v="48"/>
    <x v="1"/>
    <s v="USD"/>
    <n v="1349326800"/>
    <n v="1353304800"/>
    <b v="0"/>
    <b v="0"/>
    <s v="film &amp; video/documentary"/>
    <x v="4"/>
    <n v="56"/>
    <x v="4"/>
  </r>
  <r>
    <n v="269"/>
    <s v="Miles and Sons"/>
    <s v="Persistent attitude-oriented approach"/>
    <n v="3500"/>
    <n v="8842"/>
    <n v="253"/>
    <x v="1"/>
    <n v="87"/>
    <x v="1"/>
    <s v="USD"/>
    <n v="1548914400"/>
    <n v="1550728800"/>
    <b v="0"/>
    <b v="0"/>
    <s v="film &amp; video/television"/>
    <x v="4"/>
    <n v="102"/>
    <x v="19"/>
  </r>
  <r>
    <n v="270"/>
    <s v="Sawyer, Horton and Williams"/>
    <s v="Triple-buffered 4thgeneration toolset"/>
    <n v="173900"/>
    <n v="47260"/>
    <n v="27"/>
    <x v="3"/>
    <n v="1890"/>
    <x v="1"/>
    <s v="USD"/>
    <n v="1291269600"/>
    <n v="1291442400"/>
    <b v="0"/>
    <b v="0"/>
    <s v="games/video games"/>
    <x v="6"/>
    <n v="25"/>
    <x v="11"/>
  </r>
  <r>
    <n v="271"/>
    <s v="Foley-Cox"/>
    <s v="Progressive zero administration leverage"/>
    <n v="153700"/>
    <n v="1953"/>
    <n v="1"/>
    <x v="2"/>
    <n v="61"/>
    <x v="1"/>
    <s v="USD"/>
    <n v="1449468000"/>
    <n v="1452146400"/>
    <b v="0"/>
    <b v="0"/>
    <s v="photography/photography books"/>
    <x v="7"/>
    <n v="32"/>
    <x v="14"/>
  </r>
  <r>
    <n v="272"/>
    <s v="Horton, Morrison and Clark"/>
    <s v="Networked radical neural-net"/>
    <n v="51100"/>
    <n v="155349"/>
    <n v="304"/>
    <x v="1"/>
    <n v="1894"/>
    <x v="1"/>
    <s v="USD"/>
    <n v="1562734800"/>
    <n v="1564894800"/>
    <b v="0"/>
    <b v="1"/>
    <s v="theater/plays"/>
    <x v="3"/>
    <n v="82"/>
    <x v="3"/>
  </r>
  <r>
    <n v="273"/>
    <s v="Thomas and Sons"/>
    <s v="Re-engineered heuristic forecast"/>
    <n v="7800"/>
    <n v="10704"/>
    <n v="137"/>
    <x v="1"/>
    <n v="282"/>
    <x v="0"/>
    <s v="CAD"/>
    <n v="1505624400"/>
    <n v="1505883600"/>
    <b v="0"/>
    <b v="0"/>
    <s v="theater/plays"/>
    <x v="3"/>
    <n v="38"/>
    <x v="3"/>
  </r>
  <r>
    <n v="274"/>
    <s v="Morgan-Jenkins"/>
    <s v="Fully-configurable background algorithm"/>
    <n v="2400"/>
    <n v="773"/>
    <n v="32"/>
    <x v="0"/>
    <n v="15"/>
    <x v="1"/>
    <s v="USD"/>
    <n v="1509948000"/>
    <n v="1510380000"/>
    <b v="0"/>
    <b v="0"/>
    <s v="theater/plays"/>
    <x v="3"/>
    <n v="52"/>
    <x v="3"/>
  </r>
  <r>
    <n v="275"/>
    <s v="Ward, Sanchez and Kemp"/>
    <s v="Stand-alone discrete Graphical User Interface"/>
    <n v="3900"/>
    <n v="9419"/>
    <n v="242"/>
    <x v="1"/>
    <n v="116"/>
    <x v="1"/>
    <s v="USD"/>
    <n v="1554526800"/>
    <n v="1555218000"/>
    <b v="0"/>
    <b v="0"/>
    <s v="publishing/translations"/>
    <x v="5"/>
    <n v="81"/>
    <x v="18"/>
  </r>
  <r>
    <n v="276"/>
    <s v="Fields Ltd"/>
    <s v="Front-line foreground project"/>
    <n v="5500"/>
    <n v="5324"/>
    <n v="97"/>
    <x v="0"/>
    <n v="133"/>
    <x v="1"/>
    <s v="USD"/>
    <n v="1334811600"/>
    <n v="1335243600"/>
    <b v="0"/>
    <b v="1"/>
    <s v="games/video games"/>
    <x v="6"/>
    <n v="40"/>
    <x v="11"/>
  </r>
  <r>
    <n v="277"/>
    <s v="Ramos-Mitchell"/>
    <s v="Persevering system-worthy info-mediaries"/>
    <n v="700"/>
    <n v="7465"/>
    <n v="1066"/>
    <x v="1"/>
    <n v="83"/>
    <x v="1"/>
    <s v="USD"/>
    <n v="1279515600"/>
    <n v="1279688400"/>
    <b v="0"/>
    <b v="0"/>
    <s v="theater/plays"/>
    <x v="3"/>
    <n v="90"/>
    <x v="3"/>
  </r>
  <r>
    <n v="278"/>
    <s v="Higgins, Davis and Salazar"/>
    <s v="Distributed multi-tasking strategy"/>
    <n v="2700"/>
    <n v="8799"/>
    <n v="326"/>
    <x v="1"/>
    <n v="91"/>
    <x v="1"/>
    <s v="USD"/>
    <n v="1353909600"/>
    <n v="1356069600"/>
    <b v="0"/>
    <b v="0"/>
    <s v="technology/web"/>
    <x v="2"/>
    <n v="97"/>
    <x v="2"/>
  </r>
  <r>
    <n v="279"/>
    <s v="Smith-Jenkins"/>
    <s v="Vision-oriented methodical application"/>
    <n v="8000"/>
    <n v="13656"/>
    <n v="171"/>
    <x v="1"/>
    <n v="546"/>
    <x v="1"/>
    <s v="USD"/>
    <n v="1535950800"/>
    <n v="1536210000"/>
    <b v="0"/>
    <b v="0"/>
    <s v="theater/plays"/>
    <x v="3"/>
    <n v="25"/>
    <x v="3"/>
  </r>
  <r>
    <n v="280"/>
    <s v="Braun PLC"/>
    <s v="Function-based high-level infrastructure"/>
    <n v="2500"/>
    <n v="14536"/>
    <n v="581"/>
    <x v="1"/>
    <n v="393"/>
    <x v="1"/>
    <s v="USD"/>
    <n v="1511244000"/>
    <n v="1511762400"/>
    <b v="0"/>
    <b v="0"/>
    <s v="film &amp; video/animation"/>
    <x v="4"/>
    <n v="37"/>
    <x v="10"/>
  </r>
  <r>
    <n v="281"/>
    <s v="Drake PLC"/>
    <s v="Profound object-oriented paradigm"/>
    <n v="164500"/>
    <n v="150552"/>
    <n v="92"/>
    <x v="0"/>
    <n v="2062"/>
    <x v="1"/>
    <s v="USD"/>
    <n v="1331445600"/>
    <n v="1333256400"/>
    <b v="0"/>
    <b v="1"/>
    <s v="theater/plays"/>
    <x v="3"/>
    <n v="73"/>
    <x v="3"/>
  </r>
  <r>
    <n v="282"/>
    <s v="Ross, Kelly and Brown"/>
    <s v="Virtual contextually-based circuit"/>
    <n v="8400"/>
    <n v="9076"/>
    <n v="108"/>
    <x v="1"/>
    <n v="133"/>
    <x v="1"/>
    <s v="USD"/>
    <n v="1480226400"/>
    <n v="1480744800"/>
    <b v="0"/>
    <b v="1"/>
    <s v="film &amp; video/television"/>
    <x v="4"/>
    <n v="68"/>
    <x v="19"/>
  </r>
  <r>
    <n v="283"/>
    <s v="Lucas-Mullins"/>
    <s v="Business-focused dynamic instruction set"/>
    <n v="8100"/>
    <n v="1517"/>
    <n v="19"/>
    <x v="0"/>
    <n v="29"/>
    <x v="3"/>
    <s v="DKK"/>
    <n v="1464584400"/>
    <n v="1465016400"/>
    <b v="0"/>
    <b v="0"/>
    <s v="music/rock"/>
    <x v="1"/>
    <n v="52"/>
    <x v="1"/>
  </r>
  <r>
    <n v="284"/>
    <s v="Tran LLC"/>
    <s v="Ameliorated fresh-thinking protocol"/>
    <n v="9800"/>
    <n v="8153"/>
    <n v="83"/>
    <x v="0"/>
    <n v="132"/>
    <x v="1"/>
    <s v="USD"/>
    <n v="1335848400"/>
    <n v="1336280400"/>
    <b v="0"/>
    <b v="0"/>
    <s v="technology/web"/>
    <x v="2"/>
    <n v="62"/>
    <x v="2"/>
  </r>
  <r>
    <n v="285"/>
    <s v="Dawson, Brady and Gilbert"/>
    <s v="Front-line optimizing emulation"/>
    <n v="900"/>
    <n v="6357"/>
    <n v="706"/>
    <x v="1"/>
    <n v="254"/>
    <x v="1"/>
    <s v="USD"/>
    <n v="1473483600"/>
    <n v="1476766800"/>
    <b v="0"/>
    <b v="0"/>
    <s v="theater/plays"/>
    <x v="3"/>
    <n v="25"/>
    <x v="3"/>
  </r>
  <r>
    <n v="286"/>
    <s v="Obrien-Aguirre"/>
    <s v="Devolved uniform complexity"/>
    <n v="112100"/>
    <n v="19557"/>
    <n v="17"/>
    <x v="3"/>
    <n v="184"/>
    <x v="1"/>
    <s v="USD"/>
    <n v="1479880800"/>
    <n v="1480485600"/>
    <b v="0"/>
    <b v="0"/>
    <s v="theater/plays"/>
    <x v="3"/>
    <n v="106"/>
    <x v="3"/>
  </r>
  <r>
    <n v="287"/>
    <s v="Ferguson PLC"/>
    <s v="Public-key intangible superstructure"/>
    <n v="6300"/>
    <n v="13213"/>
    <n v="210"/>
    <x v="1"/>
    <n v="176"/>
    <x v="1"/>
    <s v="USD"/>
    <n v="1430197200"/>
    <n v="1430197200"/>
    <b v="0"/>
    <b v="0"/>
    <s v="music/electric music"/>
    <x v="1"/>
    <n v="75"/>
    <x v="5"/>
  </r>
  <r>
    <n v="288"/>
    <s v="Garcia Ltd"/>
    <s v="Secured global success"/>
    <n v="5600"/>
    <n v="5476"/>
    <n v="98"/>
    <x v="0"/>
    <n v="137"/>
    <x v="3"/>
    <s v="DKK"/>
    <n v="1331701200"/>
    <n v="1331787600"/>
    <b v="0"/>
    <b v="1"/>
    <s v="music/metal"/>
    <x v="1"/>
    <n v="40"/>
    <x v="16"/>
  </r>
  <r>
    <n v="289"/>
    <s v="Smith, Love and Smith"/>
    <s v="Grass-roots mission-critical capability"/>
    <n v="800"/>
    <n v="13474"/>
    <n v="1684"/>
    <x v="1"/>
    <n v="337"/>
    <x v="0"/>
    <s v="CAD"/>
    <n v="1438578000"/>
    <n v="1438837200"/>
    <b v="0"/>
    <b v="0"/>
    <s v="theater/plays"/>
    <x v="3"/>
    <n v="40"/>
    <x v="3"/>
  </r>
  <r>
    <n v="290"/>
    <s v="Wilson, Hall and Osborne"/>
    <s v="Advanced global data-warehouse"/>
    <n v="168600"/>
    <n v="91722"/>
    <n v="54"/>
    <x v="0"/>
    <n v="908"/>
    <x v="1"/>
    <s v="USD"/>
    <n v="1368162000"/>
    <n v="1370926800"/>
    <b v="0"/>
    <b v="1"/>
    <s v="film &amp; video/documentary"/>
    <x v="4"/>
    <n v="101"/>
    <x v="4"/>
  </r>
  <r>
    <n v="291"/>
    <s v="Bell, Grimes and Kerr"/>
    <s v="Self-enabling uniform complexity"/>
    <n v="1800"/>
    <n v="8219"/>
    <n v="457"/>
    <x v="1"/>
    <n v="107"/>
    <x v="1"/>
    <s v="USD"/>
    <n v="1318654800"/>
    <n v="1319000400"/>
    <b v="1"/>
    <b v="0"/>
    <s v="technology/web"/>
    <x v="2"/>
    <n v="77"/>
    <x v="2"/>
  </r>
  <r>
    <n v="292"/>
    <s v="Ho-Harris"/>
    <s v="Versatile cohesive encoding"/>
    <n v="7300"/>
    <n v="717"/>
    <n v="10"/>
    <x v="0"/>
    <n v="10"/>
    <x v="1"/>
    <s v="USD"/>
    <n v="1331874000"/>
    <n v="1333429200"/>
    <b v="0"/>
    <b v="0"/>
    <s v="food/food trucks"/>
    <x v="0"/>
    <n v="72"/>
    <x v="0"/>
  </r>
  <r>
    <n v="293"/>
    <s v="Ross Group"/>
    <s v="Organized executive solution"/>
    <n v="6500"/>
    <n v="1065"/>
    <n v="16"/>
    <x v="3"/>
    <n v="32"/>
    <x v="6"/>
    <s v="EUR"/>
    <n v="1286254800"/>
    <n v="1287032400"/>
    <b v="0"/>
    <b v="0"/>
    <s v="theater/plays"/>
    <x v="3"/>
    <n v="33"/>
    <x v="3"/>
  </r>
  <r>
    <n v="294"/>
    <s v="Turner-Davis"/>
    <s v="Automated local emulation"/>
    <n v="600"/>
    <n v="8038"/>
    <n v="1340"/>
    <x v="1"/>
    <n v="183"/>
    <x v="1"/>
    <s v="USD"/>
    <n v="1540530000"/>
    <n v="1541570400"/>
    <b v="0"/>
    <b v="0"/>
    <s v="theater/plays"/>
    <x v="3"/>
    <n v="44"/>
    <x v="3"/>
  </r>
  <r>
    <n v="295"/>
    <s v="Smith, Jackson and Herrera"/>
    <s v="Enterprise-wide intermediate middleware"/>
    <n v="192900"/>
    <n v="68769"/>
    <n v="36"/>
    <x v="0"/>
    <n v="1910"/>
    <x v="5"/>
    <s v="CHF"/>
    <n v="1381813200"/>
    <n v="1383976800"/>
    <b v="0"/>
    <b v="0"/>
    <s v="theater/plays"/>
    <x v="3"/>
    <n v="36"/>
    <x v="3"/>
  </r>
  <r>
    <n v="296"/>
    <s v="Smith-Hess"/>
    <s v="Grass-roots real-time Local Area Network"/>
    <n v="6100"/>
    <n v="3352"/>
    <n v="55"/>
    <x v="0"/>
    <n v="38"/>
    <x v="2"/>
    <s v="AUD"/>
    <n v="1548655200"/>
    <n v="1550556000"/>
    <b v="0"/>
    <b v="0"/>
    <s v="theater/plays"/>
    <x v="3"/>
    <n v="88"/>
    <x v="3"/>
  </r>
  <r>
    <n v="297"/>
    <s v="Brown, Herring and Bass"/>
    <s v="Organized client-driven capacity"/>
    <n v="7200"/>
    <n v="6785"/>
    <n v="94"/>
    <x v="0"/>
    <n v="104"/>
    <x v="2"/>
    <s v="AUD"/>
    <n v="1389679200"/>
    <n v="1390456800"/>
    <b v="0"/>
    <b v="1"/>
    <s v="theater/plays"/>
    <x v="3"/>
    <n v="65"/>
    <x v="3"/>
  </r>
  <r>
    <n v="298"/>
    <s v="Chase, Garcia and Johnson"/>
    <s v="Adaptive intangible database"/>
    <n v="3500"/>
    <n v="5037"/>
    <n v="144"/>
    <x v="1"/>
    <n v="72"/>
    <x v="1"/>
    <s v="USD"/>
    <n v="1456466400"/>
    <n v="1458018000"/>
    <b v="0"/>
    <b v="1"/>
    <s v="music/rock"/>
    <x v="1"/>
    <n v="70"/>
    <x v="1"/>
  </r>
  <r>
    <n v="299"/>
    <s v="Ramsey and Sons"/>
    <s v="Grass-roots contextually-based algorithm"/>
    <n v="3800"/>
    <n v="1954"/>
    <n v="51"/>
    <x v="0"/>
    <n v="49"/>
    <x v="1"/>
    <s v="USD"/>
    <n v="1456984800"/>
    <n v="1461819600"/>
    <b v="0"/>
    <b v="0"/>
    <s v="food/food trucks"/>
    <x v="0"/>
    <n v="4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x v="5"/>
    <n v="5"/>
    <x v="9"/>
  </r>
  <r>
    <n v="301"/>
    <s v="Wong-Walker"/>
    <s v="Multi-channeled disintermediate policy"/>
    <n v="900"/>
    <n v="12102"/>
    <n v="1345"/>
    <x v="1"/>
    <n v="295"/>
    <x v="1"/>
    <s v="USD"/>
    <n v="1424930400"/>
    <n v="1426395600"/>
    <b v="0"/>
    <b v="0"/>
    <s v="film &amp; video/documentary"/>
    <x v="4"/>
    <n v="41"/>
    <x v="4"/>
  </r>
  <r>
    <n v="302"/>
    <s v="Ferguson, Collins and Mata"/>
    <s v="Customizable bi-directional hardware"/>
    <n v="76100"/>
    <n v="24234"/>
    <n v="32"/>
    <x v="0"/>
    <n v="245"/>
    <x v="1"/>
    <s v="USD"/>
    <n v="1535864400"/>
    <n v="1537074000"/>
    <b v="0"/>
    <b v="0"/>
    <s v="theater/plays"/>
    <x v="3"/>
    <n v="99"/>
    <x v="3"/>
  </r>
  <r>
    <n v="303"/>
    <s v="Guerrero, Flores and Jenkins"/>
    <s v="Networked optimal architecture"/>
    <n v="3400"/>
    <n v="2809"/>
    <n v="83"/>
    <x v="0"/>
    <n v="32"/>
    <x v="1"/>
    <s v="USD"/>
    <n v="1452146400"/>
    <n v="1452578400"/>
    <b v="0"/>
    <b v="0"/>
    <s v="music/indie rock"/>
    <x v="1"/>
    <n v="88"/>
    <x v="7"/>
  </r>
  <r>
    <n v="304"/>
    <s v="Peterson PLC"/>
    <s v="User-friendly discrete benchmark"/>
    <n v="2100"/>
    <n v="11469"/>
    <n v="546"/>
    <x v="1"/>
    <n v="142"/>
    <x v="1"/>
    <s v="USD"/>
    <n v="1470546000"/>
    <n v="1474088400"/>
    <b v="0"/>
    <b v="0"/>
    <s v="film &amp; video/documentary"/>
    <x v="4"/>
    <n v="81"/>
    <x v="4"/>
  </r>
  <r>
    <n v="305"/>
    <s v="Townsend Ltd"/>
    <s v="Grass-roots actuating policy"/>
    <n v="2800"/>
    <n v="8014"/>
    <n v="286"/>
    <x v="1"/>
    <n v="85"/>
    <x v="1"/>
    <s v="USD"/>
    <n v="1458363600"/>
    <n v="1461906000"/>
    <b v="0"/>
    <b v="0"/>
    <s v="theater/plays"/>
    <x v="3"/>
    <n v="94"/>
    <x v="3"/>
  </r>
  <r>
    <n v="306"/>
    <s v="Rush, Reed and Hall"/>
    <s v="Enterprise-wide 3rdgeneration knowledge user"/>
    <n v="6500"/>
    <n v="514"/>
    <n v="8"/>
    <x v="0"/>
    <n v="7"/>
    <x v="1"/>
    <s v="USD"/>
    <n v="1500008400"/>
    <n v="1500267600"/>
    <b v="0"/>
    <b v="1"/>
    <s v="theater/plays"/>
    <x v="3"/>
    <n v="73"/>
    <x v="3"/>
  </r>
  <r>
    <n v="307"/>
    <s v="Salazar-Dodson"/>
    <s v="Face-to-face zero tolerance moderator"/>
    <n v="32900"/>
    <n v="43473"/>
    <n v="132"/>
    <x v="1"/>
    <n v="659"/>
    <x v="3"/>
    <s v="DKK"/>
    <n v="1338958800"/>
    <n v="1340686800"/>
    <b v="0"/>
    <b v="1"/>
    <s v="publishing/fiction"/>
    <x v="5"/>
    <n v="66"/>
    <x v="13"/>
  </r>
  <r>
    <n v="308"/>
    <s v="Davis Ltd"/>
    <s v="Grass-roots optimizing projection"/>
    <n v="118200"/>
    <n v="87560"/>
    <n v="74"/>
    <x v="0"/>
    <n v="803"/>
    <x v="1"/>
    <s v="USD"/>
    <n v="1303102800"/>
    <n v="1303189200"/>
    <b v="0"/>
    <b v="0"/>
    <s v="theater/plays"/>
    <x v="3"/>
    <n v="109"/>
    <x v="3"/>
  </r>
  <r>
    <n v="309"/>
    <s v="Harris-Perry"/>
    <s v="User-centric 6thgeneration attitude"/>
    <n v="4100"/>
    <n v="3087"/>
    <n v="75"/>
    <x v="3"/>
    <n v="75"/>
    <x v="1"/>
    <s v="USD"/>
    <n v="1316581200"/>
    <n v="1318309200"/>
    <b v="0"/>
    <b v="1"/>
    <s v="music/indie rock"/>
    <x v="1"/>
    <n v="41"/>
    <x v="7"/>
  </r>
  <r>
    <n v="310"/>
    <s v="Velazquez, Hunt and Ortiz"/>
    <s v="Switchable zero tolerance website"/>
    <n v="7800"/>
    <n v="1586"/>
    <n v="20"/>
    <x v="0"/>
    <n v="16"/>
    <x v="1"/>
    <s v="USD"/>
    <n v="1270789200"/>
    <n v="1272171600"/>
    <b v="0"/>
    <b v="0"/>
    <s v="games/video games"/>
    <x v="6"/>
    <n v="99"/>
    <x v="11"/>
  </r>
  <r>
    <n v="311"/>
    <s v="Flores PLC"/>
    <s v="Focused real-time help-desk"/>
    <n v="6300"/>
    <n v="12812"/>
    <n v="203"/>
    <x v="1"/>
    <n v="121"/>
    <x v="1"/>
    <s v="USD"/>
    <n v="1297836000"/>
    <n v="1298872800"/>
    <b v="0"/>
    <b v="0"/>
    <s v="theater/plays"/>
    <x v="3"/>
    <n v="106"/>
    <x v="3"/>
  </r>
  <r>
    <n v="312"/>
    <s v="Martinez LLC"/>
    <s v="Robust impactful approach"/>
    <n v="59100"/>
    <n v="183345"/>
    <n v="310"/>
    <x v="1"/>
    <n v="3742"/>
    <x v="1"/>
    <s v="USD"/>
    <n v="1382677200"/>
    <n v="1383282000"/>
    <b v="0"/>
    <b v="0"/>
    <s v="theater/plays"/>
    <x v="3"/>
    <n v="49"/>
    <x v="3"/>
  </r>
  <r>
    <n v="313"/>
    <s v="Miller-Irwin"/>
    <s v="Secured maximized policy"/>
    <n v="2200"/>
    <n v="8697"/>
    <n v="395"/>
    <x v="1"/>
    <n v="223"/>
    <x v="1"/>
    <s v="USD"/>
    <n v="1330322400"/>
    <n v="1330495200"/>
    <b v="0"/>
    <b v="0"/>
    <s v="music/rock"/>
    <x v="1"/>
    <n v="39"/>
    <x v="1"/>
  </r>
  <r>
    <n v="314"/>
    <s v="Sanchez-Morgan"/>
    <s v="Realigned upward-trending strategy"/>
    <n v="1400"/>
    <n v="4126"/>
    <n v="295"/>
    <x v="1"/>
    <n v="133"/>
    <x v="1"/>
    <s v="USD"/>
    <n v="1552366800"/>
    <n v="1552798800"/>
    <b v="0"/>
    <b v="1"/>
    <s v="film &amp; video/documentary"/>
    <x v="4"/>
    <n v="31"/>
    <x v="4"/>
  </r>
  <r>
    <n v="315"/>
    <s v="Lopez, Adams and Johnson"/>
    <s v="Open-source interactive knowledge user"/>
    <n v="9500"/>
    <n v="3220"/>
    <n v="34"/>
    <x v="0"/>
    <n v="31"/>
    <x v="1"/>
    <s v="USD"/>
    <n v="1400907600"/>
    <n v="1403413200"/>
    <b v="0"/>
    <b v="0"/>
    <s v="theater/plays"/>
    <x v="3"/>
    <n v="104"/>
    <x v="3"/>
  </r>
  <r>
    <n v="316"/>
    <s v="Martin-Marshall"/>
    <s v="Configurable demand-driven matrix"/>
    <n v="9600"/>
    <n v="6401"/>
    <n v="67"/>
    <x v="0"/>
    <n v="108"/>
    <x v="6"/>
    <s v="EUR"/>
    <n v="1574143200"/>
    <n v="1574229600"/>
    <b v="0"/>
    <b v="1"/>
    <s v="food/food trucks"/>
    <x v="0"/>
    <n v="59"/>
    <x v="0"/>
  </r>
  <r>
    <n v="317"/>
    <s v="Summers PLC"/>
    <s v="Cross-group coherent hierarchy"/>
    <n v="6600"/>
    <n v="1269"/>
    <n v="19"/>
    <x v="0"/>
    <n v="30"/>
    <x v="1"/>
    <s v="USD"/>
    <n v="1494738000"/>
    <n v="1495861200"/>
    <b v="0"/>
    <b v="0"/>
    <s v="theater/plays"/>
    <x v="3"/>
    <n v="42"/>
    <x v="3"/>
  </r>
  <r>
    <n v="318"/>
    <s v="Young, Hart and Ryan"/>
    <s v="Decentralized demand-driven open system"/>
    <n v="5700"/>
    <n v="903"/>
    <n v="16"/>
    <x v="0"/>
    <n v="17"/>
    <x v="1"/>
    <s v="USD"/>
    <n v="1392357600"/>
    <n v="1392530400"/>
    <b v="0"/>
    <b v="0"/>
    <s v="music/rock"/>
    <x v="1"/>
    <n v="53"/>
    <x v="1"/>
  </r>
  <r>
    <n v="319"/>
    <s v="Mills Group"/>
    <s v="Advanced empowering matrix"/>
    <n v="8400"/>
    <n v="3251"/>
    <n v="39"/>
    <x v="3"/>
    <n v="64"/>
    <x v="1"/>
    <s v="USD"/>
    <n v="1281589200"/>
    <n v="1283662800"/>
    <b v="0"/>
    <b v="0"/>
    <s v="technology/web"/>
    <x v="2"/>
    <n v="51"/>
    <x v="2"/>
  </r>
  <r>
    <n v="320"/>
    <s v="Sandoval-Powell"/>
    <s v="Phased holistic implementation"/>
    <n v="84400"/>
    <n v="8092"/>
    <n v="10"/>
    <x v="0"/>
    <n v="80"/>
    <x v="1"/>
    <s v="USD"/>
    <n v="1305003600"/>
    <n v="1305781200"/>
    <b v="0"/>
    <b v="0"/>
    <s v="publishing/fiction"/>
    <x v="5"/>
    <n v="101"/>
    <x v="13"/>
  </r>
  <r>
    <n v="321"/>
    <s v="Mills, Frazier and Perez"/>
    <s v="Proactive attitude-oriented knowledge user"/>
    <n v="170400"/>
    <n v="160422"/>
    <n v="94"/>
    <x v="0"/>
    <n v="2468"/>
    <x v="1"/>
    <s v="USD"/>
    <n v="1301634000"/>
    <n v="1302325200"/>
    <b v="0"/>
    <b v="0"/>
    <s v="film &amp; video/shorts"/>
    <x v="4"/>
    <n v="65"/>
    <x v="12"/>
  </r>
  <r>
    <n v="322"/>
    <s v="Hebert Group"/>
    <s v="Visionary asymmetric Graphical User Interface"/>
    <n v="117900"/>
    <n v="196377"/>
    <n v="167"/>
    <x v="1"/>
    <n v="5168"/>
    <x v="1"/>
    <s v="USD"/>
    <n v="1290664800"/>
    <n v="1291788000"/>
    <b v="0"/>
    <b v="0"/>
    <s v="theater/plays"/>
    <x v="3"/>
    <n v="38"/>
    <x v="3"/>
  </r>
  <r>
    <n v="323"/>
    <s v="Cole, Smith and Wood"/>
    <s v="Integrated zero-defect help-desk"/>
    <n v="8900"/>
    <n v="2148"/>
    <n v="24"/>
    <x v="0"/>
    <n v="26"/>
    <x v="4"/>
    <s v="GBP"/>
    <n v="1395896400"/>
    <n v="1396069200"/>
    <b v="0"/>
    <b v="0"/>
    <s v="film &amp; video/documentary"/>
    <x v="4"/>
    <n v="83"/>
    <x v="4"/>
  </r>
  <r>
    <n v="324"/>
    <s v="Harris, Hall and Harris"/>
    <s v="Inverse analyzing matrices"/>
    <n v="7100"/>
    <n v="11648"/>
    <n v="164"/>
    <x v="1"/>
    <n v="307"/>
    <x v="1"/>
    <s v="USD"/>
    <n v="1434862800"/>
    <n v="1435899600"/>
    <b v="0"/>
    <b v="1"/>
    <s v="theater/plays"/>
    <x v="3"/>
    <n v="38"/>
    <x v="3"/>
  </r>
  <r>
    <n v="325"/>
    <s v="Saunders Group"/>
    <s v="Programmable systemic implementation"/>
    <n v="6500"/>
    <n v="5897"/>
    <n v="91"/>
    <x v="0"/>
    <n v="73"/>
    <x v="1"/>
    <s v="USD"/>
    <n v="1529125200"/>
    <n v="1531112400"/>
    <b v="0"/>
    <b v="1"/>
    <s v="theater/plays"/>
    <x v="3"/>
    <n v="81"/>
    <x v="3"/>
  </r>
  <r>
    <n v="326"/>
    <s v="Pham, Avila and Nash"/>
    <s v="Multi-channeled next generation architecture"/>
    <n v="7200"/>
    <n v="3326"/>
    <n v="46"/>
    <x v="0"/>
    <n v="128"/>
    <x v="1"/>
    <s v="USD"/>
    <n v="1451109600"/>
    <n v="1451628000"/>
    <b v="0"/>
    <b v="0"/>
    <s v="film &amp; video/animation"/>
    <x v="4"/>
    <n v="26"/>
    <x v="10"/>
  </r>
  <r>
    <n v="327"/>
    <s v="Patterson, Salinas and Lucas"/>
    <s v="Digitized 3rdgeneration encoding"/>
    <n v="2600"/>
    <n v="1002"/>
    <n v="39"/>
    <x v="0"/>
    <n v="33"/>
    <x v="1"/>
    <s v="USD"/>
    <n v="1566968400"/>
    <n v="1567314000"/>
    <b v="0"/>
    <b v="1"/>
    <s v="theater/plays"/>
    <x v="3"/>
    <n v="30"/>
    <x v="3"/>
  </r>
  <r>
    <n v="328"/>
    <s v="Young PLC"/>
    <s v="Innovative well-modulated functionalities"/>
    <n v="98700"/>
    <n v="131826"/>
    <n v="134"/>
    <x v="1"/>
    <n v="2441"/>
    <x v="1"/>
    <s v="USD"/>
    <n v="1543557600"/>
    <n v="1544508000"/>
    <b v="0"/>
    <b v="0"/>
    <s v="music/rock"/>
    <x v="1"/>
    <n v="54"/>
    <x v="1"/>
  </r>
  <r>
    <n v="329"/>
    <s v="Willis and Sons"/>
    <s v="Fundamental incremental database"/>
    <n v="93800"/>
    <n v="21477"/>
    <n v="23"/>
    <x v="2"/>
    <n v="211"/>
    <x v="1"/>
    <s v="USD"/>
    <n v="1481522400"/>
    <n v="1482472800"/>
    <b v="0"/>
    <b v="0"/>
    <s v="games/video games"/>
    <x v="6"/>
    <n v="102"/>
    <x v="11"/>
  </r>
  <r>
    <n v="330"/>
    <s v="Thompson-Bates"/>
    <s v="Expanded encompassing open architecture"/>
    <n v="33700"/>
    <n v="62330"/>
    <n v="185"/>
    <x v="1"/>
    <n v="1385"/>
    <x v="4"/>
    <s v="GBP"/>
    <n v="1512712800"/>
    <n v="1512799200"/>
    <b v="0"/>
    <b v="0"/>
    <s v="film &amp; video/documentary"/>
    <x v="4"/>
    <n v="45"/>
    <x v="4"/>
  </r>
  <r>
    <n v="331"/>
    <s v="Rose-Silva"/>
    <s v="Intuitive static portal"/>
    <n v="3300"/>
    <n v="14643"/>
    <n v="444"/>
    <x v="1"/>
    <n v="190"/>
    <x v="1"/>
    <s v="USD"/>
    <n v="1324274400"/>
    <n v="1324360800"/>
    <b v="0"/>
    <b v="0"/>
    <s v="food/food trucks"/>
    <x v="0"/>
    <n v="77"/>
    <x v="0"/>
  </r>
  <r>
    <n v="332"/>
    <s v="Pacheco, Johnson and Torres"/>
    <s v="Optional bandwidth-monitored definition"/>
    <n v="20700"/>
    <n v="41396"/>
    <n v="200"/>
    <x v="1"/>
    <n v="470"/>
    <x v="1"/>
    <s v="USD"/>
    <n v="1364446800"/>
    <n v="1364533200"/>
    <b v="0"/>
    <b v="0"/>
    <s v="technology/wearables"/>
    <x v="2"/>
    <n v="88"/>
    <x v="8"/>
  </r>
  <r>
    <n v="333"/>
    <s v="Carlson, Dixon and Jones"/>
    <s v="Persistent well-modulated synergy"/>
    <n v="9600"/>
    <n v="11900"/>
    <n v="124"/>
    <x v="1"/>
    <n v="253"/>
    <x v="1"/>
    <s v="USD"/>
    <n v="1542693600"/>
    <n v="1545112800"/>
    <b v="0"/>
    <b v="0"/>
    <s v="theater/plays"/>
    <x v="3"/>
    <n v="47"/>
    <x v="3"/>
  </r>
  <r>
    <n v="334"/>
    <s v="Mcgee Group"/>
    <s v="Assimilated discrete algorithm"/>
    <n v="66200"/>
    <n v="123538"/>
    <n v="187"/>
    <x v="1"/>
    <n v="1113"/>
    <x v="1"/>
    <s v="USD"/>
    <n v="1515564000"/>
    <n v="1516168800"/>
    <b v="0"/>
    <b v="0"/>
    <s v="music/rock"/>
    <x v="1"/>
    <n v="111"/>
    <x v="1"/>
  </r>
  <r>
    <n v="335"/>
    <s v="Jordan-Acosta"/>
    <s v="Operative uniform hub"/>
    <n v="173800"/>
    <n v="198628"/>
    <n v="114"/>
    <x v="1"/>
    <n v="2283"/>
    <x v="1"/>
    <s v="USD"/>
    <n v="1573797600"/>
    <n v="1574920800"/>
    <b v="0"/>
    <b v="0"/>
    <s v="music/rock"/>
    <x v="1"/>
    <n v="87"/>
    <x v="1"/>
  </r>
  <r>
    <n v="336"/>
    <s v="Nunez Inc"/>
    <s v="Customizable intangible capability"/>
    <n v="70700"/>
    <n v="68602"/>
    <n v="97"/>
    <x v="0"/>
    <n v="1072"/>
    <x v="1"/>
    <s v="USD"/>
    <n v="1292392800"/>
    <n v="1292479200"/>
    <b v="0"/>
    <b v="1"/>
    <s v="music/rock"/>
    <x v="1"/>
    <n v="64"/>
    <x v="1"/>
  </r>
  <r>
    <n v="337"/>
    <s v="Hayden Ltd"/>
    <s v="Innovative didactic analyzer"/>
    <n v="94500"/>
    <n v="116064"/>
    <n v="123"/>
    <x v="1"/>
    <n v="1095"/>
    <x v="1"/>
    <s v="USD"/>
    <n v="1573452000"/>
    <n v="1573538400"/>
    <b v="0"/>
    <b v="0"/>
    <s v="theater/plays"/>
    <x v="3"/>
    <n v="106"/>
    <x v="3"/>
  </r>
  <r>
    <n v="338"/>
    <s v="Gonzalez-Burton"/>
    <s v="Decentralized intangible encoding"/>
    <n v="69800"/>
    <n v="125042"/>
    <n v="179"/>
    <x v="1"/>
    <n v="1690"/>
    <x v="1"/>
    <s v="USD"/>
    <n v="1317790800"/>
    <n v="1320382800"/>
    <b v="0"/>
    <b v="0"/>
    <s v="theater/plays"/>
    <x v="3"/>
    <n v="74"/>
    <x v="3"/>
  </r>
  <r>
    <n v="339"/>
    <s v="Lewis, Taylor and Rivers"/>
    <s v="Front-line transitional algorithm"/>
    <n v="136300"/>
    <n v="108974"/>
    <n v="80"/>
    <x v="3"/>
    <n v="1297"/>
    <x v="0"/>
    <s v="CAD"/>
    <n v="1501650000"/>
    <n v="1502859600"/>
    <b v="0"/>
    <b v="0"/>
    <s v="theater/plays"/>
    <x v="3"/>
    <n v="84"/>
    <x v="3"/>
  </r>
  <r>
    <n v="340"/>
    <s v="Butler, Henry and Espinoza"/>
    <s v="Switchable didactic matrices"/>
    <n v="37100"/>
    <n v="34964"/>
    <n v="94"/>
    <x v="0"/>
    <n v="393"/>
    <x v="1"/>
    <s v="USD"/>
    <n v="1323669600"/>
    <n v="1323756000"/>
    <b v="0"/>
    <b v="0"/>
    <s v="photography/photography books"/>
    <x v="7"/>
    <n v="89"/>
    <x v="14"/>
  </r>
  <r>
    <n v="341"/>
    <s v="Guzman Group"/>
    <s v="Ameliorated disintermediate utilization"/>
    <n v="114300"/>
    <n v="96777"/>
    <n v="85"/>
    <x v="0"/>
    <n v="1257"/>
    <x v="1"/>
    <s v="USD"/>
    <n v="1440738000"/>
    <n v="1441342800"/>
    <b v="0"/>
    <b v="0"/>
    <s v="music/indie rock"/>
    <x v="1"/>
    <n v="77"/>
    <x v="7"/>
  </r>
  <r>
    <n v="342"/>
    <s v="Gibson-Hernandez"/>
    <s v="Visionary foreground middleware"/>
    <n v="47900"/>
    <n v="31864"/>
    <n v="67"/>
    <x v="0"/>
    <n v="328"/>
    <x v="1"/>
    <s v="USD"/>
    <n v="1374296400"/>
    <n v="1375333200"/>
    <b v="0"/>
    <b v="0"/>
    <s v="theater/plays"/>
    <x v="3"/>
    <n v="97"/>
    <x v="3"/>
  </r>
  <r>
    <n v="343"/>
    <s v="Spencer-Weber"/>
    <s v="Optional zero-defect task-force"/>
    <n v="9000"/>
    <n v="4853"/>
    <n v="54"/>
    <x v="0"/>
    <n v="147"/>
    <x v="1"/>
    <s v="USD"/>
    <n v="1384840800"/>
    <n v="1389420000"/>
    <b v="0"/>
    <b v="0"/>
    <s v="theater/plays"/>
    <x v="3"/>
    <n v="33"/>
    <x v="3"/>
  </r>
  <r>
    <n v="344"/>
    <s v="Berger, Johnson and Marshall"/>
    <s v="Devolved exuding emulation"/>
    <n v="197600"/>
    <n v="82959"/>
    <n v="42"/>
    <x v="0"/>
    <n v="830"/>
    <x v="1"/>
    <s v="USD"/>
    <n v="1516600800"/>
    <n v="1520056800"/>
    <b v="0"/>
    <b v="0"/>
    <s v="games/video games"/>
    <x v="6"/>
    <n v="100"/>
    <x v="11"/>
  </r>
  <r>
    <n v="345"/>
    <s v="Taylor, Cisneros and Romero"/>
    <s v="Open-source neutral task-force"/>
    <n v="157600"/>
    <n v="23159"/>
    <n v="15"/>
    <x v="0"/>
    <n v="331"/>
    <x v="4"/>
    <s v="GBP"/>
    <n v="1436418000"/>
    <n v="1436504400"/>
    <b v="0"/>
    <b v="0"/>
    <s v="film &amp; video/drama"/>
    <x v="4"/>
    <n v="70"/>
    <x v="6"/>
  </r>
  <r>
    <n v="346"/>
    <s v="Little-Marsh"/>
    <s v="Virtual attitude-oriented migration"/>
    <n v="8000"/>
    <n v="2758"/>
    <n v="34"/>
    <x v="0"/>
    <n v="25"/>
    <x v="1"/>
    <s v="USD"/>
    <n v="1503550800"/>
    <n v="1508302800"/>
    <b v="0"/>
    <b v="1"/>
    <s v="music/indie rock"/>
    <x v="1"/>
    <n v="110"/>
    <x v="7"/>
  </r>
  <r>
    <n v="347"/>
    <s v="Petersen and Sons"/>
    <s v="Open-source full-range portal"/>
    <n v="900"/>
    <n v="12607"/>
    <n v="1401"/>
    <x v="1"/>
    <n v="191"/>
    <x v="1"/>
    <s v="USD"/>
    <n v="1423634400"/>
    <n v="1425708000"/>
    <b v="0"/>
    <b v="0"/>
    <s v="technology/web"/>
    <x v="2"/>
    <n v="66"/>
    <x v="2"/>
  </r>
  <r>
    <n v="348"/>
    <s v="Hensley Ltd"/>
    <s v="Versatile cohesive open system"/>
    <n v="199000"/>
    <n v="142823"/>
    <n v="72"/>
    <x v="0"/>
    <n v="3483"/>
    <x v="1"/>
    <s v="USD"/>
    <n v="1487224800"/>
    <n v="1488348000"/>
    <b v="0"/>
    <b v="0"/>
    <s v="food/food trucks"/>
    <x v="0"/>
    <n v="41"/>
    <x v="0"/>
  </r>
  <r>
    <n v="349"/>
    <s v="Navarro and Sons"/>
    <s v="Multi-layered bottom-line frame"/>
    <n v="180800"/>
    <n v="95958"/>
    <n v="53"/>
    <x v="0"/>
    <n v="923"/>
    <x v="1"/>
    <s v="USD"/>
    <n v="1500008400"/>
    <n v="1502600400"/>
    <b v="0"/>
    <b v="0"/>
    <s v="theater/plays"/>
    <x v="3"/>
    <n v="104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x v="1"/>
    <n v="5"/>
    <x v="17"/>
  </r>
  <r>
    <n v="351"/>
    <s v="Young LLC"/>
    <s v="Universal maximized methodology"/>
    <n v="74100"/>
    <n v="94631"/>
    <n v="128"/>
    <x v="1"/>
    <n v="2013"/>
    <x v="1"/>
    <s v="USD"/>
    <n v="1440392400"/>
    <n v="1441602000"/>
    <b v="0"/>
    <b v="0"/>
    <s v="music/rock"/>
    <x v="1"/>
    <n v="47"/>
    <x v="1"/>
  </r>
  <r>
    <n v="352"/>
    <s v="Adams, Willis and Sanchez"/>
    <s v="Expanded hybrid hardware"/>
    <n v="2800"/>
    <n v="977"/>
    <n v="35"/>
    <x v="0"/>
    <n v="33"/>
    <x v="0"/>
    <s v="CAD"/>
    <n v="1446876000"/>
    <n v="1447567200"/>
    <b v="0"/>
    <b v="0"/>
    <s v="theater/plays"/>
    <x v="3"/>
    <n v="30"/>
    <x v="3"/>
  </r>
  <r>
    <n v="353"/>
    <s v="Mills-Roy"/>
    <s v="Profit-focused multi-tasking access"/>
    <n v="33600"/>
    <n v="137961"/>
    <n v="411"/>
    <x v="1"/>
    <n v="1703"/>
    <x v="1"/>
    <s v="USD"/>
    <n v="1562302800"/>
    <n v="1562389200"/>
    <b v="0"/>
    <b v="0"/>
    <s v="theater/plays"/>
    <x v="3"/>
    <n v="81"/>
    <x v="3"/>
  </r>
  <r>
    <n v="354"/>
    <s v="Brown Group"/>
    <s v="Profit-focused transitional capability"/>
    <n v="6100"/>
    <n v="7548"/>
    <n v="124"/>
    <x v="1"/>
    <n v="80"/>
    <x v="3"/>
    <s v="DKK"/>
    <n v="1378184400"/>
    <n v="1378789200"/>
    <b v="0"/>
    <b v="0"/>
    <s v="film &amp; video/documentary"/>
    <x v="4"/>
    <n v="94"/>
    <x v="4"/>
  </r>
  <r>
    <n v="355"/>
    <s v="Burns-Burnett"/>
    <s v="Front-line scalable definition"/>
    <n v="3800"/>
    <n v="2241"/>
    <n v="59"/>
    <x v="2"/>
    <n v="86"/>
    <x v="1"/>
    <s v="USD"/>
    <n v="1485064800"/>
    <n v="1488520800"/>
    <b v="0"/>
    <b v="0"/>
    <s v="technology/wearables"/>
    <x v="2"/>
    <n v="26"/>
    <x v="8"/>
  </r>
  <r>
    <n v="356"/>
    <s v="Glass, Nunez and Mcdonald"/>
    <s v="Open-source systematic protocol"/>
    <n v="9300"/>
    <n v="3431"/>
    <n v="37"/>
    <x v="0"/>
    <n v="40"/>
    <x v="6"/>
    <s v="EUR"/>
    <n v="1326520800"/>
    <n v="1327298400"/>
    <b v="0"/>
    <b v="0"/>
    <s v="theater/plays"/>
    <x v="3"/>
    <n v="86"/>
    <x v="3"/>
  </r>
  <r>
    <n v="357"/>
    <s v="Perez, Davis and Wilson"/>
    <s v="Implemented tangible algorithm"/>
    <n v="2300"/>
    <n v="4253"/>
    <n v="185"/>
    <x v="1"/>
    <n v="41"/>
    <x v="1"/>
    <s v="USD"/>
    <n v="1441256400"/>
    <n v="1443416400"/>
    <b v="0"/>
    <b v="0"/>
    <s v="games/video games"/>
    <x v="6"/>
    <n v="104"/>
    <x v="11"/>
  </r>
  <r>
    <n v="358"/>
    <s v="Diaz-Garcia"/>
    <s v="Profit-focused 3rdgeneration circuit"/>
    <n v="9700"/>
    <n v="1146"/>
    <n v="12"/>
    <x v="0"/>
    <n v="23"/>
    <x v="0"/>
    <s v="CAD"/>
    <n v="1533877200"/>
    <n v="1534136400"/>
    <b v="1"/>
    <b v="0"/>
    <s v="photography/photography books"/>
    <x v="7"/>
    <n v="50"/>
    <x v="14"/>
  </r>
  <r>
    <n v="359"/>
    <s v="Salazar-Moon"/>
    <s v="Compatible needs-based architecture"/>
    <n v="4000"/>
    <n v="11948"/>
    <n v="299"/>
    <x v="1"/>
    <n v="187"/>
    <x v="1"/>
    <s v="USD"/>
    <n v="1314421200"/>
    <n v="1315026000"/>
    <b v="0"/>
    <b v="0"/>
    <s v="film &amp; video/animation"/>
    <x v="4"/>
    <n v="64"/>
    <x v="10"/>
  </r>
  <r>
    <n v="360"/>
    <s v="Larsen-Chung"/>
    <s v="Right-sized zero tolerance migration"/>
    <n v="59700"/>
    <n v="135132"/>
    <n v="226"/>
    <x v="1"/>
    <n v="2875"/>
    <x v="4"/>
    <s v="GBP"/>
    <n v="1293861600"/>
    <n v="1295071200"/>
    <b v="0"/>
    <b v="1"/>
    <s v="theater/plays"/>
    <x v="3"/>
    <n v="47"/>
    <x v="3"/>
  </r>
  <r>
    <n v="361"/>
    <s v="Anderson and Sons"/>
    <s v="Quality-focused reciprocal structure"/>
    <n v="5500"/>
    <n v="9546"/>
    <n v="174"/>
    <x v="1"/>
    <n v="88"/>
    <x v="1"/>
    <s v="USD"/>
    <n v="1507352400"/>
    <n v="1509426000"/>
    <b v="0"/>
    <b v="0"/>
    <s v="theater/plays"/>
    <x v="3"/>
    <n v="108"/>
    <x v="3"/>
  </r>
  <r>
    <n v="362"/>
    <s v="Lawrence Group"/>
    <s v="Automated actuating conglomeration"/>
    <n v="3700"/>
    <n v="13755"/>
    <n v="372"/>
    <x v="1"/>
    <n v="191"/>
    <x v="1"/>
    <s v="USD"/>
    <n v="1296108000"/>
    <n v="1299391200"/>
    <b v="0"/>
    <b v="0"/>
    <s v="music/rock"/>
    <x v="1"/>
    <n v="72"/>
    <x v="1"/>
  </r>
  <r>
    <n v="363"/>
    <s v="Gray-Davis"/>
    <s v="Re-contextualized local initiative"/>
    <n v="5200"/>
    <n v="8330"/>
    <n v="160"/>
    <x v="1"/>
    <n v="139"/>
    <x v="1"/>
    <s v="USD"/>
    <n v="1324965600"/>
    <n v="1325052000"/>
    <b v="0"/>
    <b v="0"/>
    <s v="music/rock"/>
    <x v="1"/>
    <n v="60"/>
    <x v="1"/>
  </r>
  <r>
    <n v="364"/>
    <s v="Ramirez-Myers"/>
    <s v="Switchable intangible definition"/>
    <n v="900"/>
    <n v="14547"/>
    <n v="1616"/>
    <x v="1"/>
    <n v="186"/>
    <x v="1"/>
    <s v="USD"/>
    <n v="1520229600"/>
    <n v="1522818000"/>
    <b v="0"/>
    <b v="0"/>
    <s v="music/indie rock"/>
    <x v="1"/>
    <n v="78"/>
    <x v="7"/>
  </r>
  <r>
    <n v="365"/>
    <s v="Lucas, Hall and Bonilla"/>
    <s v="Networked bottom-line initiative"/>
    <n v="1600"/>
    <n v="11735"/>
    <n v="733"/>
    <x v="1"/>
    <n v="112"/>
    <x v="2"/>
    <s v="AUD"/>
    <n v="1482991200"/>
    <n v="1485324000"/>
    <b v="0"/>
    <b v="0"/>
    <s v="theater/plays"/>
    <x v="3"/>
    <n v="105"/>
    <x v="3"/>
  </r>
  <r>
    <n v="366"/>
    <s v="Williams, Perez and Villegas"/>
    <s v="Robust directional system engine"/>
    <n v="1800"/>
    <n v="10658"/>
    <n v="592"/>
    <x v="1"/>
    <n v="101"/>
    <x v="1"/>
    <s v="USD"/>
    <n v="1294034400"/>
    <n v="1294120800"/>
    <b v="0"/>
    <b v="1"/>
    <s v="theater/plays"/>
    <x v="3"/>
    <n v="106"/>
    <x v="3"/>
  </r>
  <r>
    <n v="367"/>
    <s v="Brooks, Jones and Ingram"/>
    <s v="Triple-buffered explicit methodology"/>
    <n v="9900"/>
    <n v="1870"/>
    <n v="19"/>
    <x v="0"/>
    <n v="75"/>
    <x v="1"/>
    <s v="USD"/>
    <n v="1413608400"/>
    <n v="1415685600"/>
    <b v="0"/>
    <b v="1"/>
    <s v="theater/plays"/>
    <x v="3"/>
    <n v="25"/>
    <x v="3"/>
  </r>
  <r>
    <n v="368"/>
    <s v="Whitaker, Wallace and Daniels"/>
    <s v="Reactive directional capacity"/>
    <n v="5200"/>
    <n v="14394"/>
    <n v="277"/>
    <x v="1"/>
    <n v="206"/>
    <x v="4"/>
    <s v="GBP"/>
    <n v="1286946000"/>
    <n v="1288933200"/>
    <b v="0"/>
    <b v="1"/>
    <s v="film &amp; video/documentary"/>
    <x v="4"/>
    <n v="70"/>
    <x v="4"/>
  </r>
  <r>
    <n v="369"/>
    <s v="Smith-Gonzalez"/>
    <s v="Polarized needs-based approach"/>
    <n v="5400"/>
    <n v="14743"/>
    <n v="273"/>
    <x v="1"/>
    <n v="154"/>
    <x v="1"/>
    <s v="USD"/>
    <n v="1359871200"/>
    <n v="1363237200"/>
    <b v="0"/>
    <b v="1"/>
    <s v="film &amp; video/television"/>
    <x v="4"/>
    <n v="96"/>
    <x v="19"/>
  </r>
  <r>
    <n v="370"/>
    <s v="Skinner PLC"/>
    <s v="Intuitive well-modulated middleware"/>
    <n v="112300"/>
    <n v="178965"/>
    <n v="159"/>
    <x v="1"/>
    <n v="5966"/>
    <x v="1"/>
    <s v="USD"/>
    <n v="1555304400"/>
    <n v="1555822800"/>
    <b v="0"/>
    <b v="0"/>
    <s v="theater/plays"/>
    <x v="3"/>
    <n v="30"/>
    <x v="3"/>
  </r>
  <r>
    <n v="371"/>
    <s v="Nolan, Smith and Sanchez"/>
    <s v="Multi-channeled logistical matrices"/>
    <n v="189200"/>
    <n v="128410"/>
    <n v="68"/>
    <x v="0"/>
    <n v="2176"/>
    <x v="1"/>
    <s v="USD"/>
    <n v="1423375200"/>
    <n v="1427778000"/>
    <b v="0"/>
    <b v="0"/>
    <s v="theater/plays"/>
    <x v="3"/>
    <n v="59"/>
    <x v="3"/>
  </r>
  <r>
    <n v="372"/>
    <s v="Green-Carr"/>
    <s v="Pre-emptive bifurcated artificial intelligence"/>
    <n v="900"/>
    <n v="14324"/>
    <n v="1592"/>
    <x v="1"/>
    <n v="169"/>
    <x v="1"/>
    <s v="USD"/>
    <n v="1420696800"/>
    <n v="1422424800"/>
    <b v="0"/>
    <b v="1"/>
    <s v="film &amp; video/documentary"/>
    <x v="4"/>
    <n v="85"/>
    <x v="4"/>
  </r>
  <r>
    <n v="373"/>
    <s v="Brown-Parker"/>
    <s v="Down-sized coherent toolset"/>
    <n v="22500"/>
    <n v="164291"/>
    <n v="730"/>
    <x v="1"/>
    <n v="2106"/>
    <x v="1"/>
    <s v="USD"/>
    <n v="1502946000"/>
    <n v="1503637200"/>
    <b v="0"/>
    <b v="0"/>
    <s v="theater/plays"/>
    <x v="3"/>
    <n v="78"/>
    <x v="3"/>
  </r>
  <r>
    <n v="374"/>
    <s v="Marshall Inc"/>
    <s v="Open-source multi-tasking data-warehouse"/>
    <n v="167400"/>
    <n v="22073"/>
    <n v="13"/>
    <x v="0"/>
    <n v="441"/>
    <x v="1"/>
    <s v="USD"/>
    <n v="1547186400"/>
    <n v="1547618400"/>
    <b v="0"/>
    <b v="1"/>
    <s v="film &amp; video/documentary"/>
    <x v="4"/>
    <n v="50"/>
    <x v="4"/>
  </r>
  <r>
    <n v="375"/>
    <s v="Leblanc-Pineda"/>
    <s v="Future-proofed upward-trending contingency"/>
    <n v="2700"/>
    <n v="1479"/>
    <n v="55"/>
    <x v="0"/>
    <n v="25"/>
    <x v="1"/>
    <s v="USD"/>
    <n v="1444971600"/>
    <n v="1449900000"/>
    <b v="0"/>
    <b v="0"/>
    <s v="music/indie rock"/>
    <x v="1"/>
    <n v="59"/>
    <x v="7"/>
  </r>
  <r>
    <n v="376"/>
    <s v="Perry PLC"/>
    <s v="Mandatory uniform matrix"/>
    <n v="3400"/>
    <n v="12275"/>
    <n v="361"/>
    <x v="1"/>
    <n v="131"/>
    <x v="1"/>
    <s v="USD"/>
    <n v="1404622800"/>
    <n v="1405141200"/>
    <b v="0"/>
    <b v="0"/>
    <s v="music/rock"/>
    <x v="1"/>
    <n v="94"/>
    <x v="1"/>
  </r>
  <r>
    <n v="377"/>
    <s v="Klein, Stark and Livingston"/>
    <s v="Phased methodical initiative"/>
    <n v="49700"/>
    <n v="5098"/>
    <n v="10"/>
    <x v="0"/>
    <n v="127"/>
    <x v="1"/>
    <s v="USD"/>
    <n v="1571720400"/>
    <n v="1572933600"/>
    <b v="0"/>
    <b v="0"/>
    <s v="theater/plays"/>
    <x v="3"/>
    <n v="40"/>
    <x v="3"/>
  </r>
  <r>
    <n v="378"/>
    <s v="Fleming-Oliver"/>
    <s v="Managed stable function"/>
    <n v="178200"/>
    <n v="24882"/>
    <n v="14"/>
    <x v="0"/>
    <n v="355"/>
    <x v="1"/>
    <s v="USD"/>
    <n v="1526878800"/>
    <n v="1530162000"/>
    <b v="0"/>
    <b v="0"/>
    <s v="film &amp; video/documentary"/>
    <x v="4"/>
    <n v="70"/>
    <x v="4"/>
  </r>
  <r>
    <n v="379"/>
    <s v="Reilly, Aguirre and Johnson"/>
    <s v="Realigned clear-thinking migration"/>
    <n v="7200"/>
    <n v="2912"/>
    <n v="40"/>
    <x v="0"/>
    <n v="44"/>
    <x v="4"/>
    <s v="GBP"/>
    <n v="1319691600"/>
    <n v="1320904800"/>
    <b v="0"/>
    <b v="0"/>
    <s v="theater/plays"/>
    <x v="3"/>
    <n v="66"/>
    <x v="3"/>
  </r>
  <r>
    <n v="380"/>
    <s v="Davidson, Wilcox and Lewis"/>
    <s v="Optional clear-thinking process improvement"/>
    <n v="2500"/>
    <n v="4008"/>
    <n v="160"/>
    <x v="1"/>
    <n v="84"/>
    <x v="1"/>
    <s v="USD"/>
    <n v="1371963600"/>
    <n v="1372395600"/>
    <b v="0"/>
    <b v="0"/>
    <s v="theater/plays"/>
    <x v="3"/>
    <n v="48"/>
    <x v="3"/>
  </r>
  <r>
    <n v="381"/>
    <s v="Michael, Anderson and Vincent"/>
    <s v="Cross-group global moratorium"/>
    <n v="5300"/>
    <n v="9749"/>
    <n v="184"/>
    <x v="1"/>
    <n v="155"/>
    <x v="1"/>
    <s v="USD"/>
    <n v="1433739600"/>
    <n v="1437714000"/>
    <b v="0"/>
    <b v="0"/>
    <s v="theater/plays"/>
    <x v="3"/>
    <n v="63"/>
    <x v="3"/>
  </r>
  <r>
    <n v="382"/>
    <s v="King Ltd"/>
    <s v="Visionary systemic process improvement"/>
    <n v="9100"/>
    <n v="5803"/>
    <n v="64"/>
    <x v="0"/>
    <n v="67"/>
    <x v="1"/>
    <s v="USD"/>
    <n v="1508130000"/>
    <n v="1509771600"/>
    <b v="0"/>
    <b v="0"/>
    <s v="photography/photography books"/>
    <x v="7"/>
    <n v="87"/>
    <x v="14"/>
  </r>
  <r>
    <n v="383"/>
    <s v="Baker Ltd"/>
    <s v="Progressive intangible flexibility"/>
    <n v="6300"/>
    <n v="14199"/>
    <n v="225"/>
    <x v="1"/>
    <n v="189"/>
    <x v="1"/>
    <s v="USD"/>
    <n v="1550037600"/>
    <n v="1550556000"/>
    <b v="0"/>
    <b v="1"/>
    <s v="food/food trucks"/>
    <x v="0"/>
    <n v="75"/>
    <x v="0"/>
  </r>
  <r>
    <n v="384"/>
    <s v="Baker, Collins and Smith"/>
    <s v="Reactive real-time software"/>
    <n v="114400"/>
    <n v="196779"/>
    <n v="172"/>
    <x v="1"/>
    <n v="4799"/>
    <x v="1"/>
    <s v="USD"/>
    <n v="1486706400"/>
    <n v="1489039200"/>
    <b v="1"/>
    <b v="1"/>
    <s v="film &amp; video/documentary"/>
    <x v="4"/>
    <n v="41"/>
    <x v="4"/>
  </r>
  <r>
    <n v="385"/>
    <s v="Warren-Harrison"/>
    <s v="Programmable incremental knowledge user"/>
    <n v="38900"/>
    <n v="56859"/>
    <n v="146"/>
    <x v="1"/>
    <n v="1137"/>
    <x v="1"/>
    <s v="USD"/>
    <n v="1553835600"/>
    <n v="1556600400"/>
    <b v="0"/>
    <b v="0"/>
    <s v="publishing/nonfiction"/>
    <x v="5"/>
    <n v="50"/>
    <x v="9"/>
  </r>
  <r>
    <n v="386"/>
    <s v="Gardner Group"/>
    <s v="Progressive 5thgeneration customer loyalty"/>
    <n v="135500"/>
    <n v="103554"/>
    <n v="76"/>
    <x v="0"/>
    <n v="1068"/>
    <x v="1"/>
    <s v="USD"/>
    <n v="1277528400"/>
    <n v="1278565200"/>
    <b v="0"/>
    <b v="0"/>
    <s v="theater/plays"/>
    <x v="3"/>
    <n v="97"/>
    <x v="3"/>
  </r>
  <r>
    <n v="387"/>
    <s v="Flores-Lambert"/>
    <s v="Triple-buffered logistical frame"/>
    <n v="109000"/>
    <n v="42795"/>
    <n v="39"/>
    <x v="0"/>
    <n v="424"/>
    <x v="1"/>
    <s v="USD"/>
    <n v="1339477200"/>
    <n v="1339909200"/>
    <b v="0"/>
    <b v="0"/>
    <s v="technology/wearables"/>
    <x v="2"/>
    <n v="101"/>
    <x v="8"/>
  </r>
  <r>
    <n v="388"/>
    <s v="Cruz Ltd"/>
    <s v="Exclusive dynamic adapter"/>
    <n v="114800"/>
    <n v="12938"/>
    <n v="11"/>
    <x v="3"/>
    <n v="145"/>
    <x v="5"/>
    <s v="CHF"/>
    <n v="1325656800"/>
    <n v="1325829600"/>
    <b v="0"/>
    <b v="0"/>
    <s v="music/indie rock"/>
    <x v="1"/>
    <n v="89"/>
    <x v="7"/>
  </r>
  <r>
    <n v="389"/>
    <s v="Knox-Garner"/>
    <s v="Automated systemic hierarchy"/>
    <n v="83000"/>
    <n v="101352"/>
    <n v="122"/>
    <x v="1"/>
    <n v="1152"/>
    <x v="1"/>
    <s v="USD"/>
    <n v="1288242000"/>
    <n v="1290578400"/>
    <b v="0"/>
    <b v="0"/>
    <s v="theater/plays"/>
    <x v="3"/>
    <n v="88"/>
    <x v="3"/>
  </r>
  <r>
    <n v="390"/>
    <s v="Davis-Allen"/>
    <s v="Digitized eco-centric core"/>
    <n v="2400"/>
    <n v="4477"/>
    <n v="187"/>
    <x v="1"/>
    <n v="50"/>
    <x v="1"/>
    <s v="USD"/>
    <n v="1379048400"/>
    <n v="1380344400"/>
    <b v="0"/>
    <b v="0"/>
    <s v="photography/photography books"/>
    <x v="7"/>
    <n v="90"/>
    <x v="14"/>
  </r>
  <r>
    <n v="391"/>
    <s v="Miller-Patel"/>
    <s v="Mandatory uniform strategy"/>
    <n v="60400"/>
    <n v="4393"/>
    <n v="7"/>
    <x v="0"/>
    <n v="151"/>
    <x v="1"/>
    <s v="USD"/>
    <n v="1389679200"/>
    <n v="1389852000"/>
    <b v="0"/>
    <b v="0"/>
    <s v="publishing/nonfiction"/>
    <x v="5"/>
    <n v="29"/>
    <x v="9"/>
  </r>
  <r>
    <n v="392"/>
    <s v="Hernandez-Grimes"/>
    <s v="Profit-focused zero administration forecast"/>
    <n v="102900"/>
    <n v="67546"/>
    <n v="66"/>
    <x v="0"/>
    <n v="1608"/>
    <x v="1"/>
    <s v="USD"/>
    <n v="1294293600"/>
    <n v="1294466400"/>
    <b v="0"/>
    <b v="0"/>
    <s v="technology/wearables"/>
    <x v="2"/>
    <n v="42"/>
    <x v="8"/>
  </r>
  <r>
    <n v="393"/>
    <s v="Owens, Hall and Gonzalez"/>
    <s v="De-engineered static orchestration"/>
    <n v="62800"/>
    <n v="143788"/>
    <n v="229"/>
    <x v="1"/>
    <n v="3059"/>
    <x v="0"/>
    <s v="CAD"/>
    <n v="1500267600"/>
    <n v="1500354000"/>
    <b v="0"/>
    <b v="0"/>
    <s v="music/jazz"/>
    <x v="1"/>
    <n v="47"/>
    <x v="17"/>
  </r>
  <r>
    <n v="394"/>
    <s v="Noble-Bailey"/>
    <s v="Customizable dynamic info-mediaries"/>
    <n v="800"/>
    <n v="3755"/>
    <n v="469"/>
    <x v="1"/>
    <n v="34"/>
    <x v="1"/>
    <s v="USD"/>
    <n v="1375074000"/>
    <n v="1375938000"/>
    <b v="0"/>
    <b v="1"/>
    <s v="film &amp; video/documentary"/>
    <x v="4"/>
    <n v="110"/>
    <x v="4"/>
  </r>
  <r>
    <n v="395"/>
    <s v="Taylor PLC"/>
    <s v="Enhanced incremental budgetary management"/>
    <n v="7100"/>
    <n v="9238"/>
    <n v="130"/>
    <x v="1"/>
    <n v="220"/>
    <x v="1"/>
    <s v="USD"/>
    <n v="1323324000"/>
    <n v="1323410400"/>
    <b v="1"/>
    <b v="0"/>
    <s v="theater/plays"/>
    <x v="3"/>
    <n v="42"/>
    <x v="3"/>
  </r>
  <r>
    <n v="396"/>
    <s v="Holmes PLC"/>
    <s v="Digitized local info-mediaries"/>
    <n v="46100"/>
    <n v="77012"/>
    <n v="167"/>
    <x v="1"/>
    <n v="1604"/>
    <x v="2"/>
    <s v="AUD"/>
    <n v="1538715600"/>
    <n v="1539406800"/>
    <b v="0"/>
    <b v="0"/>
    <s v="film &amp; video/drama"/>
    <x v="4"/>
    <n v="48"/>
    <x v="6"/>
  </r>
  <r>
    <n v="397"/>
    <s v="Jones-Martin"/>
    <s v="Virtual systematic monitoring"/>
    <n v="8100"/>
    <n v="14083"/>
    <n v="174"/>
    <x v="1"/>
    <n v="454"/>
    <x v="1"/>
    <s v="USD"/>
    <n v="1369285200"/>
    <n v="1369803600"/>
    <b v="0"/>
    <b v="0"/>
    <s v="music/rock"/>
    <x v="1"/>
    <n v="31"/>
    <x v="1"/>
  </r>
  <r>
    <n v="398"/>
    <s v="Myers LLC"/>
    <s v="Reactive bottom-line open architecture"/>
    <n v="1700"/>
    <n v="12202"/>
    <n v="718"/>
    <x v="1"/>
    <n v="123"/>
    <x v="6"/>
    <s v="EUR"/>
    <n v="1525755600"/>
    <n v="1525928400"/>
    <b v="0"/>
    <b v="1"/>
    <s v="film &amp; video/animation"/>
    <x v="4"/>
    <n v="99"/>
    <x v="10"/>
  </r>
  <r>
    <n v="399"/>
    <s v="Acosta, Mullins and Morris"/>
    <s v="Pre-emptive interactive model"/>
    <n v="97300"/>
    <n v="62127"/>
    <n v="64"/>
    <x v="0"/>
    <n v="941"/>
    <x v="1"/>
    <s v="USD"/>
    <n v="1296626400"/>
    <n v="1297231200"/>
    <b v="0"/>
    <b v="0"/>
    <s v="music/indie rock"/>
    <x v="1"/>
    <n v="66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x v="7"/>
    <n v="2"/>
    <x v="14"/>
  </r>
  <r>
    <n v="401"/>
    <s v="Smith-Schmidt"/>
    <s v="Inverse radical hierarchy"/>
    <n v="900"/>
    <n v="13772"/>
    <n v="1530"/>
    <x v="1"/>
    <n v="299"/>
    <x v="1"/>
    <s v="USD"/>
    <n v="1572152400"/>
    <n v="1572152400"/>
    <b v="0"/>
    <b v="0"/>
    <s v="theater/plays"/>
    <x v="3"/>
    <n v="46"/>
    <x v="3"/>
  </r>
  <r>
    <n v="402"/>
    <s v="Ruiz, Richardson and Cole"/>
    <s v="Team-oriented static interface"/>
    <n v="7300"/>
    <n v="2946"/>
    <n v="40"/>
    <x v="0"/>
    <n v="40"/>
    <x v="1"/>
    <s v="USD"/>
    <n v="1325829600"/>
    <n v="1329890400"/>
    <b v="0"/>
    <b v="1"/>
    <s v="film &amp; video/shorts"/>
    <x v="4"/>
    <n v="74"/>
    <x v="12"/>
  </r>
  <r>
    <n v="403"/>
    <s v="Leonard-Mcclain"/>
    <s v="Virtual foreground throughput"/>
    <n v="195800"/>
    <n v="168820"/>
    <n v="86"/>
    <x v="0"/>
    <n v="3015"/>
    <x v="0"/>
    <s v="CAD"/>
    <n v="1273640400"/>
    <n v="1276750800"/>
    <b v="0"/>
    <b v="1"/>
    <s v="theater/plays"/>
    <x v="3"/>
    <n v="56"/>
    <x v="3"/>
  </r>
  <r>
    <n v="404"/>
    <s v="Bailey-Boyer"/>
    <s v="Visionary exuding Internet solution"/>
    <n v="48900"/>
    <n v="154321"/>
    <n v="316"/>
    <x v="1"/>
    <n v="2237"/>
    <x v="1"/>
    <s v="USD"/>
    <n v="1510639200"/>
    <n v="1510898400"/>
    <b v="0"/>
    <b v="0"/>
    <s v="theater/plays"/>
    <x v="3"/>
    <n v="69"/>
    <x v="3"/>
  </r>
  <r>
    <n v="405"/>
    <s v="Lee LLC"/>
    <s v="Synchronized secondary analyzer"/>
    <n v="29600"/>
    <n v="26527"/>
    <n v="90"/>
    <x v="0"/>
    <n v="435"/>
    <x v="1"/>
    <s v="USD"/>
    <n v="1528088400"/>
    <n v="1532408400"/>
    <b v="0"/>
    <b v="0"/>
    <s v="theater/plays"/>
    <x v="3"/>
    <n v="61"/>
    <x v="3"/>
  </r>
  <r>
    <n v="406"/>
    <s v="Lyons Inc"/>
    <s v="Balanced attitude-oriented parallelism"/>
    <n v="39300"/>
    <n v="71583"/>
    <n v="182"/>
    <x v="1"/>
    <n v="645"/>
    <x v="1"/>
    <s v="USD"/>
    <n v="1359525600"/>
    <n v="1360562400"/>
    <b v="1"/>
    <b v="0"/>
    <s v="film &amp; video/documentary"/>
    <x v="4"/>
    <n v="111"/>
    <x v="4"/>
  </r>
  <r>
    <n v="407"/>
    <s v="Herrera-Wilson"/>
    <s v="Organized bandwidth-monitored core"/>
    <n v="3400"/>
    <n v="12100"/>
    <n v="356"/>
    <x v="1"/>
    <n v="484"/>
    <x v="3"/>
    <s v="DKK"/>
    <n v="1570942800"/>
    <n v="1571547600"/>
    <b v="0"/>
    <b v="0"/>
    <s v="theater/plays"/>
    <x v="3"/>
    <n v="25"/>
    <x v="3"/>
  </r>
  <r>
    <n v="408"/>
    <s v="Mahoney, Adams and Lucas"/>
    <s v="Cloned leadingedge utilization"/>
    <n v="9200"/>
    <n v="12129"/>
    <n v="132"/>
    <x v="1"/>
    <n v="154"/>
    <x v="0"/>
    <s v="CAD"/>
    <n v="1466398800"/>
    <n v="1468126800"/>
    <b v="0"/>
    <b v="0"/>
    <s v="film &amp; video/documentary"/>
    <x v="4"/>
    <n v="79"/>
    <x v="4"/>
  </r>
  <r>
    <n v="409"/>
    <s v="Stewart LLC"/>
    <s v="Secured asymmetric projection"/>
    <n v="135600"/>
    <n v="62804"/>
    <n v="46"/>
    <x v="0"/>
    <n v="714"/>
    <x v="1"/>
    <s v="USD"/>
    <n v="1492491600"/>
    <n v="1492837200"/>
    <b v="0"/>
    <b v="0"/>
    <s v="music/rock"/>
    <x v="1"/>
    <n v="88"/>
    <x v="1"/>
  </r>
  <r>
    <n v="410"/>
    <s v="Mcmillan Group"/>
    <s v="Advanced cohesive Graphic Interface"/>
    <n v="153700"/>
    <n v="55536"/>
    <n v="36"/>
    <x v="2"/>
    <n v="1111"/>
    <x v="1"/>
    <s v="USD"/>
    <n v="1430197200"/>
    <n v="1430197200"/>
    <b v="0"/>
    <b v="0"/>
    <s v="games/mobile games"/>
    <x v="6"/>
    <n v="50"/>
    <x v="20"/>
  </r>
  <r>
    <n v="411"/>
    <s v="Beck, Thompson and Martinez"/>
    <s v="Down-sized maximized function"/>
    <n v="7800"/>
    <n v="8161"/>
    <n v="105"/>
    <x v="1"/>
    <n v="82"/>
    <x v="1"/>
    <s v="USD"/>
    <n v="1496034000"/>
    <n v="1496206800"/>
    <b v="0"/>
    <b v="0"/>
    <s v="theater/plays"/>
    <x v="3"/>
    <n v="100"/>
    <x v="3"/>
  </r>
  <r>
    <n v="412"/>
    <s v="Rodriguez-Scott"/>
    <s v="Realigned zero tolerance software"/>
    <n v="2100"/>
    <n v="14046"/>
    <n v="669"/>
    <x v="1"/>
    <n v="134"/>
    <x v="1"/>
    <s v="USD"/>
    <n v="1388728800"/>
    <n v="1389592800"/>
    <b v="0"/>
    <b v="0"/>
    <s v="publishing/fiction"/>
    <x v="5"/>
    <n v="105"/>
    <x v="13"/>
  </r>
  <r>
    <n v="413"/>
    <s v="Rush-Bowers"/>
    <s v="Persevering analyzing extranet"/>
    <n v="189500"/>
    <n v="117628"/>
    <n v="62"/>
    <x v="2"/>
    <n v="1089"/>
    <x v="1"/>
    <s v="USD"/>
    <n v="1543298400"/>
    <n v="1545631200"/>
    <b v="0"/>
    <b v="0"/>
    <s v="film &amp; video/animation"/>
    <x v="4"/>
    <n v="108"/>
    <x v="10"/>
  </r>
  <r>
    <n v="414"/>
    <s v="Davis and Sons"/>
    <s v="Innovative human-resource migration"/>
    <n v="188200"/>
    <n v="159405"/>
    <n v="85"/>
    <x v="0"/>
    <n v="5497"/>
    <x v="1"/>
    <s v="USD"/>
    <n v="1271739600"/>
    <n v="1272430800"/>
    <b v="0"/>
    <b v="1"/>
    <s v="food/food trucks"/>
    <x v="0"/>
    <n v="29"/>
    <x v="0"/>
  </r>
  <r>
    <n v="415"/>
    <s v="Anderson-Pham"/>
    <s v="Intuitive needs-based monitoring"/>
    <n v="113500"/>
    <n v="12552"/>
    <n v="11"/>
    <x v="0"/>
    <n v="418"/>
    <x v="1"/>
    <s v="USD"/>
    <n v="1326434400"/>
    <n v="1327903200"/>
    <b v="0"/>
    <b v="0"/>
    <s v="theater/plays"/>
    <x v="3"/>
    <n v="30"/>
    <x v="3"/>
  </r>
  <r>
    <n v="416"/>
    <s v="Stewart-Coleman"/>
    <s v="Customer-focused disintermediate toolset"/>
    <n v="134600"/>
    <n v="59007"/>
    <n v="44"/>
    <x v="0"/>
    <n v="1439"/>
    <x v="1"/>
    <s v="USD"/>
    <n v="1295244000"/>
    <n v="1296021600"/>
    <b v="0"/>
    <b v="1"/>
    <s v="film &amp; video/documentary"/>
    <x v="4"/>
    <n v="41"/>
    <x v="4"/>
  </r>
  <r>
    <n v="417"/>
    <s v="Bradshaw, Smith and Ryan"/>
    <s v="Upgradable 24/7 emulation"/>
    <n v="1700"/>
    <n v="943"/>
    <n v="55"/>
    <x v="0"/>
    <n v="15"/>
    <x v="1"/>
    <s v="USD"/>
    <n v="1541221200"/>
    <n v="1543298400"/>
    <b v="0"/>
    <b v="0"/>
    <s v="theater/plays"/>
    <x v="3"/>
    <n v="63"/>
    <x v="3"/>
  </r>
  <r>
    <n v="418"/>
    <s v="Jackson PLC"/>
    <s v="Quality-focused client-server core"/>
    <n v="163700"/>
    <n v="93963"/>
    <n v="57"/>
    <x v="0"/>
    <n v="1999"/>
    <x v="0"/>
    <s v="CAD"/>
    <n v="1336280400"/>
    <n v="1336366800"/>
    <b v="0"/>
    <b v="0"/>
    <s v="film &amp; video/documentary"/>
    <x v="4"/>
    <n v="47"/>
    <x v="4"/>
  </r>
  <r>
    <n v="419"/>
    <s v="Ware-Arias"/>
    <s v="Upgradable maximized protocol"/>
    <n v="113800"/>
    <n v="140469"/>
    <n v="123"/>
    <x v="1"/>
    <n v="5203"/>
    <x v="1"/>
    <s v="USD"/>
    <n v="1324533600"/>
    <n v="1325052000"/>
    <b v="0"/>
    <b v="0"/>
    <s v="technology/web"/>
    <x v="2"/>
    <n v="27"/>
    <x v="2"/>
  </r>
  <r>
    <n v="420"/>
    <s v="Blair, Reyes and Woods"/>
    <s v="Cross-platform interactive synergy"/>
    <n v="5000"/>
    <n v="6423"/>
    <n v="128"/>
    <x v="1"/>
    <n v="94"/>
    <x v="1"/>
    <s v="USD"/>
    <n v="1498366800"/>
    <n v="1499576400"/>
    <b v="0"/>
    <b v="0"/>
    <s v="theater/plays"/>
    <x v="3"/>
    <n v="68"/>
    <x v="3"/>
  </r>
  <r>
    <n v="421"/>
    <s v="Thomas-Lopez"/>
    <s v="User-centric fault-tolerant archive"/>
    <n v="9400"/>
    <n v="6015"/>
    <n v="64"/>
    <x v="0"/>
    <n v="118"/>
    <x v="1"/>
    <s v="USD"/>
    <n v="1498712400"/>
    <n v="1501304400"/>
    <b v="0"/>
    <b v="1"/>
    <s v="technology/wearables"/>
    <x v="2"/>
    <n v="51"/>
    <x v="8"/>
  </r>
  <r>
    <n v="422"/>
    <s v="Brown, Davies and Pacheco"/>
    <s v="Reverse-engineered regional knowledge user"/>
    <n v="8700"/>
    <n v="11075"/>
    <n v="127"/>
    <x v="1"/>
    <n v="205"/>
    <x v="1"/>
    <s v="USD"/>
    <n v="1271480400"/>
    <n v="1273208400"/>
    <b v="0"/>
    <b v="1"/>
    <s v="theater/plays"/>
    <x v="3"/>
    <n v="54"/>
    <x v="3"/>
  </r>
  <r>
    <n v="423"/>
    <s v="Jones-Riddle"/>
    <s v="Self-enabling real-time definition"/>
    <n v="147800"/>
    <n v="15723"/>
    <n v="11"/>
    <x v="0"/>
    <n v="162"/>
    <x v="1"/>
    <s v="USD"/>
    <n v="1316667600"/>
    <n v="1316840400"/>
    <b v="0"/>
    <b v="1"/>
    <s v="food/food trucks"/>
    <x v="0"/>
    <n v="97"/>
    <x v="0"/>
  </r>
  <r>
    <n v="424"/>
    <s v="Schmidt-Gomez"/>
    <s v="User-centric impactful projection"/>
    <n v="5100"/>
    <n v="2064"/>
    <n v="40"/>
    <x v="0"/>
    <n v="83"/>
    <x v="1"/>
    <s v="USD"/>
    <n v="1524027600"/>
    <n v="1524546000"/>
    <b v="0"/>
    <b v="0"/>
    <s v="music/indie rock"/>
    <x v="1"/>
    <n v="25"/>
    <x v="7"/>
  </r>
  <r>
    <n v="425"/>
    <s v="Sullivan, Davis and Booth"/>
    <s v="Vision-oriented actuating hardware"/>
    <n v="2700"/>
    <n v="7767"/>
    <n v="288"/>
    <x v="1"/>
    <n v="92"/>
    <x v="1"/>
    <s v="USD"/>
    <n v="1438059600"/>
    <n v="1438578000"/>
    <b v="0"/>
    <b v="0"/>
    <s v="photography/photography books"/>
    <x v="7"/>
    <n v="84"/>
    <x v="14"/>
  </r>
  <r>
    <n v="426"/>
    <s v="Edwards-Kane"/>
    <s v="Virtual leadingedge framework"/>
    <n v="1800"/>
    <n v="10313"/>
    <n v="573"/>
    <x v="1"/>
    <n v="219"/>
    <x v="1"/>
    <s v="USD"/>
    <n v="1361944800"/>
    <n v="1362549600"/>
    <b v="0"/>
    <b v="0"/>
    <s v="theater/plays"/>
    <x v="3"/>
    <n v="47"/>
    <x v="3"/>
  </r>
  <r>
    <n v="427"/>
    <s v="Hicks, Wall and Webb"/>
    <s v="Managed discrete framework"/>
    <n v="174500"/>
    <n v="197018"/>
    <n v="113"/>
    <x v="1"/>
    <n v="2526"/>
    <x v="1"/>
    <s v="USD"/>
    <n v="1410584400"/>
    <n v="1413349200"/>
    <b v="0"/>
    <b v="1"/>
    <s v="theater/plays"/>
    <x v="3"/>
    <n v="78"/>
    <x v="3"/>
  </r>
  <r>
    <n v="428"/>
    <s v="Mayer-Richmond"/>
    <s v="Progressive zero-defect capability"/>
    <n v="101400"/>
    <n v="47037"/>
    <n v="46"/>
    <x v="0"/>
    <n v="747"/>
    <x v="1"/>
    <s v="USD"/>
    <n v="1297404000"/>
    <n v="1298008800"/>
    <b v="0"/>
    <b v="0"/>
    <s v="film &amp; video/animation"/>
    <x v="4"/>
    <n v="63"/>
    <x v="10"/>
  </r>
  <r>
    <n v="429"/>
    <s v="Robles Ltd"/>
    <s v="Right-sized demand-driven adapter"/>
    <n v="191000"/>
    <n v="173191"/>
    <n v="91"/>
    <x v="3"/>
    <n v="2138"/>
    <x v="1"/>
    <s v="USD"/>
    <n v="1392012000"/>
    <n v="1394427600"/>
    <b v="0"/>
    <b v="1"/>
    <s v="photography/photography books"/>
    <x v="7"/>
    <n v="81"/>
    <x v="14"/>
  </r>
  <r>
    <n v="430"/>
    <s v="Cochran Ltd"/>
    <s v="Re-engineered attitude-oriented frame"/>
    <n v="8100"/>
    <n v="5487"/>
    <n v="68"/>
    <x v="0"/>
    <n v="84"/>
    <x v="1"/>
    <s v="USD"/>
    <n v="1569733200"/>
    <n v="1572670800"/>
    <b v="0"/>
    <b v="0"/>
    <s v="theater/plays"/>
    <x v="3"/>
    <n v="65"/>
    <x v="3"/>
  </r>
  <r>
    <n v="431"/>
    <s v="Rosales LLC"/>
    <s v="Compatible multimedia utilization"/>
    <n v="5100"/>
    <n v="9817"/>
    <n v="192"/>
    <x v="1"/>
    <n v="94"/>
    <x v="1"/>
    <s v="USD"/>
    <n v="1529643600"/>
    <n v="1531112400"/>
    <b v="1"/>
    <b v="0"/>
    <s v="theater/plays"/>
    <x v="3"/>
    <n v="104"/>
    <x v="3"/>
  </r>
  <r>
    <n v="432"/>
    <s v="Harper-Bryan"/>
    <s v="Re-contextualized dedicated hardware"/>
    <n v="7700"/>
    <n v="6369"/>
    <n v="83"/>
    <x v="0"/>
    <n v="91"/>
    <x v="1"/>
    <s v="USD"/>
    <n v="1399006800"/>
    <n v="1400734800"/>
    <b v="0"/>
    <b v="0"/>
    <s v="theater/plays"/>
    <x v="3"/>
    <n v="70"/>
    <x v="3"/>
  </r>
  <r>
    <n v="433"/>
    <s v="Potter, Harper and Everett"/>
    <s v="Decentralized composite paradigm"/>
    <n v="121400"/>
    <n v="65755"/>
    <n v="54"/>
    <x v="0"/>
    <n v="792"/>
    <x v="1"/>
    <s v="USD"/>
    <n v="1385359200"/>
    <n v="1386741600"/>
    <b v="0"/>
    <b v="1"/>
    <s v="film &amp; video/documentary"/>
    <x v="4"/>
    <n v="83"/>
    <x v="4"/>
  </r>
  <r>
    <n v="434"/>
    <s v="Floyd-Sims"/>
    <s v="Cloned transitional hierarchy"/>
    <n v="5400"/>
    <n v="903"/>
    <n v="17"/>
    <x v="3"/>
    <n v="10"/>
    <x v="0"/>
    <s v="CAD"/>
    <n v="1480572000"/>
    <n v="1481781600"/>
    <b v="1"/>
    <b v="0"/>
    <s v="theater/plays"/>
    <x v="3"/>
    <n v="90"/>
    <x v="3"/>
  </r>
  <r>
    <n v="435"/>
    <s v="Spence, Jackson and Kelly"/>
    <s v="Advanced discrete leverage"/>
    <n v="152400"/>
    <n v="178120"/>
    <n v="117"/>
    <x v="1"/>
    <n v="1713"/>
    <x v="6"/>
    <s v="EUR"/>
    <n v="1418623200"/>
    <n v="1419660000"/>
    <b v="0"/>
    <b v="1"/>
    <s v="theater/plays"/>
    <x v="3"/>
    <n v="104"/>
    <x v="3"/>
  </r>
  <r>
    <n v="436"/>
    <s v="King-Nguyen"/>
    <s v="Open-source incremental throughput"/>
    <n v="1300"/>
    <n v="13678"/>
    <n v="1052"/>
    <x v="1"/>
    <n v="249"/>
    <x v="1"/>
    <s v="USD"/>
    <n v="1555736400"/>
    <n v="1555822800"/>
    <b v="0"/>
    <b v="0"/>
    <s v="music/jazz"/>
    <x v="1"/>
    <n v="55"/>
    <x v="17"/>
  </r>
  <r>
    <n v="437"/>
    <s v="Hansen Group"/>
    <s v="Centralized regional interface"/>
    <n v="8100"/>
    <n v="9969"/>
    <n v="123"/>
    <x v="1"/>
    <n v="192"/>
    <x v="1"/>
    <s v="USD"/>
    <n v="1442120400"/>
    <n v="1442379600"/>
    <b v="0"/>
    <b v="1"/>
    <s v="film &amp; video/animation"/>
    <x v="4"/>
    <n v="52"/>
    <x v="10"/>
  </r>
  <r>
    <n v="438"/>
    <s v="Mathis, Hall and Hansen"/>
    <s v="Streamlined web-enabled knowledgebase"/>
    <n v="8300"/>
    <n v="14827"/>
    <n v="179"/>
    <x v="1"/>
    <n v="247"/>
    <x v="1"/>
    <s v="USD"/>
    <n v="1362376800"/>
    <n v="1364965200"/>
    <b v="0"/>
    <b v="0"/>
    <s v="theater/plays"/>
    <x v="3"/>
    <n v="60"/>
    <x v="3"/>
  </r>
  <r>
    <n v="439"/>
    <s v="Cummings Inc"/>
    <s v="Digitized transitional monitoring"/>
    <n v="28400"/>
    <n v="100900"/>
    <n v="355"/>
    <x v="1"/>
    <n v="2293"/>
    <x v="1"/>
    <s v="USD"/>
    <n v="1478408400"/>
    <n v="1479016800"/>
    <b v="0"/>
    <b v="0"/>
    <s v="film &amp; video/science fiction"/>
    <x v="4"/>
    <n v="44"/>
    <x v="22"/>
  </r>
  <r>
    <n v="440"/>
    <s v="Miller-Poole"/>
    <s v="Networked optimal adapter"/>
    <n v="102500"/>
    <n v="165954"/>
    <n v="162"/>
    <x v="1"/>
    <n v="3131"/>
    <x v="1"/>
    <s v="USD"/>
    <n v="1498798800"/>
    <n v="1499662800"/>
    <b v="0"/>
    <b v="0"/>
    <s v="film &amp; video/television"/>
    <x v="4"/>
    <n v="53"/>
    <x v="19"/>
  </r>
  <r>
    <n v="441"/>
    <s v="Rodriguez-West"/>
    <s v="Automated optimal function"/>
    <n v="7000"/>
    <n v="1744"/>
    <n v="25"/>
    <x v="0"/>
    <n v="32"/>
    <x v="1"/>
    <s v="USD"/>
    <n v="1335416400"/>
    <n v="1337835600"/>
    <b v="0"/>
    <b v="0"/>
    <s v="technology/wearables"/>
    <x v="2"/>
    <n v="55"/>
    <x v="8"/>
  </r>
  <r>
    <n v="442"/>
    <s v="Calderon, Bradford and Dean"/>
    <s v="Devolved system-worthy framework"/>
    <n v="5400"/>
    <n v="10731"/>
    <n v="199"/>
    <x v="1"/>
    <n v="143"/>
    <x v="6"/>
    <s v="EUR"/>
    <n v="1504328400"/>
    <n v="1505710800"/>
    <b v="0"/>
    <b v="0"/>
    <s v="theater/plays"/>
    <x v="3"/>
    <n v="75"/>
    <x v="3"/>
  </r>
  <r>
    <n v="443"/>
    <s v="Clark-Bowman"/>
    <s v="Stand-alone user-facing service-desk"/>
    <n v="9300"/>
    <n v="3232"/>
    <n v="35"/>
    <x v="3"/>
    <n v="90"/>
    <x v="1"/>
    <s v="USD"/>
    <n v="1285822800"/>
    <n v="1287464400"/>
    <b v="0"/>
    <b v="0"/>
    <s v="theater/plays"/>
    <x v="3"/>
    <n v="36"/>
    <x v="3"/>
  </r>
  <r>
    <n v="444"/>
    <s v="Hensley Ltd"/>
    <s v="Versatile global attitude"/>
    <n v="6200"/>
    <n v="10938"/>
    <n v="176"/>
    <x v="1"/>
    <n v="296"/>
    <x v="1"/>
    <s v="USD"/>
    <n v="1311483600"/>
    <n v="1311656400"/>
    <b v="0"/>
    <b v="1"/>
    <s v="music/indie rock"/>
    <x v="1"/>
    <n v="37"/>
    <x v="7"/>
  </r>
  <r>
    <n v="445"/>
    <s v="Anderson-Pearson"/>
    <s v="Intuitive demand-driven Local Area Network"/>
    <n v="2100"/>
    <n v="10739"/>
    <n v="511"/>
    <x v="1"/>
    <n v="170"/>
    <x v="1"/>
    <s v="USD"/>
    <n v="1291356000"/>
    <n v="1293170400"/>
    <b v="0"/>
    <b v="1"/>
    <s v="theater/plays"/>
    <x v="3"/>
    <n v="63"/>
    <x v="3"/>
  </r>
  <r>
    <n v="446"/>
    <s v="Martin, Martin and Solis"/>
    <s v="Assimilated uniform methodology"/>
    <n v="6800"/>
    <n v="5579"/>
    <n v="82"/>
    <x v="0"/>
    <n v="186"/>
    <x v="1"/>
    <s v="USD"/>
    <n v="1355810400"/>
    <n v="1355983200"/>
    <b v="0"/>
    <b v="0"/>
    <s v="technology/wearables"/>
    <x v="2"/>
    <n v="30"/>
    <x v="8"/>
  </r>
  <r>
    <n v="447"/>
    <s v="Harrington-Harper"/>
    <s v="Self-enabling next generation algorithm"/>
    <n v="155200"/>
    <n v="37754"/>
    <n v="24"/>
    <x v="3"/>
    <n v="439"/>
    <x v="4"/>
    <s v="GBP"/>
    <n v="1513663200"/>
    <n v="1515045600"/>
    <b v="0"/>
    <b v="0"/>
    <s v="film &amp; video/television"/>
    <x v="4"/>
    <n v="86"/>
    <x v="19"/>
  </r>
  <r>
    <n v="448"/>
    <s v="Price and Sons"/>
    <s v="Object-based demand-driven strategy"/>
    <n v="89900"/>
    <n v="45384"/>
    <n v="50"/>
    <x v="0"/>
    <n v="605"/>
    <x v="1"/>
    <s v="USD"/>
    <n v="1365915600"/>
    <n v="1366088400"/>
    <b v="0"/>
    <b v="1"/>
    <s v="games/video games"/>
    <x v="6"/>
    <n v="75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x v="6"/>
    <n v="101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x v="4"/>
    <n v="4"/>
    <x v="10"/>
  </r>
  <r>
    <n v="451"/>
    <s v="Padilla-Porter"/>
    <s v="Innovative exuding matrix"/>
    <n v="148400"/>
    <n v="182302"/>
    <n v="123"/>
    <x v="1"/>
    <n v="6286"/>
    <x v="1"/>
    <s v="USD"/>
    <n v="1500440400"/>
    <n v="1503118800"/>
    <b v="0"/>
    <b v="0"/>
    <s v="music/rock"/>
    <x v="1"/>
    <n v="29"/>
    <x v="1"/>
  </r>
  <r>
    <n v="452"/>
    <s v="Morris Group"/>
    <s v="Realigned impactful artificial intelligence"/>
    <n v="4800"/>
    <n v="3045"/>
    <n v="63"/>
    <x v="0"/>
    <n v="31"/>
    <x v="1"/>
    <s v="USD"/>
    <n v="1278392400"/>
    <n v="1278478800"/>
    <b v="0"/>
    <b v="0"/>
    <s v="film &amp; video/drama"/>
    <x v="4"/>
    <n v="98"/>
    <x v="6"/>
  </r>
  <r>
    <n v="453"/>
    <s v="Saunders Ltd"/>
    <s v="Multi-layered multi-tasking secured line"/>
    <n v="182400"/>
    <n v="102749"/>
    <n v="56"/>
    <x v="0"/>
    <n v="1181"/>
    <x v="1"/>
    <s v="USD"/>
    <n v="1480572000"/>
    <n v="1484114400"/>
    <b v="0"/>
    <b v="0"/>
    <s v="film &amp; video/science fiction"/>
    <x v="4"/>
    <n v="87"/>
    <x v="22"/>
  </r>
  <r>
    <n v="454"/>
    <s v="Woods Inc"/>
    <s v="Upgradable upward-trending portal"/>
    <n v="4000"/>
    <n v="1763"/>
    <n v="44"/>
    <x v="0"/>
    <n v="39"/>
    <x v="1"/>
    <s v="USD"/>
    <n v="1382331600"/>
    <n v="1385445600"/>
    <b v="0"/>
    <b v="1"/>
    <s v="film &amp; video/drama"/>
    <x v="4"/>
    <n v="45"/>
    <x v="6"/>
  </r>
  <r>
    <n v="455"/>
    <s v="Villanueva, Wright and Richardson"/>
    <s v="Profit-focused global product"/>
    <n v="116500"/>
    <n v="137904"/>
    <n v="118"/>
    <x v="1"/>
    <n v="3727"/>
    <x v="1"/>
    <s v="USD"/>
    <n v="1316754000"/>
    <n v="1318741200"/>
    <b v="0"/>
    <b v="0"/>
    <s v="theater/plays"/>
    <x v="3"/>
    <n v="37"/>
    <x v="3"/>
  </r>
  <r>
    <n v="456"/>
    <s v="Wilson, Brooks and Clark"/>
    <s v="Operative well-modulated data-warehouse"/>
    <n v="146400"/>
    <n v="152438"/>
    <n v="104"/>
    <x v="1"/>
    <n v="1605"/>
    <x v="1"/>
    <s v="USD"/>
    <n v="1518242400"/>
    <n v="1518242400"/>
    <b v="0"/>
    <b v="1"/>
    <s v="music/indie rock"/>
    <x v="1"/>
    <n v="95"/>
    <x v="7"/>
  </r>
  <r>
    <n v="457"/>
    <s v="Sheppard, Smith and Spence"/>
    <s v="Cloned asymmetric functionalities"/>
    <n v="5000"/>
    <n v="1332"/>
    <n v="27"/>
    <x v="0"/>
    <n v="46"/>
    <x v="1"/>
    <s v="USD"/>
    <n v="1476421200"/>
    <n v="1476594000"/>
    <b v="0"/>
    <b v="0"/>
    <s v="theater/plays"/>
    <x v="3"/>
    <n v="29"/>
    <x v="3"/>
  </r>
  <r>
    <n v="458"/>
    <s v="Wise, Thompson and Allen"/>
    <s v="Pre-emptive neutral portal"/>
    <n v="33800"/>
    <n v="118706"/>
    <n v="351"/>
    <x v="1"/>
    <n v="2120"/>
    <x v="1"/>
    <s v="USD"/>
    <n v="1269752400"/>
    <n v="1273554000"/>
    <b v="0"/>
    <b v="0"/>
    <s v="theater/plays"/>
    <x v="3"/>
    <n v="56"/>
    <x v="3"/>
  </r>
  <r>
    <n v="459"/>
    <s v="Lane, Ryan and Chapman"/>
    <s v="Switchable demand-driven help-desk"/>
    <n v="6300"/>
    <n v="5674"/>
    <n v="90"/>
    <x v="0"/>
    <n v="105"/>
    <x v="1"/>
    <s v="USD"/>
    <n v="1419746400"/>
    <n v="1421906400"/>
    <b v="0"/>
    <b v="0"/>
    <s v="film &amp; video/documentary"/>
    <x v="4"/>
    <n v="54"/>
    <x v="4"/>
  </r>
  <r>
    <n v="460"/>
    <s v="Rich, Alvarez and King"/>
    <s v="Business-focused static ability"/>
    <n v="2400"/>
    <n v="4119"/>
    <n v="172"/>
    <x v="1"/>
    <n v="50"/>
    <x v="1"/>
    <s v="USD"/>
    <n v="1281330000"/>
    <n v="1281589200"/>
    <b v="0"/>
    <b v="0"/>
    <s v="theater/plays"/>
    <x v="3"/>
    <n v="82"/>
    <x v="3"/>
  </r>
  <r>
    <n v="461"/>
    <s v="Terry-Salinas"/>
    <s v="Networked secondary structure"/>
    <n v="98800"/>
    <n v="139354"/>
    <n v="141"/>
    <x v="1"/>
    <n v="2080"/>
    <x v="1"/>
    <s v="USD"/>
    <n v="1398661200"/>
    <n v="1400389200"/>
    <b v="0"/>
    <b v="0"/>
    <s v="film &amp; video/drama"/>
    <x v="4"/>
    <n v="67"/>
    <x v="6"/>
  </r>
  <r>
    <n v="462"/>
    <s v="Wang-Rodriguez"/>
    <s v="Total multimedia website"/>
    <n v="188800"/>
    <n v="57734"/>
    <n v="31"/>
    <x v="0"/>
    <n v="535"/>
    <x v="1"/>
    <s v="USD"/>
    <n v="1359525600"/>
    <n v="1362808800"/>
    <b v="0"/>
    <b v="0"/>
    <s v="games/mobile games"/>
    <x v="6"/>
    <n v="108"/>
    <x v="20"/>
  </r>
  <r>
    <n v="463"/>
    <s v="Mckee-Hill"/>
    <s v="Cross-platform upward-trending parallelism"/>
    <n v="134300"/>
    <n v="145265"/>
    <n v="108"/>
    <x v="1"/>
    <n v="2105"/>
    <x v="1"/>
    <s v="USD"/>
    <n v="1388469600"/>
    <n v="1388815200"/>
    <b v="0"/>
    <b v="0"/>
    <s v="film &amp; video/animation"/>
    <x v="4"/>
    <n v="69"/>
    <x v="10"/>
  </r>
  <r>
    <n v="464"/>
    <s v="Gomez LLC"/>
    <s v="Pre-emptive mission-critical hardware"/>
    <n v="71200"/>
    <n v="95020"/>
    <n v="133"/>
    <x v="1"/>
    <n v="2436"/>
    <x v="1"/>
    <s v="USD"/>
    <n v="1518328800"/>
    <n v="1519538400"/>
    <b v="0"/>
    <b v="0"/>
    <s v="theater/plays"/>
    <x v="3"/>
    <n v="39"/>
    <x v="3"/>
  </r>
  <r>
    <n v="465"/>
    <s v="Gonzalez-Robbins"/>
    <s v="Up-sized responsive protocol"/>
    <n v="4700"/>
    <n v="8829"/>
    <n v="188"/>
    <x v="1"/>
    <n v="80"/>
    <x v="1"/>
    <s v="USD"/>
    <n v="1517032800"/>
    <n v="1517810400"/>
    <b v="0"/>
    <b v="0"/>
    <s v="publishing/translations"/>
    <x v="5"/>
    <n v="110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x v="2"/>
    <n v="95"/>
    <x v="8"/>
  </r>
  <r>
    <n v="467"/>
    <s v="Shaw Ltd"/>
    <s v="Profit-focused content-based application"/>
    <n v="1400"/>
    <n v="8053"/>
    <n v="575"/>
    <x v="1"/>
    <n v="139"/>
    <x v="0"/>
    <s v="CAD"/>
    <n v="1448258400"/>
    <n v="1448863200"/>
    <b v="0"/>
    <b v="1"/>
    <s v="technology/web"/>
    <x v="2"/>
    <n v="58"/>
    <x v="2"/>
  </r>
  <r>
    <n v="468"/>
    <s v="Hughes Inc"/>
    <s v="Streamlined neutral analyzer"/>
    <n v="4000"/>
    <n v="1620"/>
    <n v="41"/>
    <x v="0"/>
    <n v="16"/>
    <x v="1"/>
    <s v="USD"/>
    <n v="1555218000"/>
    <n v="1556600400"/>
    <b v="0"/>
    <b v="0"/>
    <s v="theater/plays"/>
    <x v="3"/>
    <n v="101"/>
    <x v="3"/>
  </r>
  <r>
    <n v="469"/>
    <s v="Olsen-Ryan"/>
    <s v="Assimilated neutral utilization"/>
    <n v="5600"/>
    <n v="10328"/>
    <n v="184"/>
    <x v="1"/>
    <n v="159"/>
    <x v="1"/>
    <s v="USD"/>
    <n v="1431925200"/>
    <n v="1432098000"/>
    <b v="0"/>
    <b v="0"/>
    <s v="film &amp; video/drama"/>
    <x v="4"/>
    <n v="65"/>
    <x v="6"/>
  </r>
  <r>
    <n v="470"/>
    <s v="Grimes, Holland and Sloan"/>
    <s v="Extended dedicated archive"/>
    <n v="3600"/>
    <n v="10289"/>
    <n v="286"/>
    <x v="1"/>
    <n v="381"/>
    <x v="1"/>
    <s v="USD"/>
    <n v="1481522400"/>
    <n v="1482127200"/>
    <b v="0"/>
    <b v="0"/>
    <s v="technology/wearables"/>
    <x v="2"/>
    <n v="27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x v="0"/>
    <n v="51"/>
    <x v="0"/>
  </r>
  <r>
    <n v="472"/>
    <s v="Turner, Young and Collins"/>
    <s v="Self-enabling clear-thinking framework"/>
    <n v="153800"/>
    <n v="60342"/>
    <n v="39"/>
    <x v="0"/>
    <n v="575"/>
    <x v="1"/>
    <s v="USD"/>
    <n v="1552280400"/>
    <n v="1556946000"/>
    <b v="0"/>
    <b v="0"/>
    <s v="music/rock"/>
    <x v="1"/>
    <n v="105"/>
    <x v="1"/>
  </r>
  <r>
    <n v="473"/>
    <s v="Richardson Inc"/>
    <s v="Assimilated fault-tolerant capacity"/>
    <n v="5000"/>
    <n v="8907"/>
    <n v="178"/>
    <x v="1"/>
    <n v="106"/>
    <x v="1"/>
    <s v="USD"/>
    <n v="1529989200"/>
    <n v="1530075600"/>
    <b v="0"/>
    <b v="0"/>
    <s v="music/electric music"/>
    <x v="1"/>
    <n v="84"/>
    <x v="5"/>
  </r>
  <r>
    <n v="474"/>
    <s v="Santos-Young"/>
    <s v="Enhanced neutral ability"/>
    <n v="4000"/>
    <n v="14606"/>
    <n v="365"/>
    <x v="1"/>
    <n v="142"/>
    <x v="1"/>
    <s v="USD"/>
    <n v="1418709600"/>
    <n v="1418796000"/>
    <b v="0"/>
    <b v="0"/>
    <s v="film &amp; video/television"/>
    <x v="4"/>
    <n v="103"/>
    <x v="19"/>
  </r>
  <r>
    <n v="475"/>
    <s v="Nichols Ltd"/>
    <s v="Function-based attitude-oriented groupware"/>
    <n v="7400"/>
    <n v="8432"/>
    <n v="114"/>
    <x v="1"/>
    <n v="211"/>
    <x v="1"/>
    <s v="USD"/>
    <n v="1372136400"/>
    <n v="1372482000"/>
    <b v="0"/>
    <b v="1"/>
    <s v="publishing/translations"/>
    <x v="5"/>
    <n v="40"/>
    <x v="18"/>
  </r>
  <r>
    <n v="476"/>
    <s v="Murphy PLC"/>
    <s v="Optional solution-oriented instruction set"/>
    <n v="191500"/>
    <n v="57122"/>
    <n v="30"/>
    <x v="0"/>
    <n v="1120"/>
    <x v="1"/>
    <s v="USD"/>
    <n v="1533877200"/>
    <n v="1534395600"/>
    <b v="0"/>
    <b v="0"/>
    <s v="publishing/fiction"/>
    <x v="5"/>
    <n v="51"/>
    <x v="13"/>
  </r>
  <r>
    <n v="477"/>
    <s v="Hogan, Porter and Rivera"/>
    <s v="Organic object-oriented core"/>
    <n v="8500"/>
    <n v="4613"/>
    <n v="54"/>
    <x v="0"/>
    <n v="113"/>
    <x v="1"/>
    <s v="USD"/>
    <n v="1309064400"/>
    <n v="1311397200"/>
    <b v="0"/>
    <b v="0"/>
    <s v="film &amp; video/science fiction"/>
    <x v="4"/>
    <n v="41"/>
    <x v="22"/>
  </r>
  <r>
    <n v="478"/>
    <s v="Lyons LLC"/>
    <s v="Balanced impactful circuit"/>
    <n v="68800"/>
    <n v="162603"/>
    <n v="236"/>
    <x v="1"/>
    <n v="2756"/>
    <x v="1"/>
    <s v="USD"/>
    <n v="1425877200"/>
    <n v="1426914000"/>
    <b v="0"/>
    <b v="0"/>
    <s v="technology/wearables"/>
    <x v="2"/>
    <n v="59"/>
    <x v="8"/>
  </r>
  <r>
    <n v="479"/>
    <s v="Long-Greene"/>
    <s v="Future-proofed heuristic encryption"/>
    <n v="2400"/>
    <n v="12310"/>
    <n v="513"/>
    <x v="1"/>
    <n v="173"/>
    <x v="4"/>
    <s v="GBP"/>
    <n v="1501304400"/>
    <n v="1501477200"/>
    <b v="0"/>
    <b v="0"/>
    <s v="food/food trucks"/>
    <x v="0"/>
    <n v="71"/>
    <x v="0"/>
  </r>
  <r>
    <n v="480"/>
    <s v="Robles-Hudson"/>
    <s v="Balanced bifurcated leverage"/>
    <n v="8600"/>
    <n v="8656"/>
    <n v="101"/>
    <x v="1"/>
    <n v="87"/>
    <x v="1"/>
    <s v="USD"/>
    <n v="1268287200"/>
    <n v="1269061200"/>
    <b v="0"/>
    <b v="1"/>
    <s v="photography/photography books"/>
    <x v="7"/>
    <n v="99"/>
    <x v="14"/>
  </r>
  <r>
    <n v="481"/>
    <s v="Mcclure LLC"/>
    <s v="Sharable discrete budgetary management"/>
    <n v="196600"/>
    <n v="159931"/>
    <n v="81"/>
    <x v="0"/>
    <n v="1538"/>
    <x v="1"/>
    <s v="USD"/>
    <n v="1412139600"/>
    <n v="1415772000"/>
    <b v="0"/>
    <b v="1"/>
    <s v="theater/plays"/>
    <x v="3"/>
    <n v="104"/>
    <x v="3"/>
  </r>
  <r>
    <n v="482"/>
    <s v="Martin, Russell and Baker"/>
    <s v="Focused solution-oriented instruction set"/>
    <n v="4200"/>
    <n v="689"/>
    <n v="16"/>
    <x v="0"/>
    <n v="9"/>
    <x v="1"/>
    <s v="USD"/>
    <n v="1330063200"/>
    <n v="1331013600"/>
    <b v="0"/>
    <b v="1"/>
    <s v="publishing/fiction"/>
    <x v="5"/>
    <n v="77"/>
    <x v="13"/>
  </r>
  <r>
    <n v="483"/>
    <s v="Rice-Parker"/>
    <s v="Down-sized actuating infrastructure"/>
    <n v="91400"/>
    <n v="48236"/>
    <n v="53"/>
    <x v="0"/>
    <n v="554"/>
    <x v="1"/>
    <s v="USD"/>
    <n v="1576130400"/>
    <n v="1576735200"/>
    <b v="0"/>
    <b v="0"/>
    <s v="theater/plays"/>
    <x v="3"/>
    <n v="87"/>
    <x v="3"/>
  </r>
  <r>
    <n v="484"/>
    <s v="Landry Inc"/>
    <s v="Synergistic cohesive adapter"/>
    <n v="29600"/>
    <n v="77021"/>
    <n v="260"/>
    <x v="1"/>
    <n v="1572"/>
    <x v="4"/>
    <s v="GBP"/>
    <n v="1407128400"/>
    <n v="1411362000"/>
    <b v="0"/>
    <b v="1"/>
    <s v="food/food trucks"/>
    <x v="0"/>
    <n v="49"/>
    <x v="0"/>
  </r>
  <r>
    <n v="485"/>
    <s v="Richards-Davis"/>
    <s v="Quality-focused mission-critical structure"/>
    <n v="90600"/>
    <n v="27844"/>
    <n v="31"/>
    <x v="0"/>
    <n v="648"/>
    <x v="4"/>
    <s v="GBP"/>
    <n v="1560142800"/>
    <n v="1563685200"/>
    <b v="0"/>
    <b v="0"/>
    <s v="theater/plays"/>
    <x v="3"/>
    <n v="43"/>
    <x v="3"/>
  </r>
  <r>
    <n v="486"/>
    <s v="Davis, Cox and Fox"/>
    <s v="Compatible exuding Graphical User Interface"/>
    <n v="5200"/>
    <n v="702"/>
    <n v="14"/>
    <x v="0"/>
    <n v="21"/>
    <x v="4"/>
    <s v="GBP"/>
    <n v="1520575200"/>
    <n v="1521867600"/>
    <b v="0"/>
    <b v="1"/>
    <s v="publishing/translations"/>
    <x v="5"/>
    <n v="33"/>
    <x v="18"/>
  </r>
  <r>
    <n v="487"/>
    <s v="Smith-Wallace"/>
    <s v="Monitored 24/7 time-frame"/>
    <n v="110300"/>
    <n v="197024"/>
    <n v="179"/>
    <x v="1"/>
    <n v="2346"/>
    <x v="1"/>
    <s v="USD"/>
    <n v="1492664400"/>
    <n v="1495515600"/>
    <b v="0"/>
    <b v="0"/>
    <s v="theater/plays"/>
    <x v="3"/>
    <n v="84"/>
    <x v="3"/>
  </r>
  <r>
    <n v="488"/>
    <s v="Cordova, Shaw and Wang"/>
    <s v="Virtual secondary open architecture"/>
    <n v="5300"/>
    <n v="11663"/>
    <n v="220"/>
    <x v="1"/>
    <n v="115"/>
    <x v="1"/>
    <s v="USD"/>
    <n v="1454479200"/>
    <n v="1455948000"/>
    <b v="0"/>
    <b v="0"/>
    <s v="theater/plays"/>
    <x v="3"/>
    <n v="101"/>
    <x v="3"/>
  </r>
  <r>
    <n v="489"/>
    <s v="Clark Inc"/>
    <s v="Down-sized mobile time-frame"/>
    <n v="9200"/>
    <n v="9339"/>
    <n v="102"/>
    <x v="1"/>
    <n v="85"/>
    <x v="6"/>
    <s v="EUR"/>
    <n v="1281934800"/>
    <n v="1282366800"/>
    <b v="0"/>
    <b v="0"/>
    <s v="technology/wearables"/>
    <x v="2"/>
    <n v="110"/>
    <x v="8"/>
  </r>
  <r>
    <n v="490"/>
    <s v="Young and Sons"/>
    <s v="Innovative disintermediate encryption"/>
    <n v="2400"/>
    <n v="4596"/>
    <n v="192"/>
    <x v="1"/>
    <n v="144"/>
    <x v="1"/>
    <s v="USD"/>
    <n v="1573970400"/>
    <n v="1574575200"/>
    <b v="0"/>
    <b v="0"/>
    <s v="journalism/audio"/>
    <x v="8"/>
    <n v="32"/>
    <x v="23"/>
  </r>
  <r>
    <n v="491"/>
    <s v="Henson PLC"/>
    <s v="Universal contextually-based knowledgebase"/>
    <n v="56800"/>
    <n v="173437"/>
    <n v="305"/>
    <x v="1"/>
    <n v="2443"/>
    <x v="1"/>
    <s v="USD"/>
    <n v="1372654800"/>
    <n v="1374901200"/>
    <b v="0"/>
    <b v="1"/>
    <s v="food/food trucks"/>
    <x v="0"/>
    <n v="71"/>
    <x v="0"/>
  </r>
  <r>
    <n v="492"/>
    <s v="Garcia Group"/>
    <s v="Persevering interactive matrix"/>
    <n v="191000"/>
    <n v="45831"/>
    <n v="24"/>
    <x v="3"/>
    <n v="595"/>
    <x v="1"/>
    <s v="USD"/>
    <n v="1275886800"/>
    <n v="1278910800"/>
    <b v="1"/>
    <b v="1"/>
    <s v="film &amp; video/shorts"/>
    <x v="4"/>
    <n v="77"/>
    <x v="12"/>
  </r>
  <r>
    <n v="493"/>
    <s v="Adams, Walker and Wong"/>
    <s v="Seamless background framework"/>
    <n v="900"/>
    <n v="6514"/>
    <n v="724"/>
    <x v="1"/>
    <n v="64"/>
    <x v="1"/>
    <s v="USD"/>
    <n v="1561784400"/>
    <n v="1562907600"/>
    <b v="0"/>
    <b v="0"/>
    <s v="photography/photography books"/>
    <x v="7"/>
    <n v="102"/>
    <x v="14"/>
  </r>
  <r>
    <n v="494"/>
    <s v="Hopkins-Browning"/>
    <s v="Balanced upward-trending productivity"/>
    <n v="2500"/>
    <n v="13684"/>
    <n v="547"/>
    <x v="1"/>
    <n v="268"/>
    <x v="1"/>
    <s v="USD"/>
    <n v="1332392400"/>
    <n v="1332478800"/>
    <b v="0"/>
    <b v="0"/>
    <s v="technology/wearables"/>
    <x v="2"/>
    <n v="51"/>
    <x v="8"/>
  </r>
  <r>
    <n v="495"/>
    <s v="Bell, Edwards and Andersen"/>
    <s v="Centralized clear-thinking solution"/>
    <n v="3200"/>
    <n v="13264"/>
    <n v="415"/>
    <x v="1"/>
    <n v="195"/>
    <x v="3"/>
    <s v="DKK"/>
    <n v="1402376400"/>
    <n v="1402722000"/>
    <b v="0"/>
    <b v="0"/>
    <s v="theater/plays"/>
    <x v="3"/>
    <n v="68"/>
    <x v="3"/>
  </r>
  <r>
    <n v="496"/>
    <s v="Morales Group"/>
    <s v="Optimized bi-directional extranet"/>
    <n v="183800"/>
    <n v="1667"/>
    <n v="1"/>
    <x v="0"/>
    <n v="54"/>
    <x v="1"/>
    <s v="USD"/>
    <n v="1495342800"/>
    <n v="1496811600"/>
    <b v="0"/>
    <b v="0"/>
    <s v="film &amp; video/animation"/>
    <x v="4"/>
    <n v="31"/>
    <x v="10"/>
  </r>
  <r>
    <n v="497"/>
    <s v="Lucero Group"/>
    <s v="Intuitive actuating benchmark"/>
    <n v="9800"/>
    <n v="3349"/>
    <n v="34"/>
    <x v="0"/>
    <n v="120"/>
    <x v="1"/>
    <s v="USD"/>
    <n v="1482213600"/>
    <n v="1482213600"/>
    <b v="0"/>
    <b v="1"/>
    <s v="technology/wearables"/>
    <x v="2"/>
    <n v="28"/>
    <x v="8"/>
  </r>
  <r>
    <n v="498"/>
    <s v="Smith, Brown and Davis"/>
    <s v="Devolved background project"/>
    <n v="193400"/>
    <n v="46317"/>
    <n v="24"/>
    <x v="0"/>
    <n v="579"/>
    <x v="3"/>
    <s v="DKK"/>
    <n v="1420092000"/>
    <n v="1420264800"/>
    <b v="0"/>
    <b v="0"/>
    <s v="technology/web"/>
    <x v="2"/>
    <n v="80"/>
    <x v="2"/>
  </r>
  <r>
    <n v="499"/>
    <s v="Hunt Group"/>
    <s v="Reverse-engineered executive emulation"/>
    <n v="163800"/>
    <n v="78743"/>
    <n v="48"/>
    <x v="0"/>
    <n v="2072"/>
    <x v="1"/>
    <s v="USD"/>
    <n v="1458018000"/>
    <n v="1458450000"/>
    <b v="0"/>
    <b v="1"/>
    <s v="film &amp; video/documentary"/>
    <x v="4"/>
    <n v="38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x v="3"/>
    <n v="0"/>
    <x v="3"/>
  </r>
  <r>
    <n v="501"/>
    <s v="Mccann-Le"/>
    <s v="Focused coherent methodology"/>
    <n v="153600"/>
    <n v="107743"/>
    <n v="70"/>
    <x v="0"/>
    <n v="1796"/>
    <x v="1"/>
    <s v="USD"/>
    <n v="1363064400"/>
    <n v="1363237200"/>
    <b v="0"/>
    <b v="0"/>
    <s v="film &amp; video/documentary"/>
    <x v="4"/>
    <n v="60"/>
    <x v="4"/>
  </r>
  <r>
    <n v="502"/>
    <s v="Johnson Inc"/>
    <s v="Reduced context-sensitive complexity"/>
    <n v="1300"/>
    <n v="6889"/>
    <n v="530"/>
    <x v="1"/>
    <n v="186"/>
    <x v="2"/>
    <s v="AUD"/>
    <n v="1343365200"/>
    <n v="1345870800"/>
    <b v="0"/>
    <b v="1"/>
    <s v="games/video games"/>
    <x v="6"/>
    <n v="37"/>
    <x v="11"/>
  </r>
  <r>
    <n v="503"/>
    <s v="Collins LLC"/>
    <s v="Decentralized 4thgeneration time-frame"/>
    <n v="25500"/>
    <n v="45983"/>
    <n v="180"/>
    <x v="1"/>
    <n v="460"/>
    <x v="1"/>
    <s v="USD"/>
    <n v="1435726800"/>
    <n v="1437454800"/>
    <b v="0"/>
    <b v="0"/>
    <s v="film &amp; video/drama"/>
    <x v="4"/>
    <n v="100"/>
    <x v="6"/>
  </r>
  <r>
    <n v="504"/>
    <s v="Smith-Miller"/>
    <s v="De-engineered cohesive moderator"/>
    <n v="7500"/>
    <n v="6924"/>
    <n v="92"/>
    <x v="0"/>
    <n v="62"/>
    <x v="6"/>
    <s v="EUR"/>
    <n v="1431925200"/>
    <n v="1432011600"/>
    <b v="0"/>
    <b v="0"/>
    <s v="music/rock"/>
    <x v="1"/>
    <n v="112"/>
    <x v="1"/>
  </r>
  <r>
    <n v="505"/>
    <s v="Jensen-Vargas"/>
    <s v="Ameliorated explicit parallelism"/>
    <n v="89900"/>
    <n v="12497"/>
    <n v="14"/>
    <x v="0"/>
    <n v="347"/>
    <x v="1"/>
    <s v="USD"/>
    <n v="1362722400"/>
    <n v="1366347600"/>
    <b v="0"/>
    <b v="1"/>
    <s v="publishing/radio &amp; podcasts"/>
    <x v="5"/>
    <n v="36"/>
    <x v="15"/>
  </r>
  <r>
    <n v="506"/>
    <s v="Robles, Bell and Gonzalez"/>
    <s v="Customizable background monitoring"/>
    <n v="18000"/>
    <n v="166874"/>
    <n v="927"/>
    <x v="1"/>
    <n v="2528"/>
    <x v="1"/>
    <s v="USD"/>
    <n v="1511416800"/>
    <n v="1512885600"/>
    <b v="0"/>
    <b v="1"/>
    <s v="theater/plays"/>
    <x v="3"/>
    <n v="66"/>
    <x v="3"/>
  </r>
  <r>
    <n v="507"/>
    <s v="Turner, Miller and Francis"/>
    <s v="Compatible well-modulated budgetary management"/>
    <n v="2100"/>
    <n v="837"/>
    <n v="40"/>
    <x v="0"/>
    <n v="19"/>
    <x v="1"/>
    <s v="USD"/>
    <n v="1365483600"/>
    <n v="1369717200"/>
    <b v="0"/>
    <b v="1"/>
    <s v="technology/web"/>
    <x v="2"/>
    <n v="44"/>
    <x v="2"/>
  </r>
  <r>
    <n v="508"/>
    <s v="Roberts Group"/>
    <s v="Up-sized radical pricing structure"/>
    <n v="172700"/>
    <n v="193820"/>
    <n v="112"/>
    <x v="1"/>
    <n v="3657"/>
    <x v="1"/>
    <s v="USD"/>
    <n v="1532840400"/>
    <n v="1534654800"/>
    <b v="0"/>
    <b v="0"/>
    <s v="theater/plays"/>
    <x v="3"/>
    <n v="53"/>
    <x v="3"/>
  </r>
  <r>
    <n v="509"/>
    <s v="White LLC"/>
    <s v="Robust zero-defect project"/>
    <n v="168500"/>
    <n v="119510"/>
    <n v="71"/>
    <x v="0"/>
    <n v="1258"/>
    <x v="1"/>
    <s v="USD"/>
    <n v="1336194000"/>
    <n v="1337058000"/>
    <b v="0"/>
    <b v="0"/>
    <s v="theater/plays"/>
    <x v="3"/>
    <n v="95"/>
    <x v="3"/>
  </r>
  <r>
    <n v="510"/>
    <s v="Best, Miller and Thomas"/>
    <s v="Re-engineered mobile task-force"/>
    <n v="7800"/>
    <n v="9289"/>
    <n v="119"/>
    <x v="1"/>
    <n v="131"/>
    <x v="2"/>
    <s v="AUD"/>
    <n v="1527742800"/>
    <n v="1529816400"/>
    <b v="0"/>
    <b v="0"/>
    <s v="film &amp; video/drama"/>
    <x v="4"/>
    <n v="71"/>
    <x v="6"/>
  </r>
  <r>
    <n v="511"/>
    <s v="Smith-Mullins"/>
    <s v="User-centric intangible neural-net"/>
    <n v="147800"/>
    <n v="35498"/>
    <n v="24"/>
    <x v="0"/>
    <n v="362"/>
    <x v="1"/>
    <s v="USD"/>
    <n v="1564030800"/>
    <n v="1564894800"/>
    <b v="0"/>
    <b v="0"/>
    <s v="theater/plays"/>
    <x v="3"/>
    <n v="98"/>
    <x v="3"/>
  </r>
  <r>
    <n v="512"/>
    <s v="Williams-Walsh"/>
    <s v="Organized explicit core"/>
    <n v="9100"/>
    <n v="12678"/>
    <n v="139"/>
    <x v="1"/>
    <n v="239"/>
    <x v="1"/>
    <s v="USD"/>
    <n v="1404536400"/>
    <n v="1404622800"/>
    <b v="0"/>
    <b v="1"/>
    <s v="games/video games"/>
    <x v="6"/>
    <n v="53"/>
    <x v="11"/>
  </r>
  <r>
    <n v="513"/>
    <s v="Harrison, Blackwell and Mendez"/>
    <s v="Synchronized 6thgeneration adapter"/>
    <n v="8300"/>
    <n v="3260"/>
    <n v="39"/>
    <x v="3"/>
    <n v="35"/>
    <x v="1"/>
    <s v="USD"/>
    <n v="1284008400"/>
    <n v="1284181200"/>
    <b v="0"/>
    <b v="0"/>
    <s v="film &amp; video/television"/>
    <x v="4"/>
    <n v="93"/>
    <x v="19"/>
  </r>
  <r>
    <n v="514"/>
    <s v="Sanchez, Bradley and Flores"/>
    <s v="Centralized motivating capacity"/>
    <n v="138700"/>
    <n v="31123"/>
    <n v="22"/>
    <x v="3"/>
    <n v="528"/>
    <x v="5"/>
    <s v="CHF"/>
    <n v="1386309600"/>
    <n v="1386741600"/>
    <b v="0"/>
    <b v="1"/>
    <s v="music/rock"/>
    <x v="1"/>
    <n v="59"/>
    <x v="1"/>
  </r>
  <r>
    <n v="515"/>
    <s v="Cox LLC"/>
    <s v="Phased 24hour flexibility"/>
    <n v="8600"/>
    <n v="4797"/>
    <n v="56"/>
    <x v="0"/>
    <n v="133"/>
    <x v="0"/>
    <s v="CAD"/>
    <n v="1324620000"/>
    <n v="1324792800"/>
    <b v="0"/>
    <b v="1"/>
    <s v="theater/plays"/>
    <x v="3"/>
    <n v="36"/>
    <x v="3"/>
  </r>
  <r>
    <n v="516"/>
    <s v="Morales-Odonnell"/>
    <s v="Exclusive 5thgeneration structure"/>
    <n v="125400"/>
    <n v="53324"/>
    <n v="43"/>
    <x v="0"/>
    <n v="846"/>
    <x v="1"/>
    <s v="USD"/>
    <n v="1281070800"/>
    <n v="1284354000"/>
    <b v="0"/>
    <b v="0"/>
    <s v="publishing/nonfiction"/>
    <x v="5"/>
    <n v="63"/>
    <x v="9"/>
  </r>
  <r>
    <n v="517"/>
    <s v="Ramirez LLC"/>
    <s v="Multi-tiered maximized orchestration"/>
    <n v="5900"/>
    <n v="6608"/>
    <n v="112"/>
    <x v="1"/>
    <n v="78"/>
    <x v="1"/>
    <s v="USD"/>
    <n v="1493960400"/>
    <n v="1494392400"/>
    <b v="0"/>
    <b v="0"/>
    <s v="food/food trucks"/>
    <x v="0"/>
    <n v="85"/>
    <x v="0"/>
  </r>
  <r>
    <n v="518"/>
    <s v="Ramirez Group"/>
    <s v="Open-architected uniform instruction set"/>
    <n v="8800"/>
    <n v="622"/>
    <n v="7"/>
    <x v="0"/>
    <n v="10"/>
    <x v="1"/>
    <s v="USD"/>
    <n v="1519365600"/>
    <n v="1519538400"/>
    <b v="0"/>
    <b v="1"/>
    <s v="film &amp; video/animation"/>
    <x v="4"/>
    <n v="62"/>
    <x v="10"/>
  </r>
  <r>
    <n v="519"/>
    <s v="Marsh-Coleman"/>
    <s v="Exclusive asymmetric analyzer"/>
    <n v="177700"/>
    <n v="180802"/>
    <n v="102"/>
    <x v="1"/>
    <n v="1773"/>
    <x v="1"/>
    <s v="USD"/>
    <n v="1420696800"/>
    <n v="1421906400"/>
    <b v="0"/>
    <b v="1"/>
    <s v="music/rock"/>
    <x v="1"/>
    <n v="102"/>
    <x v="1"/>
  </r>
  <r>
    <n v="520"/>
    <s v="Frederick, Jenkins and Collins"/>
    <s v="Organic radical collaboration"/>
    <n v="800"/>
    <n v="3406"/>
    <n v="426"/>
    <x v="1"/>
    <n v="32"/>
    <x v="1"/>
    <s v="USD"/>
    <n v="1555650000"/>
    <n v="1555909200"/>
    <b v="0"/>
    <b v="0"/>
    <s v="theater/plays"/>
    <x v="3"/>
    <n v="106"/>
    <x v="3"/>
  </r>
  <r>
    <n v="521"/>
    <s v="Wilson Ltd"/>
    <s v="Function-based multi-state software"/>
    <n v="7600"/>
    <n v="11061"/>
    <n v="146"/>
    <x v="1"/>
    <n v="369"/>
    <x v="1"/>
    <s v="USD"/>
    <n v="1471928400"/>
    <n v="1472446800"/>
    <b v="0"/>
    <b v="1"/>
    <s v="film &amp; video/drama"/>
    <x v="4"/>
    <n v="30"/>
    <x v="6"/>
  </r>
  <r>
    <n v="522"/>
    <s v="Cline, Peterson and Lowery"/>
    <s v="Innovative static budgetary management"/>
    <n v="50500"/>
    <n v="16389"/>
    <n v="32"/>
    <x v="0"/>
    <n v="191"/>
    <x v="1"/>
    <s v="USD"/>
    <n v="1341291600"/>
    <n v="1342328400"/>
    <b v="0"/>
    <b v="0"/>
    <s v="film &amp; video/shorts"/>
    <x v="4"/>
    <n v="86"/>
    <x v="12"/>
  </r>
  <r>
    <n v="523"/>
    <s v="Underwood, James and Jones"/>
    <s v="Triple-buffered holistic ability"/>
    <n v="900"/>
    <n v="6303"/>
    <n v="700"/>
    <x v="1"/>
    <n v="89"/>
    <x v="1"/>
    <s v="USD"/>
    <n v="1267682400"/>
    <n v="1268114400"/>
    <b v="0"/>
    <b v="0"/>
    <s v="film &amp; video/shorts"/>
    <x v="4"/>
    <n v="71"/>
    <x v="12"/>
  </r>
  <r>
    <n v="524"/>
    <s v="Johnson-Contreras"/>
    <s v="Diverse scalable superstructure"/>
    <n v="96700"/>
    <n v="81136"/>
    <n v="84"/>
    <x v="0"/>
    <n v="1979"/>
    <x v="1"/>
    <s v="USD"/>
    <n v="1272258000"/>
    <n v="1273381200"/>
    <b v="0"/>
    <b v="0"/>
    <s v="theater/plays"/>
    <x v="3"/>
    <n v="41"/>
    <x v="3"/>
  </r>
  <r>
    <n v="525"/>
    <s v="Greene, Lloyd and Sims"/>
    <s v="Balanced leadingedge data-warehouse"/>
    <n v="2100"/>
    <n v="1768"/>
    <n v="84"/>
    <x v="0"/>
    <n v="63"/>
    <x v="1"/>
    <s v="USD"/>
    <n v="1290492000"/>
    <n v="1290837600"/>
    <b v="0"/>
    <b v="0"/>
    <s v="technology/wearables"/>
    <x v="2"/>
    <n v="28"/>
    <x v="8"/>
  </r>
  <r>
    <n v="526"/>
    <s v="Smith-Sparks"/>
    <s v="Digitized bandwidth-monitored open architecture"/>
    <n v="8300"/>
    <n v="12944"/>
    <n v="156"/>
    <x v="1"/>
    <n v="147"/>
    <x v="1"/>
    <s v="USD"/>
    <n v="1451109600"/>
    <n v="1454306400"/>
    <b v="0"/>
    <b v="1"/>
    <s v="theater/plays"/>
    <x v="3"/>
    <n v="88"/>
    <x v="3"/>
  </r>
  <r>
    <n v="527"/>
    <s v="Rosario-Smith"/>
    <s v="Enterprise-wide intermediate portal"/>
    <n v="189200"/>
    <n v="188480"/>
    <n v="100"/>
    <x v="0"/>
    <n v="6080"/>
    <x v="0"/>
    <s v="CAD"/>
    <n v="1454652000"/>
    <n v="1457762400"/>
    <b v="0"/>
    <b v="0"/>
    <s v="film &amp; video/animation"/>
    <x v="4"/>
    <n v="31"/>
    <x v="10"/>
  </r>
  <r>
    <n v="528"/>
    <s v="Avila, Ford and Welch"/>
    <s v="Focused leadingedge matrix"/>
    <n v="9000"/>
    <n v="7227"/>
    <n v="80"/>
    <x v="0"/>
    <n v="80"/>
    <x v="4"/>
    <s v="GBP"/>
    <n v="1385186400"/>
    <n v="1389074400"/>
    <b v="0"/>
    <b v="0"/>
    <s v="music/indie rock"/>
    <x v="1"/>
    <n v="90"/>
    <x v="7"/>
  </r>
  <r>
    <n v="529"/>
    <s v="Gallegos Inc"/>
    <s v="Seamless logistical encryption"/>
    <n v="5100"/>
    <n v="574"/>
    <n v="11"/>
    <x v="0"/>
    <n v="9"/>
    <x v="1"/>
    <s v="USD"/>
    <n v="1399698000"/>
    <n v="1402117200"/>
    <b v="0"/>
    <b v="0"/>
    <s v="games/video games"/>
    <x v="6"/>
    <n v="64"/>
    <x v="11"/>
  </r>
  <r>
    <n v="530"/>
    <s v="Morrow, Santiago and Soto"/>
    <s v="Stand-alone human-resource workforce"/>
    <n v="105000"/>
    <n v="96328"/>
    <n v="92"/>
    <x v="0"/>
    <n v="1784"/>
    <x v="1"/>
    <s v="USD"/>
    <n v="1283230800"/>
    <n v="1284440400"/>
    <b v="0"/>
    <b v="1"/>
    <s v="publishing/fiction"/>
    <x v="5"/>
    <n v="54"/>
    <x v="13"/>
  </r>
  <r>
    <n v="531"/>
    <s v="Berry-Richardson"/>
    <s v="Automated zero tolerance implementation"/>
    <n v="186700"/>
    <n v="178338"/>
    <n v="96"/>
    <x v="2"/>
    <n v="3640"/>
    <x v="5"/>
    <s v="CHF"/>
    <n v="1384149600"/>
    <n v="1388988000"/>
    <b v="0"/>
    <b v="0"/>
    <s v="games/video games"/>
    <x v="6"/>
    <n v="49"/>
    <x v="11"/>
  </r>
  <r>
    <n v="532"/>
    <s v="Cordova-Torres"/>
    <s v="Pre-emptive grid-enabled contingency"/>
    <n v="1600"/>
    <n v="8046"/>
    <n v="503"/>
    <x v="1"/>
    <n v="126"/>
    <x v="0"/>
    <s v="CAD"/>
    <n v="1516860000"/>
    <n v="1516946400"/>
    <b v="0"/>
    <b v="0"/>
    <s v="theater/plays"/>
    <x v="3"/>
    <n v="64"/>
    <x v="3"/>
  </r>
  <r>
    <n v="533"/>
    <s v="Holt, Bernard and Johnson"/>
    <s v="Multi-lateral didactic encoding"/>
    <n v="115600"/>
    <n v="184086"/>
    <n v="159"/>
    <x v="1"/>
    <n v="2218"/>
    <x v="4"/>
    <s v="GBP"/>
    <n v="1374642000"/>
    <n v="1377752400"/>
    <b v="0"/>
    <b v="0"/>
    <s v="music/indie rock"/>
    <x v="1"/>
    <n v="83"/>
    <x v="7"/>
  </r>
  <r>
    <n v="534"/>
    <s v="Clark, Mccormick and Mendoza"/>
    <s v="Self-enabling didactic orchestration"/>
    <n v="89100"/>
    <n v="13385"/>
    <n v="15"/>
    <x v="0"/>
    <n v="243"/>
    <x v="1"/>
    <s v="USD"/>
    <n v="1534482000"/>
    <n v="1534568400"/>
    <b v="0"/>
    <b v="1"/>
    <s v="film &amp; video/drama"/>
    <x v="4"/>
    <n v="55"/>
    <x v="6"/>
  </r>
  <r>
    <n v="535"/>
    <s v="Garrison LLC"/>
    <s v="Profit-focused 24/7 data-warehouse"/>
    <n v="2600"/>
    <n v="12533"/>
    <n v="482"/>
    <x v="1"/>
    <n v="202"/>
    <x v="6"/>
    <s v="EUR"/>
    <n v="1528434000"/>
    <n v="1528606800"/>
    <b v="0"/>
    <b v="1"/>
    <s v="theater/plays"/>
    <x v="3"/>
    <n v="62"/>
    <x v="3"/>
  </r>
  <r>
    <n v="536"/>
    <s v="Shannon-Olson"/>
    <s v="Enhanced methodical middleware"/>
    <n v="9800"/>
    <n v="14697"/>
    <n v="150"/>
    <x v="1"/>
    <n v="140"/>
    <x v="6"/>
    <s v="EUR"/>
    <n v="1282626000"/>
    <n v="1284872400"/>
    <b v="0"/>
    <b v="0"/>
    <s v="publishing/fiction"/>
    <x v="5"/>
    <n v="105"/>
    <x v="13"/>
  </r>
  <r>
    <n v="537"/>
    <s v="Murillo-Mcfarland"/>
    <s v="Synchronized client-driven projection"/>
    <n v="84400"/>
    <n v="98935"/>
    <n v="117"/>
    <x v="1"/>
    <n v="1052"/>
    <x v="3"/>
    <s v="DKK"/>
    <n v="1535605200"/>
    <n v="1537592400"/>
    <b v="1"/>
    <b v="1"/>
    <s v="film &amp; video/documentary"/>
    <x v="4"/>
    <n v="94"/>
    <x v="4"/>
  </r>
  <r>
    <n v="538"/>
    <s v="Young, Gilbert and Escobar"/>
    <s v="Networked didactic time-frame"/>
    <n v="151300"/>
    <n v="57034"/>
    <n v="38"/>
    <x v="0"/>
    <n v="1296"/>
    <x v="1"/>
    <s v="USD"/>
    <n v="1379826000"/>
    <n v="1381208400"/>
    <b v="0"/>
    <b v="0"/>
    <s v="games/mobile games"/>
    <x v="6"/>
    <n v="44"/>
    <x v="20"/>
  </r>
  <r>
    <n v="539"/>
    <s v="Thomas, Welch and Santana"/>
    <s v="Assimilated exuding toolset"/>
    <n v="9800"/>
    <n v="7120"/>
    <n v="73"/>
    <x v="0"/>
    <n v="77"/>
    <x v="1"/>
    <s v="USD"/>
    <n v="1561957200"/>
    <n v="1562475600"/>
    <b v="0"/>
    <b v="1"/>
    <s v="food/food trucks"/>
    <x v="0"/>
    <n v="92"/>
    <x v="0"/>
  </r>
  <r>
    <n v="540"/>
    <s v="Brown-Pena"/>
    <s v="Front-line client-server secured line"/>
    <n v="5300"/>
    <n v="14097"/>
    <n v="266"/>
    <x v="1"/>
    <n v="247"/>
    <x v="1"/>
    <s v="USD"/>
    <n v="1525496400"/>
    <n v="1527397200"/>
    <b v="0"/>
    <b v="0"/>
    <s v="photography/photography books"/>
    <x v="7"/>
    <n v="57"/>
    <x v="14"/>
  </r>
  <r>
    <n v="541"/>
    <s v="Holder, Caldwell and Vance"/>
    <s v="Polarized systemic Internet solution"/>
    <n v="178000"/>
    <n v="43086"/>
    <n v="24"/>
    <x v="0"/>
    <n v="395"/>
    <x v="6"/>
    <s v="EUR"/>
    <n v="1433912400"/>
    <n v="1436158800"/>
    <b v="0"/>
    <b v="0"/>
    <s v="games/mobile games"/>
    <x v="6"/>
    <n v="109"/>
    <x v="20"/>
  </r>
  <r>
    <n v="542"/>
    <s v="Harrison-Bridges"/>
    <s v="Profit-focused exuding moderator"/>
    <n v="77000"/>
    <n v="1930"/>
    <n v="3"/>
    <x v="0"/>
    <n v="49"/>
    <x v="4"/>
    <s v="GBP"/>
    <n v="1453442400"/>
    <n v="1456034400"/>
    <b v="0"/>
    <b v="0"/>
    <s v="music/indie rock"/>
    <x v="1"/>
    <n v="39"/>
    <x v="7"/>
  </r>
  <r>
    <n v="543"/>
    <s v="Johnson, Murphy and Peterson"/>
    <s v="Cross-group high-level moderator"/>
    <n v="84900"/>
    <n v="13864"/>
    <n v="16"/>
    <x v="0"/>
    <n v="180"/>
    <x v="1"/>
    <s v="USD"/>
    <n v="1378875600"/>
    <n v="1380171600"/>
    <b v="0"/>
    <b v="0"/>
    <s v="games/video games"/>
    <x v="6"/>
    <n v="77"/>
    <x v="11"/>
  </r>
  <r>
    <n v="544"/>
    <s v="Taylor Inc"/>
    <s v="Public-key 3rdgeneration system engine"/>
    <n v="2800"/>
    <n v="7742"/>
    <n v="277"/>
    <x v="1"/>
    <n v="84"/>
    <x v="1"/>
    <s v="USD"/>
    <n v="1452232800"/>
    <n v="1453356000"/>
    <b v="0"/>
    <b v="0"/>
    <s v="music/rock"/>
    <x v="1"/>
    <n v="92"/>
    <x v="1"/>
  </r>
  <r>
    <n v="545"/>
    <s v="Deleon and Sons"/>
    <s v="Organized value-added access"/>
    <n v="184800"/>
    <n v="164109"/>
    <n v="89"/>
    <x v="0"/>
    <n v="2690"/>
    <x v="1"/>
    <s v="USD"/>
    <n v="1577253600"/>
    <n v="1578981600"/>
    <b v="0"/>
    <b v="0"/>
    <s v="theater/plays"/>
    <x v="3"/>
    <n v="61"/>
    <x v="3"/>
  </r>
  <r>
    <n v="546"/>
    <s v="Benjamin, Paul and Ferguson"/>
    <s v="Cloned global Graphical User Interface"/>
    <n v="4200"/>
    <n v="6870"/>
    <n v="164"/>
    <x v="1"/>
    <n v="88"/>
    <x v="1"/>
    <s v="USD"/>
    <n v="1537160400"/>
    <n v="1537419600"/>
    <b v="0"/>
    <b v="1"/>
    <s v="theater/plays"/>
    <x v="3"/>
    <n v="78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x v="4"/>
    <n v="81"/>
    <x v="6"/>
  </r>
  <r>
    <n v="548"/>
    <s v="York-Pitts"/>
    <s v="Monitored discrete toolset"/>
    <n v="66100"/>
    <n v="179074"/>
    <n v="271"/>
    <x v="1"/>
    <n v="2985"/>
    <x v="1"/>
    <s v="USD"/>
    <n v="1459486800"/>
    <n v="1460610000"/>
    <b v="0"/>
    <b v="0"/>
    <s v="theater/plays"/>
    <x v="3"/>
    <n v="60"/>
    <x v="3"/>
  </r>
  <r>
    <n v="549"/>
    <s v="Jarvis and Sons"/>
    <s v="Business-focused intermediate system engine"/>
    <n v="29500"/>
    <n v="83843"/>
    <n v="284"/>
    <x v="1"/>
    <n v="762"/>
    <x v="1"/>
    <s v="USD"/>
    <n v="1369717200"/>
    <n v="1370494800"/>
    <b v="0"/>
    <b v="0"/>
    <s v="technology/wearables"/>
    <x v="2"/>
    <n v="110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x v="1"/>
    <n v="4"/>
    <x v="7"/>
  </r>
  <r>
    <n v="551"/>
    <s v="Martin-James"/>
    <s v="Streamlined upward-trending analyzer"/>
    <n v="180100"/>
    <n v="105598"/>
    <n v="59"/>
    <x v="0"/>
    <n v="2779"/>
    <x v="2"/>
    <s v="AUD"/>
    <n v="1419055200"/>
    <n v="1422511200"/>
    <b v="0"/>
    <b v="1"/>
    <s v="technology/web"/>
    <x v="2"/>
    <n v="38"/>
    <x v="2"/>
  </r>
  <r>
    <n v="552"/>
    <s v="Mercer, Solomon and Singleton"/>
    <s v="Distributed human-resource policy"/>
    <n v="9000"/>
    <n v="8866"/>
    <n v="99"/>
    <x v="0"/>
    <n v="92"/>
    <x v="1"/>
    <s v="USD"/>
    <n v="1480140000"/>
    <n v="1480312800"/>
    <b v="0"/>
    <b v="0"/>
    <s v="theater/plays"/>
    <x v="3"/>
    <n v="96"/>
    <x v="3"/>
  </r>
  <r>
    <n v="553"/>
    <s v="Dougherty, Austin and Mills"/>
    <s v="De-engineered 5thgeneration contingency"/>
    <n v="170600"/>
    <n v="75022"/>
    <n v="44"/>
    <x v="0"/>
    <n v="1028"/>
    <x v="1"/>
    <s v="USD"/>
    <n v="1293948000"/>
    <n v="1294034400"/>
    <b v="0"/>
    <b v="0"/>
    <s v="music/rock"/>
    <x v="1"/>
    <n v="73"/>
    <x v="1"/>
  </r>
  <r>
    <n v="554"/>
    <s v="Ritter PLC"/>
    <s v="Multi-channeled upward-trending application"/>
    <n v="9500"/>
    <n v="14408"/>
    <n v="152"/>
    <x v="1"/>
    <n v="554"/>
    <x v="0"/>
    <s v="CAD"/>
    <n v="1482127200"/>
    <n v="1482645600"/>
    <b v="0"/>
    <b v="0"/>
    <s v="music/indie rock"/>
    <x v="1"/>
    <n v="26"/>
    <x v="7"/>
  </r>
  <r>
    <n v="555"/>
    <s v="Anderson Group"/>
    <s v="Organic maximized database"/>
    <n v="6300"/>
    <n v="14089"/>
    <n v="224"/>
    <x v="1"/>
    <n v="135"/>
    <x v="3"/>
    <s v="DKK"/>
    <n v="1396414800"/>
    <n v="1399093200"/>
    <b v="0"/>
    <b v="0"/>
    <s v="music/rock"/>
    <x v="1"/>
    <n v="104"/>
    <x v="1"/>
  </r>
  <r>
    <n v="556"/>
    <s v="Smith and Sons"/>
    <s v="Grass-roots 24/7 attitude"/>
    <n v="5200"/>
    <n v="12467"/>
    <n v="240"/>
    <x v="1"/>
    <n v="122"/>
    <x v="1"/>
    <s v="USD"/>
    <n v="1315285200"/>
    <n v="1315890000"/>
    <b v="0"/>
    <b v="1"/>
    <s v="publishing/translations"/>
    <x v="5"/>
    <n v="102"/>
    <x v="18"/>
  </r>
  <r>
    <n v="557"/>
    <s v="Lam-Hamilton"/>
    <s v="Team-oriented global strategy"/>
    <n v="6000"/>
    <n v="11960"/>
    <n v="199"/>
    <x v="1"/>
    <n v="221"/>
    <x v="1"/>
    <s v="USD"/>
    <n v="1443762000"/>
    <n v="1444021200"/>
    <b v="0"/>
    <b v="1"/>
    <s v="film &amp; video/science fiction"/>
    <x v="4"/>
    <n v="54"/>
    <x v="22"/>
  </r>
  <r>
    <n v="558"/>
    <s v="Ho Ltd"/>
    <s v="Enhanced client-driven capacity"/>
    <n v="5800"/>
    <n v="7966"/>
    <n v="137"/>
    <x v="1"/>
    <n v="126"/>
    <x v="1"/>
    <s v="USD"/>
    <n v="1456293600"/>
    <n v="1460005200"/>
    <b v="0"/>
    <b v="0"/>
    <s v="theater/plays"/>
    <x v="3"/>
    <n v="63"/>
    <x v="3"/>
  </r>
  <r>
    <n v="559"/>
    <s v="Brown, Estrada and Jensen"/>
    <s v="Exclusive systematic productivity"/>
    <n v="105300"/>
    <n v="106321"/>
    <n v="101"/>
    <x v="1"/>
    <n v="1022"/>
    <x v="1"/>
    <s v="USD"/>
    <n v="1470114000"/>
    <n v="1470718800"/>
    <b v="0"/>
    <b v="0"/>
    <s v="theater/plays"/>
    <x v="3"/>
    <n v="104"/>
    <x v="3"/>
  </r>
  <r>
    <n v="560"/>
    <s v="Hunt LLC"/>
    <s v="Re-engineered radical policy"/>
    <n v="20000"/>
    <n v="158832"/>
    <n v="794"/>
    <x v="1"/>
    <n v="3177"/>
    <x v="1"/>
    <s v="USD"/>
    <n v="1321596000"/>
    <n v="1325052000"/>
    <b v="0"/>
    <b v="0"/>
    <s v="film &amp; video/animation"/>
    <x v="4"/>
    <n v="50"/>
    <x v="10"/>
  </r>
  <r>
    <n v="561"/>
    <s v="Fowler-Smith"/>
    <s v="Down-sized logistical adapter"/>
    <n v="3000"/>
    <n v="11091"/>
    <n v="370"/>
    <x v="1"/>
    <n v="198"/>
    <x v="5"/>
    <s v="CHF"/>
    <n v="1318827600"/>
    <n v="1319000400"/>
    <b v="0"/>
    <b v="0"/>
    <s v="theater/plays"/>
    <x v="3"/>
    <n v="56"/>
    <x v="3"/>
  </r>
  <r>
    <n v="562"/>
    <s v="Blair Inc"/>
    <s v="Configurable bandwidth-monitored throughput"/>
    <n v="9900"/>
    <n v="1269"/>
    <n v="13"/>
    <x v="0"/>
    <n v="26"/>
    <x v="5"/>
    <s v="CHF"/>
    <n v="1552366800"/>
    <n v="1552539600"/>
    <b v="0"/>
    <b v="0"/>
    <s v="music/rock"/>
    <x v="1"/>
    <n v="49"/>
    <x v="1"/>
  </r>
  <r>
    <n v="563"/>
    <s v="Kelley, Stanton and Sanchez"/>
    <s v="Optional tangible pricing structure"/>
    <n v="3700"/>
    <n v="5107"/>
    <n v="138"/>
    <x v="1"/>
    <n v="85"/>
    <x v="2"/>
    <s v="AUD"/>
    <n v="1542088800"/>
    <n v="1543816800"/>
    <b v="0"/>
    <b v="0"/>
    <s v="film &amp; video/documentary"/>
    <x v="4"/>
    <n v="60"/>
    <x v="4"/>
  </r>
  <r>
    <n v="564"/>
    <s v="Hernandez-Macdonald"/>
    <s v="Organic high-level implementation"/>
    <n v="168700"/>
    <n v="141393"/>
    <n v="84"/>
    <x v="0"/>
    <n v="1790"/>
    <x v="1"/>
    <s v="USD"/>
    <n v="1426395600"/>
    <n v="1427086800"/>
    <b v="0"/>
    <b v="0"/>
    <s v="theater/plays"/>
    <x v="3"/>
    <n v="79"/>
    <x v="3"/>
  </r>
  <r>
    <n v="565"/>
    <s v="Joseph LLC"/>
    <s v="Decentralized logistical collaboration"/>
    <n v="94900"/>
    <n v="194166"/>
    <n v="205"/>
    <x v="1"/>
    <n v="3596"/>
    <x v="1"/>
    <s v="USD"/>
    <n v="1321336800"/>
    <n v="1323064800"/>
    <b v="0"/>
    <b v="0"/>
    <s v="theater/plays"/>
    <x v="3"/>
    <n v="54"/>
    <x v="3"/>
  </r>
  <r>
    <n v="566"/>
    <s v="Webb-Smith"/>
    <s v="Advanced content-based installation"/>
    <n v="9300"/>
    <n v="4124"/>
    <n v="44"/>
    <x v="0"/>
    <n v="37"/>
    <x v="1"/>
    <s v="USD"/>
    <n v="1456293600"/>
    <n v="1458277200"/>
    <b v="0"/>
    <b v="1"/>
    <s v="music/electric music"/>
    <x v="1"/>
    <n v="111"/>
    <x v="5"/>
  </r>
  <r>
    <n v="567"/>
    <s v="Johns PLC"/>
    <s v="Distributed high-level open architecture"/>
    <n v="6800"/>
    <n v="14865"/>
    <n v="219"/>
    <x v="1"/>
    <n v="244"/>
    <x v="1"/>
    <s v="USD"/>
    <n v="1404968400"/>
    <n v="1405141200"/>
    <b v="0"/>
    <b v="0"/>
    <s v="music/rock"/>
    <x v="1"/>
    <n v="61"/>
    <x v="1"/>
  </r>
  <r>
    <n v="568"/>
    <s v="Hardin-Foley"/>
    <s v="Synergized zero tolerance help-desk"/>
    <n v="72400"/>
    <n v="134688"/>
    <n v="186"/>
    <x v="1"/>
    <n v="5180"/>
    <x v="1"/>
    <s v="USD"/>
    <n v="1279170000"/>
    <n v="1283058000"/>
    <b v="0"/>
    <b v="0"/>
    <s v="theater/plays"/>
    <x v="3"/>
    <n v="26"/>
    <x v="3"/>
  </r>
  <r>
    <n v="569"/>
    <s v="Fischer, Fowler and Arnold"/>
    <s v="Extended multi-tasking definition"/>
    <n v="20100"/>
    <n v="47705"/>
    <n v="237"/>
    <x v="1"/>
    <n v="589"/>
    <x v="6"/>
    <s v="EUR"/>
    <n v="1294725600"/>
    <n v="1295762400"/>
    <b v="0"/>
    <b v="0"/>
    <s v="film &amp; video/animation"/>
    <x v="4"/>
    <n v="81"/>
    <x v="10"/>
  </r>
  <r>
    <n v="570"/>
    <s v="Martinez-Juarez"/>
    <s v="Realigned uniform knowledge user"/>
    <n v="31200"/>
    <n v="95364"/>
    <n v="306"/>
    <x v="1"/>
    <n v="2725"/>
    <x v="1"/>
    <s v="USD"/>
    <n v="1419055200"/>
    <n v="1419573600"/>
    <b v="0"/>
    <b v="1"/>
    <s v="music/rock"/>
    <x v="1"/>
    <n v="35"/>
    <x v="1"/>
  </r>
  <r>
    <n v="571"/>
    <s v="Wilson and Sons"/>
    <s v="Monitored grid-enabled model"/>
    <n v="3500"/>
    <n v="3295"/>
    <n v="94"/>
    <x v="0"/>
    <n v="35"/>
    <x v="6"/>
    <s v="EUR"/>
    <n v="1434690000"/>
    <n v="1438750800"/>
    <b v="0"/>
    <b v="0"/>
    <s v="film &amp; video/shorts"/>
    <x v="4"/>
    <n v="94"/>
    <x v="12"/>
  </r>
  <r>
    <n v="572"/>
    <s v="Clements Group"/>
    <s v="Assimilated actuating policy"/>
    <n v="9000"/>
    <n v="4896"/>
    <n v="54"/>
    <x v="3"/>
    <n v="94"/>
    <x v="1"/>
    <s v="USD"/>
    <n v="1443416400"/>
    <n v="1444798800"/>
    <b v="0"/>
    <b v="1"/>
    <s v="music/rock"/>
    <x v="1"/>
    <n v="52"/>
    <x v="1"/>
  </r>
  <r>
    <n v="573"/>
    <s v="Valenzuela-Cook"/>
    <s v="Total incremental productivity"/>
    <n v="6700"/>
    <n v="7496"/>
    <n v="112"/>
    <x v="1"/>
    <n v="300"/>
    <x v="1"/>
    <s v="USD"/>
    <n v="1399006800"/>
    <n v="1399179600"/>
    <b v="0"/>
    <b v="0"/>
    <s v="journalism/audio"/>
    <x v="8"/>
    <n v="25"/>
    <x v="23"/>
  </r>
  <r>
    <n v="574"/>
    <s v="Parker, Haley and Foster"/>
    <s v="Adaptive local task-force"/>
    <n v="2700"/>
    <n v="9967"/>
    <n v="369"/>
    <x v="1"/>
    <n v="144"/>
    <x v="1"/>
    <s v="USD"/>
    <n v="1575698400"/>
    <n v="1576562400"/>
    <b v="0"/>
    <b v="1"/>
    <s v="food/food trucks"/>
    <x v="0"/>
    <n v="69"/>
    <x v="0"/>
  </r>
  <r>
    <n v="575"/>
    <s v="Fuentes LLC"/>
    <s v="Universal zero-defect concept"/>
    <n v="83300"/>
    <n v="52421"/>
    <n v="63"/>
    <x v="0"/>
    <n v="558"/>
    <x v="1"/>
    <s v="USD"/>
    <n v="1400562000"/>
    <n v="1400821200"/>
    <b v="0"/>
    <b v="1"/>
    <s v="theater/plays"/>
    <x v="3"/>
    <n v="94"/>
    <x v="3"/>
  </r>
  <r>
    <n v="576"/>
    <s v="Moran and Sons"/>
    <s v="Object-based bottom-line superstructure"/>
    <n v="9700"/>
    <n v="6298"/>
    <n v="65"/>
    <x v="0"/>
    <n v="64"/>
    <x v="1"/>
    <s v="USD"/>
    <n v="1509512400"/>
    <n v="1510984800"/>
    <b v="0"/>
    <b v="0"/>
    <s v="theater/plays"/>
    <x v="3"/>
    <n v="98"/>
    <x v="3"/>
  </r>
  <r>
    <n v="577"/>
    <s v="Stevens Inc"/>
    <s v="Adaptive 24hour projection"/>
    <n v="8200"/>
    <n v="1546"/>
    <n v="19"/>
    <x v="3"/>
    <n v="37"/>
    <x v="1"/>
    <s v="USD"/>
    <n v="1299823200"/>
    <n v="1302066000"/>
    <b v="0"/>
    <b v="0"/>
    <s v="music/jazz"/>
    <x v="1"/>
    <n v="42"/>
    <x v="17"/>
  </r>
  <r>
    <n v="578"/>
    <s v="Martinez-Johnson"/>
    <s v="Sharable radical toolset"/>
    <n v="96500"/>
    <n v="16168"/>
    <n v="17"/>
    <x v="0"/>
    <n v="245"/>
    <x v="1"/>
    <s v="USD"/>
    <n v="1322719200"/>
    <n v="1322978400"/>
    <b v="0"/>
    <b v="0"/>
    <s v="film &amp; video/science fiction"/>
    <x v="4"/>
    <n v="66"/>
    <x v="22"/>
  </r>
  <r>
    <n v="579"/>
    <s v="Franklin Inc"/>
    <s v="Focused multimedia knowledgebase"/>
    <n v="6200"/>
    <n v="6269"/>
    <n v="101"/>
    <x v="1"/>
    <n v="87"/>
    <x v="1"/>
    <s v="USD"/>
    <n v="1312693200"/>
    <n v="1313730000"/>
    <b v="0"/>
    <b v="0"/>
    <s v="music/jazz"/>
    <x v="1"/>
    <n v="72"/>
    <x v="17"/>
  </r>
  <r>
    <n v="580"/>
    <s v="Perez PLC"/>
    <s v="Seamless 6thgeneration extranet"/>
    <n v="43800"/>
    <n v="149578"/>
    <n v="342"/>
    <x v="1"/>
    <n v="3116"/>
    <x v="1"/>
    <s v="USD"/>
    <n v="1393394400"/>
    <n v="1394085600"/>
    <b v="0"/>
    <b v="0"/>
    <s v="theater/plays"/>
    <x v="3"/>
    <n v="48"/>
    <x v="3"/>
  </r>
  <r>
    <n v="581"/>
    <s v="Sanchez, Cross and Savage"/>
    <s v="Sharable mobile knowledgebase"/>
    <n v="6000"/>
    <n v="3841"/>
    <n v="64"/>
    <x v="0"/>
    <n v="71"/>
    <x v="1"/>
    <s v="USD"/>
    <n v="1304053200"/>
    <n v="1305349200"/>
    <b v="0"/>
    <b v="0"/>
    <s v="technology/web"/>
    <x v="2"/>
    <n v="54"/>
    <x v="2"/>
  </r>
  <r>
    <n v="582"/>
    <s v="Pineda Ltd"/>
    <s v="Cross-group global system engine"/>
    <n v="8700"/>
    <n v="4531"/>
    <n v="52"/>
    <x v="0"/>
    <n v="42"/>
    <x v="1"/>
    <s v="USD"/>
    <n v="1433912400"/>
    <n v="1434344400"/>
    <b v="0"/>
    <b v="1"/>
    <s v="games/video games"/>
    <x v="6"/>
    <n v="108"/>
    <x v="11"/>
  </r>
  <r>
    <n v="583"/>
    <s v="Powell and Sons"/>
    <s v="Centralized clear-thinking conglomeration"/>
    <n v="18900"/>
    <n v="60934"/>
    <n v="322"/>
    <x v="1"/>
    <n v="909"/>
    <x v="1"/>
    <s v="USD"/>
    <n v="1329717600"/>
    <n v="1331186400"/>
    <b v="0"/>
    <b v="0"/>
    <s v="film &amp; video/documentary"/>
    <x v="4"/>
    <n v="67"/>
    <x v="4"/>
  </r>
  <r>
    <n v="584"/>
    <s v="Nunez-Richards"/>
    <s v="De-engineered cohesive system engine"/>
    <n v="86400"/>
    <n v="103255"/>
    <n v="120"/>
    <x v="1"/>
    <n v="1613"/>
    <x v="1"/>
    <s v="USD"/>
    <n v="1335330000"/>
    <n v="1336539600"/>
    <b v="0"/>
    <b v="0"/>
    <s v="technology/web"/>
    <x v="2"/>
    <n v="64"/>
    <x v="2"/>
  </r>
  <r>
    <n v="585"/>
    <s v="Pugh LLC"/>
    <s v="Reactive analyzing function"/>
    <n v="8900"/>
    <n v="13065"/>
    <n v="147"/>
    <x v="1"/>
    <n v="136"/>
    <x v="1"/>
    <s v="USD"/>
    <n v="1268888400"/>
    <n v="1269752400"/>
    <b v="0"/>
    <b v="0"/>
    <s v="publishing/translations"/>
    <x v="5"/>
    <n v="96"/>
    <x v="18"/>
  </r>
  <r>
    <n v="586"/>
    <s v="Rowe-Wong"/>
    <s v="Robust hybrid budgetary management"/>
    <n v="700"/>
    <n v="6654"/>
    <n v="951"/>
    <x v="1"/>
    <n v="130"/>
    <x v="1"/>
    <s v="USD"/>
    <n v="1289973600"/>
    <n v="1291615200"/>
    <b v="0"/>
    <b v="0"/>
    <s v="music/rock"/>
    <x v="1"/>
    <n v="51"/>
    <x v="1"/>
  </r>
  <r>
    <n v="587"/>
    <s v="Williams-Santos"/>
    <s v="Open-source analyzing monitoring"/>
    <n v="9400"/>
    <n v="6852"/>
    <n v="73"/>
    <x v="0"/>
    <n v="156"/>
    <x v="0"/>
    <s v="CAD"/>
    <n v="1547877600"/>
    <n v="1552366800"/>
    <b v="0"/>
    <b v="1"/>
    <s v="food/food trucks"/>
    <x v="0"/>
    <n v="44"/>
    <x v="0"/>
  </r>
  <r>
    <n v="588"/>
    <s v="Weber Inc"/>
    <s v="Up-sized discrete firmware"/>
    <n v="157600"/>
    <n v="124517"/>
    <n v="79"/>
    <x v="0"/>
    <n v="1368"/>
    <x v="4"/>
    <s v="GBP"/>
    <n v="1269493200"/>
    <n v="1272171600"/>
    <b v="0"/>
    <b v="0"/>
    <s v="theater/plays"/>
    <x v="3"/>
    <n v="91"/>
    <x v="3"/>
  </r>
  <r>
    <n v="589"/>
    <s v="Avery, Brown and Parker"/>
    <s v="Exclusive intangible extranet"/>
    <n v="7900"/>
    <n v="5113"/>
    <n v="65"/>
    <x v="0"/>
    <n v="102"/>
    <x v="1"/>
    <s v="USD"/>
    <n v="1436072400"/>
    <n v="1436677200"/>
    <b v="0"/>
    <b v="0"/>
    <s v="film &amp; video/documentary"/>
    <x v="4"/>
    <n v="50"/>
    <x v="4"/>
  </r>
  <r>
    <n v="590"/>
    <s v="Cox Group"/>
    <s v="Synergized analyzing process improvement"/>
    <n v="7100"/>
    <n v="5824"/>
    <n v="82"/>
    <x v="0"/>
    <n v="86"/>
    <x v="2"/>
    <s v="AUD"/>
    <n v="1419141600"/>
    <n v="1420092000"/>
    <b v="0"/>
    <b v="0"/>
    <s v="publishing/radio &amp; podcasts"/>
    <x v="5"/>
    <n v="68"/>
    <x v="15"/>
  </r>
  <r>
    <n v="591"/>
    <s v="Jensen LLC"/>
    <s v="Realigned dedicated system engine"/>
    <n v="600"/>
    <n v="6226"/>
    <n v="1038"/>
    <x v="1"/>
    <n v="102"/>
    <x v="1"/>
    <s v="USD"/>
    <n v="1279083600"/>
    <n v="1279947600"/>
    <b v="0"/>
    <b v="0"/>
    <s v="games/video games"/>
    <x v="6"/>
    <n v="61"/>
    <x v="11"/>
  </r>
  <r>
    <n v="592"/>
    <s v="Brown Inc"/>
    <s v="Object-based bandwidth-monitored concept"/>
    <n v="156800"/>
    <n v="20243"/>
    <n v="13"/>
    <x v="0"/>
    <n v="253"/>
    <x v="1"/>
    <s v="USD"/>
    <n v="1401426000"/>
    <n v="1402203600"/>
    <b v="0"/>
    <b v="0"/>
    <s v="theater/plays"/>
    <x v="3"/>
    <n v="80"/>
    <x v="3"/>
  </r>
  <r>
    <n v="593"/>
    <s v="Hale-Hayes"/>
    <s v="Ameliorated client-driven open system"/>
    <n v="121600"/>
    <n v="188288"/>
    <n v="155"/>
    <x v="1"/>
    <n v="4006"/>
    <x v="1"/>
    <s v="USD"/>
    <n v="1395810000"/>
    <n v="1396933200"/>
    <b v="0"/>
    <b v="0"/>
    <s v="film &amp; video/animation"/>
    <x v="4"/>
    <n v="47"/>
    <x v="10"/>
  </r>
  <r>
    <n v="594"/>
    <s v="Mcbride PLC"/>
    <s v="Upgradable leadingedge Local Area Network"/>
    <n v="157300"/>
    <n v="11167"/>
    <n v="7"/>
    <x v="0"/>
    <n v="157"/>
    <x v="1"/>
    <s v="USD"/>
    <n v="1467003600"/>
    <n v="1467262800"/>
    <b v="0"/>
    <b v="1"/>
    <s v="theater/plays"/>
    <x v="3"/>
    <n v="71"/>
    <x v="3"/>
  </r>
  <r>
    <n v="595"/>
    <s v="Harris-Jennings"/>
    <s v="Customizable intermediate data-warehouse"/>
    <n v="70300"/>
    <n v="146595"/>
    <n v="209"/>
    <x v="1"/>
    <n v="1629"/>
    <x v="1"/>
    <s v="USD"/>
    <n v="1268715600"/>
    <n v="1270530000"/>
    <b v="0"/>
    <b v="1"/>
    <s v="theater/plays"/>
    <x v="3"/>
    <n v="90"/>
    <x v="3"/>
  </r>
  <r>
    <n v="596"/>
    <s v="Becker-Scott"/>
    <s v="Managed optimizing archive"/>
    <n v="7900"/>
    <n v="7875"/>
    <n v="100"/>
    <x v="0"/>
    <n v="183"/>
    <x v="1"/>
    <s v="USD"/>
    <n v="1457157600"/>
    <n v="1457762400"/>
    <b v="0"/>
    <b v="1"/>
    <s v="film &amp; video/drama"/>
    <x v="4"/>
    <n v="43"/>
    <x v="6"/>
  </r>
  <r>
    <n v="597"/>
    <s v="Todd, Freeman and Henry"/>
    <s v="Diverse systematic projection"/>
    <n v="73800"/>
    <n v="148779"/>
    <n v="202"/>
    <x v="1"/>
    <n v="2188"/>
    <x v="1"/>
    <s v="USD"/>
    <n v="1573970400"/>
    <n v="1575525600"/>
    <b v="0"/>
    <b v="0"/>
    <s v="theater/plays"/>
    <x v="3"/>
    <n v="68"/>
    <x v="3"/>
  </r>
  <r>
    <n v="598"/>
    <s v="Martinez, Garza and Young"/>
    <s v="Up-sized web-enabled info-mediaries"/>
    <n v="108500"/>
    <n v="175868"/>
    <n v="162"/>
    <x v="1"/>
    <n v="2409"/>
    <x v="6"/>
    <s v="EUR"/>
    <n v="1276578000"/>
    <n v="1279083600"/>
    <b v="0"/>
    <b v="0"/>
    <s v="music/rock"/>
    <x v="1"/>
    <n v="73"/>
    <x v="1"/>
  </r>
  <r>
    <n v="599"/>
    <s v="Smith-Ramos"/>
    <s v="Persevering optimizing Graphical User Interface"/>
    <n v="140300"/>
    <n v="5112"/>
    <n v="4"/>
    <x v="0"/>
    <n v="82"/>
    <x v="3"/>
    <s v="DKK"/>
    <n v="1423720800"/>
    <n v="1424412000"/>
    <b v="0"/>
    <b v="0"/>
    <s v="film &amp; video/documentary"/>
    <x v="4"/>
    <n v="62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x v="0"/>
    <n v="5"/>
    <x v="0"/>
  </r>
  <r>
    <n v="601"/>
    <s v="Waters and Sons"/>
    <s v="Inverse neutral structure"/>
    <n v="6300"/>
    <n v="13018"/>
    <n v="207"/>
    <x v="1"/>
    <n v="194"/>
    <x v="1"/>
    <s v="USD"/>
    <n v="1401426000"/>
    <n v="1402894800"/>
    <b v="1"/>
    <b v="0"/>
    <s v="technology/wearables"/>
    <x v="2"/>
    <n v="67"/>
    <x v="8"/>
  </r>
  <r>
    <n v="602"/>
    <s v="Brown Ltd"/>
    <s v="Quality-focused system-worthy support"/>
    <n v="71100"/>
    <n v="91176"/>
    <n v="128"/>
    <x v="1"/>
    <n v="1140"/>
    <x v="1"/>
    <s v="USD"/>
    <n v="1433480400"/>
    <n v="1434430800"/>
    <b v="0"/>
    <b v="0"/>
    <s v="theater/plays"/>
    <x v="3"/>
    <n v="80"/>
    <x v="3"/>
  </r>
  <r>
    <n v="603"/>
    <s v="Christian, Yates and Greer"/>
    <s v="Vision-oriented 5thgeneration array"/>
    <n v="5300"/>
    <n v="6342"/>
    <n v="120"/>
    <x v="1"/>
    <n v="102"/>
    <x v="1"/>
    <s v="USD"/>
    <n v="1555563600"/>
    <n v="1557896400"/>
    <b v="0"/>
    <b v="0"/>
    <s v="theater/plays"/>
    <x v="3"/>
    <n v="62"/>
    <x v="3"/>
  </r>
  <r>
    <n v="604"/>
    <s v="Cole, Hernandez and Rodriguez"/>
    <s v="Cross-platform logistical circuit"/>
    <n v="88700"/>
    <n v="151438"/>
    <n v="171"/>
    <x v="1"/>
    <n v="2857"/>
    <x v="1"/>
    <s v="USD"/>
    <n v="1295676000"/>
    <n v="1297490400"/>
    <b v="0"/>
    <b v="0"/>
    <s v="theater/plays"/>
    <x v="3"/>
    <n v="53"/>
    <x v="3"/>
  </r>
  <r>
    <n v="605"/>
    <s v="Ortiz, Valenzuela and Collins"/>
    <s v="Profound solution-oriented matrix"/>
    <n v="3300"/>
    <n v="6178"/>
    <n v="187"/>
    <x v="1"/>
    <n v="107"/>
    <x v="1"/>
    <s v="USD"/>
    <n v="1443848400"/>
    <n v="1447394400"/>
    <b v="0"/>
    <b v="0"/>
    <s v="publishing/nonfiction"/>
    <x v="5"/>
    <n v="58"/>
    <x v="9"/>
  </r>
  <r>
    <n v="606"/>
    <s v="Valencia PLC"/>
    <s v="Extended asynchronous initiative"/>
    <n v="3400"/>
    <n v="6405"/>
    <n v="188"/>
    <x v="1"/>
    <n v="160"/>
    <x v="4"/>
    <s v="GBP"/>
    <n v="1457330400"/>
    <n v="1458277200"/>
    <b v="0"/>
    <b v="0"/>
    <s v="music/rock"/>
    <x v="1"/>
    <n v="40"/>
    <x v="1"/>
  </r>
  <r>
    <n v="607"/>
    <s v="Gordon, Mendez and Johnson"/>
    <s v="Fundamental needs-based frame"/>
    <n v="137600"/>
    <n v="180667"/>
    <n v="131"/>
    <x v="1"/>
    <n v="2230"/>
    <x v="1"/>
    <s v="USD"/>
    <n v="1395550800"/>
    <n v="1395723600"/>
    <b v="0"/>
    <b v="0"/>
    <s v="food/food trucks"/>
    <x v="0"/>
    <n v="81"/>
    <x v="0"/>
  </r>
  <r>
    <n v="608"/>
    <s v="Johnson Group"/>
    <s v="Compatible full-range leverage"/>
    <n v="3900"/>
    <n v="11075"/>
    <n v="284"/>
    <x v="1"/>
    <n v="316"/>
    <x v="1"/>
    <s v="USD"/>
    <n v="1551852000"/>
    <n v="1552197600"/>
    <b v="0"/>
    <b v="1"/>
    <s v="music/jazz"/>
    <x v="1"/>
    <n v="35"/>
    <x v="17"/>
  </r>
  <r>
    <n v="609"/>
    <s v="Rose-Fuller"/>
    <s v="Upgradable holistic system engine"/>
    <n v="10000"/>
    <n v="12042"/>
    <n v="120"/>
    <x v="1"/>
    <n v="117"/>
    <x v="1"/>
    <s v="USD"/>
    <n v="1547618400"/>
    <n v="1549087200"/>
    <b v="0"/>
    <b v="0"/>
    <s v="film &amp; video/science fiction"/>
    <x v="4"/>
    <n v="103"/>
    <x v="22"/>
  </r>
  <r>
    <n v="610"/>
    <s v="Hughes, Mendez and Patterson"/>
    <s v="Stand-alone multi-state data-warehouse"/>
    <n v="42800"/>
    <n v="179356"/>
    <n v="419"/>
    <x v="1"/>
    <n v="6406"/>
    <x v="1"/>
    <s v="USD"/>
    <n v="1355637600"/>
    <n v="1356847200"/>
    <b v="0"/>
    <b v="0"/>
    <s v="theater/plays"/>
    <x v="3"/>
    <n v="28"/>
    <x v="3"/>
  </r>
  <r>
    <n v="611"/>
    <s v="Brady, Cortez and Rodriguez"/>
    <s v="Multi-lateral maximized core"/>
    <n v="8200"/>
    <n v="1136"/>
    <n v="14"/>
    <x v="3"/>
    <n v="15"/>
    <x v="1"/>
    <s v="USD"/>
    <n v="1374728400"/>
    <n v="1375765200"/>
    <b v="0"/>
    <b v="0"/>
    <s v="theater/plays"/>
    <x v="3"/>
    <n v="76"/>
    <x v="3"/>
  </r>
  <r>
    <n v="612"/>
    <s v="Wang, Nguyen and Horton"/>
    <s v="Innovative holistic hub"/>
    <n v="6200"/>
    <n v="8645"/>
    <n v="139"/>
    <x v="1"/>
    <n v="192"/>
    <x v="1"/>
    <s v="USD"/>
    <n v="1287810000"/>
    <n v="1289800800"/>
    <b v="0"/>
    <b v="0"/>
    <s v="music/electric music"/>
    <x v="1"/>
    <n v="45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x v="3"/>
    <n v="74"/>
    <x v="3"/>
  </r>
  <r>
    <n v="614"/>
    <s v="Barnett and Sons"/>
    <s v="Business-focused dynamic info-mediaries"/>
    <n v="26500"/>
    <n v="41205"/>
    <n v="155"/>
    <x v="1"/>
    <n v="723"/>
    <x v="1"/>
    <s v="USD"/>
    <n v="1484114400"/>
    <n v="1485669600"/>
    <b v="0"/>
    <b v="0"/>
    <s v="theater/plays"/>
    <x v="3"/>
    <n v="57"/>
    <x v="3"/>
  </r>
  <r>
    <n v="615"/>
    <s v="Petersen-Rodriguez"/>
    <s v="Digitized clear-thinking installation"/>
    <n v="8500"/>
    <n v="14488"/>
    <n v="170"/>
    <x v="1"/>
    <n v="170"/>
    <x v="6"/>
    <s v="EUR"/>
    <n v="1461906000"/>
    <n v="1462770000"/>
    <b v="0"/>
    <b v="0"/>
    <s v="theater/plays"/>
    <x v="3"/>
    <n v="85"/>
    <x v="3"/>
  </r>
  <r>
    <n v="616"/>
    <s v="Burnett-Mora"/>
    <s v="Quality-focused 24/7 superstructure"/>
    <n v="6400"/>
    <n v="12129"/>
    <n v="190"/>
    <x v="1"/>
    <n v="238"/>
    <x v="4"/>
    <s v="GBP"/>
    <n v="1379653200"/>
    <n v="1379739600"/>
    <b v="0"/>
    <b v="1"/>
    <s v="music/indie rock"/>
    <x v="1"/>
    <n v="51"/>
    <x v="7"/>
  </r>
  <r>
    <n v="617"/>
    <s v="King LLC"/>
    <s v="Multi-channeled local intranet"/>
    <n v="1400"/>
    <n v="3496"/>
    <n v="250"/>
    <x v="1"/>
    <n v="55"/>
    <x v="1"/>
    <s v="USD"/>
    <n v="1401858000"/>
    <n v="1402722000"/>
    <b v="0"/>
    <b v="0"/>
    <s v="theater/plays"/>
    <x v="3"/>
    <n v="64"/>
    <x v="3"/>
  </r>
  <r>
    <n v="618"/>
    <s v="Miller Ltd"/>
    <s v="Open-architected mobile emulation"/>
    <n v="198600"/>
    <n v="97037"/>
    <n v="49"/>
    <x v="0"/>
    <n v="1198"/>
    <x v="1"/>
    <s v="USD"/>
    <n v="1367470800"/>
    <n v="1369285200"/>
    <b v="0"/>
    <b v="0"/>
    <s v="publishing/nonfiction"/>
    <x v="5"/>
    <n v="81"/>
    <x v="9"/>
  </r>
  <r>
    <n v="619"/>
    <s v="Case LLC"/>
    <s v="Ameliorated foreground methodology"/>
    <n v="195900"/>
    <n v="55757"/>
    <n v="28"/>
    <x v="0"/>
    <n v="648"/>
    <x v="1"/>
    <s v="USD"/>
    <n v="1304658000"/>
    <n v="1304744400"/>
    <b v="1"/>
    <b v="1"/>
    <s v="theater/plays"/>
    <x v="3"/>
    <n v="86"/>
    <x v="3"/>
  </r>
  <r>
    <n v="620"/>
    <s v="Swanson, Wilson and Baker"/>
    <s v="Synergized well-modulated project"/>
    <n v="4300"/>
    <n v="11525"/>
    <n v="268"/>
    <x v="1"/>
    <n v="128"/>
    <x v="2"/>
    <s v="AUD"/>
    <n v="1467954000"/>
    <n v="1468299600"/>
    <b v="0"/>
    <b v="0"/>
    <s v="photography/photography books"/>
    <x v="7"/>
    <n v="90"/>
    <x v="14"/>
  </r>
  <r>
    <n v="621"/>
    <s v="Dean, Fox and Phillips"/>
    <s v="Extended context-sensitive forecast"/>
    <n v="25600"/>
    <n v="158669"/>
    <n v="620"/>
    <x v="1"/>
    <n v="2144"/>
    <x v="1"/>
    <s v="USD"/>
    <n v="1473742800"/>
    <n v="1474174800"/>
    <b v="0"/>
    <b v="0"/>
    <s v="theater/plays"/>
    <x v="3"/>
    <n v="74"/>
    <x v="3"/>
  </r>
  <r>
    <n v="622"/>
    <s v="Smith-Smith"/>
    <s v="Total leadingedge neural-net"/>
    <n v="189000"/>
    <n v="5916"/>
    <n v="3"/>
    <x v="0"/>
    <n v="64"/>
    <x v="1"/>
    <s v="USD"/>
    <n v="1523768400"/>
    <n v="1526014800"/>
    <b v="0"/>
    <b v="0"/>
    <s v="music/indie rock"/>
    <x v="1"/>
    <n v="92"/>
    <x v="7"/>
  </r>
  <r>
    <n v="623"/>
    <s v="Smith, Scott and Rodriguez"/>
    <s v="Organic actuating protocol"/>
    <n v="94300"/>
    <n v="150806"/>
    <n v="160"/>
    <x v="1"/>
    <n v="2693"/>
    <x v="4"/>
    <s v="GBP"/>
    <n v="1437022800"/>
    <n v="1437454800"/>
    <b v="0"/>
    <b v="0"/>
    <s v="theater/plays"/>
    <x v="3"/>
    <n v="56"/>
    <x v="3"/>
  </r>
  <r>
    <n v="624"/>
    <s v="White, Robertson and Roberts"/>
    <s v="Down-sized national software"/>
    <n v="5100"/>
    <n v="14249"/>
    <n v="279"/>
    <x v="1"/>
    <n v="432"/>
    <x v="1"/>
    <s v="USD"/>
    <n v="1422165600"/>
    <n v="1422684000"/>
    <b v="0"/>
    <b v="0"/>
    <s v="photography/photography books"/>
    <x v="7"/>
    <n v="33"/>
    <x v="14"/>
  </r>
  <r>
    <n v="625"/>
    <s v="Martinez Inc"/>
    <s v="Organic upward-trending Graphical User Interface"/>
    <n v="7500"/>
    <n v="5803"/>
    <n v="77"/>
    <x v="0"/>
    <n v="62"/>
    <x v="1"/>
    <s v="USD"/>
    <n v="1580104800"/>
    <n v="1581314400"/>
    <b v="0"/>
    <b v="0"/>
    <s v="theater/plays"/>
    <x v="3"/>
    <n v="94"/>
    <x v="3"/>
  </r>
  <r>
    <n v="626"/>
    <s v="Tucker, Mccoy and Marquez"/>
    <s v="Synergistic tertiary budgetary management"/>
    <n v="6400"/>
    <n v="13205"/>
    <n v="206"/>
    <x v="1"/>
    <n v="189"/>
    <x v="1"/>
    <s v="USD"/>
    <n v="1285650000"/>
    <n v="1286427600"/>
    <b v="0"/>
    <b v="1"/>
    <s v="theater/plays"/>
    <x v="3"/>
    <n v="70"/>
    <x v="3"/>
  </r>
  <r>
    <n v="627"/>
    <s v="Martin, Lee and Armstrong"/>
    <s v="Open-architected incremental ability"/>
    <n v="1600"/>
    <n v="11108"/>
    <n v="694"/>
    <x v="1"/>
    <n v="154"/>
    <x v="4"/>
    <s v="GBP"/>
    <n v="1276664400"/>
    <n v="1278738000"/>
    <b v="1"/>
    <b v="0"/>
    <s v="food/food trucks"/>
    <x v="0"/>
    <n v="72"/>
    <x v="0"/>
  </r>
  <r>
    <n v="628"/>
    <s v="Dunn, Moreno and Green"/>
    <s v="Intuitive object-oriented task-force"/>
    <n v="1900"/>
    <n v="2884"/>
    <n v="152"/>
    <x v="1"/>
    <n v="96"/>
    <x v="1"/>
    <s v="USD"/>
    <n v="1286168400"/>
    <n v="1286427600"/>
    <b v="0"/>
    <b v="0"/>
    <s v="music/indie rock"/>
    <x v="1"/>
    <n v="30"/>
    <x v="7"/>
  </r>
  <r>
    <n v="629"/>
    <s v="Jackson, Martinez and Ray"/>
    <s v="Multi-tiered executive toolset"/>
    <n v="85900"/>
    <n v="55476"/>
    <n v="65"/>
    <x v="0"/>
    <n v="750"/>
    <x v="1"/>
    <s v="USD"/>
    <n v="1467781200"/>
    <n v="1467954000"/>
    <b v="0"/>
    <b v="1"/>
    <s v="theater/plays"/>
    <x v="3"/>
    <n v="74"/>
    <x v="3"/>
  </r>
  <r>
    <n v="630"/>
    <s v="Patterson-Johnson"/>
    <s v="Grass-roots directional workforce"/>
    <n v="9500"/>
    <n v="5973"/>
    <n v="63"/>
    <x v="3"/>
    <n v="87"/>
    <x v="1"/>
    <s v="USD"/>
    <n v="1556686800"/>
    <n v="1557637200"/>
    <b v="0"/>
    <b v="1"/>
    <s v="theater/plays"/>
    <x v="3"/>
    <n v="69"/>
    <x v="3"/>
  </r>
  <r>
    <n v="631"/>
    <s v="Carlson-Hernandez"/>
    <s v="Quality-focused real-time solution"/>
    <n v="59200"/>
    <n v="183756"/>
    <n v="310"/>
    <x v="1"/>
    <n v="3063"/>
    <x v="1"/>
    <s v="USD"/>
    <n v="1553576400"/>
    <n v="1553922000"/>
    <b v="0"/>
    <b v="0"/>
    <s v="theater/plays"/>
    <x v="3"/>
    <n v="60"/>
    <x v="3"/>
  </r>
  <r>
    <n v="632"/>
    <s v="Parker PLC"/>
    <s v="Reduced interactive matrix"/>
    <n v="72100"/>
    <n v="30902"/>
    <n v="43"/>
    <x v="2"/>
    <n v="278"/>
    <x v="1"/>
    <s v="USD"/>
    <n v="1414904400"/>
    <n v="1416463200"/>
    <b v="0"/>
    <b v="0"/>
    <s v="theater/plays"/>
    <x v="3"/>
    <n v="111"/>
    <x v="3"/>
  </r>
  <r>
    <n v="633"/>
    <s v="Yu and Sons"/>
    <s v="Adaptive context-sensitive architecture"/>
    <n v="6700"/>
    <n v="5569"/>
    <n v="83"/>
    <x v="0"/>
    <n v="105"/>
    <x v="1"/>
    <s v="USD"/>
    <n v="1446876000"/>
    <n v="1447221600"/>
    <b v="0"/>
    <b v="0"/>
    <s v="film &amp; video/animation"/>
    <x v="4"/>
    <n v="53"/>
    <x v="10"/>
  </r>
  <r>
    <n v="634"/>
    <s v="Taylor, Johnson and Hernandez"/>
    <s v="Polarized incremental portal"/>
    <n v="118200"/>
    <n v="92824"/>
    <n v="79"/>
    <x v="3"/>
    <n v="1658"/>
    <x v="1"/>
    <s v="USD"/>
    <n v="1490418000"/>
    <n v="1491627600"/>
    <b v="0"/>
    <b v="0"/>
    <s v="film &amp; video/television"/>
    <x v="4"/>
    <n v="56"/>
    <x v="19"/>
  </r>
  <r>
    <n v="635"/>
    <s v="Mack Ltd"/>
    <s v="Reactive regional access"/>
    <n v="139000"/>
    <n v="158590"/>
    <n v="114"/>
    <x v="1"/>
    <n v="2266"/>
    <x v="1"/>
    <s v="USD"/>
    <n v="1360389600"/>
    <n v="1363150800"/>
    <b v="0"/>
    <b v="0"/>
    <s v="film &amp; video/television"/>
    <x v="4"/>
    <n v="70"/>
    <x v="19"/>
  </r>
  <r>
    <n v="636"/>
    <s v="Lamb-Sanders"/>
    <s v="Stand-alone reciprocal frame"/>
    <n v="197700"/>
    <n v="127591"/>
    <n v="65"/>
    <x v="0"/>
    <n v="2604"/>
    <x v="3"/>
    <s v="DKK"/>
    <n v="1326866400"/>
    <n v="1330754400"/>
    <b v="0"/>
    <b v="1"/>
    <s v="film &amp; video/animation"/>
    <x v="4"/>
    <n v="49"/>
    <x v="10"/>
  </r>
  <r>
    <n v="637"/>
    <s v="Williams-Ramirez"/>
    <s v="Open-architected 24/7 throughput"/>
    <n v="8500"/>
    <n v="6750"/>
    <n v="79"/>
    <x v="0"/>
    <n v="65"/>
    <x v="1"/>
    <s v="USD"/>
    <n v="1479103200"/>
    <n v="1479794400"/>
    <b v="0"/>
    <b v="0"/>
    <s v="theater/plays"/>
    <x v="3"/>
    <n v="104"/>
    <x v="3"/>
  </r>
  <r>
    <n v="638"/>
    <s v="Weaver Ltd"/>
    <s v="Monitored 24/7 approach"/>
    <n v="81600"/>
    <n v="9318"/>
    <n v="11"/>
    <x v="0"/>
    <n v="94"/>
    <x v="1"/>
    <s v="USD"/>
    <n v="1280206800"/>
    <n v="1281243600"/>
    <b v="0"/>
    <b v="1"/>
    <s v="theater/plays"/>
    <x v="3"/>
    <n v="99"/>
    <x v="3"/>
  </r>
  <r>
    <n v="639"/>
    <s v="Barnes-Williams"/>
    <s v="Upgradable explicit forecast"/>
    <n v="8600"/>
    <n v="4832"/>
    <n v="56"/>
    <x v="2"/>
    <n v="45"/>
    <x v="1"/>
    <s v="USD"/>
    <n v="1532754000"/>
    <n v="1532754000"/>
    <b v="0"/>
    <b v="1"/>
    <s v="film &amp; video/drama"/>
    <x v="4"/>
    <n v="107"/>
    <x v="6"/>
  </r>
  <r>
    <n v="640"/>
    <s v="Richardson, Woodward and Hansen"/>
    <s v="Pre-emptive context-sensitive support"/>
    <n v="119800"/>
    <n v="19769"/>
    <n v="17"/>
    <x v="0"/>
    <n v="257"/>
    <x v="1"/>
    <s v="USD"/>
    <n v="1453096800"/>
    <n v="1453356000"/>
    <b v="0"/>
    <b v="0"/>
    <s v="theater/plays"/>
    <x v="3"/>
    <n v="77"/>
    <x v="3"/>
  </r>
  <r>
    <n v="641"/>
    <s v="Hunt, Barker and Baker"/>
    <s v="Business-focused leadingedge instruction set"/>
    <n v="9400"/>
    <n v="11277"/>
    <n v="120"/>
    <x v="1"/>
    <n v="194"/>
    <x v="5"/>
    <s v="CHF"/>
    <n v="1487570400"/>
    <n v="1489986000"/>
    <b v="0"/>
    <b v="0"/>
    <s v="theater/plays"/>
    <x v="3"/>
    <n v="58"/>
    <x v="3"/>
  </r>
  <r>
    <n v="642"/>
    <s v="Ramos, Moreno and Lewis"/>
    <s v="Extended multi-state knowledge user"/>
    <n v="9200"/>
    <n v="13382"/>
    <n v="145"/>
    <x v="1"/>
    <n v="129"/>
    <x v="0"/>
    <s v="CAD"/>
    <n v="1545026400"/>
    <n v="1545804000"/>
    <b v="0"/>
    <b v="0"/>
    <s v="technology/wearables"/>
    <x v="2"/>
    <n v="104"/>
    <x v="8"/>
  </r>
  <r>
    <n v="643"/>
    <s v="Harris Inc"/>
    <s v="Future-proofed modular groupware"/>
    <n v="14900"/>
    <n v="32986"/>
    <n v="221"/>
    <x v="1"/>
    <n v="375"/>
    <x v="1"/>
    <s v="USD"/>
    <n v="1488348000"/>
    <n v="1489899600"/>
    <b v="0"/>
    <b v="0"/>
    <s v="theater/plays"/>
    <x v="3"/>
    <n v="88"/>
    <x v="3"/>
  </r>
  <r>
    <n v="644"/>
    <s v="Peters-Nelson"/>
    <s v="Distributed real-time algorithm"/>
    <n v="169400"/>
    <n v="81984"/>
    <n v="48"/>
    <x v="0"/>
    <n v="2928"/>
    <x v="0"/>
    <s v="CAD"/>
    <n v="1545112800"/>
    <n v="1546495200"/>
    <b v="0"/>
    <b v="0"/>
    <s v="theater/plays"/>
    <x v="3"/>
    <n v="28"/>
    <x v="3"/>
  </r>
  <r>
    <n v="645"/>
    <s v="Ferguson, Murphy and Bright"/>
    <s v="Multi-lateral heuristic throughput"/>
    <n v="192100"/>
    <n v="178483"/>
    <n v="93"/>
    <x v="0"/>
    <n v="4697"/>
    <x v="1"/>
    <s v="USD"/>
    <n v="1537938000"/>
    <n v="1539752400"/>
    <b v="0"/>
    <b v="1"/>
    <s v="music/rock"/>
    <x v="1"/>
    <n v="38"/>
    <x v="1"/>
  </r>
  <r>
    <n v="646"/>
    <s v="Robinson Group"/>
    <s v="Switchable reciprocal middleware"/>
    <n v="98700"/>
    <n v="87448"/>
    <n v="89"/>
    <x v="0"/>
    <n v="2915"/>
    <x v="1"/>
    <s v="USD"/>
    <n v="1363150800"/>
    <n v="1364101200"/>
    <b v="0"/>
    <b v="0"/>
    <s v="games/video games"/>
    <x v="6"/>
    <n v="30"/>
    <x v="11"/>
  </r>
  <r>
    <n v="647"/>
    <s v="Jordan-Wolfe"/>
    <s v="Inverse multimedia Graphic Interface"/>
    <n v="4500"/>
    <n v="1863"/>
    <n v="41"/>
    <x v="0"/>
    <n v="18"/>
    <x v="1"/>
    <s v="USD"/>
    <n v="1523250000"/>
    <n v="1525323600"/>
    <b v="0"/>
    <b v="0"/>
    <s v="publishing/translations"/>
    <x v="5"/>
    <n v="104"/>
    <x v="18"/>
  </r>
  <r>
    <n v="648"/>
    <s v="Vargas-Cox"/>
    <s v="Vision-oriented local contingency"/>
    <n v="98600"/>
    <n v="62174"/>
    <n v="63"/>
    <x v="3"/>
    <n v="723"/>
    <x v="1"/>
    <s v="USD"/>
    <n v="1499317200"/>
    <n v="1500872400"/>
    <b v="1"/>
    <b v="0"/>
    <s v="food/food trucks"/>
    <x v="0"/>
    <n v="86"/>
    <x v="0"/>
  </r>
  <r>
    <n v="649"/>
    <s v="Yang and Sons"/>
    <s v="Reactive 6thgeneration hub"/>
    <n v="121700"/>
    <n v="59003"/>
    <n v="48"/>
    <x v="0"/>
    <n v="602"/>
    <x v="5"/>
    <s v="CHF"/>
    <n v="1287550800"/>
    <n v="1288501200"/>
    <b v="1"/>
    <b v="1"/>
    <s v="theater/plays"/>
    <x v="3"/>
    <n v="98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x v="1"/>
    <n v="2"/>
    <x v="17"/>
  </r>
  <r>
    <n v="651"/>
    <s v="Wang, Koch and Weaver"/>
    <s v="Digitized analyzing capacity"/>
    <n v="196700"/>
    <n v="174039"/>
    <n v="88"/>
    <x v="0"/>
    <n v="3868"/>
    <x v="6"/>
    <s v="EUR"/>
    <n v="1393048800"/>
    <n v="1394344800"/>
    <b v="0"/>
    <b v="0"/>
    <s v="film &amp; video/shorts"/>
    <x v="4"/>
    <n v="45"/>
    <x v="12"/>
  </r>
  <r>
    <n v="652"/>
    <s v="Cisneros Ltd"/>
    <s v="Vision-oriented regional hub"/>
    <n v="10000"/>
    <n v="12684"/>
    <n v="127"/>
    <x v="1"/>
    <n v="409"/>
    <x v="1"/>
    <s v="USD"/>
    <n v="1470373200"/>
    <n v="1474088400"/>
    <b v="0"/>
    <b v="0"/>
    <s v="technology/web"/>
    <x v="2"/>
    <n v="31"/>
    <x v="2"/>
  </r>
  <r>
    <n v="653"/>
    <s v="Williams-Jones"/>
    <s v="Monitored incremental info-mediaries"/>
    <n v="600"/>
    <n v="14033"/>
    <n v="2339"/>
    <x v="1"/>
    <n v="234"/>
    <x v="1"/>
    <s v="USD"/>
    <n v="1460091600"/>
    <n v="1460264400"/>
    <b v="0"/>
    <b v="0"/>
    <s v="technology/web"/>
    <x v="2"/>
    <n v="60"/>
    <x v="2"/>
  </r>
  <r>
    <n v="654"/>
    <s v="Roberts, Hinton and Williams"/>
    <s v="Programmable static middleware"/>
    <n v="35000"/>
    <n v="177936"/>
    <n v="508"/>
    <x v="1"/>
    <n v="3016"/>
    <x v="1"/>
    <s v="USD"/>
    <n v="1440392400"/>
    <n v="1440824400"/>
    <b v="0"/>
    <b v="0"/>
    <s v="music/metal"/>
    <x v="1"/>
    <n v="59"/>
    <x v="16"/>
  </r>
  <r>
    <n v="655"/>
    <s v="Gonzalez, Williams and Benson"/>
    <s v="Multi-layered bottom-line encryption"/>
    <n v="6900"/>
    <n v="13212"/>
    <n v="191"/>
    <x v="1"/>
    <n v="264"/>
    <x v="1"/>
    <s v="USD"/>
    <n v="1488434400"/>
    <n v="1489554000"/>
    <b v="1"/>
    <b v="0"/>
    <s v="photography/photography books"/>
    <x v="7"/>
    <n v="50"/>
    <x v="14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n v="1514872800"/>
    <b v="0"/>
    <b v="0"/>
    <s v="food/food trucks"/>
    <x v="0"/>
    <n v="99"/>
    <x v="0"/>
  </r>
  <r>
    <n v="657"/>
    <s v="Russo, Kim and Mccoy"/>
    <s v="Balanced optimal hardware"/>
    <n v="10000"/>
    <n v="824"/>
    <n v="8"/>
    <x v="0"/>
    <n v="14"/>
    <x v="1"/>
    <s v="USD"/>
    <n v="1514354400"/>
    <n v="1515736800"/>
    <b v="0"/>
    <b v="0"/>
    <s v="film &amp; video/science fiction"/>
    <x v="4"/>
    <n v="59"/>
    <x v="22"/>
  </r>
  <r>
    <n v="658"/>
    <s v="Howell, Myers and Olson"/>
    <s v="Self-enabling mission-critical success"/>
    <n v="52600"/>
    <n v="31594"/>
    <n v="60"/>
    <x v="3"/>
    <n v="390"/>
    <x v="1"/>
    <s v="USD"/>
    <n v="1440910800"/>
    <n v="1442898000"/>
    <b v="0"/>
    <b v="0"/>
    <s v="music/rock"/>
    <x v="1"/>
    <n v="81"/>
    <x v="1"/>
  </r>
  <r>
    <n v="659"/>
    <s v="Bailey and Sons"/>
    <s v="Grass-roots dynamic emulation"/>
    <n v="120700"/>
    <n v="57010"/>
    <n v="47"/>
    <x v="0"/>
    <n v="750"/>
    <x v="4"/>
    <s v="GBP"/>
    <n v="1296108000"/>
    <n v="1296194400"/>
    <b v="0"/>
    <b v="0"/>
    <s v="film &amp; video/documentary"/>
    <x v="4"/>
    <n v="76"/>
    <x v="4"/>
  </r>
  <r>
    <n v="660"/>
    <s v="Jensen-Brown"/>
    <s v="Fundamental disintermediate matrix"/>
    <n v="9100"/>
    <n v="7438"/>
    <n v="82"/>
    <x v="0"/>
    <n v="77"/>
    <x v="1"/>
    <s v="USD"/>
    <n v="1440133200"/>
    <n v="1440910800"/>
    <b v="1"/>
    <b v="0"/>
    <s v="theater/plays"/>
    <x v="3"/>
    <n v="97"/>
    <x v="3"/>
  </r>
  <r>
    <n v="661"/>
    <s v="Smith Group"/>
    <s v="Right-sized secondary challenge"/>
    <n v="106800"/>
    <n v="57872"/>
    <n v="54"/>
    <x v="0"/>
    <n v="752"/>
    <x v="3"/>
    <s v="DKK"/>
    <n v="1332910800"/>
    <n v="1335502800"/>
    <b v="0"/>
    <b v="0"/>
    <s v="music/jazz"/>
    <x v="1"/>
    <n v="77"/>
    <x v="17"/>
  </r>
  <r>
    <n v="662"/>
    <s v="Murphy-Farrell"/>
    <s v="Implemented exuding software"/>
    <n v="9100"/>
    <n v="8906"/>
    <n v="98"/>
    <x v="0"/>
    <n v="131"/>
    <x v="1"/>
    <s v="USD"/>
    <n v="1544335200"/>
    <n v="1544680800"/>
    <b v="0"/>
    <b v="0"/>
    <s v="theater/plays"/>
    <x v="3"/>
    <n v="68"/>
    <x v="3"/>
  </r>
  <r>
    <n v="663"/>
    <s v="Everett-Wolfe"/>
    <s v="Total optimizing software"/>
    <n v="10000"/>
    <n v="7724"/>
    <n v="77"/>
    <x v="0"/>
    <n v="87"/>
    <x v="1"/>
    <s v="USD"/>
    <n v="1286427600"/>
    <n v="1288414800"/>
    <b v="0"/>
    <b v="0"/>
    <s v="theater/plays"/>
    <x v="3"/>
    <n v="89"/>
    <x v="3"/>
  </r>
  <r>
    <n v="664"/>
    <s v="Young PLC"/>
    <s v="Optional maximized attitude"/>
    <n v="79400"/>
    <n v="26571"/>
    <n v="33"/>
    <x v="0"/>
    <n v="1063"/>
    <x v="1"/>
    <s v="USD"/>
    <n v="1329717600"/>
    <n v="1330581600"/>
    <b v="0"/>
    <b v="0"/>
    <s v="music/jazz"/>
    <x v="1"/>
    <n v="25"/>
    <x v="17"/>
  </r>
  <r>
    <n v="665"/>
    <s v="Park-Goodman"/>
    <s v="Customer-focused impactful extranet"/>
    <n v="5100"/>
    <n v="12219"/>
    <n v="240"/>
    <x v="1"/>
    <n v="272"/>
    <x v="1"/>
    <s v="USD"/>
    <n v="1310187600"/>
    <n v="1311397200"/>
    <b v="0"/>
    <b v="1"/>
    <s v="film &amp; video/documentary"/>
    <x v="4"/>
    <n v="45"/>
    <x v="4"/>
  </r>
  <r>
    <n v="666"/>
    <s v="York, Barr and Grant"/>
    <s v="Cloned bottom-line success"/>
    <n v="3100"/>
    <n v="1985"/>
    <n v="64"/>
    <x v="3"/>
    <n v="25"/>
    <x v="1"/>
    <s v="USD"/>
    <n v="1377838800"/>
    <n v="1378357200"/>
    <b v="0"/>
    <b v="1"/>
    <s v="theater/plays"/>
    <x v="3"/>
    <n v="79"/>
    <x v="3"/>
  </r>
  <r>
    <n v="667"/>
    <s v="Little Ltd"/>
    <s v="Decentralized bandwidth-monitored ability"/>
    <n v="6900"/>
    <n v="12155"/>
    <n v="176"/>
    <x v="1"/>
    <n v="419"/>
    <x v="1"/>
    <s v="USD"/>
    <n v="1410325200"/>
    <n v="1411102800"/>
    <b v="0"/>
    <b v="0"/>
    <s v="journalism/audio"/>
    <x v="8"/>
    <n v="29"/>
    <x v="23"/>
  </r>
  <r>
    <n v="668"/>
    <s v="Brown and Sons"/>
    <s v="Programmable leadingedge budgetary management"/>
    <n v="27500"/>
    <n v="5593"/>
    <n v="20"/>
    <x v="0"/>
    <n v="76"/>
    <x v="1"/>
    <s v="USD"/>
    <n v="1343797200"/>
    <n v="1344834000"/>
    <b v="0"/>
    <b v="0"/>
    <s v="theater/plays"/>
    <x v="3"/>
    <n v="74"/>
    <x v="3"/>
  </r>
  <r>
    <n v="669"/>
    <s v="Payne, Garrett and Thomas"/>
    <s v="Upgradable bi-directional concept"/>
    <n v="48800"/>
    <n v="175020"/>
    <n v="359"/>
    <x v="1"/>
    <n v="1621"/>
    <x v="6"/>
    <s v="EUR"/>
    <n v="1498453200"/>
    <n v="1499230800"/>
    <b v="0"/>
    <b v="0"/>
    <s v="theater/plays"/>
    <x v="3"/>
    <n v="108"/>
    <x v="3"/>
  </r>
  <r>
    <n v="670"/>
    <s v="Robinson Group"/>
    <s v="Re-contextualized homogeneous flexibility"/>
    <n v="16200"/>
    <n v="75955"/>
    <n v="469"/>
    <x v="1"/>
    <n v="1101"/>
    <x v="1"/>
    <s v="USD"/>
    <n v="1456380000"/>
    <n v="1457416800"/>
    <b v="0"/>
    <b v="0"/>
    <s v="music/indie rock"/>
    <x v="1"/>
    <n v="69"/>
    <x v="7"/>
  </r>
  <r>
    <n v="671"/>
    <s v="Robinson-Kelly"/>
    <s v="Monitored bi-directional standardization"/>
    <n v="97600"/>
    <n v="119127"/>
    <n v="122"/>
    <x v="1"/>
    <n v="1073"/>
    <x v="1"/>
    <s v="USD"/>
    <n v="1280552400"/>
    <n v="1280898000"/>
    <b v="0"/>
    <b v="1"/>
    <s v="theater/plays"/>
    <x v="3"/>
    <n v="111"/>
    <x v="3"/>
  </r>
  <r>
    <n v="672"/>
    <s v="Kelly-Colon"/>
    <s v="Stand-alone grid-enabled leverage"/>
    <n v="197900"/>
    <n v="110689"/>
    <n v="56"/>
    <x v="0"/>
    <n v="4428"/>
    <x v="2"/>
    <s v="AUD"/>
    <n v="1521608400"/>
    <n v="1522472400"/>
    <b v="0"/>
    <b v="0"/>
    <s v="theater/plays"/>
    <x v="3"/>
    <n v="25"/>
    <x v="3"/>
  </r>
  <r>
    <n v="673"/>
    <s v="Turner, Scott and Gentry"/>
    <s v="Assimilated regional groupware"/>
    <n v="5600"/>
    <n v="2445"/>
    <n v="44"/>
    <x v="0"/>
    <n v="58"/>
    <x v="6"/>
    <s v="EUR"/>
    <n v="1460696400"/>
    <n v="1462510800"/>
    <b v="0"/>
    <b v="0"/>
    <s v="music/indie rock"/>
    <x v="1"/>
    <n v="42"/>
    <x v="7"/>
  </r>
  <r>
    <n v="674"/>
    <s v="Sanchez Ltd"/>
    <s v="Up-sized 24hour instruction set"/>
    <n v="170700"/>
    <n v="57250"/>
    <n v="34"/>
    <x v="3"/>
    <n v="1218"/>
    <x v="1"/>
    <s v="USD"/>
    <n v="1313730000"/>
    <n v="1317790800"/>
    <b v="0"/>
    <b v="0"/>
    <s v="photography/photography books"/>
    <x v="7"/>
    <n v="47"/>
    <x v="14"/>
  </r>
  <r>
    <n v="675"/>
    <s v="Giles-Smith"/>
    <s v="Right-sized web-enabled intranet"/>
    <n v="9700"/>
    <n v="11929"/>
    <n v="123"/>
    <x v="1"/>
    <n v="331"/>
    <x v="1"/>
    <s v="USD"/>
    <n v="1568178000"/>
    <n v="1568782800"/>
    <b v="0"/>
    <b v="0"/>
    <s v="journalism/audio"/>
    <x v="8"/>
    <n v="36"/>
    <x v="23"/>
  </r>
  <r>
    <n v="676"/>
    <s v="Thompson-Moreno"/>
    <s v="Expanded needs-based orchestration"/>
    <n v="62300"/>
    <n v="118214"/>
    <n v="190"/>
    <x v="1"/>
    <n v="1170"/>
    <x v="1"/>
    <s v="USD"/>
    <n v="1348635600"/>
    <n v="1349413200"/>
    <b v="0"/>
    <b v="0"/>
    <s v="photography/photography books"/>
    <x v="7"/>
    <n v="101"/>
    <x v="14"/>
  </r>
  <r>
    <n v="677"/>
    <s v="Murphy-Fox"/>
    <s v="Organic system-worthy orchestration"/>
    <n v="5300"/>
    <n v="4432"/>
    <n v="84"/>
    <x v="0"/>
    <n v="111"/>
    <x v="1"/>
    <s v="USD"/>
    <n v="1468126800"/>
    <n v="1472446800"/>
    <b v="0"/>
    <b v="0"/>
    <s v="publishing/fiction"/>
    <x v="5"/>
    <n v="40"/>
    <x v="13"/>
  </r>
  <r>
    <n v="678"/>
    <s v="Rodriguez-Patterson"/>
    <s v="Inverse static standardization"/>
    <n v="99500"/>
    <n v="17879"/>
    <n v="18"/>
    <x v="3"/>
    <n v="215"/>
    <x v="1"/>
    <s v="USD"/>
    <n v="1547877600"/>
    <n v="1548050400"/>
    <b v="0"/>
    <b v="0"/>
    <s v="film &amp; video/drama"/>
    <x v="4"/>
    <n v="83"/>
    <x v="6"/>
  </r>
  <r>
    <n v="679"/>
    <s v="Davis Ltd"/>
    <s v="Synchronized motivating solution"/>
    <n v="1400"/>
    <n v="14511"/>
    <n v="1037"/>
    <x v="1"/>
    <n v="363"/>
    <x v="1"/>
    <s v="USD"/>
    <n v="1571374800"/>
    <n v="1571806800"/>
    <b v="0"/>
    <b v="1"/>
    <s v="food/food trucks"/>
    <x v="0"/>
    <n v="40"/>
    <x v="0"/>
  </r>
  <r>
    <n v="680"/>
    <s v="Nelson-Valdez"/>
    <s v="Open-source 4thgeneration open system"/>
    <n v="145600"/>
    <n v="141822"/>
    <n v="97"/>
    <x v="0"/>
    <n v="2955"/>
    <x v="1"/>
    <s v="USD"/>
    <n v="1576303200"/>
    <n v="1576476000"/>
    <b v="0"/>
    <b v="1"/>
    <s v="games/mobile games"/>
    <x v="6"/>
    <n v="48"/>
    <x v="20"/>
  </r>
  <r>
    <n v="681"/>
    <s v="Kelly PLC"/>
    <s v="Decentralized context-sensitive superstructure"/>
    <n v="184100"/>
    <n v="159037"/>
    <n v="86"/>
    <x v="0"/>
    <n v="1657"/>
    <x v="1"/>
    <s v="USD"/>
    <n v="1324447200"/>
    <n v="1324965600"/>
    <b v="0"/>
    <b v="0"/>
    <s v="theater/plays"/>
    <x v="3"/>
    <n v="96"/>
    <x v="3"/>
  </r>
  <r>
    <n v="682"/>
    <s v="Nguyen and Sons"/>
    <s v="Compatible 5thgeneration concept"/>
    <n v="5400"/>
    <n v="8109"/>
    <n v="150"/>
    <x v="1"/>
    <n v="103"/>
    <x v="1"/>
    <s v="USD"/>
    <n v="1386741600"/>
    <n v="1387519200"/>
    <b v="0"/>
    <b v="0"/>
    <s v="theater/plays"/>
    <x v="3"/>
    <n v="79"/>
    <x v="3"/>
  </r>
  <r>
    <n v="683"/>
    <s v="Jones PLC"/>
    <s v="Virtual systemic intranet"/>
    <n v="2300"/>
    <n v="8244"/>
    <n v="358"/>
    <x v="1"/>
    <n v="147"/>
    <x v="1"/>
    <s v="USD"/>
    <n v="1537074000"/>
    <n v="1537246800"/>
    <b v="0"/>
    <b v="0"/>
    <s v="theater/plays"/>
    <x v="3"/>
    <n v="56"/>
    <x v="3"/>
  </r>
  <r>
    <n v="684"/>
    <s v="Gilmore LLC"/>
    <s v="Optimized systemic algorithm"/>
    <n v="1400"/>
    <n v="7600"/>
    <n v="543"/>
    <x v="1"/>
    <n v="110"/>
    <x v="0"/>
    <s v="CAD"/>
    <n v="1277787600"/>
    <n v="1279515600"/>
    <b v="0"/>
    <b v="0"/>
    <s v="publishing/nonfiction"/>
    <x v="5"/>
    <n v="69"/>
    <x v="9"/>
  </r>
  <r>
    <n v="685"/>
    <s v="Lee-Cobb"/>
    <s v="Customizable homogeneous firmware"/>
    <n v="140000"/>
    <n v="94501"/>
    <n v="68"/>
    <x v="0"/>
    <n v="926"/>
    <x v="0"/>
    <s v="CAD"/>
    <n v="1440306000"/>
    <n v="1442379600"/>
    <b v="0"/>
    <b v="0"/>
    <s v="theater/plays"/>
    <x v="3"/>
    <n v="102"/>
    <x v="3"/>
  </r>
  <r>
    <n v="686"/>
    <s v="Jones, Wiley and Robbins"/>
    <s v="Front-line cohesive extranet"/>
    <n v="7500"/>
    <n v="14381"/>
    <n v="192"/>
    <x v="1"/>
    <n v="134"/>
    <x v="1"/>
    <s v="USD"/>
    <n v="1522126800"/>
    <n v="1523077200"/>
    <b v="0"/>
    <b v="0"/>
    <s v="technology/wearables"/>
    <x v="2"/>
    <n v="107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x v="3"/>
    <n v="52"/>
    <x v="3"/>
  </r>
  <r>
    <n v="688"/>
    <s v="Bowen, Davies and Burns"/>
    <s v="Devolved client-server monitoring"/>
    <n v="2900"/>
    <n v="12449"/>
    <n v="429"/>
    <x v="1"/>
    <n v="175"/>
    <x v="1"/>
    <s v="USD"/>
    <n v="1547100000"/>
    <n v="1548482400"/>
    <b v="0"/>
    <b v="1"/>
    <s v="film &amp; video/television"/>
    <x v="4"/>
    <n v="71"/>
    <x v="19"/>
  </r>
  <r>
    <n v="689"/>
    <s v="Nguyen Inc"/>
    <s v="Seamless directional capacity"/>
    <n v="7300"/>
    <n v="7348"/>
    <n v="101"/>
    <x v="1"/>
    <n v="69"/>
    <x v="1"/>
    <s v="USD"/>
    <n v="1383022800"/>
    <n v="1384063200"/>
    <b v="0"/>
    <b v="0"/>
    <s v="technology/web"/>
    <x v="2"/>
    <n v="106"/>
    <x v="2"/>
  </r>
  <r>
    <n v="690"/>
    <s v="Walsh-Watts"/>
    <s v="Polarized actuating implementation"/>
    <n v="3600"/>
    <n v="8158"/>
    <n v="227"/>
    <x v="1"/>
    <n v="190"/>
    <x v="1"/>
    <s v="USD"/>
    <n v="1322373600"/>
    <n v="1322892000"/>
    <b v="0"/>
    <b v="1"/>
    <s v="film &amp; video/documentary"/>
    <x v="4"/>
    <n v="43"/>
    <x v="4"/>
  </r>
  <r>
    <n v="691"/>
    <s v="Ray, Li and Li"/>
    <s v="Front-line disintermediate hub"/>
    <n v="5000"/>
    <n v="7119"/>
    <n v="142"/>
    <x v="1"/>
    <n v="237"/>
    <x v="1"/>
    <s v="USD"/>
    <n v="1349240400"/>
    <n v="1350709200"/>
    <b v="1"/>
    <b v="1"/>
    <s v="film &amp; video/documentary"/>
    <x v="4"/>
    <n v="30"/>
    <x v="4"/>
  </r>
  <r>
    <n v="692"/>
    <s v="Murray Ltd"/>
    <s v="Decentralized 4thgeneration challenge"/>
    <n v="6000"/>
    <n v="5438"/>
    <n v="91"/>
    <x v="0"/>
    <n v="77"/>
    <x v="4"/>
    <s v="GBP"/>
    <n v="1562648400"/>
    <n v="1564203600"/>
    <b v="0"/>
    <b v="0"/>
    <s v="music/rock"/>
    <x v="1"/>
    <n v="71"/>
    <x v="1"/>
  </r>
  <r>
    <n v="693"/>
    <s v="Bradford-Silva"/>
    <s v="Reverse-engineered composite hierarchy"/>
    <n v="180400"/>
    <n v="115396"/>
    <n v="64"/>
    <x v="0"/>
    <n v="1748"/>
    <x v="1"/>
    <s v="USD"/>
    <n v="1508216400"/>
    <n v="1509685200"/>
    <b v="0"/>
    <b v="0"/>
    <s v="theater/plays"/>
    <x v="3"/>
    <n v="66"/>
    <x v="3"/>
  </r>
  <r>
    <n v="694"/>
    <s v="Mora-Bradley"/>
    <s v="Programmable tangible ability"/>
    <n v="9100"/>
    <n v="7656"/>
    <n v="84"/>
    <x v="0"/>
    <n v="79"/>
    <x v="1"/>
    <s v="USD"/>
    <n v="1511762400"/>
    <n v="1514959200"/>
    <b v="0"/>
    <b v="0"/>
    <s v="theater/plays"/>
    <x v="3"/>
    <n v="97"/>
    <x v="3"/>
  </r>
  <r>
    <n v="695"/>
    <s v="Cardenas, Thompson and Carey"/>
    <s v="Configurable full-range emulation"/>
    <n v="9200"/>
    <n v="12322"/>
    <n v="134"/>
    <x v="1"/>
    <n v="196"/>
    <x v="6"/>
    <s v="EUR"/>
    <n v="1447480800"/>
    <n v="1448863200"/>
    <b v="1"/>
    <b v="0"/>
    <s v="music/rock"/>
    <x v="1"/>
    <n v="63"/>
    <x v="1"/>
  </r>
  <r>
    <n v="696"/>
    <s v="Lopez, Reid and Johnson"/>
    <s v="Total real-time hardware"/>
    <n v="164100"/>
    <n v="96888"/>
    <n v="59"/>
    <x v="0"/>
    <n v="889"/>
    <x v="1"/>
    <s v="USD"/>
    <n v="1429506000"/>
    <n v="1429592400"/>
    <b v="0"/>
    <b v="1"/>
    <s v="theater/plays"/>
    <x v="3"/>
    <n v="109"/>
    <x v="3"/>
  </r>
  <r>
    <n v="697"/>
    <s v="Fox-Williams"/>
    <s v="Profound system-worthy functionalities"/>
    <n v="128900"/>
    <n v="196960"/>
    <n v="153"/>
    <x v="1"/>
    <n v="7295"/>
    <x v="1"/>
    <s v="USD"/>
    <n v="1522472400"/>
    <n v="1522645200"/>
    <b v="0"/>
    <b v="0"/>
    <s v="music/electric music"/>
    <x v="1"/>
    <n v="27"/>
    <x v="5"/>
  </r>
  <r>
    <n v="698"/>
    <s v="Taylor, Wood and Taylor"/>
    <s v="Cloned hybrid focus group"/>
    <n v="42100"/>
    <n v="188057"/>
    <n v="447"/>
    <x v="1"/>
    <n v="2893"/>
    <x v="0"/>
    <s v="CAD"/>
    <n v="1322114400"/>
    <n v="1323324000"/>
    <b v="0"/>
    <b v="0"/>
    <s v="technology/wearables"/>
    <x v="2"/>
    <n v="65"/>
    <x v="8"/>
  </r>
  <r>
    <n v="699"/>
    <s v="King Inc"/>
    <s v="Ergonomic dedicated focus group"/>
    <n v="7400"/>
    <n v="6245"/>
    <n v="84"/>
    <x v="0"/>
    <n v="56"/>
    <x v="1"/>
    <s v="USD"/>
    <n v="1561438800"/>
    <n v="1561525200"/>
    <b v="0"/>
    <b v="0"/>
    <s v="film &amp; video/drama"/>
    <x v="4"/>
    <n v="112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x v="2"/>
    <n v="3"/>
    <x v="8"/>
  </r>
  <r>
    <n v="701"/>
    <s v="Mcclain LLC"/>
    <s v="Open-source multi-tasking methodology"/>
    <n v="52000"/>
    <n v="91014"/>
    <n v="175"/>
    <x v="1"/>
    <n v="820"/>
    <x v="1"/>
    <s v="USD"/>
    <n v="1301202000"/>
    <n v="1301806800"/>
    <b v="1"/>
    <b v="0"/>
    <s v="theater/plays"/>
    <x v="3"/>
    <n v="111"/>
    <x v="3"/>
  </r>
  <r>
    <n v="702"/>
    <s v="Sims-Gross"/>
    <s v="Object-based attitude-oriented analyzer"/>
    <n v="8700"/>
    <n v="4710"/>
    <n v="54"/>
    <x v="0"/>
    <n v="83"/>
    <x v="1"/>
    <s v="USD"/>
    <n v="1374469200"/>
    <n v="1374901200"/>
    <b v="0"/>
    <b v="0"/>
    <s v="technology/wearables"/>
    <x v="2"/>
    <n v="57"/>
    <x v="8"/>
  </r>
  <r>
    <n v="703"/>
    <s v="Perez Group"/>
    <s v="Cross-platform tertiary hub"/>
    <n v="63400"/>
    <n v="197728"/>
    <n v="312"/>
    <x v="1"/>
    <n v="2038"/>
    <x v="1"/>
    <s v="USD"/>
    <n v="1334984400"/>
    <n v="1336453200"/>
    <b v="1"/>
    <b v="1"/>
    <s v="publishing/translations"/>
    <x v="5"/>
    <n v="97"/>
    <x v="18"/>
  </r>
  <r>
    <n v="704"/>
    <s v="Haynes-Williams"/>
    <s v="Seamless clear-thinking artificial intelligence"/>
    <n v="8700"/>
    <n v="10682"/>
    <n v="123"/>
    <x v="1"/>
    <n v="116"/>
    <x v="1"/>
    <s v="USD"/>
    <n v="1467608400"/>
    <n v="1468904400"/>
    <b v="0"/>
    <b v="0"/>
    <s v="film &amp; video/animation"/>
    <x v="4"/>
    <n v="92"/>
    <x v="10"/>
  </r>
  <r>
    <n v="705"/>
    <s v="Ford LLC"/>
    <s v="Centralized tangible success"/>
    <n v="169700"/>
    <n v="168048"/>
    <n v="99"/>
    <x v="0"/>
    <n v="2025"/>
    <x v="4"/>
    <s v="GBP"/>
    <n v="1386741600"/>
    <n v="1387087200"/>
    <b v="0"/>
    <b v="0"/>
    <s v="publishing/nonfiction"/>
    <x v="5"/>
    <n v="83"/>
    <x v="9"/>
  </r>
  <r>
    <n v="706"/>
    <s v="Moreno Ltd"/>
    <s v="Customer-focused multimedia methodology"/>
    <n v="108400"/>
    <n v="138586"/>
    <n v="128"/>
    <x v="1"/>
    <n v="1345"/>
    <x v="2"/>
    <s v="AUD"/>
    <n v="1546754400"/>
    <n v="1547445600"/>
    <b v="0"/>
    <b v="1"/>
    <s v="technology/web"/>
    <x v="2"/>
    <n v="103"/>
    <x v="2"/>
  </r>
  <r>
    <n v="707"/>
    <s v="Moore, Cook and Wright"/>
    <s v="Visionary maximized Local Area Network"/>
    <n v="7300"/>
    <n v="11579"/>
    <n v="159"/>
    <x v="1"/>
    <n v="168"/>
    <x v="1"/>
    <s v="USD"/>
    <n v="1544248800"/>
    <n v="1547359200"/>
    <b v="0"/>
    <b v="0"/>
    <s v="film &amp; video/drama"/>
    <x v="4"/>
    <n v="69"/>
    <x v="6"/>
  </r>
  <r>
    <n v="708"/>
    <s v="Ortega LLC"/>
    <s v="Secured bifurcated intranet"/>
    <n v="1700"/>
    <n v="12020"/>
    <n v="707"/>
    <x v="1"/>
    <n v="137"/>
    <x v="5"/>
    <s v="CHF"/>
    <n v="1495429200"/>
    <n v="1496293200"/>
    <b v="0"/>
    <b v="0"/>
    <s v="theater/plays"/>
    <x v="3"/>
    <n v="88"/>
    <x v="3"/>
  </r>
  <r>
    <n v="709"/>
    <s v="Silva, Walker and Martin"/>
    <s v="Grass-roots 4thgeneration product"/>
    <n v="9800"/>
    <n v="13954"/>
    <n v="142"/>
    <x v="1"/>
    <n v="186"/>
    <x v="6"/>
    <s v="EUR"/>
    <n v="1334811600"/>
    <n v="1335416400"/>
    <b v="0"/>
    <b v="0"/>
    <s v="theater/plays"/>
    <x v="3"/>
    <n v="75"/>
    <x v="3"/>
  </r>
  <r>
    <n v="710"/>
    <s v="Huynh, Gallegos and Mills"/>
    <s v="Reduced next generation info-mediaries"/>
    <n v="4300"/>
    <n v="6358"/>
    <n v="148"/>
    <x v="1"/>
    <n v="125"/>
    <x v="1"/>
    <s v="USD"/>
    <n v="1531544400"/>
    <n v="1532149200"/>
    <b v="0"/>
    <b v="1"/>
    <s v="theater/plays"/>
    <x v="3"/>
    <n v="51"/>
    <x v="3"/>
  </r>
  <r>
    <n v="711"/>
    <s v="Anderson LLC"/>
    <s v="Customizable full-range artificial intelligence"/>
    <n v="6200"/>
    <n v="1260"/>
    <n v="20"/>
    <x v="0"/>
    <n v="14"/>
    <x v="6"/>
    <s v="EUR"/>
    <n v="1453615200"/>
    <n v="1453788000"/>
    <b v="1"/>
    <b v="1"/>
    <s v="theater/plays"/>
    <x v="3"/>
    <n v="90"/>
    <x v="3"/>
  </r>
  <r>
    <n v="712"/>
    <s v="Garza-Bryant"/>
    <s v="Programmable leadingedge contingency"/>
    <n v="800"/>
    <n v="14725"/>
    <n v="1841"/>
    <x v="1"/>
    <n v="202"/>
    <x v="1"/>
    <s v="USD"/>
    <n v="1467954000"/>
    <n v="1471496400"/>
    <b v="0"/>
    <b v="0"/>
    <s v="theater/plays"/>
    <x v="3"/>
    <n v="73"/>
    <x v="3"/>
  </r>
  <r>
    <n v="713"/>
    <s v="Mays LLC"/>
    <s v="Multi-layered global groupware"/>
    <n v="6900"/>
    <n v="11174"/>
    <n v="162"/>
    <x v="1"/>
    <n v="103"/>
    <x v="1"/>
    <s v="USD"/>
    <n v="1471842000"/>
    <n v="1472878800"/>
    <b v="0"/>
    <b v="0"/>
    <s v="publishing/radio &amp; podcasts"/>
    <x v="5"/>
    <n v="108"/>
    <x v="15"/>
  </r>
  <r>
    <n v="714"/>
    <s v="Evans-Jones"/>
    <s v="Switchable methodical superstructure"/>
    <n v="38500"/>
    <n v="182036"/>
    <n v="473"/>
    <x v="1"/>
    <n v="1785"/>
    <x v="1"/>
    <s v="USD"/>
    <n v="1408424400"/>
    <n v="1408510800"/>
    <b v="0"/>
    <b v="0"/>
    <s v="music/rock"/>
    <x v="1"/>
    <n v="102"/>
    <x v="1"/>
  </r>
  <r>
    <n v="715"/>
    <s v="Fischer, Torres and Walker"/>
    <s v="Expanded even-keeled portal"/>
    <n v="118000"/>
    <n v="28870"/>
    <n v="24"/>
    <x v="0"/>
    <n v="656"/>
    <x v="1"/>
    <s v="USD"/>
    <n v="1281157200"/>
    <n v="1281589200"/>
    <b v="0"/>
    <b v="0"/>
    <s v="games/mobile games"/>
    <x v="6"/>
    <n v="44"/>
    <x v="20"/>
  </r>
  <r>
    <n v="716"/>
    <s v="Tapia, Kramer and Hicks"/>
    <s v="Advanced modular moderator"/>
    <n v="2000"/>
    <n v="10353"/>
    <n v="518"/>
    <x v="1"/>
    <n v="157"/>
    <x v="1"/>
    <s v="USD"/>
    <n v="1373432400"/>
    <n v="1375851600"/>
    <b v="0"/>
    <b v="1"/>
    <s v="theater/plays"/>
    <x v="3"/>
    <n v="66"/>
    <x v="3"/>
  </r>
  <r>
    <n v="717"/>
    <s v="Barnes, Wilcox and Riley"/>
    <s v="Reverse-engineered well-modulated ability"/>
    <n v="5600"/>
    <n v="13868"/>
    <n v="248"/>
    <x v="1"/>
    <n v="555"/>
    <x v="1"/>
    <s v="USD"/>
    <n v="1313989200"/>
    <n v="1315803600"/>
    <b v="0"/>
    <b v="0"/>
    <s v="film &amp; video/documentary"/>
    <x v="4"/>
    <n v="25"/>
    <x v="4"/>
  </r>
  <r>
    <n v="718"/>
    <s v="Reyes PLC"/>
    <s v="Expanded optimal pricing structure"/>
    <n v="8300"/>
    <n v="8317"/>
    <n v="100"/>
    <x v="1"/>
    <n v="297"/>
    <x v="1"/>
    <s v="USD"/>
    <n v="1371445200"/>
    <n v="1373691600"/>
    <b v="0"/>
    <b v="0"/>
    <s v="technology/wearables"/>
    <x v="2"/>
    <n v="28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x v="5"/>
    <n v="86"/>
    <x v="13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n v="1520402400"/>
    <b v="0"/>
    <b v="1"/>
    <s v="theater/plays"/>
    <x v="3"/>
    <n v="85"/>
    <x v="3"/>
  </r>
  <r>
    <n v="721"/>
    <s v="Dominguez-Owens"/>
    <s v="Open-architected systematic intranet"/>
    <n v="123600"/>
    <n v="5429"/>
    <n v="4"/>
    <x v="3"/>
    <n v="60"/>
    <x v="1"/>
    <s v="USD"/>
    <n v="1522818000"/>
    <n v="1523336400"/>
    <b v="0"/>
    <b v="0"/>
    <s v="music/rock"/>
    <x v="1"/>
    <n v="90"/>
    <x v="1"/>
  </r>
  <r>
    <n v="722"/>
    <s v="Thomas-Simmons"/>
    <s v="Proactive 24hour frame"/>
    <n v="48500"/>
    <n v="75906"/>
    <n v="157"/>
    <x v="1"/>
    <n v="3036"/>
    <x v="1"/>
    <s v="USD"/>
    <n v="1509948000"/>
    <n v="1512280800"/>
    <b v="0"/>
    <b v="0"/>
    <s v="film &amp; video/documentary"/>
    <x v="4"/>
    <n v="25"/>
    <x v="4"/>
  </r>
  <r>
    <n v="723"/>
    <s v="Beck-Knight"/>
    <s v="Exclusive fresh-thinking model"/>
    <n v="4900"/>
    <n v="13250"/>
    <n v="270"/>
    <x v="1"/>
    <n v="144"/>
    <x v="2"/>
    <s v="AUD"/>
    <n v="1456898400"/>
    <n v="1458709200"/>
    <b v="0"/>
    <b v="0"/>
    <s v="theater/plays"/>
    <x v="3"/>
    <n v="92"/>
    <x v="3"/>
  </r>
  <r>
    <n v="724"/>
    <s v="Mccoy Ltd"/>
    <s v="Business-focused encompassing intranet"/>
    <n v="8400"/>
    <n v="11261"/>
    <n v="134"/>
    <x v="1"/>
    <n v="121"/>
    <x v="4"/>
    <s v="GBP"/>
    <n v="1413954000"/>
    <n v="1414126800"/>
    <b v="0"/>
    <b v="1"/>
    <s v="theater/plays"/>
    <x v="3"/>
    <n v="93"/>
    <x v="3"/>
  </r>
  <r>
    <n v="725"/>
    <s v="Dawson-Tyler"/>
    <s v="Optional 6thgeneration access"/>
    <n v="193200"/>
    <n v="97369"/>
    <n v="50"/>
    <x v="0"/>
    <n v="1596"/>
    <x v="1"/>
    <s v="USD"/>
    <n v="1416031200"/>
    <n v="1416204000"/>
    <b v="0"/>
    <b v="0"/>
    <s v="games/mobile games"/>
    <x v="6"/>
    <n v="61"/>
    <x v="20"/>
  </r>
  <r>
    <n v="726"/>
    <s v="Johns-Thomas"/>
    <s v="Realigned web-enabled functionalities"/>
    <n v="54300"/>
    <n v="48227"/>
    <n v="89"/>
    <x v="3"/>
    <n v="524"/>
    <x v="1"/>
    <s v="USD"/>
    <n v="1287982800"/>
    <n v="1288501200"/>
    <b v="0"/>
    <b v="1"/>
    <s v="theater/plays"/>
    <x v="3"/>
    <n v="92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x v="2"/>
    <n v="81"/>
    <x v="2"/>
  </r>
  <r>
    <n v="728"/>
    <s v="Stewart Inc"/>
    <s v="Versatile mission-critical knowledgebase"/>
    <n v="4200"/>
    <n v="735"/>
    <n v="18"/>
    <x v="0"/>
    <n v="10"/>
    <x v="1"/>
    <s v="USD"/>
    <n v="1464152400"/>
    <n v="1465102800"/>
    <b v="0"/>
    <b v="0"/>
    <s v="theater/plays"/>
    <x v="3"/>
    <n v="74"/>
    <x v="3"/>
  </r>
  <r>
    <n v="729"/>
    <s v="Moore Group"/>
    <s v="Multi-lateral object-oriented open system"/>
    <n v="5600"/>
    <n v="10397"/>
    <n v="186"/>
    <x v="1"/>
    <n v="122"/>
    <x v="1"/>
    <s v="USD"/>
    <n v="1359957600"/>
    <n v="1360130400"/>
    <b v="0"/>
    <b v="0"/>
    <s v="film &amp; video/drama"/>
    <x v="4"/>
    <n v="85"/>
    <x v="6"/>
  </r>
  <r>
    <n v="730"/>
    <s v="Carson PLC"/>
    <s v="Visionary system-worthy attitude"/>
    <n v="28800"/>
    <n v="118847"/>
    <n v="413"/>
    <x v="1"/>
    <n v="1071"/>
    <x v="0"/>
    <s v="CAD"/>
    <n v="1432357200"/>
    <n v="1432875600"/>
    <b v="0"/>
    <b v="0"/>
    <s v="technology/wearables"/>
    <x v="2"/>
    <n v="111"/>
    <x v="8"/>
  </r>
  <r>
    <n v="731"/>
    <s v="Cruz, Hall and Mason"/>
    <s v="Synergized content-based hierarchy"/>
    <n v="8000"/>
    <n v="7220"/>
    <n v="90"/>
    <x v="3"/>
    <n v="219"/>
    <x v="1"/>
    <s v="USD"/>
    <n v="1500786000"/>
    <n v="1500872400"/>
    <b v="0"/>
    <b v="0"/>
    <s v="technology/web"/>
    <x v="2"/>
    <n v="33"/>
    <x v="2"/>
  </r>
  <r>
    <n v="732"/>
    <s v="Glass, Baker and Jones"/>
    <s v="Business-focused 24hour access"/>
    <n v="117000"/>
    <n v="107622"/>
    <n v="92"/>
    <x v="0"/>
    <n v="1121"/>
    <x v="1"/>
    <s v="USD"/>
    <n v="1490158800"/>
    <n v="1492146000"/>
    <b v="0"/>
    <b v="1"/>
    <s v="music/rock"/>
    <x v="1"/>
    <n v="96"/>
    <x v="1"/>
  </r>
  <r>
    <n v="733"/>
    <s v="Marquez-Kerr"/>
    <s v="Automated hybrid orchestration"/>
    <n v="15800"/>
    <n v="83267"/>
    <n v="527"/>
    <x v="1"/>
    <n v="980"/>
    <x v="1"/>
    <s v="USD"/>
    <n v="1406178000"/>
    <n v="1407301200"/>
    <b v="0"/>
    <b v="0"/>
    <s v="music/metal"/>
    <x v="1"/>
    <n v="85"/>
    <x v="16"/>
  </r>
  <r>
    <n v="734"/>
    <s v="Stone PLC"/>
    <s v="Exclusive 5thgeneration leverage"/>
    <n v="4200"/>
    <n v="13404"/>
    <n v="319"/>
    <x v="1"/>
    <n v="536"/>
    <x v="1"/>
    <s v="USD"/>
    <n v="1485583200"/>
    <n v="1486620000"/>
    <b v="0"/>
    <b v="1"/>
    <s v="theater/plays"/>
    <x v="3"/>
    <n v="25"/>
    <x v="3"/>
  </r>
  <r>
    <n v="735"/>
    <s v="Caldwell PLC"/>
    <s v="Grass-roots zero administration alliance"/>
    <n v="37100"/>
    <n v="131404"/>
    <n v="354"/>
    <x v="1"/>
    <n v="1991"/>
    <x v="1"/>
    <s v="USD"/>
    <n v="1459314000"/>
    <n v="1459918800"/>
    <b v="0"/>
    <b v="0"/>
    <s v="photography/photography books"/>
    <x v="7"/>
    <n v="66"/>
    <x v="14"/>
  </r>
  <r>
    <n v="736"/>
    <s v="Silva-Hawkins"/>
    <s v="Proactive heuristic orchestration"/>
    <n v="7700"/>
    <n v="2533"/>
    <n v="33"/>
    <x v="3"/>
    <n v="29"/>
    <x v="1"/>
    <s v="USD"/>
    <n v="1424412000"/>
    <n v="1424757600"/>
    <b v="0"/>
    <b v="0"/>
    <s v="publishing/nonfiction"/>
    <x v="5"/>
    <n v="87"/>
    <x v="9"/>
  </r>
  <r>
    <n v="737"/>
    <s v="Gardner Inc"/>
    <s v="Function-based systematic Graphical User Interface"/>
    <n v="3700"/>
    <n v="5028"/>
    <n v="136"/>
    <x v="1"/>
    <n v="180"/>
    <x v="1"/>
    <s v="USD"/>
    <n v="1478844000"/>
    <n v="1479880800"/>
    <b v="0"/>
    <b v="0"/>
    <s v="music/indie rock"/>
    <x v="1"/>
    <n v="28"/>
    <x v="7"/>
  </r>
  <r>
    <n v="738"/>
    <s v="Garcia Group"/>
    <s v="Extended zero administration software"/>
    <n v="74700"/>
    <n v="1557"/>
    <n v="2"/>
    <x v="0"/>
    <n v="15"/>
    <x v="1"/>
    <s v="USD"/>
    <n v="1416117600"/>
    <n v="1418018400"/>
    <b v="0"/>
    <b v="1"/>
    <s v="theater/plays"/>
    <x v="3"/>
    <n v="104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x v="1"/>
    <n v="32"/>
    <x v="7"/>
  </r>
  <r>
    <n v="740"/>
    <s v="Nelson, Smith and Graham"/>
    <s v="Phased system-worthy conglomeration"/>
    <n v="5300"/>
    <n v="1592"/>
    <n v="30"/>
    <x v="0"/>
    <n v="16"/>
    <x v="1"/>
    <s v="USD"/>
    <n v="1486101600"/>
    <n v="1486360800"/>
    <b v="0"/>
    <b v="0"/>
    <s v="theater/plays"/>
    <x v="3"/>
    <n v="100"/>
    <x v="3"/>
  </r>
  <r>
    <n v="741"/>
    <s v="Garcia Ltd"/>
    <s v="Balanced mobile alliance"/>
    <n v="1200"/>
    <n v="14150"/>
    <n v="1179"/>
    <x v="1"/>
    <n v="130"/>
    <x v="1"/>
    <s v="USD"/>
    <n v="1274590800"/>
    <n v="1274677200"/>
    <b v="0"/>
    <b v="0"/>
    <s v="theater/plays"/>
    <x v="3"/>
    <n v="109"/>
    <x v="3"/>
  </r>
  <r>
    <n v="742"/>
    <s v="West-Stevens"/>
    <s v="Reactive solution-oriented groupware"/>
    <n v="1200"/>
    <n v="13513"/>
    <n v="1126"/>
    <x v="1"/>
    <n v="122"/>
    <x v="1"/>
    <s v="USD"/>
    <n v="1263880800"/>
    <n v="1267509600"/>
    <b v="0"/>
    <b v="0"/>
    <s v="music/electric music"/>
    <x v="1"/>
    <n v="111"/>
    <x v="5"/>
  </r>
  <r>
    <n v="743"/>
    <s v="Clark-Conrad"/>
    <s v="Exclusive bandwidth-monitored orchestration"/>
    <n v="3900"/>
    <n v="504"/>
    <n v="13"/>
    <x v="0"/>
    <n v="17"/>
    <x v="1"/>
    <s v="USD"/>
    <n v="1445403600"/>
    <n v="1445922000"/>
    <b v="0"/>
    <b v="1"/>
    <s v="theater/plays"/>
    <x v="3"/>
    <n v="30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x v="3"/>
    <n v="102"/>
    <x v="3"/>
  </r>
  <r>
    <n v="745"/>
    <s v="Hill, Mccann and Moore"/>
    <s v="Streamlined needs-based knowledge user"/>
    <n v="6900"/>
    <n v="2091"/>
    <n v="30"/>
    <x v="0"/>
    <n v="34"/>
    <x v="1"/>
    <s v="USD"/>
    <n v="1275195600"/>
    <n v="1277528400"/>
    <b v="0"/>
    <b v="0"/>
    <s v="technology/wearables"/>
    <x v="2"/>
    <n v="62"/>
    <x v="8"/>
  </r>
  <r>
    <n v="746"/>
    <s v="Edwards LLC"/>
    <s v="Automated system-worthy structure"/>
    <n v="55800"/>
    <n v="118580"/>
    <n v="213"/>
    <x v="1"/>
    <n v="3388"/>
    <x v="1"/>
    <s v="USD"/>
    <n v="1318136400"/>
    <n v="1318568400"/>
    <b v="0"/>
    <b v="0"/>
    <s v="technology/web"/>
    <x v="2"/>
    <n v="35"/>
    <x v="2"/>
  </r>
  <r>
    <n v="747"/>
    <s v="Greer and Sons"/>
    <s v="Secured clear-thinking intranet"/>
    <n v="4900"/>
    <n v="11214"/>
    <n v="229"/>
    <x v="1"/>
    <n v="280"/>
    <x v="1"/>
    <s v="USD"/>
    <n v="1283403600"/>
    <n v="1284354000"/>
    <b v="0"/>
    <b v="0"/>
    <s v="theater/plays"/>
    <x v="3"/>
    <n v="40"/>
    <x v="3"/>
  </r>
  <r>
    <n v="748"/>
    <s v="Martinez PLC"/>
    <s v="Cloned actuating architecture"/>
    <n v="194900"/>
    <n v="68137"/>
    <n v="35"/>
    <x v="3"/>
    <n v="614"/>
    <x v="1"/>
    <s v="USD"/>
    <n v="1267423200"/>
    <n v="1269579600"/>
    <b v="0"/>
    <b v="1"/>
    <s v="film &amp; video/animation"/>
    <x v="4"/>
    <n v="111"/>
    <x v="10"/>
  </r>
  <r>
    <n v="749"/>
    <s v="Hunter-Logan"/>
    <s v="Down-sized needs-based task-force"/>
    <n v="8600"/>
    <n v="13527"/>
    <n v="157"/>
    <x v="1"/>
    <n v="366"/>
    <x v="6"/>
    <s v="EUR"/>
    <n v="1412744400"/>
    <n v="1413781200"/>
    <b v="0"/>
    <b v="1"/>
    <s v="technology/wearables"/>
    <x v="2"/>
    <n v="37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x v="1"/>
    <n v="1"/>
    <x v="5"/>
  </r>
  <r>
    <n v="751"/>
    <s v="Lane-Barber"/>
    <s v="Universal value-added moderator"/>
    <n v="3600"/>
    <n v="8363"/>
    <n v="232"/>
    <x v="1"/>
    <n v="270"/>
    <x v="1"/>
    <s v="USD"/>
    <n v="1458190800"/>
    <n v="1459486800"/>
    <b v="1"/>
    <b v="1"/>
    <s v="publishing/nonfiction"/>
    <x v="5"/>
    <n v="31"/>
    <x v="9"/>
  </r>
  <r>
    <n v="752"/>
    <s v="Lowery Group"/>
    <s v="Sharable motivating emulation"/>
    <n v="5800"/>
    <n v="5362"/>
    <n v="92"/>
    <x v="3"/>
    <n v="114"/>
    <x v="1"/>
    <s v="USD"/>
    <n v="1280984400"/>
    <n v="1282539600"/>
    <b v="0"/>
    <b v="1"/>
    <s v="theater/plays"/>
    <x v="3"/>
    <n v="47"/>
    <x v="3"/>
  </r>
  <r>
    <n v="753"/>
    <s v="Guerrero-Griffin"/>
    <s v="Networked web-enabled product"/>
    <n v="4700"/>
    <n v="12065"/>
    <n v="257"/>
    <x v="1"/>
    <n v="137"/>
    <x v="1"/>
    <s v="USD"/>
    <n v="1274590800"/>
    <n v="1275886800"/>
    <b v="0"/>
    <b v="0"/>
    <s v="photography/photography books"/>
    <x v="7"/>
    <n v="88"/>
    <x v="14"/>
  </r>
  <r>
    <n v="754"/>
    <s v="Perez, Reed and Lee"/>
    <s v="Advanced dedicated encoding"/>
    <n v="70400"/>
    <n v="118603"/>
    <n v="168"/>
    <x v="1"/>
    <n v="3205"/>
    <x v="1"/>
    <s v="USD"/>
    <n v="1351400400"/>
    <n v="1355983200"/>
    <b v="0"/>
    <b v="0"/>
    <s v="theater/plays"/>
    <x v="3"/>
    <n v="37"/>
    <x v="3"/>
  </r>
  <r>
    <n v="755"/>
    <s v="Chen, Pollard and Clarke"/>
    <s v="Stand-alone multi-state project"/>
    <n v="4500"/>
    <n v="7496"/>
    <n v="167"/>
    <x v="1"/>
    <n v="288"/>
    <x v="3"/>
    <s v="DKK"/>
    <n v="1514354400"/>
    <n v="1515391200"/>
    <b v="0"/>
    <b v="1"/>
    <s v="theater/plays"/>
    <x v="3"/>
    <n v="26"/>
    <x v="3"/>
  </r>
  <r>
    <n v="756"/>
    <s v="Serrano, Gallagher and Griffith"/>
    <s v="Customizable bi-directional monitoring"/>
    <n v="1300"/>
    <n v="10037"/>
    <n v="772"/>
    <x v="1"/>
    <n v="148"/>
    <x v="1"/>
    <s v="USD"/>
    <n v="1421733600"/>
    <n v="1422252000"/>
    <b v="0"/>
    <b v="0"/>
    <s v="theater/plays"/>
    <x v="3"/>
    <n v="68"/>
    <x v="3"/>
  </r>
  <r>
    <n v="757"/>
    <s v="Callahan-Gilbert"/>
    <s v="Profit-focused motivating function"/>
    <n v="1400"/>
    <n v="5696"/>
    <n v="407"/>
    <x v="1"/>
    <n v="114"/>
    <x v="1"/>
    <s v="USD"/>
    <n v="1305176400"/>
    <n v="1305522000"/>
    <b v="0"/>
    <b v="0"/>
    <s v="film &amp; video/drama"/>
    <x v="4"/>
    <n v="50"/>
    <x v="6"/>
  </r>
  <r>
    <n v="758"/>
    <s v="Logan-Miranda"/>
    <s v="Proactive systemic firmware"/>
    <n v="29600"/>
    <n v="167005"/>
    <n v="564"/>
    <x v="1"/>
    <n v="1518"/>
    <x v="0"/>
    <s v="CAD"/>
    <n v="1414126800"/>
    <n v="1414904400"/>
    <b v="0"/>
    <b v="0"/>
    <s v="music/rock"/>
    <x v="1"/>
    <n v="110"/>
    <x v="1"/>
  </r>
  <r>
    <n v="759"/>
    <s v="Rodriguez PLC"/>
    <s v="Grass-roots upward-trending installation"/>
    <n v="167500"/>
    <n v="114615"/>
    <n v="68"/>
    <x v="0"/>
    <n v="1274"/>
    <x v="1"/>
    <s v="USD"/>
    <n v="1517810400"/>
    <n v="1520402400"/>
    <b v="0"/>
    <b v="0"/>
    <s v="music/electric music"/>
    <x v="1"/>
    <n v="90"/>
    <x v="5"/>
  </r>
  <r>
    <n v="760"/>
    <s v="Smith-Kennedy"/>
    <s v="Virtual heuristic hub"/>
    <n v="48300"/>
    <n v="16592"/>
    <n v="34"/>
    <x v="0"/>
    <n v="210"/>
    <x v="6"/>
    <s v="EUR"/>
    <n v="1564635600"/>
    <n v="1567141200"/>
    <b v="0"/>
    <b v="1"/>
    <s v="games/video games"/>
    <x v="6"/>
    <n v="79"/>
    <x v="11"/>
  </r>
  <r>
    <n v="761"/>
    <s v="Mitchell-Lee"/>
    <s v="Customizable leadingedge model"/>
    <n v="2200"/>
    <n v="14420"/>
    <n v="655"/>
    <x v="1"/>
    <n v="166"/>
    <x v="1"/>
    <s v="USD"/>
    <n v="1500699600"/>
    <n v="1501131600"/>
    <b v="0"/>
    <b v="0"/>
    <s v="music/rock"/>
    <x v="1"/>
    <n v="87"/>
    <x v="1"/>
  </r>
  <r>
    <n v="762"/>
    <s v="Davis Ltd"/>
    <s v="Upgradable uniform service-desk"/>
    <n v="3500"/>
    <n v="6204"/>
    <n v="177"/>
    <x v="1"/>
    <n v="100"/>
    <x v="2"/>
    <s v="AUD"/>
    <n v="1354082400"/>
    <n v="1355032800"/>
    <b v="0"/>
    <b v="0"/>
    <s v="music/jazz"/>
    <x v="1"/>
    <n v="62"/>
    <x v="17"/>
  </r>
  <r>
    <n v="763"/>
    <s v="Rowland PLC"/>
    <s v="Inverse client-driven product"/>
    <n v="5600"/>
    <n v="6338"/>
    <n v="113"/>
    <x v="1"/>
    <n v="235"/>
    <x v="1"/>
    <s v="USD"/>
    <n v="1336453200"/>
    <n v="1339477200"/>
    <b v="0"/>
    <b v="1"/>
    <s v="theater/plays"/>
    <x v="3"/>
    <n v="27"/>
    <x v="3"/>
  </r>
  <r>
    <n v="764"/>
    <s v="Shaffer-Mason"/>
    <s v="Managed bandwidth-monitored system engine"/>
    <n v="1100"/>
    <n v="8010"/>
    <n v="728"/>
    <x v="1"/>
    <n v="148"/>
    <x v="1"/>
    <s v="USD"/>
    <n v="1305262800"/>
    <n v="1305954000"/>
    <b v="0"/>
    <b v="0"/>
    <s v="music/rock"/>
    <x v="1"/>
    <n v="54"/>
    <x v="1"/>
  </r>
  <r>
    <n v="765"/>
    <s v="Matthews LLC"/>
    <s v="Advanced transitional help-desk"/>
    <n v="3900"/>
    <n v="8125"/>
    <n v="208"/>
    <x v="1"/>
    <n v="198"/>
    <x v="1"/>
    <s v="USD"/>
    <n v="1492232400"/>
    <n v="1494392400"/>
    <b v="1"/>
    <b v="1"/>
    <s v="music/indie rock"/>
    <x v="1"/>
    <n v="41"/>
    <x v="7"/>
  </r>
  <r>
    <n v="766"/>
    <s v="Montgomery-Castro"/>
    <s v="De-engineered disintermediate encryption"/>
    <n v="43800"/>
    <n v="13653"/>
    <n v="31"/>
    <x v="0"/>
    <n v="248"/>
    <x v="2"/>
    <s v="AUD"/>
    <n v="1537333200"/>
    <n v="1537419600"/>
    <b v="0"/>
    <b v="0"/>
    <s v="film &amp; video/science fiction"/>
    <x v="4"/>
    <n v="55"/>
    <x v="22"/>
  </r>
  <r>
    <n v="767"/>
    <s v="Hale, Pearson and Jenkins"/>
    <s v="Upgradable attitude-oriented project"/>
    <n v="97200"/>
    <n v="55372"/>
    <n v="57"/>
    <x v="0"/>
    <n v="513"/>
    <x v="1"/>
    <s v="USD"/>
    <n v="1444107600"/>
    <n v="1447999200"/>
    <b v="0"/>
    <b v="0"/>
    <s v="publishing/translations"/>
    <x v="5"/>
    <n v="108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x v="3"/>
    <n v="74"/>
    <x v="3"/>
  </r>
  <r>
    <n v="769"/>
    <s v="Johnson-Morales"/>
    <s v="Devolved 24hour forecast"/>
    <n v="125600"/>
    <n v="109106"/>
    <n v="87"/>
    <x v="0"/>
    <n v="3410"/>
    <x v="1"/>
    <s v="USD"/>
    <n v="1376542800"/>
    <n v="1378789200"/>
    <b v="0"/>
    <b v="0"/>
    <s v="games/video games"/>
    <x v="6"/>
    <n v="32"/>
    <x v="11"/>
  </r>
  <r>
    <n v="770"/>
    <s v="Mathis-Rodriguez"/>
    <s v="User-centric attitude-oriented intranet"/>
    <n v="4300"/>
    <n v="11642"/>
    <n v="271"/>
    <x v="1"/>
    <n v="216"/>
    <x v="6"/>
    <s v="EUR"/>
    <n v="1397451600"/>
    <n v="1398056400"/>
    <b v="0"/>
    <b v="1"/>
    <s v="theater/plays"/>
    <x v="3"/>
    <n v="54"/>
    <x v="3"/>
  </r>
  <r>
    <n v="771"/>
    <s v="Smith, Mack and Williams"/>
    <s v="Self-enabling 5thgeneration paradigm"/>
    <n v="5600"/>
    <n v="2769"/>
    <n v="49"/>
    <x v="3"/>
    <n v="26"/>
    <x v="1"/>
    <s v="USD"/>
    <n v="1548482400"/>
    <n v="1550815200"/>
    <b v="0"/>
    <b v="0"/>
    <s v="theater/plays"/>
    <x v="3"/>
    <n v="107"/>
    <x v="3"/>
  </r>
  <r>
    <n v="772"/>
    <s v="Johnson-Pace"/>
    <s v="Persistent 3rdgeneration moratorium"/>
    <n v="149600"/>
    <n v="169586"/>
    <n v="113"/>
    <x v="1"/>
    <n v="5139"/>
    <x v="1"/>
    <s v="USD"/>
    <n v="1549692000"/>
    <n v="1550037600"/>
    <b v="0"/>
    <b v="0"/>
    <s v="music/indie rock"/>
    <x v="1"/>
    <n v="33"/>
    <x v="7"/>
  </r>
  <r>
    <n v="773"/>
    <s v="Meza, Kirby and Patel"/>
    <s v="Cross-platform empowering project"/>
    <n v="53100"/>
    <n v="101185"/>
    <n v="191"/>
    <x v="1"/>
    <n v="2353"/>
    <x v="1"/>
    <s v="USD"/>
    <n v="1492059600"/>
    <n v="1492923600"/>
    <b v="0"/>
    <b v="0"/>
    <s v="theater/plays"/>
    <x v="3"/>
    <n v="43"/>
    <x v="3"/>
  </r>
  <r>
    <n v="774"/>
    <s v="Gonzalez-Snow"/>
    <s v="Polarized user-facing interface"/>
    <n v="5000"/>
    <n v="6775"/>
    <n v="136"/>
    <x v="1"/>
    <n v="78"/>
    <x v="6"/>
    <s v="EUR"/>
    <n v="1463979600"/>
    <n v="1467522000"/>
    <b v="0"/>
    <b v="0"/>
    <s v="technology/web"/>
    <x v="2"/>
    <n v="87"/>
    <x v="2"/>
  </r>
  <r>
    <n v="775"/>
    <s v="Murphy LLC"/>
    <s v="Customer-focused non-volatile framework"/>
    <n v="9400"/>
    <n v="968"/>
    <n v="10"/>
    <x v="0"/>
    <n v="10"/>
    <x v="1"/>
    <s v="USD"/>
    <n v="1415253600"/>
    <n v="1416117600"/>
    <b v="0"/>
    <b v="0"/>
    <s v="music/rock"/>
    <x v="1"/>
    <n v="97"/>
    <x v="1"/>
  </r>
  <r>
    <n v="776"/>
    <s v="Taylor-Rowe"/>
    <s v="Synchronized multimedia frame"/>
    <n v="110800"/>
    <n v="72623"/>
    <n v="66"/>
    <x v="0"/>
    <n v="2201"/>
    <x v="1"/>
    <s v="USD"/>
    <n v="1562216400"/>
    <n v="1563771600"/>
    <b v="0"/>
    <b v="0"/>
    <s v="theater/plays"/>
    <x v="3"/>
    <n v="33"/>
    <x v="3"/>
  </r>
  <r>
    <n v="777"/>
    <s v="Henderson Ltd"/>
    <s v="Open-architected stable algorithm"/>
    <n v="93800"/>
    <n v="45987"/>
    <n v="49"/>
    <x v="0"/>
    <n v="676"/>
    <x v="1"/>
    <s v="USD"/>
    <n v="1316754000"/>
    <n v="1319259600"/>
    <b v="0"/>
    <b v="0"/>
    <s v="theater/plays"/>
    <x v="3"/>
    <n v="68"/>
    <x v="3"/>
  </r>
  <r>
    <n v="778"/>
    <s v="Moss-Guzman"/>
    <s v="Cross-platform optimizing website"/>
    <n v="1300"/>
    <n v="10243"/>
    <n v="788"/>
    <x v="1"/>
    <n v="174"/>
    <x v="5"/>
    <s v="CHF"/>
    <n v="1313211600"/>
    <n v="1313643600"/>
    <b v="0"/>
    <b v="0"/>
    <s v="film &amp; video/animation"/>
    <x v="4"/>
    <n v="59"/>
    <x v="10"/>
  </r>
  <r>
    <n v="779"/>
    <s v="Webb Group"/>
    <s v="Public-key actuating projection"/>
    <n v="108700"/>
    <n v="87293"/>
    <n v="80"/>
    <x v="0"/>
    <n v="831"/>
    <x v="1"/>
    <s v="USD"/>
    <n v="1439528400"/>
    <n v="1440306000"/>
    <b v="0"/>
    <b v="1"/>
    <s v="theater/plays"/>
    <x v="3"/>
    <n v="105"/>
    <x v="3"/>
  </r>
  <r>
    <n v="780"/>
    <s v="Brooks-Rodriguez"/>
    <s v="Implemented intangible instruction set"/>
    <n v="5100"/>
    <n v="5421"/>
    <n v="106"/>
    <x v="1"/>
    <n v="164"/>
    <x v="1"/>
    <s v="USD"/>
    <n v="1469163600"/>
    <n v="1470805200"/>
    <b v="0"/>
    <b v="1"/>
    <s v="film &amp; video/drama"/>
    <x v="4"/>
    <n v="33"/>
    <x v="6"/>
  </r>
  <r>
    <n v="781"/>
    <s v="Thomas Ltd"/>
    <s v="Cross-group interactive architecture"/>
    <n v="8700"/>
    <n v="4414"/>
    <n v="51"/>
    <x v="3"/>
    <n v="56"/>
    <x v="5"/>
    <s v="CHF"/>
    <n v="1288501200"/>
    <n v="1292911200"/>
    <b v="0"/>
    <b v="0"/>
    <s v="theater/plays"/>
    <x v="3"/>
    <n v="79"/>
    <x v="3"/>
  </r>
  <r>
    <n v="782"/>
    <s v="Williams and Sons"/>
    <s v="Centralized asymmetric framework"/>
    <n v="5100"/>
    <n v="10981"/>
    <n v="215"/>
    <x v="1"/>
    <n v="161"/>
    <x v="1"/>
    <s v="USD"/>
    <n v="1298959200"/>
    <n v="1301374800"/>
    <b v="0"/>
    <b v="1"/>
    <s v="film &amp; video/animation"/>
    <x v="4"/>
    <n v="68"/>
    <x v="10"/>
  </r>
  <r>
    <n v="783"/>
    <s v="Vega, Chan and Carney"/>
    <s v="Down-sized systematic utilization"/>
    <n v="7400"/>
    <n v="10451"/>
    <n v="141"/>
    <x v="1"/>
    <n v="138"/>
    <x v="1"/>
    <s v="USD"/>
    <n v="1387260000"/>
    <n v="1387864800"/>
    <b v="0"/>
    <b v="0"/>
    <s v="music/rock"/>
    <x v="1"/>
    <n v="76"/>
    <x v="1"/>
  </r>
  <r>
    <n v="784"/>
    <s v="Byrd Group"/>
    <s v="Profound fault-tolerant model"/>
    <n v="88900"/>
    <n v="102535"/>
    <n v="115"/>
    <x v="1"/>
    <n v="3308"/>
    <x v="1"/>
    <s v="USD"/>
    <n v="1457244000"/>
    <n v="1458190800"/>
    <b v="0"/>
    <b v="0"/>
    <s v="technology/web"/>
    <x v="2"/>
    <n v="31"/>
    <x v="2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n v="1559278800"/>
    <b v="0"/>
    <b v="1"/>
    <s v="film &amp; video/animation"/>
    <x v="4"/>
    <n v="102"/>
    <x v="10"/>
  </r>
  <r>
    <n v="786"/>
    <s v="Smith-Brown"/>
    <s v="Object-based content-based ability"/>
    <n v="1500"/>
    <n v="10946"/>
    <n v="730"/>
    <x v="1"/>
    <n v="207"/>
    <x v="6"/>
    <s v="EUR"/>
    <n v="1522126800"/>
    <n v="1522731600"/>
    <b v="0"/>
    <b v="1"/>
    <s v="music/jazz"/>
    <x v="1"/>
    <n v="53"/>
    <x v="17"/>
  </r>
  <r>
    <n v="787"/>
    <s v="Vance-Glover"/>
    <s v="Progressive coherent secured line"/>
    <n v="61200"/>
    <n v="60994"/>
    <n v="100"/>
    <x v="0"/>
    <n v="859"/>
    <x v="0"/>
    <s v="CAD"/>
    <n v="1305954000"/>
    <n v="1306731600"/>
    <b v="0"/>
    <b v="0"/>
    <s v="music/rock"/>
    <x v="1"/>
    <n v="71"/>
    <x v="1"/>
  </r>
  <r>
    <n v="788"/>
    <s v="Joyce PLC"/>
    <s v="Synchronized directional capability"/>
    <n v="3600"/>
    <n v="3174"/>
    <n v="88"/>
    <x v="2"/>
    <n v="31"/>
    <x v="1"/>
    <s v="USD"/>
    <n v="1350709200"/>
    <n v="1352527200"/>
    <b v="0"/>
    <b v="0"/>
    <s v="film &amp; video/animation"/>
    <x v="4"/>
    <n v="102"/>
    <x v="10"/>
  </r>
  <r>
    <n v="789"/>
    <s v="Kennedy-Miller"/>
    <s v="Cross-platform composite migration"/>
    <n v="9000"/>
    <n v="3351"/>
    <n v="37"/>
    <x v="0"/>
    <n v="45"/>
    <x v="1"/>
    <s v="USD"/>
    <n v="1401166800"/>
    <n v="1404363600"/>
    <b v="0"/>
    <b v="0"/>
    <s v="theater/plays"/>
    <x v="3"/>
    <n v="74"/>
    <x v="3"/>
  </r>
  <r>
    <n v="790"/>
    <s v="White-Obrien"/>
    <s v="Operative local pricing structure"/>
    <n v="185900"/>
    <n v="56774"/>
    <n v="31"/>
    <x v="3"/>
    <n v="1113"/>
    <x v="1"/>
    <s v="USD"/>
    <n v="1266127200"/>
    <n v="1266645600"/>
    <b v="0"/>
    <b v="0"/>
    <s v="theater/plays"/>
    <x v="3"/>
    <n v="51"/>
    <x v="3"/>
  </r>
  <r>
    <n v="791"/>
    <s v="Stafford, Hess and Raymond"/>
    <s v="Optional web-enabled extranet"/>
    <n v="2100"/>
    <n v="540"/>
    <n v="26"/>
    <x v="0"/>
    <n v="6"/>
    <x v="1"/>
    <s v="USD"/>
    <n v="1481436000"/>
    <n v="1482818400"/>
    <b v="0"/>
    <b v="0"/>
    <s v="food/food trucks"/>
    <x v="0"/>
    <n v="9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x v="3"/>
    <n v="97"/>
    <x v="3"/>
  </r>
  <r>
    <n v="793"/>
    <s v="Rodriguez, Cox and Rodriguez"/>
    <s v="Networked disintermediate leverage"/>
    <n v="1100"/>
    <n v="13045"/>
    <n v="1186"/>
    <x v="1"/>
    <n v="181"/>
    <x v="5"/>
    <s v="CHF"/>
    <n v="1372136400"/>
    <n v="1372482000"/>
    <b v="0"/>
    <b v="0"/>
    <s v="publishing/nonfiction"/>
    <x v="5"/>
    <n v="72"/>
    <x v="9"/>
  </r>
  <r>
    <n v="794"/>
    <s v="Welch Inc"/>
    <s v="Optional optimal website"/>
    <n v="6600"/>
    <n v="8276"/>
    <n v="125"/>
    <x v="1"/>
    <n v="110"/>
    <x v="1"/>
    <s v="USD"/>
    <n v="1513922400"/>
    <n v="1514959200"/>
    <b v="0"/>
    <b v="0"/>
    <s v="music/rock"/>
    <x v="1"/>
    <n v="75"/>
    <x v="1"/>
  </r>
  <r>
    <n v="795"/>
    <s v="Vasquez Inc"/>
    <s v="Stand-alone asynchronous functionalities"/>
    <n v="7100"/>
    <n v="1022"/>
    <n v="14"/>
    <x v="0"/>
    <n v="31"/>
    <x v="1"/>
    <s v="USD"/>
    <n v="1477976400"/>
    <n v="1478235600"/>
    <b v="0"/>
    <b v="0"/>
    <s v="film &amp; video/drama"/>
    <x v="4"/>
    <n v="33"/>
    <x v="6"/>
  </r>
  <r>
    <n v="796"/>
    <s v="Freeman-Ferguson"/>
    <s v="Profound full-range open system"/>
    <n v="7800"/>
    <n v="4275"/>
    <n v="55"/>
    <x v="0"/>
    <n v="78"/>
    <x v="1"/>
    <s v="USD"/>
    <n v="1407474000"/>
    <n v="1408078800"/>
    <b v="0"/>
    <b v="1"/>
    <s v="games/mobile games"/>
    <x v="6"/>
    <n v="55"/>
    <x v="20"/>
  </r>
  <r>
    <n v="797"/>
    <s v="Houston, Moore and Rogers"/>
    <s v="Optional tangible utilization"/>
    <n v="7600"/>
    <n v="8332"/>
    <n v="110"/>
    <x v="1"/>
    <n v="185"/>
    <x v="1"/>
    <s v="USD"/>
    <n v="1546149600"/>
    <n v="1548136800"/>
    <b v="0"/>
    <b v="0"/>
    <s v="technology/web"/>
    <x v="2"/>
    <n v="45"/>
    <x v="2"/>
  </r>
  <r>
    <n v="798"/>
    <s v="Small-Fuentes"/>
    <s v="Seamless maximized product"/>
    <n v="3400"/>
    <n v="6408"/>
    <n v="188"/>
    <x v="1"/>
    <n v="121"/>
    <x v="1"/>
    <s v="USD"/>
    <n v="1338440400"/>
    <n v="1340859600"/>
    <b v="0"/>
    <b v="1"/>
    <s v="theater/plays"/>
    <x v="3"/>
    <n v="53"/>
    <x v="3"/>
  </r>
  <r>
    <n v="799"/>
    <s v="Reid-Day"/>
    <s v="Devolved tertiary time-frame"/>
    <n v="84500"/>
    <n v="73522"/>
    <n v="87"/>
    <x v="0"/>
    <n v="1225"/>
    <x v="4"/>
    <s v="GBP"/>
    <n v="1454133600"/>
    <n v="1454479200"/>
    <b v="0"/>
    <b v="0"/>
    <s v="theater/plays"/>
    <x v="3"/>
    <n v="60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x v="1"/>
    <n v="1"/>
    <x v="1"/>
  </r>
  <r>
    <n v="801"/>
    <s v="Olson-Bishop"/>
    <s v="User-friendly high-level initiative"/>
    <n v="2300"/>
    <n v="4667"/>
    <n v="203"/>
    <x v="1"/>
    <n v="106"/>
    <x v="1"/>
    <s v="USD"/>
    <n v="1577772000"/>
    <n v="1579672800"/>
    <b v="0"/>
    <b v="1"/>
    <s v="photography/photography books"/>
    <x v="7"/>
    <n v="44"/>
    <x v="14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n v="1562389200"/>
    <b v="0"/>
    <b v="0"/>
    <s v="photography/photography books"/>
    <x v="7"/>
    <n v="86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x v="3"/>
    <n v="28"/>
    <x v="3"/>
  </r>
  <r>
    <n v="804"/>
    <s v="English-Mccullough"/>
    <s v="Business-focused discrete software"/>
    <n v="2600"/>
    <n v="6987"/>
    <n v="269"/>
    <x v="1"/>
    <n v="218"/>
    <x v="1"/>
    <s v="USD"/>
    <n v="1514872800"/>
    <n v="1516600800"/>
    <b v="0"/>
    <b v="0"/>
    <s v="music/rock"/>
    <x v="1"/>
    <n v="32"/>
    <x v="1"/>
  </r>
  <r>
    <n v="805"/>
    <s v="Smith-Nguyen"/>
    <s v="Advanced intermediate Graphic Interface"/>
    <n v="9700"/>
    <n v="4932"/>
    <n v="51"/>
    <x v="0"/>
    <n v="67"/>
    <x v="2"/>
    <s v="AUD"/>
    <n v="1416031200"/>
    <n v="1420437600"/>
    <b v="0"/>
    <b v="0"/>
    <s v="film &amp; video/documentary"/>
    <x v="4"/>
    <n v="74"/>
    <x v="4"/>
  </r>
  <r>
    <n v="806"/>
    <s v="Harmon-Madden"/>
    <s v="Adaptive holistic hub"/>
    <n v="700"/>
    <n v="8262"/>
    <n v="1180"/>
    <x v="1"/>
    <n v="76"/>
    <x v="1"/>
    <s v="USD"/>
    <n v="1330927200"/>
    <n v="1332997200"/>
    <b v="0"/>
    <b v="1"/>
    <s v="film &amp; video/drama"/>
    <x v="4"/>
    <n v="109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x v="3"/>
    <n v="43"/>
    <x v="3"/>
  </r>
  <r>
    <n v="808"/>
    <s v="Harris, Medina and Mitchell"/>
    <s v="Enhanced regional flexibility"/>
    <n v="5200"/>
    <n v="1583"/>
    <n v="30"/>
    <x v="0"/>
    <n v="19"/>
    <x v="1"/>
    <s v="USD"/>
    <n v="1463461200"/>
    <n v="1464930000"/>
    <b v="0"/>
    <b v="0"/>
    <s v="food/food trucks"/>
    <x v="0"/>
    <n v="83"/>
    <x v="0"/>
  </r>
  <r>
    <n v="809"/>
    <s v="Williams and Sons"/>
    <s v="Public-key bottom-line algorithm"/>
    <n v="140800"/>
    <n v="88536"/>
    <n v="63"/>
    <x v="0"/>
    <n v="2108"/>
    <x v="5"/>
    <s v="CHF"/>
    <n v="1344920400"/>
    <n v="1345006800"/>
    <b v="0"/>
    <b v="0"/>
    <s v="film &amp; video/documentary"/>
    <x v="4"/>
    <n v="42"/>
    <x v="4"/>
  </r>
  <r>
    <n v="810"/>
    <s v="Ball-Fisher"/>
    <s v="Multi-layered intangible instruction set"/>
    <n v="6400"/>
    <n v="12360"/>
    <n v="193"/>
    <x v="1"/>
    <n v="221"/>
    <x v="1"/>
    <s v="USD"/>
    <n v="1511848800"/>
    <n v="1512712800"/>
    <b v="0"/>
    <b v="1"/>
    <s v="theater/plays"/>
    <x v="3"/>
    <n v="56"/>
    <x v="3"/>
  </r>
  <r>
    <n v="811"/>
    <s v="Page, Holt and Mack"/>
    <s v="Fundamental methodical emulation"/>
    <n v="92500"/>
    <n v="71320"/>
    <n v="77"/>
    <x v="0"/>
    <n v="679"/>
    <x v="1"/>
    <s v="USD"/>
    <n v="1452319200"/>
    <n v="1452492000"/>
    <b v="0"/>
    <b v="1"/>
    <s v="games/video games"/>
    <x v="6"/>
    <n v="105"/>
    <x v="11"/>
  </r>
  <r>
    <n v="812"/>
    <s v="Landry Group"/>
    <s v="Expanded value-added hardware"/>
    <n v="59700"/>
    <n v="134640"/>
    <n v="226"/>
    <x v="1"/>
    <n v="2805"/>
    <x v="0"/>
    <s v="CAD"/>
    <n v="1523854800"/>
    <n v="1524286800"/>
    <b v="0"/>
    <b v="0"/>
    <s v="publishing/nonfiction"/>
    <x v="5"/>
    <n v="48"/>
    <x v="9"/>
  </r>
  <r>
    <n v="813"/>
    <s v="Buckley Group"/>
    <s v="Diverse high-level attitude"/>
    <n v="3200"/>
    <n v="7661"/>
    <n v="239"/>
    <x v="1"/>
    <n v="68"/>
    <x v="1"/>
    <s v="USD"/>
    <n v="1346043600"/>
    <n v="1346907600"/>
    <b v="0"/>
    <b v="0"/>
    <s v="games/video games"/>
    <x v="6"/>
    <n v="113"/>
    <x v="11"/>
  </r>
  <r>
    <n v="814"/>
    <s v="Vincent PLC"/>
    <s v="Visionary 24hour analyzer"/>
    <n v="3200"/>
    <n v="2950"/>
    <n v="92"/>
    <x v="0"/>
    <n v="36"/>
    <x v="3"/>
    <s v="DKK"/>
    <n v="1464325200"/>
    <n v="1464498000"/>
    <b v="0"/>
    <b v="1"/>
    <s v="music/rock"/>
    <x v="1"/>
    <n v="82"/>
    <x v="1"/>
  </r>
  <r>
    <n v="815"/>
    <s v="Watson-Douglas"/>
    <s v="Centralized bandwidth-monitored leverage"/>
    <n v="9000"/>
    <n v="11721"/>
    <n v="130"/>
    <x v="1"/>
    <n v="183"/>
    <x v="0"/>
    <s v="CAD"/>
    <n v="1511935200"/>
    <n v="1514181600"/>
    <b v="0"/>
    <b v="0"/>
    <s v="music/rock"/>
    <x v="1"/>
    <n v="64"/>
    <x v="1"/>
  </r>
  <r>
    <n v="816"/>
    <s v="Jones, Casey and Jones"/>
    <s v="Ergonomic mission-critical moratorium"/>
    <n v="2300"/>
    <n v="14150"/>
    <n v="615"/>
    <x v="1"/>
    <n v="133"/>
    <x v="1"/>
    <s v="USD"/>
    <n v="1392012000"/>
    <n v="1392184800"/>
    <b v="1"/>
    <b v="1"/>
    <s v="theater/plays"/>
    <x v="3"/>
    <n v="106"/>
    <x v="3"/>
  </r>
  <r>
    <n v="817"/>
    <s v="Alvarez-Bauer"/>
    <s v="Front-line intermediate moderator"/>
    <n v="51300"/>
    <n v="189192"/>
    <n v="369"/>
    <x v="1"/>
    <n v="2489"/>
    <x v="6"/>
    <s v="EUR"/>
    <n v="1556946000"/>
    <n v="1559365200"/>
    <b v="0"/>
    <b v="1"/>
    <s v="publishing/nonfiction"/>
    <x v="5"/>
    <n v="76"/>
    <x v="9"/>
  </r>
  <r>
    <n v="818"/>
    <s v="Martinez LLC"/>
    <s v="Automated local secured line"/>
    <n v="700"/>
    <n v="7664"/>
    <n v="1095"/>
    <x v="1"/>
    <n v="69"/>
    <x v="1"/>
    <s v="USD"/>
    <n v="1548050400"/>
    <n v="1549173600"/>
    <b v="0"/>
    <b v="1"/>
    <s v="theater/plays"/>
    <x v="3"/>
    <n v="111"/>
    <x v="3"/>
  </r>
  <r>
    <n v="819"/>
    <s v="Buck-Khan"/>
    <s v="Integrated bandwidth-monitored alliance"/>
    <n v="8900"/>
    <n v="4509"/>
    <n v="51"/>
    <x v="0"/>
    <n v="47"/>
    <x v="1"/>
    <s v="USD"/>
    <n v="1353736800"/>
    <n v="1355032800"/>
    <b v="1"/>
    <b v="0"/>
    <s v="games/video games"/>
    <x v="6"/>
    <n v="96"/>
    <x v="11"/>
  </r>
  <r>
    <n v="820"/>
    <s v="Valdez, Williams and Meyer"/>
    <s v="Cross-group heuristic forecast"/>
    <n v="1500"/>
    <n v="12009"/>
    <n v="801"/>
    <x v="1"/>
    <n v="279"/>
    <x v="4"/>
    <s v="GBP"/>
    <n v="1532840400"/>
    <n v="1533963600"/>
    <b v="0"/>
    <b v="1"/>
    <s v="music/rock"/>
    <x v="1"/>
    <n v="43"/>
    <x v="1"/>
  </r>
  <r>
    <n v="821"/>
    <s v="Alvarez-Andrews"/>
    <s v="Extended impactful secured line"/>
    <n v="4900"/>
    <n v="14273"/>
    <n v="291"/>
    <x v="1"/>
    <n v="210"/>
    <x v="1"/>
    <s v="USD"/>
    <n v="1488261600"/>
    <n v="1489381200"/>
    <b v="0"/>
    <b v="0"/>
    <s v="film &amp; video/documentary"/>
    <x v="4"/>
    <n v="68"/>
    <x v="4"/>
  </r>
  <r>
    <n v="822"/>
    <s v="Stewart and Sons"/>
    <s v="Distributed optimizing protocol"/>
    <n v="54000"/>
    <n v="188982"/>
    <n v="350"/>
    <x v="1"/>
    <n v="2100"/>
    <x v="1"/>
    <s v="USD"/>
    <n v="1393567200"/>
    <n v="1395032400"/>
    <b v="0"/>
    <b v="0"/>
    <s v="music/rock"/>
    <x v="1"/>
    <n v="90"/>
    <x v="1"/>
  </r>
  <r>
    <n v="823"/>
    <s v="Dyer Inc"/>
    <s v="Secured well-modulated system engine"/>
    <n v="4100"/>
    <n v="14640"/>
    <n v="357"/>
    <x v="1"/>
    <n v="252"/>
    <x v="1"/>
    <s v="USD"/>
    <n v="1410325200"/>
    <n v="1412485200"/>
    <b v="1"/>
    <b v="1"/>
    <s v="music/rock"/>
    <x v="1"/>
    <n v="58"/>
    <x v="1"/>
  </r>
  <r>
    <n v="824"/>
    <s v="Anderson, Williams and Cox"/>
    <s v="Streamlined national benchmark"/>
    <n v="85000"/>
    <n v="107516"/>
    <n v="126"/>
    <x v="1"/>
    <n v="1280"/>
    <x v="1"/>
    <s v="USD"/>
    <n v="1276923600"/>
    <n v="1279688400"/>
    <b v="0"/>
    <b v="1"/>
    <s v="publishing/nonfiction"/>
    <x v="5"/>
    <n v="84"/>
    <x v="9"/>
  </r>
  <r>
    <n v="825"/>
    <s v="Solomon PLC"/>
    <s v="Open-architected 24/7 infrastructure"/>
    <n v="3600"/>
    <n v="13950"/>
    <n v="388"/>
    <x v="1"/>
    <n v="157"/>
    <x v="4"/>
    <s v="GBP"/>
    <n v="1500958800"/>
    <n v="1501995600"/>
    <b v="0"/>
    <b v="0"/>
    <s v="film &amp; video/shorts"/>
    <x v="4"/>
    <n v="89"/>
    <x v="12"/>
  </r>
  <r>
    <n v="826"/>
    <s v="Miller-Hubbard"/>
    <s v="Digitized 6thgeneration Local Area Network"/>
    <n v="2800"/>
    <n v="12797"/>
    <n v="457"/>
    <x v="1"/>
    <n v="194"/>
    <x v="1"/>
    <s v="USD"/>
    <n v="1292220000"/>
    <n v="1294639200"/>
    <b v="0"/>
    <b v="1"/>
    <s v="theater/plays"/>
    <x v="3"/>
    <n v="66"/>
    <x v="3"/>
  </r>
  <r>
    <n v="827"/>
    <s v="Miranda, Martinez and Lowery"/>
    <s v="Innovative actuating artificial intelligence"/>
    <n v="2300"/>
    <n v="6134"/>
    <n v="267"/>
    <x v="1"/>
    <n v="82"/>
    <x v="2"/>
    <s v="AUD"/>
    <n v="1304398800"/>
    <n v="1305435600"/>
    <b v="0"/>
    <b v="1"/>
    <s v="film &amp; video/drama"/>
    <x v="4"/>
    <n v="75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x v="3"/>
    <n v="70"/>
    <x v="3"/>
  </r>
  <r>
    <n v="829"/>
    <s v="Baker-Higgins"/>
    <s v="Vision-oriented scalable portal"/>
    <n v="9600"/>
    <n v="4929"/>
    <n v="51"/>
    <x v="0"/>
    <n v="154"/>
    <x v="1"/>
    <s v="USD"/>
    <n v="1433826000"/>
    <n v="1435122000"/>
    <b v="0"/>
    <b v="0"/>
    <s v="theater/plays"/>
    <x v="3"/>
    <n v="32"/>
    <x v="3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n v="1520056800"/>
    <b v="0"/>
    <b v="0"/>
    <s v="theater/plays"/>
    <x v="3"/>
    <n v="65"/>
    <x v="3"/>
  </r>
  <r>
    <n v="831"/>
    <s v="Ward PLC"/>
    <s v="Front-line bottom-line Graphic Interface"/>
    <n v="97100"/>
    <n v="105817"/>
    <n v="109"/>
    <x v="1"/>
    <n v="4233"/>
    <x v="1"/>
    <s v="USD"/>
    <n v="1332738000"/>
    <n v="1335675600"/>
    <b v="0"/>
    <b v="0"/>
    <s v="photography/photography books"/>
    <x v="7"/>
    <n v="25"/>
    <x v="14"/>
  </r>
  <r>
    <n v="832"/>
    <s v="Bradley, Beck and Mayo"/>
    <s v="Synergized fault-tolerant hierarchy"/>
    <n v="43200"/>
    <n v="136156"/>
    <n v="315"/>
    <x v="1"/>
    <n v="1297"/>
    <x v="3"/>
    <s v="DKK"/>
    <n v="1445490000"/>
    <n v="1448431200"/>
    <b v="1"/>
    <b v="0"/>
    <s v="publishing/translations"/>
    <x v="5"/>
    <n v="105"/>
    <x v="18"/>
  </r>
  <r>
    <n v="833"/>
    <s v="Levine, Martin and Hernandez"/>
    <s v="Expanded asynchronous groupware"/>
    <n v="6800"/>
    <n v="10723"/>
    <n v="158"/>
    <x v="1"/>
    <n v="165"/>
    <x v="3"/>
    <s v="DKK"/>
    <n v="1297663200"/>
    <n v="1298613600"/>
    <b v="0"/>
    <b v="0"/>
    <s v="publishing/translations"/>
    <x v="5"/>
    <n v="65"/>
    <x v="18"/>
  </r>
  <r>
    <n v="834"/>
    <s v="Gallegos, Wagner and Gaines"/>
    <s v="Expanded fault-tolerant emulation"/>
    <n v="7300"/>
    <n v="11228"/>
    <n v="154"/>
    <x v="1"/>
    <n v="119"/>
    <x v="1"/>
    <s v="USD"/>
    <n v="1371963600"/>
    <n v="1372482000"/>
    <b v="0"/>
    <b v="0"/>
    <s v="theater/plays"/>
    <x v="3"/>
    <n v="94"/>
    <x v="3"/>
  </r>
  <r>
    <n v="835"/>
    <s v="Hodges, Smith and Kelly"/>
    <s v="Future-proofed 24hour model"/>
    <n v="86200"/>
    <n v="77355"/>
    <n v="90"/>
    <x v="0"/>
    <n v="1758"/>
    <x v="1"/>
    <s v="USD"/>
    <n v="1425103200"/>
    <n v="1425621600"/>
    <b v="0"/>
    <b v="0"/>
    <s v="technology/web"/>
    <x v="2"/>
    <n v="44"/>
    <x v="2"/>
  </r>
  <r>
    <n v="836"/>
    <s v="Macias Inc"/>
    <s v="Optimized didactic intranet"/>
    <n v="8100"/>
    <n v="6086"/>
    <n v="75"/>
    <x v="0"/>
    <n v="94"/>
    <x v="1"/>
    <s v="USD"/>
    <n v="1265349600"/>
    <n v="1266300000"/>
    <b v="0"/>
    <b v="0"/>
    <s v="music/indie rock"/>
    <x v="1"/>
    <n v="65"/>
    <x v="7"/>
  </r>
  <r>
    <n v="837"/>
    <s v="Cook-Ortiz"/>
    <s v="Right-sized dedicated standardization"/>
    <n v="17700"/>
    <n v="150960"/>
    <n v="853"/>
    <x v="1"/>
    <n v="1797"/>
    <x v="1"/>
    <s v="USD"/>
    <n v="1301202000"/>
    <n v="1305867600"/>
    <b v="0"/>
    <b v="0"/>
    <s v="music/jazz"/>
    <x v="1"/>
    <n v="84"/>
    <x v="17"/>
  </r>
  <r>
    <n v="838"/>
    <s v="Jordan-Fischer"/>
    <s v="Vision-oriented high-level extranet"/>
    <n v="6400"/>
    <n v="8890"/>
    <n v="139"/>
    <x v="1"/>
    <n v="261"/>
    <x v="1"/>
    <s v="USD"/>
    <n v="1538024400"/>
    <n v="1538802000"/>
    <b v="0"/>
    <b v="0"/>
    <s v="theater/plays"/>
    <x v="3"/>
    <n v="34"/>
    <x v="3"/>
  </r>
  <r>
    <n v="839"/>
    <s v="Pierce-Ramirez"/>
    <s v="Organized scalable initiative"/>
    <n v="7700"/>
    <n v="14644"/>
    <n v="190"/>
    <x v="1"/>
    <n v="157"/>
    <x v="1"/>
    <s v="USD"/>
    <n v="1395032400"/>
    <n v="1398920400"/>
    <b v="0"/>
    <b v="1"/>
    <s v="film &amp; video/documentary"/>
    <x v="4"/>
    <n v="93"/>
    <x v="4"/>
  </r>
  <r>
    <n v="840"/>
    <s v="Howell and Sons"/>
    <s v="Enhanced regional moderator"/>
    <n v="116300"/>
    <n v="116583"/>
    <n v="100"/>
    <x v="1"/>
    <n v="3533"/>
    <x v="1"/>
    <s v="USD"/>
    <n v="1405486800"/>
    <n v="1405659600"/>
    <b v="0"/>
    <b v="1"/>
    <s v="theater/plays"/>
    <x v="3"/>
    <n v="33"/>
    <x v="3"/>
  </r>
  <r>
    <n v="841"/>
    <s v="Garcia, Dunn and Richardson"/>
    <s v="Automated even-keeled emulation"/>
    <n v="9100"/>
    <n v="12991"/>
    <n v="143"/>
    <x v="1"/>
    <n v="155"/>
    <x v="1"/>
    <s v="USD"/>
    <n v="1455861600"/>
    <n v="1457244000"/>
    <b v="0"/>
    <b v="0"/>
    <s v="technology/web"/>
    <x v="2"/>
    <n v="84"/>
    <x v="2"/>
  </r>
  <r>
    <n v="842"/>
    <s v="Lawson and Sons"/>
    <s v="Reverse-engineered multi-tasking product"/>
    <n v="1500"/>
    <n v="8447"/>
    <n v="563"/>
    <x v="1"/>
    <n v="132"/>
    <x v="6"/>
    <s v="EUR"/>
    <n v="1529038800"/>
    <n v="1529298000"/>
    <b v="0"/>
    <b v="0"/>
    <s v="technology/wearables"/>
    <x v="2"/>
    <n v="64"/>
    <x v="8"/>
  </r>
  <r>
    <n v="843"/>
    <s v="Porter-Hicks"/>
    <s v="De-engineered next generation parallelism"/>
    <n v="8800"/>
    <n v="2703"/>
    <n v="31"/>
    <x v="0"/>
    <n v="33"/>
    <x v="1"/>
    <s v="USD"/>
    <n v="1535259600"/>
    <n v="1535778000"/>
    <b v="0"/>
    <b v="0"/>
    <s v="photography/photography books"/>
    <x v="7"/>
    <n v="82"/>
    <x v="14"/>
  </r>
  <r>
    <n v="844"/>
    <s v="Rodriguez-Hansen"/>
    <s v="Intuitive cohesive groupware"/>
    <n v="8800"/>
    <n v="8747"/>
    <n v="99"/>
    <x v="3"/>
    <n v="94"/>
    <x v="1"/>
    <s v="USD"/>
    <n v="1327212000"/>
    <n v="1327471200"/>
    <b v="0"/>
    <b v="0"/>
    <s v="film &amp; video/documentary"/>
    <x v="4"/>
    <n v="93"/>
    <x v="4"/>
  </r>
  <r>
    <n v="845"/>
    <s v="Williams LLC"/>
    <s v="Up-sized high-level access"/>
    <n v="69900"/>
    <n v="138087"/>
    <n v="198"/>
    <x v="1"/>
    <n v="1354"/>
    <x v="4"/>
    <s v="GBP"/>
    <n v="1526360400"/>
    <n v="1529557200"/>
    <b v="0"/>
    <b v="0"/>
    <s v="technology/web"/>
    <x v="2"/>
    <n v="102"/>
    <x v="2"/>
  </r>
  <r>
    <n v="846"/>
    <s v="Cooper, Stanley and Bryant"/>
    <s v="Phased empowering success"/>
    <n v="1000"/>
    <n v="5085"/>
    <n v="509"/>
    <x v="1"/>
    <n v="48"/>
    <x v="1"/>
    <s v="USD"/>
    <n v="1532149200"/>
    <n v="1535259600"/>
    <b v="1"/>
    <b v="1"/>
    <s v="technology/web"/>
    <x v="2"/>
    <n v="106"/>
    <x v="2"/>
  </r>
  <r>
    <n v="847"/>
    <s v="Miller, Glenn and Adams"/>
    <s v="Distributed actuating project"/>
    <n v="4700"/>
    <n v="11174"/>
    <n v="238"/>
    <x v="1"/>
    <n v="110"/>
    <x v="1"/>
    <s v="USD"/>
    <n v="1515304800"/>
    <n v="1515564000"/>
    <b v="0"/>
    <b v="0"/>
    <s v="food/food trucks"/>
    <x v="0"/>
    <n v="102"/>
    <x v="0"/>
  </r>
  <r>
    <n v="848"/>
    <s v="Cole, Salazar and Moreno"/>
    <s v="Robust motivating orchestration"/>
    <n v="3200"/>
    <n v="10831"/>
    <n v="338"/>
    <x v="1"/>
    <n v="172"/>
    <x v="1"/>
    <s v="USD"/>
    <n v="1276318800"/>
    <n v="1277096400"/>
    <b v="0"/>
    <b v="0"/>
    <s v="film &amp; video/drama"/>
    <x v="4"/>
    <n v="63"/>
    <x v="6"/>
  </r>
  <r>
    <n v="849"/>
    <s v="Jones-Ryan"/>
    <s v="Vision-oriented uniform instruction set"/>
    <n v="6700"/>
    <n v="8917"/>
    <n v="133"/>
    <x v="1"/>
    <n v="307"/>
    <x v="1"/>
    <s v="USD"/>
    <n v="1328767200"/>
    <n v="1329026400"/>
    <b v="0"/>
    <b v="1"/>
    <s v="music/indie rock"/>
    <x v="1"/>
    <n v="29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x v="1"/>
    <n v="1"/>
    <x v="1"/>
  </r>
  <r>
    <n v="851"/>
    <s v="Bright and Sons"/>
    <s v="Object-based needs-based info-mediaries"/>
    <n v="6000"/>
    <n v="12468"/>
    <n v="208"/>
    <x v="1"/>
    <n v="160"/>
    <x v="1"/>
    <s v="USD"/>
    <n v="1335934800"/>
    <n v="1338786000"/>
    <b v="0"/>
    <b v="0"/>
    <s v="music/electric music"/>
    <x v="1"/>
    <n v="78"/>
    <x v="5"/>
  </r>
  <r>
    <n v="852"/>
    <s v="Brady Ltd"/>
    <s v="Open-source reciprocal standardization"/>
    <n v="4900"/>
    <n v="2505"/>
    <n v="51"/>
    <x v="0"/>
    <n v="31"/>
    <x v="1"/>
    <s v="USD"/>
    <n v="1310792400"/>
    <n v="1311656400"/>
    <b v="0"/>
    <b v="1"/>
    <s v="games/video games"/>
    <x v="6"/>
    <n v="81"/>
    <x v="11"/>
  </r>
  <r>
    <n v="853"/>
    <s v="Collier LLC"/>
    <s v="Secured well-modulated projection"/>
    <n v="17100"/>
    <n v="111502"/>
    <n v="652"/>
    <x v="1"/>
    <n v="1467"/>
    <x v="0"/>
    <s v="CAD"/>
    <n v="1308546000"/>
    <n v="1308978000"/>
    <b v="0"/>
    <b v="1"/>
    <s v="music/indie rock"/>
    <x v="1"/>
    <n v="76"/>
    <x v="7"/>
  </r>
  <r>
    <n v="854"/>
    <s v="Campbell, Thomas and Obrien"/>
    <s v="Multi-channeled secondary middleware"/>
    <n v="171000"/>
    <n v="194309"/>
    <n v="114"/>
    <x v="1"/>
    <n v="2662"/>
    <x v="0"/>
    <s v="CAD"/>
    <n v="1574056800"/>
    <n v="1576389600"/>
    <b v="0"/>
    <b v="0"/>
    <s v="publishing/fiction"/>
    <x v="5"/>
    <n v="73"/>
    <x v="13"/>
  </r>
  <r>
    <n v="855"/>
    <s v="Moses-Terry"/>
    <s v="Horizontal clear-thinking framework"/>
    <n v="23400"/>
    <n v="23956"/>
    <n v="102"/>
    <x v="1"/>
    <n v="452"/>
    <x v="2"/>
    <s v="AUD"/>
    <n v="1308373200"/>
    <n v="1311051600"/>
    <b v="0"/>
    <b v="0"/>
    <s v="theater/plays"/>
    <x v="3"/>
    <n v="53"/>
    <x v="3"/>
  </r>
  <r>
    <n v="856"/>
    <s v="Williams and Sons"/>
    <s v="Profound composite core"/>
    <n v="2400"/>
    <n v="8558"/>
    <n v="357"/>
    <x v="1"/>
    <n v="158"/>
    <x v="1"/>
    <s v="USD"/>
    <n v="1335243600"/>
    <n v="1336712400"/>
    <b v="0"/>
    <b v="0"/>
    <s v="food/food trucks"/>
    <x v="0"/>
    <n v="54"/>
    <x v="0"/>
  </r>
  <r>
    <n v="857"/>
    <s v="Miranda, Gray and Hale"/>
    <s v="Programmable disintermediate matrices"/>
    <n v="5300"/>
    <n v="7413"/>
    <n v="140"/>
    <x v="1"/>
    <n v="225"/>
    <x v="5"/>
    <s v="CHF"/>
    <n v="1328421600"/>
    <n v="1330408800"/>
    <b v="1"/>
    <b v="0"/>
    <s v="film &amp; video/shorts"/>
    <x v="4"/>
    <n v="33"/>
    <x v="12"/>
  </r>
  <r>
    <n v="858"/>
    <s v="Ayala, Crawford and Taylor"/>
    <s v="Realigned 5thgeneration knowledge user"/>
    <n v="4000"/>
    <n v="2778"/>
    <n v="69"/>
    <x v="0"/>
    <n v="35"/>
    <x v="1"/>
    <s v="USD"/>
    <n v="1524286800"/>
    <n v="1524891600"/>
    <b v="1"/>
    <b v="0"/>
    <s v="food/food trucks"/>
    <x v="0"/>
    <n v="79"/>
    <x v="0"/>
  </r>
  <r>
    <n v="859"/>
    <s v="Martinez Ltd"/>
    <s v="Multi-layered upward-trending groupware"/>
    <n v="7300"/>
    <n v="2594"/>
    <n v="36"/>
    <x v="0"/>
    <n v="63"/>
    <x v="1"/>
    <s v="USD"/>
    <n v="1362117600"/>
    <n v="1363669200"/>
    <b v="0"/>
    <b v="1"/>
    <s v="theater/plays"/>
    <x v="3"/>
    <n v="41"/>
    <x v="3"/>
  </r>
  <r>
    <n v="860"/>
    <s v="Lee PLC"/>
    <s v="Re-contextualized leadingedge firmware"/>
    <n v="2000"/>
    <n v="5033"/>
    <n v="252"/>
    <x v="1"/>
    <n v="65"/>
    <x v="1"/>
    <s v="USD"/>
    <n v="1550556000"/>
    <n v="1551420000"/>
    <b v="0"/>
    <b v="1"/>
    <s v="technology/wearables"/>
    <x v="2"/>
    <n v="77"/>
    <x v="8"/>
  </r>
  <r>
    <n v="861"/>
    <s v="Young, Ramsey and Powell"/>
    <s v="Devolved disintermediate analyzer"/>
    <n v="8800"/>
    <n v="9317"/>
    <n v="106"/>
    <x v="1"/>
    <n v="163"/>
    <x v="1"/>
    <s v="USD"/>
    <n v="1269147600"/>
    <n v="1269838800"/>
    <b v="0"/>
    <b v="0"/>
    <s v="theater/plays"/>
    <x v="3"/>
    <n v="57"/>
    <x v="3"/>
  </r>
  <r>
    <n v="862"/>
    <s v="Lewis and Sons"/>
    <s v="Profound disintermediate open system"/>
    <n v="3500"/>
    <n v="6560"/>
    <n v="187"/>
    <x v="1"/>
    <n v="85"/>
    <x v="1"/>
    <s v="USD"/>
    <n v="1312174800"/>
    <n v="1312520400"/>
    <b v="0"/>
    <b v="0"/>
    <s v="theater/plays"/>
    <x v="3"/>
    <n v="77"/>
    <x v="3"/>
  </r>
  <r>
    <n v="863"/>
    <s v="Davis-Johnson"/>
    <s v="Automated reciprocal protocol"/>
    <n v="1400"/>
    <n v="5415"/>
    <n v="387"/>
    <x v="1"/>
    <n v="217"/>
    <x v="1"/>
    <s v="USD"/>
    <n v="1434517200"/>
    <n v="1436504400"/>
    <b v="0"/>
    <b v="1"/>
    <s v="film &amp; video/television"/>
    <x v="4"/>
    <n v="25"/>
    <x v="19"/>
  </r>
  <r>
    <n v="864"/>
    <s v="Stevenson-Thompson"/>
    <s v="Automated static workforce"/>
    <n v="4200"/>
    <n v="14577"/>
    <n v="347"/>
    <x v="1"/>
    <n v="150"/>
    <x v="1"/>
    <s v="USD"/>
    <n v="1471582800"/>
    <n v="1472014800"/>
    <b v="0"/>
    <b v="0"/>
    <s v="film &amp; video/shorts"/>
    <x v="4"/>
    <n v="97"/>
    <x v="12"/>
  </r>
  <r>
    <n v="865"/>
    <s v="Ellis, Smith and Armstrong"/>
    <s v="Horizontal attitude-oriented help-desk"/>
    <n v="81000"/>
    <n v="150515"/>
    <n v="186"/>
    <x v="1"/>
    <n v="3272"/>
    <x v="1"/>
    <s v="USD"/>
    <n v="1410757200"/>
    <n v="1411534800"/>
    <b v="0"/>
    <b v="0"/>
    <s v="theater/plays"/>
    <x v="3"/>
    <n v="46"/>
    <x v="3"/>
  </r>
  <r>
    <n v="866"/>
    <s v="Jackson-Brown"/>
    <s v="Versatile 5thgeneration matrices"/>
    <n v="182800"/>
    <n v="79045"/>
    <n v="43"/>
    <x v="3"/>
    <n v="898"/>
    <x v="1"/>
    <s v="USD"/>
    <n v="1304830800"/>
    <n v="1304917200"/>
    <b v="0"/>
    <b v="0"/>
    <s v="photography/photography books"/>
    <x v="7"/>
    <n v="88"/>
    <x v="14"/>
  </r>
  <r>
    <n v="867"/>
    <s v="Kane, Pruitt and Rivera"/>
    <s v="Cross-platform next generation service-desk"/>
    <n v="4800"/>
    <n v="7797"/>
    <n v="162"/>
    <x v="1"/>
    <n v="300"/>
    <x v="1"/>
    <s v="USD"/>
    <n v="1539061200"/>
    <n v="1539579600"/>
    <b v="0"/>
    <b v="0"/>
    <s v="food/food trucks"/>
    <x v="0"/>
    <n v="26"/>
    <x v="0"/>
  </r>
  <r>
    <n v="868"/>
    <s v="Wood, Buckley and Meza"/>
    <s v="Front-line web-enabled installation"/>
    <n v="7000"/>
    <n v="12939"/>
    <n v="185"/>
    <x v="1"/>
    <n v="126"/>
    <x v="1"/>
    <s v="USD"/>
    <n v="1381554000"/>
    <n v="1382504400"/>
    <b v="0"/>
    <b v="0"/>
    <s v="theater/plays"/>
    <x v="3"/>
    <n v="103"/>
    <x v="3"/>
  </r>
  <r>
    <n v="869"/>
    <s v="Brown-Williams"/>
    <s v="Multi-channeled responsive product"/>
    <n v="161900"/>
    <n v="38376"/>
    <n v="24"/>
    <x v="0"/>
    <n v="526"/>
    <x v="1"/>
    <s v="USD"/>
    <n v="1277096400"/>
    <n v="1278306000"/>
    <b v="0"/>
    <b v="0"/>
    <s v="film &amp; video/drama"/>
    <x v="4"/>
    <n v="73"/>
    <x v="6"/>
  </r>
  <r>
    <n v="870"/>
    <s v="Hansen-Austin"/>
    <s v="Adaptive demand-driven encryption"/>
    <n v="7700"/>
    <n v="6920"/>
    <n v="90"/>
    <x v="0"/>
    <n v="121"/>
    <x v="1"/>
    <s v="USD"/>
    <n v="1440392400"/>
    <n v="1442552400"/>
    <b v="0"/>
    <b v="0"/>
    <s v="theater/plays"/>
    <x v="3"/>
    <n v="57"/>
    <x v="3"/>
  </r>
  <r>
    <n v="871"/>
    <s v="Santana-George"/>
    <s v="Re-engineered client-driven knowledge user"/>
    <n v="71500"/>
    <n v="194912"/>
    <n v="273"/>
    <x v="1"/>
    <n v="2320"/>
    <x v="1"/>
    <s v="USD"/>
    <n v="1509512400"/>
    <n v="1511071200"/>
    <b v="0"/>
    <b v="1"/>
    <s v="theater/plays"/>
    <x v="3"/>
    <n v="84"/>
    <x v="3"/>
  </r>
  <r>
    <n v="872"/>
    <s v="Davis LLC"/>
    <s v="Compatible logistical paradigm"/>
    <n v="4700"/>
    <n v="7992"/>
    <n v="170"/>
    <x v="1"/>
    <n v="81"/>
    <x v="2"/>
    <s v="AUD"/>
    <n v="1535950800"/>
    <n v="1536382800"/>
    <b v="0"/>
    <b v="0"/>
    <s v="film &amp; video/science fiction"/>
    <x v="4"/>
    <n v="99"/>
    <x v="22"/>
  </r>
  <r>
    <n v="873"/>
    <s v="Vazquez, Ochoa and Clark"/>
    <s v="Intuitive value-added installation"/>
    <n v="42100"/>
    <n v="79268"/>
    <n v="188"/>
    <x v="1"/>
    <n v="1887"/>
    <x v="1"/>
    <s v="USD"/>
    <n v="1389160800"/>
    <n v="1389592800"/>
    <b v="0"/>
    <b v="0"/>
    <s v="photography/photography books"/>
    <x v="7"/>
    <n v="42"/>
    <x v="14"/>
  </r>
  <r>
    <n v="874"/>
    <s v="Chung-Nguyen"/>
    <s v="Managed discrete parallelism"/>
    <n v="40200"/>
    <n v="139468"/>
    <n v="347"/>
    <x v="1"/>
    <n v="4358"/>
    <x v="1"/>
    <s v="USD"/>
    <n v="1271998800"/>
    <n v="1275282000"/>
    <b v="0"/>
    <b v="1"/>
    <s v="photography/photography books"/>
    <x v="7"/>
    <n v="32"/>
    <x v="14"/>
  </r>
  <r>
    <n v="875"/>
    <s v="Mueller-Harmon"/>
    <s v="Implemented tangible approach"/>
    <n v="7900"/>
    <n v="5465"/>
    <n v="69"/>
    <x v="0"/>
    <n v="67"/>
    <x v="1"/>
    <s v="USD"/>
    <n v="1294898400"/>
    <n v="1294984800"/>
    <b v="0"/>
    <b v="0"/>
    <s v="music/rock"/>
    <x v="1"/>
    <n v="82"/>
    <x v="1"/>
  </r>
  <r>
    <n v="876"/>
    <s v="Dixon, Perez and Banks"/>
    <s v="Re-engineered encompassing definition"/>
    <n v="8300"/>
    <n v="2111"/>
    <n v="25"/>
    <x v="0"/>
    <n v="57"/>
    <x v="0"/>
    <s v="CAD"/>
    <n v="1559970000"/>
    <n v="1562043600"/>
    <b v="0"/>
    <b v="0"/>
    <s v="photography/photography books"/>
    <x v="7"/>
    <n v="37"/>
    <x v="14"/>
  </r>
  <r>
    <n v="877"/>
    <s v="Estrada Group"/>
    <s v="Multi-lateral uniform collaboration"/>
    <n v="163600"/>
    <n v="126628"/>
    <n v="77"/>
    <x v="0"/>
    <n v="1229"/>
    <x v="1"/>
    <s v="USD"/>
    <n v="1469509200"/>
    <n v="1469595600"/>
    <b v="0"/>
    <b v="0"/>
    <s v="food/food trucks"/>
    <x v="0"/>
    <n v="103"/>
    <x v="0"/>
  </r>
  <r>
    <n v="878"/>
    <s v="Lutz Group"/>
    <s v="Enterprise-wide foreground paradigm"/>
    <n v="2700"/>
    <n v="1012"/>
    <n v="37"/>
    <x v="0"/>
    <n v="12"/>
    <x v="6"/>
    <s v="EUR"/>
    <n v="1579068000"/>
    <n v="1581141600"/>
    <b v="0"/>
    <b v="0"/>
    <s v="music/metal"/>
    <x v="1"/>
    <n v="84"/>
    <x v="16"/>
  </r>
  <r>
    <n v="879"/>
    <s v="Ortiz Inc"/>
    <s v="Stand-alone incremental parallelism"/>
    <n v="1000"/>
    <n v="5438"/>
    <n v="544"/>
    <x v="1"/>
    <n v="53"/>
    <x v="1"/>
    <s v="USD"/>
    <n v="1487743200"/>
    <n v="1488520800"/>
    <b v="0"/>
    <b v="0"/>
    <s v="publishing/nonfiction"/>
    <x v="5"/>
    <n v="103"/>
    <x v="9"/>
  </r>
  <r>
    <n v="880"/>
    <s v="Craig, Ellis and Miller"/>
    <s v="Persevering 5thgeneration throughput"/>
    <n v="84500"/>
    <n v="193101"/>
    <n v="229"/>
    <x v="1"/>
    <n v="2414"/>
    <x v="1"/>
    <s v="USD"/>
    <n v="1563685200"/>
    <n v="1563858000"/>
    <b v="0"/>
    <b v="0"/>
    <s v="music/electric music"/>
    <x v="1"/>
    <n v="80"/>
    <x v="5"/>
  </r>
  <r>
    <n v="881"/>
    <s v="Charles Inc"/>
    <s v="Implemented object-oriented synergy"/>
    <n v="81300"/>
    <n v="31665"/>
    <n v="39"/>
    <x v="0"/>
    <n v="452"/>
    <x v="1"/>
    <s v="USD"/>
    <n v="1436418000"/>
    <n v="1438923600"/>
    <b v="0"/>
    <b v="1"/>
    <s v="theater/plays"/>
    <x v="3"/>
    <n v="70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x v="3"/>
    <n v="37"/>
    <x v="3"/>
  </r>
  <r>
    <n v="883"/>
    <s v="Simmons-Villarreal"/>
    <s v="Customer-focused mobile Graphic Interface"/>
    <n v="3400"/>
    <n v="8089"/>
    <n v="238"/>
    <x v="1"/>
    <n v="193"/>
    <x v="1"/>
    <s v="USD"/>
    <n v="1274763600"/>
    <n v="1277874000"/>
    <b v="0"/>
    <b v="0"/>
    <s v="film &amp; video/shorts"/>
    <x v="4"/>
    <n v="42"/>
    <x v="12"/>
  </r>
  <r>
    <n v="884"/>
    <s v="Strickland Group"/>
    <s v="Horizontal secondary interface"/>
    <n v="170800"/>
    <n v="109374"/>
    <n v="64"/>
    <x v="0"/>
    <n v="1886"/>
    <x v="1"/>
    <s v="USD"/>
    <n v="1399179600"/>
    <n v="1399352400"/>
    <b v="0"/>
    <b v="1"/>
    <s v="theater/plays"/>
    <x v="3"/>
    <n v="58"/>
    <x v="3"/>
  </r>
  <r>
    <n v="885"/>
    <s v="Lynch Ltd"/>
    <s v="Virtual analyzing collaboration"/>
    <n v="1800"/>
    <n v="2129"/>
    <n v="118"/>
    <x v="1"/>
    <n v="52"/>
    <x v="1"/>
    <s v="USD"/>
    <n v="1275800400"/>
    <n v="1279083600"/>
    <b v="0"/>
    <b v="0"/>
    <s v="theater/plays"/>
    <x v="3"/>
    <n v="41"/>
    <x v="3"/>
  </r>
  <r>
    <n v="886"/>
    <s v="Sanders LLC"/>
    <s v="Multi-tiered explicit focus group"/>
    <n v="150600"/>
    <n v="127745"/>
    <n v="85"/>
    <x v="0"/>
    <n v="1825"/>
    <x v="1"/>
    <s v="USD"/>
    <n v="1282798800"/>
    <n v="1284354000"/>
    <b v="0"/>
    <b v="0"/>
    <s v="music/indie rock"/>
    <x v="1"/>
    <n v="70"/>
    <x v="7"/>
  </r>
  <r>
    <n v="887"/>
    <s v="Cooper LLC"/>
    <s v="Multi-layered systematic knowledgebase"/>
    <n v="7800"/>
    <n v="2289"/>
    <n v="29"/>
    <x v="0"/>
    <n v="31"/>
    <x v="1"/>
    <s v="USD"/>
    <n v="1437109200"/>
    <n v="1441170000"/>
    <b v="0"/>
    <b v="1"/>
    <s v="theater/plays"/>
    <x v="3"/>
    <n v="74"/>
    <x v="3"/>
  </r>
  <r>
    <n v="888"/>
    <s v="Palmer Ltd"/>
    <s v="Reverse-engineered uniform knowledge user"/>
    <n v="5800"/>
    <n v="12174"/>
    <n v="210"/>
    <x v="1"/>
    <n v="290"/>
    <x v="1"/>
    <s v="USD"/>
    <n v="1491886800"/>
    <n v="1493528400"/>
    <b v="0"/>
    <b v="0"/>
    <s v="theater/plays"/>
    <x v="3"/>
    <n v="42"/>
    <x v="3"/>
  </r>
  <r>
    <n v="889"/>
    <s v="Santos Group"/>
    <s v="Secured dynamic capacity"/>
    <n v="5600"/>
    <n v="9508"/>
    <n v="170"/>
    <x v="1"/>
    <n v="122"/>
    <x v="1"/>
    <s v="USD"/>
    <n v="1394600400"/>
    <n v="1395205200"/>
    <b v="0"/>
    <b v="1"/>
    <s v="music/electric music"/>
    <x v="1"/>
    <n v="78"/>
    <x v="5"/>
  </r>
  <r>
    <n v="890"/>
    <s v="Christian, Kim and Jimenez"/>
    <s v="Devolved foreground throughput"/>
    <n v="134400"/>
    <n v="155849"/>
    <n v="116"/>
    <x v="1"/>
    <n v="1470"/>
    <x v="1"/>
    <s v="USD"/>
    <n v="1561352400"/>
    <n v="1561438800"/>
    <b v="0"/>
    <b v="0"/>
    <s v="music/indie rock"/>
    <x v="1"/>
    <n v="106"/>
    <x v="7"/>
  </r>
  <r>
    <n v="891"/>
    <s v="Williams, Price and Hurley"/>
    <s v="Synchronized demand-driven infrastructure"/>
    <n v="3000"/>
    <n v="7758"/>
    <n v="259"/>
    <x v="1"/>
    <n v="165"/>
    <x v="0"/>
    <s v="CAD"/>
    <n v="1322892000"/>
    <n v="1326693600"/>
    <b v="0"/>
    <b v="0"/>
    <s v="film &amp; video/documentary"/>
    <x v="4"/>
    <n v="47"/>
    <x v="4"/>
  </r>
  <r>
    <n v="892"/>
    <s v="Anderson, Parks and Estrada"/>
    <s v="Realigned discrete structure"/>
    <n v="6000"/>
    <n v="13835"/>
    <n v="231"/>
    <x v="1"/>
    <n v="182"/>
    <x v="1"/>
    <s v="USD"/>
    <n v="1274418000"/>
    <n v="1277960400"/>
    <b v="0"/>
    <b v="0"/>
    <s v="publishing/translations"/>
    <x v="5"/>
    <n v="76"/>
    <x v="18"/>
  </r>
  <r>
    <n v="893"/>
    <s v="Collins-Martinez"/>
    <s v="Progressive grid-enabled website"/>
    <n v="8400"/>
    <n v="10770"/>
    <n v="128"/>
    <x v="1"/>
    <n v="199"/>
    <x v="6"/>
    <s v="EUR"/>
    <n v="1434344400"/>
    <n v="1434690000"/>
    <b v="0"/>
    <b v="1"/>
    <s v="film &amp; video/documentary"/>
    <x v="4"/>
    <n v="54"/>
    <x v="4"/>
  </r>
  <r>
    <n v="894"/>
    <s v="Barrett Inc"/>
    <s v="Organic cohesive neural-net"/>
    <n v="1700"/>
    <n v="3208"/>
    <n v="189"/>
    <x v="1"/>
    <n v="56"/>
    <x v="4"/>
    <s v="GBP"/>
    <n v="1373518800"/>
    <n v="1376110800"/>
    <b v="0"/>
    <b v="1"/>
    <s v="film &amp; video/television"/>
    <x v="4"/>
    <n v="57"/>
    <x v="19"/>
  </r>
  <r>
    <n v="895"/>
    <s v="Adams-Rollins"/>
    <s v="Integrated demand-driven info-mediaries"/>
    <n v="159800"/>
    <n v="11108"/>
    <n v="7"/>
    <x v="0"/>
    <n v="107"/>
    <x v="1"/>
    <s v="USD"/>
    <n v="1517637600"/>
    <n v="1518415200"/>
    <b v="0"/>
    <b v="0"/>
    <s v="theater/plays"/>
    <x v="3"/>
    <n v="104"/>
    <x v="3"/>
  </r>
  <r>
    <n v="896"/>
    <s v="Wright-Bryant"/>
    <s v="Reverse-engineered client-server extranet"/>
    <n v="19800"/>
    <n v="153338"/>
    <n v="774"/>
    <x v="1"/>
    <n v="1460"/>
    <x v="2"/>
    <s v="AUD"/>
    <n v="1310619600"/>
    <n v="1310878800"/>
    <b v="0"/>
    <b v="1"/>
    <s v="food/food trucks"/>
    <x v="0"/>
    <n v="105"/>
    <x v="0"/>
  </r>
  <r>
    <n v="897"/>
    <s v="Berry-Cannon"/>
    <s v="Organized discrete encoding"/>
    <n v="8800"/>
    <n v="2437"/>
    <n v="28"/>
    <x v="0"/>
    <n v="27"/>
    <x v="1"/>
    <s v="USD"/>
    <n v="1556427600"/>
    <n v="1556600400"/>
    <b v="0"/>
    <b v="0"/>
    <s v="theater/plays"/>
    <x v="3"/>
    <n v="90"/>
    <x v="3"/>
  </r>
  <r>
    <n v="898"/>
    <s v="Davis-Gonzalez"/>
    <s v="Balanced regional flexibility"/>
    <n v="179100"/>
    <n v="93991"/>
    <n v="52"/>
    <x v="0"/>
    <n v="1221"/>
    <x v="1"/>
    <s v="USD"/>
    <n v="1576476000"/>
    <n v="1576994400"/>
    <b v="0"/>
    <b v="0"/>
    <s v="film &amp; video/documentary"/>
    <x v="4"/>
    <n v="77"/>
    <x v="4"/>
  </r>
  <r>
    <n v="899"/>
    <s v="Best-Young"/>
    <s v="Implemented multimedia time-frame"/>
    <n v="3100"/>
    <n v="12620"/>
    <n v="407"/>
    <x v="1"/>
    <n v="123"/>
    <x v="5"/>
    <s v="CHF"/>
    <n v="1381122000"/>
    <n v="1382677200"/>
    <b v="0"/>
    <b v="0"/>
    <s v="music/jazz"/>
    <x v="1"/>
    <n v="103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x v="2"/>
    <n v="2"/>
    <x v="2"/>
  </r>
  <r>
    <n v="901"/>
    <s v="Hogan Group"/>
    <s v="Versatile bottom-line definition"/>
    <n v="5600"/>
    <n v="8746"/>
    <n v="156"/>
    <x v="1"/>
    <n v="159"/>
    <x v="1"/>
    <s v="USD"/>
    <n v="1531803600"/>
    <n v="1534654800"/>
    <b v="0"/>
    <b v="1"/>
    <s v="music/rock"/>
    <x v="1"/>
    <n v="55"/>
    <x v="1"/>
  </r>
  <r>
    <n v="902"/>
    <s v="Wang, Silva and Byrd"/>
    <s v="Integrated bifurcated software"/>
    <n v="1400"/>
    <n v="3534"/>
    <n v="252"/>
    <x v="1"/>
    <n v="110"/>
    <x v="1"/>
    <s v="USD"/>
    <n v="1454133600"/>
    <n v="1457762400"/>
    <b v="0"/>
    <b v="0"/>
    <s v="technology/web"/>
    <x v="2"/>
    <n v="32"/>
    <x v="2"/>
  </r>
  <r>
    <n v="903"/>
    <s v="Parker-Morris"/>
    <s v="Assimilated next generation instruction set"/>
    <n v="41000"/>
    <n v="709"/>
    <n v="2"/>
    <x v="2"/>
    <n v="14"/>
    <x v="1"/>
    <s v="USD"/>
    <n v="1336194000"/>
    <n v="1337490000"/>
    <b v="0"/>
    <b v="1"/>
    <s v="publishing/nonfiction"/>
    <x v="5"/>
    <n v="51"/>
    <x v="9"/>
  </r>
  <r>
    <n v="904"/>
    <s v="Rodriguez, Johnson and Jackson"/>
    <s v="Digitized foreground array"/>
    <n v="6500"/>
    <n v="795"/>
    <n v="12"/>
    <x v="0"/>
    <n v="16"/>
    <x v="1"/>
    <s v="USD"/>
    <n v="1349326800"/>
    <n v="1349672400"/>
    <b v="0"/>
    <b v="0"/>
    <s v="publishing/radio &amp; podcasts"/>
    <x v="5"/>
    <n v="50"/>
    <x v="15"/>
  </r>
  <r>
    <n v="905"/>
    <s v="Haynes PLC"/>
    <s v="Re-engineered clear-thinking project"/>
    <n v="7900"/>
    <n v="12955"/>
    <n v="164"/>
    <x v="1"/>
    <n v="236"/>
    <x v="1"/>
    <s v="USD"/>
    <n v="1379566800"/>
    <n v="1379826000"/>
    <b v="0"/>
    <b v="0"/>
    <s v="theater/plays"/>
    <x v="3"/>
    <n v="55"/>
    <x v="3"/>
  </r>
  <r>
    <n v="906"/>
    <s v="Hayes Group"/>
    <s v="Implemented even-keeled standardization"/>
    <n v="5500"/>
    <n v="8964"/>
    <n v="163"/>
    <x v="1"/>
    <n v="191"/>
    <x v="1"/>
    <s v="USD"/>
    <n v="1494651600"/>
    <n v="1497762000"/>
    <b v="1"/>
    <b v="1"/>
    <s v="film &amp; video/documentary"/>
    <x v="4"/>
    <n v="47"/>
    <x v="4"/>
  </r>
  <r>
    <n v="907"/>
    <s v="White, Pena and Calhoun"/>
    <s v="Quality-focused asymmetric adapter"/>
    <n v="9100"/>
    <n v="1843"/>
    <n v="20"/>
    <x v="0"/>
    <n v="41"/>
    <x v="1"/>
    <s v="USD"/>
    <n v="1303880400"/>
    <n v="1304485200"/>
    <b v="0"/>
    <b v="0"/>
    <s v="theater/plays"/>
    <x v="3"/>
    <n v="45"/>
    <x v="3"/>
  </r>
  <r>
    <n v="908"/>
    <s v="Bryant-Pope"/>
    <s v="Networked intangible help-desk"/>
    <n v="38200"/>
    <n v="121950"/>
    <n v="319"/>
    <x v="1"/>
    <n v="3934"/>
    <x v="1"/>
    <s v="USD"/>
    <n v="1335934800"/>
    <n v="1336885200"/>
    <b v="0"/>
    <b v="0"/>
    <s v="games/video games"/>
    <x v="6"/>
    <n v="31"/>
    <x v="11"/>
  </r>
  <r>
    <n v="909"/>
    <s v="Gates, Li and Thompson"/>
    <s v="Synchronized attitude-oriented frame"/>
    <n v="1800"/>
    <n v="8621"/>
    <n v="479"/>
    <x v="1"/>
    <n v="80"/>
    <x v="0"/>
    <s v="CAD"/>
    <n v="1528088400"/>
    <n v="1530421200"/>
    <b v="0"/>
    <b v="1"/>
    <s v="theater/plays"/>
    <x v="3"/>
    <n v="108"/>
    <x v="3"/>
  </r>
  <r>
    <n v="910"/>
    <s v="King-Morris"/>
    <s v="Proactive incremental architecture"/>
    <n v="154500"/>
    <n v="30215"/>
    <n v="20"/>
    <x v="3"/>
    <n v="296"/>
    <x v="1"/>
    <s v="USD"/>
    <n v="1421906400"/>
    <n v="1421992800"/>
    <b v="0"/>
    <b v="0"/>
    <s v="theater/plays"/>
    <x v="3"/>
    <n v="102"/>
    <x v="3"/>
  </r>
  <r>
    <n v="911"/>
    <s v="Carter, Cole and Curtis"/>
    <s v="Cloned responsive standardization"/>
    <n v="5800"/>
    <n v="11539"/>
    <n v="199"/>
    <x v="1"/>
    <n v="462"/>
    <x v="1"/>
    <s v="USD"/>
    <n v="1568005200"/>
    <n v="1568178000"/>
    <b v="1"/>
    <b v="0"/>
    <s v="technology/web"/>
    <x v="2"/>
    <n v="25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x v="4"/>
    <n v="80"/>
    <x v="6"/>
  </r>
  <r>
    <n v="913"/>
    <s v="Rivera-Pearson"/>
    <s v="Re-engineered asymmetric challenge"/>
    <n v="70200"/>
    <n v="35536"/>
    <n v="51"/>
    <x v="0"/>
    <n v="523"/>
    <x v="2"/>
    <s v="AUD"/>
    <n v="1557637200"/>
    <n v="1558760400"/>
    <b v="0"/>
    <b v="0"/>
    <s v="film &amp; video/drama"/>
    <x v="4"/>
    <n v="68"/>
    <x v="6"/>
  </r>
  <r>
    <n v="914"/>
    <s v="Ramirez, Padilla and Barrera"/>
    <s v="Diverse client-driven conglomeration"/>
    <n v="6400"/>
    <n v="3676"/>
    <n v="57"/>
    <x v="0"/>
    <n v="141"/>
    <x v="4"/>
    <s v="GBP"/>
    <n v="1375592400"/>
    <n v="1376629200"/>
    <b v="0"/>
    <b v="0"/>
    <s v="theater/plays"/>
    <x v="3"/>
    <n v="26"/>
    <x v="3"/>
  </r>
  <r>
    <n v="915"/>
    <s v="Riggs Group"/>
    <s v="Configurable upward-trending solution"/>
    <n v="125900"/>
    <n v="195936"/>
    <n v="156"/>
    <x v="1"/>
    <n v="1866"/>
    <x v="4"/>
    <s v="GBP"/>
    <n v="1503982800"/>
    <n v="1504760400"/>
    <b v="0"/>
    <b v="0"/>
    <s v="film &amp; video/television"/>
    <x v="4"/>
    <n v="105"/>
    <x v="19"/>
  </r>
  <r>
    <n v="916"/>
    <s v="Clements Ltd"/>
    <s v="Persistent bandwidth-monitored framework"/>
    <n v="3700"/>
    <n v="1343"/>
    <n v="36"/>
    <x v="0"/>
    <n v="52"/>
    <x v="1"/>
    <s v="USD"/>
    <n v="1418882400"/>
    <n v="1419660000"/>
    <b v="0"/>
    <b v="0"/>
    <s v="photography/photography books"/>
    <x v="7"/>
    <n v="26"/>
    <x v="14"/>
  </r>
  <r>
    <n v="917"/>
    <s v="Cooper Inc"/>
    <s v="Polarized discrete product"/>
    <n v="3600"/>
    <n v="2097"/>
    <n v="58"/>
    <x v="2"/>
    <n v="27"/>
    <x v="4"/>
    <s v="GBP"/>
    <n v="1309237200"/>
    <n v="1311310800"/>
    <b v="0"/>
    <b v="1"/>
    <s v="film &amp; video/shorts"/>
    <x v="4"/>
    <n v="78"/>
    <x v="12"/>
  </r>
  <r>
    <n v="918"/>
    <s v="Jones-Gonzalez"/>
    <s v="Seamless dynamic website"/>
    <n v="3800"/>
    <n v="9021"/>
    <n v="237"/>
    <x v="1"/>
    <n v="156"/>
    <x v="5"/>
    <s v="CHF"/>
    <n v="1343365200"/>
    <n v="1344315600"/>
    <b v="0"/>
    <b v="0"/>
    <s v="publishing/radio &amp; podcasts"/>
    <x v="5"/>
    <n v="58"/>
    <x v="15"/>
  </r>
  <r>
    <n v="919"/>
    <s v="Fox Ltd"/>
    <s v="Extended multimedia firmware"/>
    <n v="35600"/>
    <n v="20915"/>
    <n v="59"/>
    <x v="0"/>
    <n v="225"/>
    <x v="2"/>
    <s v="AUD"/>
    <n v="1507957200"/>
    <n v="1510725600"/>
    <b v="0"/>
    <b v="1"/>
    <s v="theater/plays"/>
    <x v="3"/>
    <n v="93"/>
    <x v="3"/>
  </r>
  <r>
    <n v="920"/>
    <s v="Green, Murphy and Webb"/>
    <s v="Versatile directional project"/>
    <n v="5300"/>
    <n v="9676"/>
    <n v="183"/>
    <x v="1"/>
    <n v="255"/>
    <x v="1"/>
    <s v="USD"/>
    <n v="1549519200"/>
    <n v="1551247200"/>
    <b v="1"/>
    <b v="0"/>
    <s v="film &amp; video/animation"/>
    <x v="4"/>
    <n v="38"/>
    <x v="10"/>
  </r>
  <r>
    <n v="921"/>
    <s v="Stevenson PLC"/>
    <s v="Profound directional knowledge user"/>
    <n v="160400"/>
    <n v="1210"/>
    <n v="1"/>
    <x v="0"/>
    <n v="38"/>
    <x v="1"/>
    <s v="USD"/>
    <n v="1329026400"/>
    <n v="1330236000"/>
    <b v="0"/>
    <b v="0"/>
    <s v="technology/web"/>
    <x v="2"/>
    <n v="32"/>
    <x v="2"/>
  </r>
  <r>
    <n v="922"/>
    <s v="Soto-Anthony"/>
    <s v="Ameliorated logistical capability"/>
    <n v="51400"/>
    <n v="90440"/>
    <n v="176"/>
    <x v="1"/>
    <n v="2261"/>
    <x v="1"/>
    <s v="USD"/>
    <n v="1544335200"/>
    <n v="1545112800"/>
    <b v="0"/>
    <b v="1"/>
    <s v="music/world music"/>
    <x v="1"/>
    <n v="40"/>
    <x v="21"/>
  </r>
  <r>
    <n v="923"/>
    <s v="Wise and Sons"/>
    <s v="Sharable discrete definition"/>
    <n v="1700"/>
    <n v="4044"/>
    <n v="238"/>
    <x v="1"/>
    <n v="40"/>
    <x v="1"/>
    <s v="USD"/>
    <n v="1279083600"/>
    <n v="1279170000"/>
    <b v="0"/>
    <b v="0"/>
    <s v="theater/plays"/>
    <x v="3"/>
    <n v="101"/>
    <x v="3"/>
  </r>
  <r>
    <n v="924"/>
    <s v="Butler-Barr"/>
    <s v="User-friendly next generation core"/>
    <n v="39400"/>
    <n v="192292"/>
    <n v="488"/>
    <x v="1"/>
    <n v="2289"/>
    <x v="6"/>
    <s v="EUR"/>
    <n v="1572498000"/>
    <n v="1573452000"/>
    <b v="0"/>
    <b v="0"/>
    <s v="theater/plays"/>
    <x v="3"/>
    <n v="84"/>
    <x v="3"/>
  </r>
  <r>
    <n v="925"/>
    <s v="Wilson, Jefferson and Anderson"/>
    <s v="Profit-focused empowering system engine"/>
    <n v="3000"/>
    <n v="6722"/>
    <n v="224"/>
    <x v="1"/>
    <n v="65"/>
    <x v="1"/>
    <s v="USD"/>
    <n v="1506056400"/>
    <n v="1507093200"/>
    <b v="0"/>
    <b v="0"/>
    <s v="theater/plays"/>
    <x v="3"/>
    <n v="103"/>
    <x v="3"/>
  </r>
  <r>
    <n v="926"/>
    <s v="Brown-Oliver"/>
    <s v="Synchronized cohesive encoding"/>
    <n v="8700"/>
    <n v="1577"/>
    <n v="18"/>
    <x v="0"/>
    <n v="15"/>
    <x v="1"/>
    <s v="USD"/>
    <n v="1463029200"/>
    <n v="1463374800"/>
    <b v="0"/>
    <b v="0"/>
    <s v="food/food trucks"/>
    <x v="0"/>
    <n v="105"/>
    <x v="0"/>
  </r>
  <r>
    <n v="927"/>
    <s v="Davis-Gardner"/>
    <s v="Synergistic dynamic utilization"/>
    <n v="7200"/>
    <n v="3301"/>
    <n v="46"/>
    <x v="0"/>
    <n v="37"/>
    <x v="1"/>
    <s v="USD"/>
    <n v="1342069200"/>
    <n v="1344574800"/>
    <b v="0"/>
    <b v="0"/>
    <s v="theater/plays"/>
    <x v="3"/>
    <n v="89"/>
    <x v="3"/>
  </r>
  <r>
    <n v="928"/>
    <s v="Dawson Group"/>
    <s v="Triple-buffered bi-directional model"/>
    <n v="167400"/>
    <n v="196386"/>
    <n v="117"/>
    <x v="1"/>
    <n v="3777"/>
    <x v="6"/>
    <s v="EUR"/>
    <n v="1388296800"/>
    <n v="1389074400"/>
    <b v="0"/>
    <b v="0"/>
    <s v="technology/web"/>
    <x v="2"/>
    <n v="52"/>
    <x v="2"/>
  </r>
  <r>
    <n v="929"/>
    <s v="Turner-Terrell"/>
    <s v="Polarized tertiary function"/>
    <n v="5500"/>
    <n v="11952"/>
    <n v="217"/>
    <x v="1"/>
    <n v="184"/>
    <x v="4"/>
    <s v="GBP"/>
    <n v="1493787600"/>
    <n v="1494997200"/>
    <b v="0"/>
    <b v="0"/>
    <s v="theater/plays"/>
    <x v="3"/>
    <n v="65"/>
    <x v="3"/>
  </r>
  <r>
    <n v="930"/>
    <s v="Hall, Buchanan and Benton"/>
    <s v="Configurable fault-tolerant structure"/>
    <n v="3500"/>
    <n v="3930"/>
    <n v="112"/>
    <x v="1"/>
    <n v="85"/>
    <x v="1"/>
    <s v="USD"/>
    <n v="1424844000"/>
    <n v="1425448800"/>
    <b v="0"/>
    <b v="1"/>
    <s v="theater/plays"/>
    <x v="3"/>
    <n v="46"/>
    <x v="3"/>
  </r>
  <r>
    <n v="931"/>
    <s v="Lowery, Hayden and Cruz"/>
    <s v="Digitized 24/7 budgetary management"/>
    <n v="7900"/>
    <n v="5729"/>
    <n v="73"/>
    <x v="0"/>
    <n v="112"/>
    <x v="1"/>
    <s v="USD"/>
    <n v="1403931600"/>
    <n v="1404104400"/>
    <b v="0"/>
    <b v="1"/>
    <s v="theater/plays"/>
    <x v="3"/>
    <n v="51"/>
    <x v="3"/>
  </r>
  <r>
    <n v="932"/>
    <s v="Mora, Miller and Harper"/>
    <s v="Stand-alone zero tolerance algorithm"/>
    <n v="2300"/>
    <n v="4883"/>
    <n v="212"/>
    <x v="1"/>
    <n v="144"/>
    <x v="1"/>
    <s v="USD"/>
    <n v="1394514000"/>
    <n v="1394773200"/>
    <b v="0"/>
    <b v="0"/>
    <s v="music/rock"/>
    <x v="1"/>
    <n v="34"/>
    <x v="1"/>
  </r>
  <r>
    <n v="933"/>
    <s v="Espinoza Group"/>
    <s v="Implemented tangible support"/>
    <n v="73000"/>
    <n v="175015"/>
    <n v="240"/>
    <x v="1"/>
    <n v="1902"/>
    <x v="1"/>
    <s v="USD"/>
    <n v="1365397200"/>
    <n v="1366520400"/>
    <b v="0"/>
    <b v="0"/>
    <s v="theater/plays"/>
    <x v="3"/>
    <n v="92"/>
    <x v="3"/>
  </r>
  <r>
    <n v="934"/>
    <s v="Davis, Crawford and Lopez"/>
    <s v="Reactive radical framework"/>
    <n v="6200"/>
    <n v="11280"/>
    <n v="182"/>
    <x v="1"/>
    <n v="105"/>
    <x v="1"/>
    <s v="USD"/>
    <n v="1456120800"/>
    <n v="1456639200"/>
    <b v="0"/>
    <b v="0"/>
    <s v="theater/plays"/>
    <x v="3"/>
    <n v="107"/>
    <x v="3"/>
  </r>
  <r>
    <n v="935"/>
    <s v="Richards, Stevens and Fleming"/>
    <s v="Object-based full-range knowledge user"/>
    <n v="6100"/>
    <n v="10012"/>
    <n v="164"/>
    <x v="1"/>
    <n v="132"/>
    <x v="1"/>
    <s v="USD"/>
    <n v="1437714000"/>
    <n v="1438318800"/>
    <b v="0"/>
    <b v="0"/>
    <s v="theater/plays"/>
    <x v="3"/>
    <n v="76"/>
    <x v="3"/>
  </r>
  <r>
    <n v="936"/>
    <s v="Brown Ltd"/>
    <s v="Enhanced composite contingency"/>
    <n v="103200"/>
    <n v="1690"/>
    <n v="2"/>
    <x v="0"/>
    <n v="21"/>
    <x v="1"/>
    <s v="USD"/>
    <n v="1563771600"/>
    <n v="1564030800"/>
    <b v="1"/>
    <b v="0"/>
    <s v="theater/plays"/>
    <x v="3"/>
    <n v="80"/>
    <x v="3"/>
  </r>
  <r>
    <n v="937"/>
    <s v="Tapia, Sandoval and Hurley"/>
    <s v="Cloned fresh-thinking model"/>
    <n v="171000"/>
    <n v="84891"/>
    <n v="50"/>
    <x v="3"/>
    <n v="976"/>
    <x v="1"/>
    <s v="USD"/>
    <n v="1448517600"/>
    <n v="1449295200"/>
    <b v="0"/>
    <b v="0"/>
    <s v="film &amp; video/documentary"/>
    <x v="4"/>
    <n v="87"/>
    <x v="4"/>
  </r>
  <r>
    <n v="938"/>
    <s v="Allen Inc"/>
    <s v="Total dedicated benchmark"/>
    <n v="9200"/>
    <n v="10093"/>
    <n v="110"/>
    <x v="1"/>
    <n v="96"/>
    <x v="1"/>
    <s v="USD"/>
    <n v="1528779600"/>
    <n v="1531890000"/>
    <b v="0"/>
    <b v="1"/>
    <s v="publishing/fiction"/>
    <x v="5"/>
    <n v="105"/>
    <x v="13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n v="1306213200"/>
    <b v="0"/>
    <b v="1"/>
    <s v="games/video games"/>
    <x v="6"/>
    <n v="57"/>
    <x v="11"/>
  </r>
  <r>
    <n v="940"/>
    <s v="Wiggins Ltd"/>
    <s v="Upgradable analyzing core"/>
    <n v="9900"/>
    <n v="6161"/>
    <n v="62"/>
    <x v="2"/>
    <n v="66"/>
    <x v="0"/>
    <s v="CAD"/>
    <n v="1354341600"/>
    <n v="1356242400"/>
    <b v="0"/>
    <b v="0"/>
    <s v="technology/web"/>
    <x v="2"/>
    <n v="93"/>
    <x v="2"/>
  </r>
  <r>
    <n v="941"/>
    <s v="Luna-Horne"/>
    <s v="Profound exuding pricing structure"/>
    <n v="43000"/>
    <n v="5615"/>
    <n v="13"/>
    <x v="0"/>
    <n v="78"/>
    <x v="1"/>
    <s v="USD"/>
    <n v="1294552800"/>
    <n v="1297576800"/>
    <b v="1"/>
    <b v="0"/>
    <s v="theater/plays"/>
    <x v="3"/>
    <n v="72"/>
    <x v="3"/>
  </r>
  <r>
    <n v="942"/>
    <s v="Allen Inc"/>
    <s v="Horizontal optimizing model"/>
    <n v="9600"/>
    <n v="6205"/>
    <n v="65"/>
    <x v="0"/>
    <n v="67"/>
    <x v="2"/>
    <s v="AUD"/>
    <n v="1295935200"/>
    <n v="1296194400"/>
    <b v="0"/>
    <b v="0"/>
    <s v="theater/plays"/>
    <x v="3"/>
    <n v="93"/>
    <x v="3"/>
  </r>
  <r>
    <n v="943"/>
    <s v="Peterson, Gonzalez and Spencer"/>
    <s v="Synchronized fault-tolerant algorithm"/>
    <n v="7500"/>
    <n v="11969"/>
    <n v="160"/>
    <x v="1"/>
    <n v="114"/>
    <x v="1"/>
    <s v="USD"/>
    <n v="1411534800"/>
    <n v="1414558800"/>
    <b v="0"/>
    <b v="0"/>
    <s v="food/food trucks"/>
    <x v="0"/>
    <n v="105"/>
    <x v="0"/>
  </r>
  <r>
    <n v="944"/>
    <s v="Walter Inc"/>
    <s v="Streamlined 5thgeneration intranet"/>
    <n v="10000"/>
    <n v="8142"/>
    <n v="81"/>
    <x v="0"/>
    <n v="263"/>
    <x v="2"/>
    <s v="AUD"/>
    <n v="1486706400"/>
    <n v="1488348000"/>
    <b v="0"/>
    <b v="0"/>
    <s v="photography/photography books"/>
    <x v="7"/>
    <n v="31"/>
    <x v="14"/>
  </r>
  <r>
    <n v="945"/>
    <s v="Sanders, Farley and Huffman"/>
    <s v="Cross-group clear-thinking task-force"/>
    <n v="172000"/>
    <n v="55805"/>
    <n v="32"/>
    <x v="0"/>
    <n v="1691"/>
    <x v="1"/>
    <s v="USD"/>
    <n v="1333602000"/>
    <n v="1334898000"/>
    <b v="1"/>
    <b v="0"/>
    <s v="photography/photography books"/>
    <x v="7"/>
    <n v="33"/>
    <x v="14"/>
  </r>
  <r>
    <n v="946"/>
    <s v="Hall, Holmes and Walker"/>
    <s v="Public-key bandwidth-monitored intranet"/>
    <n v="153700"/>
    <n v="15238"/>
    <n v="10"/>
    <x v="0"/>
    <n v="181"/>
    <x v="1"/>
    <s v="USD"/>
    <n v="1308200400"/>
    <n v="1308373200"/>
    <b v="0"/>
    <b v="0"/>
    <s v="theater/plays"/>
    <x v="3"/>
    <n v="84"/>
    <x v="3"/>
  </r>
  <r>
    <n v="947"/>
    <s v="Smith-Powell"/>
    <s v="Upgradable clear-thinking hardware"/>
    <n v="3600"/>
    <n v="961"/>
    <n v="27"/>
    <x v="0"/>
    <n v="13"/>
    <x v="1"/>
    <s v="USD"/>
    <n v="1411707600"/>
    <n v="1412312400"/>
    <b v="0"/>
    <b v="0"/>
    <s v="theater/plays"/>
    <x v="3"/>
    <n v="74"/>
    <x v="3"/>
  </r>
  <r>
    <n v="948"/>
    <s v="Smith-Hill"/>
    <s v="Integrated holistic paradigm"/>
    <n v="9400"/>
    <n v="5918"/>
    <n v="63"/>
    <x v="3"/>
    <n v="160"/>
    <x v="1"/>
    <s v="USD"/>
    <n v="1418364000"/>
    <n v="1419228000"/>
    <b v="1"/>
    <b v="1"/>
    <s v="film &amp; video/documentary"/>
    <x v="4"/>
    <n v="37"/>
    <x v="4"/>
  </r>
  <r>
    <n v="949"/>
    <s v="Wright LLC"/>
    <s v="Seamless clear-thinking conglomeration"/>
    <n v="5900"/>
    <n v="9520"/>
    <n v="161"/>
    <x v="1"/>
    <n v="203"/>
    <x v="1"/>
    <s v="USD"/>
    <n v="1429333200"/>
    <n v="1430974800"/>
    <b v="0"/>
    <b v="0"/>
    <s v="technology/web"/>
    <x v="2"/>
    <n v="47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x v="3"/>
    <n v="5"/>
    <x v="3"/>
  </r>
  <r>
    <n v="951"/>
    <s v="Peterson Ltd"/>
    <s v="Re-engineered 24hour matrix"/>
    <n v="14500"/>
    <n v="159056"/>
    <n v="1097"/>
    <x v="1"/>
    <n v="1559"/>
    <x v="1"/>
    <s v="USD"/>
    <n v="1482732000"/>
    <n v="1482818400"/>
    <b v="0"/>
    <b v="1"/>
    <s v="music/rock"/>
    <x v="1"/>
    <n v="102"/>
    <x v="1"/>
  </r>
  <r>
    <n v="952"/>
    <s v="Cummings-Hayes"/>
    <s v="Virtual multi-tasking core"/>
    <n v="145500"/>
    <n v="101987"/>
    <n v="70"/>
    <x v="3"/>
    <n v="2266"/>
    <x v="1"/>
    <s v="USD"/>
    <n v="1470718800"/>
    <n v="1471928400"/>
    <b v="0"/>
    <b v="0"/>
    <s v="film &amp; video/documentary"/>
    <x v="4"/>
    <n v="45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x v="4"/>
    <n v="94"/>
    <x v="22"/>
  </r>
  <r>
    <n v="954"/>
    <s v="Henderson, Parker and Diaz"/>
    <s v="Enterprise-wide client-driven policy"/>
    <n v="42600"/>
    <n v="156384"/>
    <n v="367"/>
    <x v="1"/>
    <n v="1548"/>
    <x v="2"/>
    <s v="AUD"/>
    <n v="1348290000"/>
    <n v="1350363600"/>
    <b v="0"/>
    <b v="0"/>
    <s v="technology/web"/>
    <x v="2"/>
    <n v="101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x v="3"/>
    <n v="97"/>
    <x v="3"/>
  </r>
  <r>
    <n v="956"/>
    <s v="Wood Inc"/>
    <s v="Re-engineered composite focus group"/>
    <n v="187600"/>
    <n v="35698"/>
    <n v="19"/>
    <x v="0"/>
    <n v="830"/>
    <x v="1"/>
    <s v="USD"/>
    <n v="1450764000"/>
    <n v="1451109600"/>
    <b v="0"/>
    <b v="0"/>
    <s v="film &amp; video/science fiction"/>
    <x v="4"/>
    <n v="43"/>
    <x v="22"/>
  </r>
  <r>
    <n v="957"/>
    <s v="Riley, Cohen and Goodman"/>
    <s v="Profound mission-critical function"/>
    <n v="9800"/>
    <n v="12434"/>
    <n v="127"/>
    <x v="1"/>
    <n v="131"/>
    <x v="1"/>
    <s v="USD"/>
    <n v="1329372000"/>
    <n v="1329631200"/>
    <b v="0"/>
    <b v="0"/>
    <s v="theater/plays"/>
    <x v="3"/>
    <n v="95"/>
    <x v="3"/>
  </r>
  <r>
    <n v="958"/>
    <s v="Green, Robinson and Ho"/>
    <s v="De-engineered zero-defect open system"/>
    <n v="1100"/>
    <n v="8081"/>
    <n v="735"/>
    <x v="1"/>
    <n v="112"/>
    <x v="1"/>
    <s v="USD"/>
    <n v="1277096400"/>
    <n v="1278997200"/>
    <b v="0"/>
    <b v="0"/>
    <s v="film &amp; video/animation"/>
    <x v="4"/>
    <n v="72"/>
    <x v="10"/>
  </r>
  <r>
    <n v="959"/>
    <s v="Black-Graham"/>
    <s v="Operative hybrid utilization"/>
    <n v="145000"/>
    <n v="6631"/>
    <n v="5"/>
    <x v="0"/>
    <n v="130"/>
    <x v="1"/>
    <s v="USD"/>
    <n v="1277701200"/>
    <n v="1280120400"/>
    <b v="0"/>
    <b v="0"/>
    <s v="publishing/translations"/>
    <x v="5"/>
    <n v="51"/>
    <x v="18"/>
  </r>
  <r>
    <n v="960"/>
    <s v="Robbins Group"/>
    <s v="Function-based interactive matrix"/>
    <n v="5500"/>
    <n v="4678"/>
    <n v="85"/>
    <x v="0"/>
    <n v="55"/>
    <x v="1"/>
    <s v="USD"/>
    <n v="1454911200"/>
    <n v="1458104400"/>
    <b v="0"/>
    <b v="0"/>
    <s v="technology/web"/>
    <x v="2"/>
    <n v="85"/>
    <x v="2"/>
  </r>
  <r>
    <n v="961"/>
    <s v="Mason, Case and May"/>
    <s v="Optimized content-based collaboration"/>
    <n v="5700"/>
    <n v="6800"/>
    <n v="119"/>
    <x v="1"/>
    <n v="155"/>
    <x v="1"/>
    <s v="USD"/>
    <n v="1297922400"/>
    <n v="1298268000"/>
    <b v="0"/>
    <b v="0"/>
    <s v="publishing/translations"/>
    <x v="5"/>
    <n v="44"/>
    <x v="18"/>
  </r>
  <r>
    <n v="962"/>
    <s v="Harris, Russell and Mitchell"/>
    <s v="User-centric cohesive policy"/>
    <n v="3600"/>
    <n v="10657"/>
    <n v="296"/>
    <x v="1"/>
    <n v="266"/>
    <x v="1"/>
    <s v="USD"/>
    <n v="1384408800"/>
    <n v="1386223200"/>
    <b v="0"/>
    <b v="0"/>
    <s v="food/food trucks"/>
    <x v="0"/>
    <n v="40"/>
    <x v="0"/>
  </r>
  <r>
    <n v="963"/>
    <s v="Rodriguez-Robinson"/>
    <s v="Ergonomic methodical hub"/>
    <n v="5900"/>
    <n v="4997"/>
    <n v="85"/>
    <x v="0"/>
    <n v="114"/>
    <x v="6"/>
    <s v="EUR"/>
    <n v="1299304800"/>
    <n v="1299823200"/>
    <b v="0"/>
    <b v="1"/>
    <s v="photography/photography books"/>
    <x v="7"/>
    <n v="44"/>
    <x v="14"/>
  </r>
  <r>
    <n v="964"/>
    <s v="Peck, Higgins and Smith"/>
    <s v="Devolved disintermediate encryption"/>
    <n v="3700"/>
    <n v="13164"/>
    <n v="356"/>
    <x v="1"/>
    <n v="155"/>
    <x v="1"/>
    <s v="USD"/>
    <n v="1431320400"/>
    <n v="1431752400"/>
    <b v="0"/>
    <b v="0"/>
    <s v="theater/plays"/>
    <x v="3"/>
    <n v="85"/>
    <x v="3"/>
  </r>
  <r>
    <n v="965"/>
    <s v="Nunez-King"/>
    <s v="Phased clear-thinking policy"/>
    <n v="2200"/>
    <n v="8501"/>
    <n v="386"/>
    <x v="1"/>
    <n v="207"/>
    <x v="4"/>
    <s v="GBP"/>
    <n v="1264399200"/>
    <n v="1267855200"/>
    <b v="0"/>
    <b v="0"/>
    <s v="music/rock"/>
    <x v="1"/>
    <n v="41"/>
    <x v="1"/>
  </r>
  <r>
    <n v="966"/>
    <s v="Davis and Sons"/>
    <s v="Seamless solution-oriented capacity"/>
    <n v="1700"/>
    <n v="13468"/>
    <n v="792"/>
    <x v="1"/>
    <n v="245"/>
    <x v="1"/>
    <s v="USD"/>
    <n v="1497502800"/>
    <n v="1497675600"/>
    <b v="0"/>
    <b v="0"/>
    <s v="theater/plays"/>
    <x v="3"/>
    <n v="55"/>
    <x v="3"/>
  </r>
  <r>
    <n v="967"/>
    <s v="Howard-Douglas"/>
    <s v="Organized human-resource attitude"/>
    <n v="88400"/>
    <n v="121138"/>
    <n v="137"/>
    <x v="1"/>
    <n v="1573"/>
    <x v="1"/>
    <s v="USD"/>
    <n v="1333688400"/>
    <n v="1336885200"/>
    <b v="0"/>
    <b v="0"/>
    <s v="music/world music"/>
    <x v="1"/>
    <n v="77"/>
    <x v="21"/>
  </r>
  <r>
    <n v="968"/>
    <s v="Gonzalez-White"/>
    <s v="Open-architected disintermediate budgetary management"/>
    <n v="2400"/>
    <n v="8117"/>
    <n v="338"/>
    <x v="1"/>
    <n v="114"/>
    <x v="1"/>
    <s v="USD"/>
    <n v="1293861600"/>
    <n v="1295157600"/>
    <b v="0"/>
    <b v="0"/>
    <s v="food/food trucks"/>
    <x v="0"/>
    <n v="71"/>
    <x v="0"/>
  </r>
  <r>
    <n v="969"/>
    <s v="Lopez-King"/>
    <s v="Multi-lateral radical solution"/>
    <n v="7900"/>
    <n v="8550"/>
    <n v="108"/>
    <x v="1"/>
    <n v="93"/>
    <x v="1"/>
    <s v="USD"/>
    <n v="1576994400"/>
    <n v="1577599200"/>
    <b v="0"/>
    <b v="0"/>
    <s v="theater/plays"/>
    <x v="3"/>
    <n v="92"/>
    <x v="3"/>
  </r>
  <r>
    <n v="970"/>
    <s v="Glover-Nelson"/>
    <s v="Inverse context-sensitive info-mediaries"/>
    <n v="94900"/>
    <n v="57659"/>
    <n v="61"/>
    <x v="0"/>
    <n v="594"/>
    <x v="1"/>
    <s v="USD"/>
    <n v="1304917200"/>
    <n v="1305003600"/>
    <b v="0"/>
    <b v="0"/>
    <s v="theater/plays"/>
    <x v="3"/>
    <n v="97"/>
    <x v="3"/>
  </r>
  <r>
    <n v="971"/>
    <s v="Garner and Sons"/>
    <s v="Versatile neutral workforce"/>
    <n v="5100"/>
    <n v="1414"/>
    <n v="28"/>
    <x v="0"/>
    <n v="24"/>
    <x v="1"/>
    <s v="USD"/>
    <n v="1381208400"/>
    <n v="1381726800"/>
    <b v="0"/>
    <b v="0"/>
    <s v="film &amp; video/television"/>
    <x v="4"/>
    <n v="59"/>
    <x v="19"/>
  </r>
  <r>
    <n v="972"/>
    <s v="Sellers, Roach and Garrison"/>
    <s v="Multi-tiered systematic knowledge user"/>
    <n v="42700"/>
    <n v="97524"/>
    <n v="228"/>
    <x v="1"/>
    <n v="1681"/>
    <x v="1"/>
    <s v="USD"/>
    <n v="1401685200"/>
    <n v="1402462800"/>
    <b v="0"/>
    <b v="1"/>
    <s v="technology/web"/>
    <x v="2"/>
    <n v="58"/>
    <x v="2"/>
  </r>
  <r>
    <n v="973"/>
    <s v="Herrera, Bennett and Silva"/>
    <s v="Programmable multi-state algorithm"/>
    <n v="121100"/>
    <n v="26176"/>
    <n v="22"/>
    <x v="0"/>
    <n v="252"/>
    <x v="1"/>
    <s v="USD"/>
    <n v="1291960800"/>
    <n v="1292133600"/>
    <b v="0"/>
    <b v="1"/>
    <s v="theater/plays"/>
    <x v="3"/>
    <n v="104"/>
    <x v="3"/>
  </r>
  <r>
    <n v="974"/>
    <s v="Thomas, Clay and Mendoza"/>
    <s v="Multi-channeled reciprocal interface"/>
    <n v="800"/>
    <n v="2991"/>
    <n v="374"/>
    <x v="1"/>
    <n v="32"/>
    <x v="1"/>
    <s v="USD"/>
    <n v="1368853200"/>
    <n v="1368939600"/>
    <b v="0"/>
    <b v="0"/>
    <s v="music/indie rock"/>
    <x v="1"/>
    <n v="93"/>
    <x v="7"/>
  </r>
  <r>
    <n v="975"/>
    <s v="Ayala Group"/>
    <s v="Right-sized maximized migration"/>
    <n v="5400"/>
    <n v="8366"/>
    <n v="155"/>
    <x v="1"/>
    <n v="135"/>
    <x v="1"/>
    <s v="USD"/>
    <n v="1448776800"/>
    <n v="1452146400"/>
    <b v="0"/>
    <b v="1"/>
    <s v="theater/plays"/>
    <x v="3"/>
    <n v="62"/>
    <x v="3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n v="1296712800"/>
    <b v="0"/>
    <b v="1"/>
    <s v="theater/plays"/>
    <x v="3"/>
    <n v="92"/>
    <x v="3"/>
  </r>
  <r>
    <n v="977"/>
    <s v="Johnson Group"/>
    <s v="Vision-oriented interactive solution"/>
    <n v="7000"/>
    <n v="5177"/>
    <n v="74"/>
    <x v="0"/>
    <n v="67"/>
    <x v="1"/>
    <s v="USD"/>
    <n v="1517983200"/>
    <n v="1520748000"/>
    <b v="0"/>
    <b v="0"/>
    <s v="food/food trucks"/>
    <x v="0"/>
    <n v="77"/>
    <x v="0"/>
  </r>
  <r>
    <n v="978"/>
    <s v="Bailey, Nguyen and Martinez"/>
    <s v="Fundamental user-facing productivity"/>
    <n v="1000"/>
    <n v="8641"/>
    <n v="864"/>
    <x v="1"/>
    <n v="92"/>
    <x v="1"/>
    <s v="USD"/>
    <n v="1478930400"/>
    <n v="1480831200"/>
    <b v="0"/>
    <b v="0"/>
    <s v="games/video games"/>
    <x v="6"/>
    <n v="94"/>
    <x v="11"/>
  </r>
  <r>
    <n v="979"/>
    <s v="Williams, Martin and Meyer"/>
    <s v="Innovative well-modulated capability"/>
    <n v="60200"/>
    <n v="86244"/>
    <n v="143"/>
    <x v="1"/>
    <n v="1015"/>
    <x v="4"/>
    <s v="GBP"/>
    <n v="1426395600"/>
    <n v="1426914000"/>
    <b v="0"/>
    <b v="0"/>
    <s v="theater/plays"/>
    <x v="3"/>
    <n v="85"/>
    <x v="3"/>
  </r>
  <r>
    <n v="980"/>
    <s v="Huff-Johnson"/>
    <s v="Universal fault-tolerant orchestration"/>
    <n v="195200"/>
    <n v="78630"/>
    <n v="40"/>
    <x v="0"/>
    <n v="742"/>
    <x v="1"/>
    <s v="USD"/>
    <n v="1446181200"/>
    <n v="1446616800"/>
    <b v="1"/>
    <b v="0"/>
    <s v="publishing/nonfiction"/>
    <x v="5"/>
    <n v="106"/>
    <x v="9"/>
  </r>
  <r>
    <n v="981"/>
    <s v="Diaz-Little"/>
    <s v="Grass-roots executive synergy"/>
    <n v="6700"/>
    <n v="11941"/>
    <n v="178"/>
    <x v="1"/>
    <n v="323"/>
    <x v="1"/>
    <s v="USD"/>
    <n v="1514181600"/>
    <n v="1517032800"/>
    <b v="0"/>
    <b v="0"/>
    <s v="technology/web"/>
    <x v="2"/>
    <n v="37"/>
    <x v="2"/>
  </r>
  <r>
    <n v="982"/>
    <s v="Freeman-French"/>
    <s v="Multi-layered optimal application"/>
    <n v="7200"/>
    <n v="6115"/>
    <n v="85"/>
    <x v="0"/>
    <n v="75"/>
    <x v="1"/>
    <s v="USD"/>
    <n v="1311051600"/>
    <n v="1311224400"/>
    <b v="0"/>
    <b v="1"/>
    <s v="film &amp; video/documentary"/>
    <x v="4"/>
    <n v="82"/>
    <x v="4"/>
  </r>
  <r>
    <n v="983"/>
    <s v="Beck-Weber"/>
    <s v="Business-focused full-range core"/>
    <n v="129100"/>
    <n v="188404"/>
    <n v="146"/>
    <x v="1"/>
    <n v="2326"/>
    <x v="1"/>
    <s v="USD"/>
    <n v="1564894800"/>
    <n v="1566190800"/>
    <b v="0"/>
    <b v="0"/>
    <s v="film &amp; video/documentary"/>
    <x v="4"/>
    <n v="81"/>
    <x v="4"/>
  </r>
  <r>
    <n v="984"/>
    <s v="Lewis-Jacobson"/>
    <s v="Exclusive system-worthy Graphic Interface"/>
    <n v="6500"/>
    <n v="9910"/>
    <n v="152"/>
    <x v="1"/>
    <n v="381"/>
    <x v="1"/>
    <s v="USD"/>
    <n v="1567918800"/>
    <n v="1570165200"/>
    <b v="0"/>
    <b v="0"/>
    <s v="theater/plays"/>
    <x v="3"/>
    <n v="26"/>
    <x v="3"/>
  </r>
  <r>
    <n v="985"/>
    <s v="Logan-Curtis"/>
    <s v="Enhanced optimal ability"/>
    <n v="170600"/>
    <n v="114523"/>
    <n v="67"/>
    <x v="0"/>
    <n v="4405"/>
    <x v="1"/>
    <s v="USD"/>
    <n v="1386309600"/>
    <n v="1388556000"/>
    <b v="0"/>
    <b v="1"/>
    <s v="music/rock"/>
    <x v="1"/>
    <n v="26"/>
    <x v="1"/>
  </r>
  <r>
    <n v="986"/>
    <s v="Chan, Washington and Callahan"/>
    <s v="Optional zero administration neural-net"/>
    <n v="7800"/>
    <n v="3144"/>
    <n v="40"/>
    <x v="0"/>
    <n v="92"/>
    <x v="1"/>
    <s v="USD"/>
    <n v="1301979600"/>
    <n v="1303189200"/>
    <b v="0"/>
    <b v="0"/>
    <s v="music/rock"/>
    <x v="1"/>
    <n v="34"/>
    <x v="1"/>
  </r>
  <r>
    <n v="987"/>
    <s v="Wilson Group"/>
    <s v="Ameliorated foreground focus group"/>
    <n v="6200"/>
    <n v="13441"/>
    <n v="217"/>
    <x v="1"/>
    <n v="480"/>
    <x v="1"/>
    <s v="USD"/>
    <n v="1493269200"/>
    <n v="1494478800"/>
    <b v="0"/>
    <b v="0"/>
    <s v="film &amp; video/documentary"/>
    <x v="4"/>
    <n v="28"/>
    <x v="4"/>
  </r>
  <r>
    <n v="988"/>
    <s v="Gardner, Ryan and Gutierrez"/>
    <s v="Triple-buffered multi-tasking matrices"/>
    <n v="9400"/>
    <n v="4899"/>
    <n v="52"/>
    <x v="0"/>
    <n v="64"/>
    <x v="1"/>
    <s v="USD"/>
    <n v="1478930400"/>
    <n v="1480744800"/>
    <b v="0"/>
    <b v="0"/>
    <s v="publishing/radio &amp; podcasts"/>
    <x v="5"/>
    <n v="77"/>
    <x v="15"/>
  </r>
  <r>
    <n v="989"/>
    <s v="Hernandez Inc"/>
    <s v="Versatile dedicated migration"/>
    <n v="2400"/>
    <n v="11990"/>
    <n v="500"/>
    <x v="1"/>
    <n v="226"/>
    <x v="1"/>
    <s v="USD"/>
    <n v="1555390800"/>
    <n v="1555822800"/>
    <b v="0"/>
    <b v="0"/>
    <s v="publishing/translations"/>
    <x v="5"/>
    <n v="53"/>
    <x v="18"/>
  </r>
  <r>
    <n v="990"/>
    <s v="Ortiz-Roberts"/>
    <s v="Devolved foreground customer loyalty"/>
    <n v="7800"/>
    <n v="6839"/>
    <n v="88"/>
    <x v="0"/>
    <n v="64"/>
    <x v="1"/>
    <s v="USD"/>
    <n v="1456984800"/>
    <n v="1458882000"/>
    <b v="0"/>
    <b v="1"/>
    <s v="film &amp; video/drama"/>
    <x v="4"/>
    <n v="107"/>
    <x v="6"/>
  </r>
  <r>
    <n v="991"/>
    <s v="Ramirez LLC"/>
    <s v="Reduced reciprocal focus group"/>
    <n v="9800"/>
    <n v="11091"/>
    <n v="113"/>
    <x v="1"/>
    <n v="241"/>
    <x v="1"/>
    <s v="USD"/>
    <n v="1411621200"/>
    <n v="1411966800"/>
    <b v="0"/>
    <b v="1"/>
    <s v="music/rock"/>
    <x v="1"/>
    <n v="46"/>
    <x v="1"/>
  </r>
  <r>
    <n v="992"/>
    <s v="Morrow Inc"/>
    <s v="Networked global migration"/>
    <n v="3100"/>
    <n v="13223"/>
    <n v="427"/>
    <x v="1"/>
    <n v="132"/>
    <x v="1"/>
    <s v="USD"/>
    <n v="1525669200"/>
    <n v="1526878800"/>
    <b v="0"/>
    <b v="1"/>
    <s v="film &amp; video/drama"/>
    <x v="4"/>
    <n v="100"/>
    <x v="6"/>
  </r>
  <r>
    <n v="993"/>
    <s v="Erickson-Rogers"/>
    <s v="De-engineered even-keeled definition"/>
    <n v="9800"/>
    <n v="7608"/>
    <n v="78"/>
    <x v="3"/>
    <n v="75"/>
    <x v="6"/>
    <s v="EUR"/>
    <n v="1450936800"/>
    <n v="1452405600"/>
    <b v="0"/>
    <b v="1"/>
    <s v="photography/photography books"/>
    <x v="7"/>
    <n v="101"/>
    <x v="14"/>
  </r>
  <r>
    <n v="994"/>
    <s v="Leach, Rich and Price"/>
    <s v="Implemented bi-directional flexibility"/>
    <n v="141100"/>
    <n v="74073"/>
    <n v="52"/>
    <x v="0"/>
    <n v="842"/>
    <x v="1"/>
    <s v="USD"/>
    <n v="1413522000"/>
    <n v="1414040400"/>
    <b v="0"/>
    <b v="1"/>
    <s v="publishing/translations"/>
    <x v="5"/>
    <n v="88"/>
    <x v="18"/>
  </r>
  <r>
    <n v="995"/>
    <s v="Manning-Hamilton"/>
    <s v="Vision-oriented scalable definition"/>
    <n v="97300"/>
    <n v="153216"/>
    <n v="157"/>
    <x v="1"/>
    <n v="2043"/>
    <x v="1"/>
    <s v="USD"/>
    <n v="1541307600"/>
    <n v="1543816800"/>
    <b v="0"/>
    <b v="1"/>
    <s v="food/food trucks"/>
    <x v="0"/>
    <n v="75"/>
    <x v="0"/>
  </r>
  <r>
    <n v="996"/>
    <s v="Butler LLC"/>
    <s v="Future-proofed upward-trending migration"/>
    <n v="6600"/>
    <n v="4814"/>
    <n v="73"/>
    <x v="0"/>
    <n v="112"/>
    <x v="1"/>
    <s v="USD"/>
    <n v="1357106400"/>
    <n v="1359698400"/>
    <b v="0"/>
    <b v="0"/>
    <s v="theater/plays"/>
    <x v="3"/>
    <n v="43"/>
    <x v="3"/>
  </r>
  <r>
    <n v="997"/>
    <s v="Ball LLC"/>
    <s v="Right-sized full-range throughput"/>
    <n v="7600"/>
    <n v="4603"/>
    <n v="61"/>
    <x v="3"/>
    <n v="139"/>
    <x v="6"/>
    <s v="EUR"/>
    <n v="1390197600"/>
    <n v="1390629600"/>
    <b v="0"/>
    <b v="0"/>
    <s v="theater/plays"/>
    <x v="3"/>
    <n v="33"/>
    <x v="3"/>
  </r>
  <r>
    <n v="998"/>
    <s v="Taylor, Santiago and Flores"/>
    <s v="Polarized composite customer loyalty"/>
    <n v="66600"/>
    <n v="37823"/>
    <n v="57"/>
    <x v="0"/>
    <n v="374"/>
    <x v="1"/>
    <s v="USD"/>
    <n v="1265868000"/>
    <n v="1267077600"/>
    <b v="0"/>
    <b v="1"/>
    <s v="music/indie rock"/>
    <x v="1"/>
    <n v="101"/>
    <x v="7"/>
  </r>
  <r>
    <n v="999"/>
    <s v="Hernandez, Norton and Kelley"/>
    <s v="Expanded eco-centric policy"/>
    <n v="111100"/>
    <n v="62819"/>
    <n v="57"/>
    <x v="3"/>
    <n v="1122"/>
    <x v="1"/>
    <s v="USD"/>
    <n v="1467176400"/>
    <n v="1467781200"/>
    <b v="0"/>
    <b v="0"/>
    <s v="food/food trucks"/>
    <x v="0"/>
    <n v="5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x v="0"/>
    <n v="0"/>
    <s v="food trucks"/>
    <x v="0"/>
    <d v="2015-12-15T06:00:0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s v="music/rock"/>
    <x v="1"/>
    <n v="92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s v="AU"/>
    <s v="AUD"/>
    <n v="1384668000"/>
    <n v="1384840800"/>
    <b v="0"/>
    <b v="0"/>
    <s v="technology/web"/>
    <x v="2"/>
    <n v="100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s v="US"/>
    <s v="USD"/>
    <n v="1565499600"/>
    <n v="1568955600"/>
    <b v="0"/>
    <b v="0"/>
    <s v="music/rock"/>
    <x v="1"/>
    <n v="103"/>
    <s v="rock"/>
    <x v="3"/>
    <d v="2019-09-20T05:00:00"/>
  </r>
  <r>
    <n v="4"/>
    <s v="Larson-Little"/>
    <s v="Proactive foreground core"/>
    <n v="7600"/>
    <n v="5265"/>
    <n v="69"/>
    <x v="0"/>
    <n v="53"/>
    <s v="US"/>
    <s v="USD"/>
    <n v="1547964000"/>
    <n v="1548309600"/>
    <b v="0"/>
    <b v="0"/>
    <s v="theater/plays"/>
    <x v="3"/>
    <n v="99"/>
    <s v="plays"/>
    <x v="4"/>
    <d v="2019-01-24T06:00:00"/>
  </r>
  <r>
    <n v="5"/>
    <s v="Harris Group"/>
    <s v="Open-source optimizing database"/>
    <n v="7600"/>
    <n v="13195"/>
    <n v="174"/>
    <x v="1"/>
    <n v="174"/>
    <s v="DK"/>
    <s v="DKK"/>
    <n v="1346130000"/>
    <n v="1347080400"/>
    <b v="0"/>
    <b v="0"/>
    <s v="theater/plays"/>
    <x v="3"/>
    <n v="76"/>
    <s v="plays"/>
    <x v="5"/>
    <d v="2012-09-08T05:00:00"/>
  </r>
  <r>
    <n v="6"/>
    <s v="Ortiz, Coleman and Mitchell"/>
    <s v="Operative upward-trending algorithm"/>
    <n v="5200"/>
    <n v="1090"/>
    <n v="21"/>
    <x v="0"/>
    <n v="18"/>
    <s v="GB"/>
    <s v="GBP"/>
    <n v="1505278800"/>
    <n v="1505365200"/>
    <b v="0"/>
    <b v="0"/>
    <s v="film &amp; video/documentary"/>
    <x v="4"/>
    <n v="61"/>
    <s v="documentary"/>
    <x v="6"/>
    <d v="2017-09-14T05:00:00"/>
  </r>
  <r>
    <n v="7"/>
    <s v="Carter-Guzman"/>
    <s v="Centralized cohesive challenge"/>
    <n v="4500"/>
    <n v="14741"/>
    <n v="328"/>
    <x v="1"/>
    <n v="227"/>
    <s v="DK"/>
    <s v="DKK"/>
    <n v="1439442000"/>
    <n v="1439614800"/>
    <b v="0"/>
    <b v="0"/>
    <s v="theater/plays"/>
    <x v="3"/>
    <n v="65"/>
    <s v="plays"/>
    <x v="7"/>
    <d v="2015-08-15T05:00:00"/>
  </r>
  <r>
    <n v="8"/>
    <s v="Nunez-Richards"/>
    <s v="Exclusive attitude-oriented intranet"/>
    <n v="110100"/>
    <n v="21946"/>
    <n v="20"/>
    <x v="2"/>
    <n v="708"/>
    <s v="DK"/>
    <s v="DKK"/>
    <n v="1281330000"/>
    <n v="1281502800"/>
    <b v="0"/>
    <b v="0"/>
    <s v="theater/plays"/>
    <x v="3"/>
    <n v="31"/>
    <s v="plays"/>
    <x v="8"/>
    <d v="2010-08-11T05:00:00"/>
  </r>
  <r>
    <n v="9"/>
    <s v="Rangel, Holt and Jones"/>
    <s v="Open-source fresh-thinking model"/>
    <n v="6200"/>
    <n v="3208"/>
    <n v="52"/>
    <x v="0"/>
    <n v="44"/>
    <s v="US"/>
    <s v="USD"/>
    <n v="1379566800"/>
    <n v="1383804000"/>
    <b v="0"/>
    <b v="0"/>
    <s v="music/electric music"/>
    <x v="1"/>
    <n v="73"/>
    <s v="electric music"/>
    <x v="9"/>
    <d v="2013-11-07T06:00:00"/>
  </r>
  <r>
    <n v="10"/>
    <s v="Green Ltd"/>
    <s v="Monitored empowering installation"/>
    <n v="5200"/>
    <n v="13838"/>
    <n v="266"/>
    <x v="1"/>
    <n v="220"/>
    <s v="US"/>
    <s v="USD"/>
    <n v="1281762000"/>
    <n v="1285909200"/>
    <b v="0"/>
    <b v="0"/>
    <s v="film &amp; video/drama"/>
    <x v="4"/>
    <n v="63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s v="US"/>
    <s v="USD"/>
    <n v="1285045200"/>
    <n v="1285563600"/>
    <b v="0"/>
    <b v="1"/>
    <s v="theater/plays"/>
    <x v="3"/>
    <n v="112"/>
    <s v="plays"/>
    <x v="11"/>
    <d v="2010-09-27T05:00:00"/>
  </r>
  <r>
    <n v="12"/>
    <s v="Kim Ltd"/>
    <s v="Assimilated hybrid intranet"/>
    <n v="6300"/>
    <n v="5629"/>
    <n v="89"/>
    <x v="0"/>
    <n v="55"/>
    <s v="US"/>
    <s v="USD"/>
    <n v="1571720400"/>
    <n v="1572411600"/>
    <b v="0"/>
    <b v="0"/>
    <s v="film &amp; video/drama"/>
    <x v="4"/>
    <n v="102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s v="US"/>
    <s v="USD"/>
    <n v="1465621200"/>
    <n v="1466658000"/>
    <b v="0"/>
    <b v="0"/>
    <s v="music/indie rock"/>
    <x v="1"/>
    <n v="105"/>
    <s v="indie rock"/>
    <x v="13"/>
    <d v="2016-06-23T05:00:00"/>
  </r>
  <r>
    <n v="14"/>
    <s v="Rodriguez, Rose and Stewart"/>
    <s v="Cloned directional synergy"/>
    <n v="28200"/>
    <n v="18829"/>
    <n v="67"/>
    <x v="0"/>
    <n v="200"/>
    <s v="US"/>
    <s v="USD"/>
    <n v="1331013600"/>
    <n v="1333342800"/>
    <b v="0"/>
    <b v="0"/>
    <s v="music/indie rock"/>
    <x v="1"/>
    <n v="94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s v="US"/>
    <s v="USD"/>
    <n v="1575957600"/>
    <n v="1576303200"/>
    <b v="0"/>
    <b v="0"/>
    <s v="technology/wearables"/>
    <x v="2"/>
    <n v="85"/>
    <s v="wearables"/>
    <x v="15"/>
    <d v="2019-12-14T06:00:00"/>
  </r>
  <r>
    <n v="16"/>
    <s v="Hines Inc"/>
    <s v="Cross-platform systemic adapter"/>
    <n v="1700"/>
    <n v="11041"/>
    <n v="649"/>
    <x v="1"/>
    <n v="100"/>
    <s v="US"/>
    <s v="USD"/>
    <n v="1390370400"/>
    <n v="1392271200"/>
    <b v="0"/>
    <b v="0"/>
    <s v="publishing/nonfiction"/>
    <x v="5"/>
    <n v="110"/>
    <s v="nonfiction"/>
    <x v="16"/>
    <d v="2014-02-13T06:00:00"/>
  </r>
  <r>
    <n v="17"/>
    <s v="Cochran-Nguyen"/>
    <s v="Seamless 4thgeneration methodology"/>
    <n v="84600"/>
    <n v="134845"/>
    <n v="159"/>
    <x v="1"/>
    <n v="1249"/>
    <s v="US"/>
    <s v="USD"/>
    <n v="1294812000"/>
    <n v="1294898400"/>
    <b v="0"/>
    <b v="0"/>
    <s v="film &amp; video/animation"/>
    <x v="4"/>
    <n v="108"/>
    <s v="animation"/>
    <x v="17"/>
    <d v="2011-01-13T06:00:00"/>
  </r>
  <r>
    <n v="18"/>
    <s v="Johnson-Gould"/>
    <s v="Exclusive needs-based adapter"/>
    <n v="9100"/>
    <n v="6089"/>
    <n v="67"/>
    <x v="3"/>
    <n v="135"/>
    <s v="US"/>
    <s v="USD"/>
    <n v="1536382800"/>
    <n v="1537074000"/>
    <b v="0"/>
    <b v="0"/>
    <s v="theater/plays"/>
    <x v="3"/>
    <n v="45"/>
    <s v="plays"/>
    <x v="18"/>
    <d v="2018-09-16T05:00:00"/>
  </r>
  <r>
    <n v="19"/>
    <s v="Perez-Hess"/>
    <s v="Down-sized cohesive archive"/>
    <n v="62500"/>
    <n v="30331"/>
    <n v="49"/>
    <x v="0"/>
    <n v="674"/>
    <s v="US"/>
    <s v="USD"/>
    <n v="1551679200"/>
    <n v="1553490000"/>
    <b v="0"/>
    <b v="1"/>
    <s v="theater/plays"/>
    <x v="3"/>
    <n v="45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s v="US"/>
    <s v="USD"/>
    <n v="1406523600"/>
    <n v="1406523600"/>
    <b v="0"/>
    <b v="0"/>
    <s v="film &amp; video/drama"/>
    <x v="4"/>
    <n v="106"/>
    <s v="drama"/>
    <x v="20"/>
    <d v="2014-07-28T05:00:00"/>
  </r>
  <r>
    <n v="21"/>
    <s v="Simmons-Reynolds"/>
    <s v="Re-engineered intangible definition"/>
    <n v="94000"/>
    <n v="38533"/>
    <n v="41"/>
    <x v="0"/>
    <n v="558"/>
    <s v="US"/>
    <s v="USD"/>
    <n v="1313384400"/>
    <n v="1316322000"/>
    <b v="0"/>
    <b v="0"/>
    <s v="theater/plays"/>
    <x v="3"/>
    <n v="69"/>
    <s v="plays"/>
    <x v="21"/>
    <d v="2011-09-18T05:00:00"/>
  </r>
  <r>
    <n v="22"/>
    <s v="Collier Inc"/>
    <s v="Enhanced dynamic definition"/>
    <n v="59100"/>
    <n v="75690"/>
    <n v="128"/>
    <x v="1"/>
    <n v="890"/>
    <s v="US"/>
    <s v="USD"/>
    <n v="1522731600"/>
    <n v="1524027600"/>
    <b v="0"/>
    <b v="0"/>
    <s v="theater/plays"/>
    <x v="3"/>
    <n v="85"/>
    <s v="plays"/>
    <x v="22"/>
    <d v="2018-04-18T05:00:00"/>
  </r>
  <r>
    <n v="23"/>
    <s v="Gray-Jenkins"/>
    <s v="Devolved next generation adapter"/>
    <n v="4500"/>
    <n v="14942"/>
    <n v="332"/>
    <x v="1"/>
    <n v="142"/>
    <s v="GB"/>
    <s v="GBP"/>
    <n v="1550124000"/>
    <n v="1554699600"/>
    <b v="0"/>
    <b v="0"/>
    <s v="film &amp; video/documentary"/>
    <x v="4"/>
    <n v="105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s v="US"/>
    <s v="USD"/>
    <n v="1403326800"/>
    <n v="1403499600"/>
    <b v="0"/>
    <b v="0"/>
    <s v="technology/wearables"/>
    <x v="2"/>
    <n v="39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s v="US"/>
    <s v="USD"/>
    <n v="1305694800"/>
    <n v="1307422800"/>
    <b v="0"/>
    <b v="1"/>
    <s v="games/video games"/>
    <x v="6"/>
    <n v="73"/>
    <s v="video games"/>
    <x v="25"/>
    <d v="2011-06-07T05:00:00"/>
  </r>
  <r>
    <n v="26"/>
    <s v="Spencer-Bates"/>
    <s v="Optional responsive customer loyalty"/>
    <n v="107500"/>
    <n v="51814"/>
    <n v="48"/>
    <x v="3"/>
    <n v="1480"/>
    <s v="US"/>
    <s v="USD"/>
    <n v="1533013200"/>
    <n v="1535346000"/>
    <b v="0"/>
    <b v="0"/>
    <s v="theater/plays"/>
    <x v="3"/>
    <n v="35"/>
    <s v="plays"/>
    <x v="26"/>
    <d v="2018-08-27T05:00:00"/>
  </r>
  <r>
    <n v="27"/>
    <s v="Best, Carr and Williams"/>
    <s v="Diverse transitional migration"/>
    <n v="2000"/>
    <n v="1599"/>
    <n v="80"/>
    <x v="0"/>
    <n v="15"/>
    <s v="US"/>
    <s v="USD"/>
    <n v="1443848400"/>
    <n v="1444539600"/>
    <b v="0"/>
    <b v="0"/>
    <s v="music/rock"/>
    <x v="1"/>
    <n v="107"/>
    <s v="rock"/>
    <x v="27"/>
    <d v="2015-10-11T05:00:00"/>
  </r>
  <r>
    <n v="28"/>
    <s v="Campbell, Brown and Powell"/>
    <s v="Synchronized global task-force"/>
    <n v="130800"/>
    <n v="137635"/>
    <n v="105"/>
    <x v="1"/>
    <n v="2220"/>
    <s v="US"/>
    <s v="USD"/>
    <n v="1265695200"/>
    <n v="1267682400"/>
    <b v="0"/>
    <b v="1"/>
    <s v="theater/plays"/>
    <x v="3"/>
    <n v="62"/>
    <s v="plays"/>
    <x v="28"/>
    <d v="2010-03-04T06:00:00"/>
  </r>
  <r>
    <n v="29"/>
    <s v="Johnson, Parker and Haynes"/>
    <s v="Focused 6thgeneration forecast"/>
    <n v="45900"/>
    <n v="150965"/>
    <n v="329"/>
    <x v="1"/>
    <n v="1606"/>
    <s v="CH"/>
    <s v="CHF"/>
    <n v="1532062800"/>
    <n v="1535518800"/>
    <b v="0"/>
    <b v="0"/>
    <s v="film &amp; video/shorts"/>
    <x v="4"/>
    <n v="94"/>
    <s v="shorts"/>
    <x v="29"/>
    <d v="2018-08-29T05:00:00"/>
  </r>
  <r>
    <n v="30"/>
    <s v="Clark-Cooke"/>
    <s v="Down-sized analyzing challenge"/>
    <n v="9000"/>
    <n v="14455"/>
    <n v="161"/>
    <x v="1"/>
    <n v="129"/>
    <s v="US"/>
    <s v="USD"/>
    <n v="1558674000"/>
    <n v="1559106000"/>
    <b v="0"/>
    <b v="0"/>
    <s v="film &amp; video/animation"/>
    <x v="4"/>
    <n v="112"/>
    <s v="animation"/>
    <x v="30"/>
    <d v="2019-05-29T05:00:0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s v="games/video games"/>
    <x v="6"/>
    <n v="48"/>
    <s v="video games"/>
    <x v="31"/>
    <d v="2016-02-02T06:00:00"/>
  </r>
  <r>
    <n v="32"/>
    <s v="Jackson PLC"/>
    <s v="Ergonomic 6thgeneration success"/>
    <n v="101000"/>
    <n v="87676"/>
    <n v="87"/>
    <x v="0"/>
    <n v="2307"/>
    <s v="IT"/>
    <s v="EUR"/>
    <n v="1515564000"/>
    <n v="1517896800"/>
    <b v="0"/>
    <b v="0"/>
    <s v="film &amp; video/documentary"/>
    <x v="4"/>
    <n v="38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s v="US"/>
    <s v="USD"/>
    <n v="1412485200"/>
    <n v="1415685600"/>
    <b v="0"/>
    <b v="0"/>
    <s v="theater/plays"/>
    <x v="3"/>
    <n v="35"/>
    <s v="plays"/>
    <x v="33"/>
    <d v="2014-11-11T06:00:00"/>
  </r>
  <r>
    <n v="34"/>
    <s v="Maldonado and Sons"/>
    <s v="Reverse-engineered asynchronous archive"/>
    <n v="9300"/>
    <n v="14025"/>
    <n v="151"/>
    <x v="1"/>
    <n v="165"/>
    <s v="US"/>
    <s v="USD"/>
    <n v="1490245200"/>
    <n v="1490677200"/>
    <b v="0"/>
    <b v="0"/>
    <s v="film &amp; video/documentary"/>
    <x v="4"/>
    <n v="85"/>
    <s v="documentary"/>
    <x v="34"/>
    <d v="2017-03-28T05:00:00"/>
  </r>
  <r>
    <n v="35"/>
    <s v="Mitchell and Sons"/>
    <s v="Synergized intangible challenge"/>
    <n v="125500"/>
    <n v="188628"/>
    <n v="150"/>
    <x v="1"/>
    <n v="1965"/>
    <s v="DK"/>
    <s v="DKK"/>
    <n v="1547877600"/>
    <n v="1551506400"/>
    <b v="0"/>
    <b v="1"/>
    <s v="film &amp; video/drama"/>
    <x v="4"/>
    <n v="96"/>
    <s v="drama"/>
    <x v="35"/>
    <d v="2019-03-02T06:00:00"/>
  </r>
  <r>
    <n v="36"/>
    <s v="Jackson-Lewis"/>
    <s v="Monitored multi-state encryption"/>
    <n v="700"/>
    <n v="1101"/>
    <n v="157"/>
    <x v="1"/>
    <n v="16"/>
    <s v="US"/>
    <s v="USD"/>
    <n v="1298700000"/>
    <n v="1300856400"/>
    <b v="0"/>
    <b v="0"/>
    <s v="theater/plays"/>
    <x v="3"/>
    <n v="69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s v="US"/>
    <s v="USD"/>
    <n v="1570338000"/>
    <n v="1573192800"/>
    <b v="0"/>
    <b v="1"/>
    <s v="publishing/fiction"/>
    <x v="5"/>
    <n v="106"/>
    <s v="fiction"/>
    <x v="37"/>
    <d v="2019-11-08T06:00:00"/>
  </r>
  <r>
    <n v="38"/>
    <s v="Maldonado-Gonzalez"/>
    <s v="Digitized client-driven database"/>
    <n v="3100"/>
    <n v="10085"/>
    <n v="325"/>
    <x v="1"/>
    <n v="134"/>
    <s v="US"/>
    <s v="USD"/>
    <n v="1287378000"/>
    <n v="1287810000"/>
    <b v="0"/>
    <b v="0"/>
    <s v="photography/photography books"/>
    <x v="7"/>
    <n v="75"/>
    <s v="photography books"/>
    <x v="38"/>
    <d v="2010-10-23T05:00:00"/>
  </r>
  <r>
    <n v="39"/>
    <s v="Kim-Rice"/>
    <s v="Organized bi-directional function"/>
    <n v="9900"/>
    <n v="5027"/>
    <n v="51"/>
    <x v="0"/>
    <n v="88"/>
    <s v="DK"/>
    <s v="DKK"/>
    <n v="1361772000"/>
    <n v="1362978000"/>
    <b v="0"/>
    <b v="0"/>
    <s v="theater/plays"/>
    <x v="3"/>
    <n v="57"/>
    <s v="plays"/>
    <x v="39"/>
    <d v="2013-03-11T05:00:00"/>
  </r>
  <r>
    <n v="40"/>
    <s v="Garcia, Garcia and Lopez"/>
    <s v="Reduced stable middleware"/>
    <n v="8800"/>
    <n v="14878"/>
    <n v="169"/>
    <x v="1"/>
    <n v="198"/>
    <s v="US"/>
    <s v="USD"/>
    <n v="1275714000"/>
    <n v="1277355600"/>
    <b v="0"/>
    <b v="1"/>
    <s v="technology/wearables"/>
    <x v="2"/>
    <n v="75"/>
    <s v="wearables"/>
    <x v="40"/>
    <d v="2010-06-24T05:00:00"/>
  </r>
  <r>
    <n v="41"/>
    <s v="Watts Group"/>
    <s v="Universal 5thgeneration neural-net"/>
    <n v="5600"/>
    <n v="11924"/>
    <n v="213"/>
    <x v="1"/>
    <n v="111"/>
    <s v="IT"/>
    <s v="EUR"/>
    <n v="1346734800"/>
    <n v="1348981200"/>
    <b v="0"/>
    <b v="1"/>
    <s v="music/rock"/>
    <x v="1"/>
    <n v="107"/>
    <s v="rock"/>
    <x v="41"/>
    <d v="2012-09-30T05:00:00"/>
  </r>
  <r>
    <n v="42"/>
    <s v="Werner-Bryant"/>
    <s v="Virtual uniform frame"/>
    <n v="1800"/>
    <n v="7991"/>
    <n v="444"/>
    <x v="1"/>
    <n v="222"/>
    <s v="US"/>
    <s v="USD"/>
    <n v="1309755600"/>
    <n v="1310533200"/>
    <b v="0"/>
    <b v="0"/>
    <s v="food/food trucks"/>
    <x v="0"/>
    <n v="36"/>
    <s v="food trucks"/>
    <x v="42"/>
    <d v="2011-07-13T05:00:00"/>
  </r>
  <r>
    <n v="43"/>
    <s v="Schmitt-Mendoza"/>
    <s v="Profound explicit paradigm"/>
    <n v="90200"/>
    <n v="167717"/>
    <n v="186"/>
    <x v="1"/>
    <n v="6212"/>
    <s v="US"/>
    <s v="USD"/>
    <n v="1406178000"/>
    <n v="1407560400"/>
    <b v="0"/>
    <b v="0"/>
    <s v="publishing/radio &amp; podcasts"/>
    <x v="5"/>
    <n v="27"/>
    <s v="radio &amp; podcasts"/>
    <x v="43"/>
    <d v="2014-08-09T05:00:00"/>
  </r>
  <r>
    <n v="44"/>
    <s v="Reid-Mccullough"/>
    <s v="Visionary real-time groupware"/>
    <n v="1600"/>
    <n v="10541"/>
    <n v="659"/>
    <x v="1"/>
    <n v="98"/>
    <s v="DK"/>
    <s v="DKK"/>
    <n v="1552798800"/>
    <n v="1552885200"/>
    <b v="0"/>
    <b v="0"/>
    <s v="publishing/fiction"/>
    <x v="5"/>
    <n v="108"/>
    <s v="fiction"/>
    <x v="44"/>
    <d v="2019-03-18T05:00:00"/>
  </r>
  <r>
    <n v="45"/>
    <s v="Woods-Clark"/>
    <s v="Networked tertiary Graphical User Interface"/>
    <n v="9500"/>
    <n v="4530"/>
    <n v="48"/>
    <x v="0"/>
    <n v="48"/>
    <s v="US"/>
    <s v="USD"/>
    <n v="1478062800"/>
    <n v="1479362400"/>
    <b v="0"/>
    <b v="1"/>
    <s v="theater/plays"/>
    <x v="3"/>
    <n v="94"/>
    <s v="plays"/>
    <x v="45"/>
    <d v="2016-11-17T06:00:00"/>
  </r>
  <r>
    <n v="46"/>
    <s v="Vaughn, Hunt and Caldwell"/>
    <s v="Virtual grid-enabled task-force"/>
    <n v="3700"/>
    <n v="4247"/>
    <n v="115"/>
    <x v="1"/>
    <n v="92"/>
    <s v="US"/>
    <s v="USD"/>
    <n v="1278565200"/>
    <n v="1280552400"/>
    <b v="0"/>
    <b v="0"/>
    <s v="music/rock"/>
    <x v="1"/>
    <n v="46"/>
    <s v="rock"/>
    <x v="46"/>
    <d v="2010-07-31T05:00:00"/>
  </r>
  <r>
    <n v="47"/>
    <s v="Bennett and Sons"/>
    <s v="Function-based multi-state software"/>
    <n v="1500"/>
    <n v="7129"/>
    <n v="475"/>
    <x v="1"/>
    <n v="149"/>
    <s v="US"/>
    <s v="USD"/>
    <n v="1396069200"/>
    <n v="1398661200"/>
    <b v="0"/>
    <b v="0"/>
    <s v="theater/plays"/>
    <x v="3"/>
    <n v="48"/>
    <s v="plays"/>
    <x v="47"/>
    <d v="2014-04-28T05:00:00"/>
  </r>
  <r>
    <n v="48"/>
    <s v="Lamb Inc"/>
    <s v="Optimized leadingedge concept"/>
    <n v="33300"/>
    <n v="128862"/>
    <n v="387"/>
    <x v="1"/>
    <n v="2431"/>
    <s v="US"/>
    <s v="USD"/>
    <n v="1435208400"/>
    <n v="1436245200"/>
    <b v="0"/>
    <b v="0"/>
    <s v="theater/plays"/>
    <x v="3"/>
    <n v="53"/>
    <s v="plays"/>
    <x v="48"/>
    <d v="2015-07-07T05:00:00"/>
  </r>
  <r>
    <n v="49"/>
    <s v="Casey-Kelly"/>
    <s v="Sharable holistic interface"/>
    <n v="7200"/>
    <n v="13653"/>
    <n v="190"/>
    <x v="1"/>
    <n v="303"/>
    <s v="US"/>
    <s v="USD"/>
    <n v="1571547600"/>
    <n v="1575439200"/>
    <b v="0"/>
    <b v="0"/>
    <s v="music/rock"/>
    <x v="1"/>
    <n v="45"/>
    <s v="rock"/>
    <x v="49"/>
    <d v="2019-12-04T06:00:00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s v="music/metal"/>
    <x v="1"/>
    <n v="2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s v="GB"/>
    <s v="GBP"/>
    <n v="1332824400"/>
    <n v="1334206800"/>
    <b v="0"/>
    <b v="1"/>
    <s v="technology/wearables"/>
    <x v="2"/>
    <n v="99"/>
    <s v="wearables"/>
    <x v="51"/>
    <d v="2012-04-12T05:00:00"/>
  </r>
  <r>
    <n v="52"/>
    <s v="Hernandez, Rodriguez and Clark"/>
    <s v="Organic foreground leverage"/>
    <n v="7200"/>
    <n v="2459"/>
    <n v="34"/>
    <x v="0"/>
    <n v="75"/>
    <s v="US"/>
    <s v="USD"/>
    <n v="1284526800"/>
    <n v="1284872400"/>
    <b v="0"/>
    <b v="0"/>
    <s v="theater/plays"/>
    <x v="3"/>
    <n v="33"/>
    <s v="plays"/>
    <x v="52"/>
    <d v="2010-09-19T05:00:00"/>
  </r>
  <r>
    <n v="53"/>
    <s v="Smith-Jones"/>
    <s v="Reverse-engineered static concept"/>
    <n v="8800"/>
    <n v="12356"/>
    <n v="140"/>
    <x v="1"/>
    <n v="209"/>
    <s v="US"/>
    <s v="USD"/>
    <n v="1400562000"/>
    <n v="1403931600"/>
    <b v="0"/>
    <b v="0"/>
    <s v="film &amp; video/drama"/>
    <x v="4"/>
    <n v="59"/>
    <s v="drama"/>
    <x v="53"/>
    <d v="2014-06-28T05:00:00"/>
  </r>
  <r>
    <n v="54"/>
    <s v="Roy PLC"/>
    <s v="Multi-channeled neutral customer loyalty"/>
    <n v="6000"/>
    <n v="5392"/>
    <n v="90"/>
    <x v="0"/>
    <n v="120"/>
    <s v="US"/>
    <s v="USD"/>
    <n v="1520748000"/>
    <n v="1521262800"/>
    <b v="0"/>
    <b v="0"/>
    <s v="technology/wearables"/>
    <x v="2"/>
    <n v="45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s v="US"/>
    <s v="USD"/>
    <n v="1532926800"/>
    <n v="1533358800"/>
    <b v="0"/>
    <b v="0"/>
    <s v="music/jazz"/>
    <x v="1"/>
    <n v="90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s v="US"/>
    <s v="USD"/>
    <n v="1420869600"/>
    <n v="1421474400"/>
    <b v="0"/>
    <b v="0"/>
    <s v="technology/wearables"/>
    <x v="2"/>
    <n v="70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s v="US"/>
    <s v="USD"/>
    <n v="1504242000"/>
    <n v="1505278800"/>
    <b v="0"/>
    <b v="0"/>
    <s v="games/video games"/>
    <x v="6"/>
    <n v="31"/>
    <s v="video games"/>
    <x v="57"/>
    <d v="2017-09-13T05:00:00"/>
  </r>
  <r>
    <n v="58"/>
    <s v="Anderson-Perez"/>
    <s v="Expanded 3rdgeneration strategy"/>
    <n v="2700"/>
    <n v="6132"/>
    <n v="227"/>
    <x v="1"/>
    <n v="211"/>
    <s v="US"/>
    <s v="USD"/>
    <n v="1442811600"/>
    <n v="1443934800"/>
    <b v="0"/>
    <b v="0"/>
    <s v="theater/plays"/>
    <x v="3"/>
    <n v="29"/>
    <s v="plays"/>
    <x v="58"/>
    <d v="2015-10-04T05:00:00"/>
  </r>
  <r>
    <n v="59"/>
    <s v="Wright, Fox and Marks"/>
    <s v="Assimilated real-time support"/>
    <n v="1400"/>
    <n v="3851"/>
    <n v="275"/>
    <x v="1"/>
    <n v="128"/>
    <s v="US"/>
    <s v="USD"/>
    <n v="1497243600"/>
    <n v="1498539600"/>
    <b v="0"/>
    <b v="1"/>
    <s v="theater/plays"/>
    <x v="3"/>
    <n v="30"/>
    <s v="plays"/>
    <x v="59"/>
    <d v="2017-06-27T05:00:00"/>
  </r>
  <r>
    <n v="60"/>
    <s v="Crawford-Peters"/>
    <s v="User-centric regional database"/>
    <n v="94200"/>
    <n v="135997"/>
    <n v="144"/>
    <x v="1"/>
    <n v="1600"/>
    <s v="CA"/>
    <s v="CAD"/>
    <n v="1342501200"/>
    <n v="1342760400"/>
    <b v="0"/>
    <b v="0"/>
    <s v="theater/plays"/>
    <x v="3"/>
    <n v="85"/>
    <s v="plays"/>
    <x v="60"/>
    <d v="2012-07-20T05:00:00"/>
  </r>
  <r>
    <n v="61"/>
    <s v="Romero-Hoffman"/>
    <s v="Open-source zero administration complexity"/>
    <n v="199200"/>
    <n v="184750"/>
    <n v="93"/>
    <x v="0"/>
    <n v="2253"/>
    <s v="CA"/>
    <s v="CAD"/>
    <n v="1298268000"/>
    <n v="1301720400"/>
    <b v="0"/>
    <b v="0"/>
    <s v="theater/plays"/>
    <x v="3"/>
    <n v="82"/>
    <s v="plays"/>
    <x v="61"/>
    <d v="2011-04-02T05:00:00"/>
  </r>
  <r>
    <n v="62"/>
    <s v="Sparks-West"/>
    <s v="Organized incremental standardization"/>
    <n v="2000"/>
    <n v="14452"/>
    <n v="723"/>
    <x v="1"/>
    <n v="249"/>
    <s v="US"/>
    <s v="USD"/>
    <n v="1433480400"/>
    <n v="1433566800"/>
    <b v="0"/>
    <b v="0"/>
    <s v="technology/web"/>
    <x v="2"/>
    <n v="58"/>
    <s v="web"/>
    <x v="62"/>
    <d v="2015-06-06T05:00:00"/>
  </r>
  <r>
    <n v="63"/>
    <s v="Baker, Morgan and Brown"/>
    <s v="Assimilated didactic open system"/>
    <n v="4700"/>
    <n v="557"/>
    <n v="12"/>
    <x v="0"/>
    <n v="5"/>
    <s v="US"/>
    <s v="USD"/>
    <n v="1493355600"/>
    <n v="1493874000"/>
    <b v="0"/>
    <b v="0"/>
    <s v="theater/plays"/>
    <x v="3"/>
    <n v="111"/>
    <s v="plays"/>
    <x v="63"/>
    <d v="2017-05-04T05:00:00"/>
  </r>
  <r>
    <n v="64"/>
    <s v="Mosley-Gilbert"/>
    <s v="Vision-oriented logistical intranet"/>
    <n v="2800"/>
    <n v="2734"/>
    <n v="98"/>
    <x v="0"/>
    <n v="38"/>
    <s v="US"/>
    <s v="USD"/>
    <n v="1530507600"/>
    <n v="1531803600"/>
    <b v="0"/>
    <b v="1"/>
    <s v="technology/web"/>
    <x v="2"/>
    <n v="72"/>
    <s v="web"/>
    <x v="64"/>
    <d v="2018-07-17T05:00:00"/>
  </r>
  <r>
    <n v="65"/>
    <s v="Berry-Boyer"/>
    <s v="Mandatory incremental projection"/>
    <n v="6100"/>
    <n v="14405"/>
    <n v="236"/>
    <x v="1"/>
    <n v="236"/>
    <s v="US"/>
    <s v="USD"/>
    <n v="1296108000"/>
    <n v="1296712800"/>
    <b v="0"/>
    <b v="0"/>
    <s v="theater/plays"/>
    <x v="3"/>
    <n v="61"/>
    <s v="plays"/>
    <x v="65"/>
    <d v="2011-02-03T06:00:00"/>
  </r>
  <r>
    <n v="66"/>
    <s v="Sanders-Allen"/>
    <s v="Grass-roots needs-based encryption"/>
    <n v="2900"/>
    <n v="1307"/>
    <n v="45"/>
    <x v="0"/>
    <n v="12"/>
    <s v="US"/>
    <s v="USD"/>
    <n v="1428469200"/>
    <n v="1428901200"/>
    <b v="0"/>
    <b v="1"/>
    <s v="theater/plays"/>
    <x v="3"/>
    <n v="109"/>
    <s v="plays"/>
    <x v="66"/>
    <d v="2015-04-13T05:00:00"/>
  </r>
  <r>
    <n v="67"/>
    <s v="Lopez Inc"/>
    <s v="Team-oriented 6thgeneration middleware"/>
    <n v="72600"/>
    <n v="117892"/>
    <n v="162"/>
    <x v="1"/>
    <n v="4065"/>
    <s v="GB"/>
    <s v="GBP"/>
    <n v="1264399200"/>
    <n v="1264831200"/>
    <b v="0"/>
    <b v="1"/>
    <s v="technology/wearables"/>
    <x v="2"/>
    <n v="29"/>
    <s v="wearables"/>
    <x v="67"/>
    <d v="2010-01-30T06:00:00"/>
  </r>
  <r>
    <n v="68"/>
    <s v="Moreno-Turner"/>
    <s v="Inverse multi-tasking installation"/>
    <n v="5700"/>
    <n v="14508"/>
    <n v="255"/>
    <x v="1"/>
    <n v="246"/>
    <s v="IT"/>
    <s v="EUR"/>
    <n v="1501131600"/>
    <n v="1505192400"/>
    <b v="0"/>
    <b v="1"/>
    <s v="theater/plays"/>
    <x v="3"/>
    <n v="59"/>
    <s v="plays"/>
    <x v="68"/>
    <d v="2017-09-12T05:00:00"/>
  </r>
  <r>
    <n v="69"/>
    <s v="Jones-Watson"/>
    <s v="Switchable disintermediate moderator"/>
    <n v="7900"/>
    <n v="1901"/>
    <n v="24"/>
    <x v="3"/>
    <n v="17"/>
    <s v="US"/>
    <s v="USD"/>
    <n v="1292738400"/>
    <n v="1295676000"/>
    <b v="0"/>
    <b v="0"/>
    <s v="theater/plays"/>
    <x v="3"/>
    <n v="112"/>
    <s v="plays"/>
    <x v="69"/>
    <d v="2011-01-22T06:00:00"/>
  </r>
  <r>
    <n v="70"/>
    <s v="Barker Inc"/>
    <s v="Re-engineered 24/7 task-force"/>
    <n v="128000"/>
    <n v="158389"/>
    <n v="124"/>
    <x v="1"/>
    <n v="2475"/>
    <s v="IT"/>
    <s v="EUR"/>
    <n v="1288674000"/>
    <n v="1292911200"/>
    <b v="0"/>
    <b v="1"/>
    <s v="theater/plays"/>
    <x v="3"/>
    <n v="64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s v="US"/>
    <s v="USD"/>
    <n v="1575093600"/>
    <n v="1575439200"/>
    <b v="0"/>
    <b v="0"/>
    <s v="theater/plays"/>
    <x v="3"/>
    <n v="85"/>
    <s v="plays"/>
    <x v="71"/>
    <d v="2019-12-04T06:00:00"/>
  </r>
  <r>
    <n v="72"/>
    <s v="Hampton, Lewis and Ray"/>
    <s v="Seamless coherent parallelism"/>
    <n v="600"/>
    <n v="4022"/>
    <n v="670"/>
    <x v="1"/>
    <n v="54"/>
    <s v="US"/>
    <s v="USD"/>
    <n v="1435726800"/>
    <n v="1438837200"/>
    <b v="0"/>
    <b v="0"/>
    <s v="film &amp; video/animation"/>
    <x v="4"/>
    <n v="74"/>
    <s v="animation"/>
    <x v="72"/>
    <d v="2015-08-06T05:00:00"/>
  </r>
  <r>
    <n v="73"/>
    <s v="Collins-Goodman"/>
    <s v="Cross-platform even-keeled initiative"/>
    <n v="1400"/>
    <n v="9253"/>
    <n v="661"/>
    <x v="1"/>
    <n v="88"/>
    <s v="US"/>
    <s v="USD"/>
    <n v="1480226400"/>
    <n v="1480485600"/>
    <b v="0"/>
    <b v="0"/>
    <s v="music/jazz"/>
    <x v="1"/>
    <n v="105"/>
    <s v="jazz"/>
    <x v="73"/>
    <d v="2016-11-30T06:00:00"/>
  </r>
  <r>
    <n v="74"/>
    <s v="Davis-Michael"/>
    <s v="Progressive tertiary framework"/>
    <n v="3900"/>
    <n v="4776"/>
    <n v="122"/>
    <x v="1"/>
    <n v="85"/>
    <s v="GB"/>
    <s v="GBP"/>
    <n v="1459054800"/>
    <n v="1459141200"/>
    <b v="0"/>
    <b v="0"/>
    <s v="music/metal"/>
    <x v="1"/>
    <n v="56"/>
    <s v="metal"/>
    <x v="74"/>
    <d v="2016-03-28T05:00:00"/>
  </r>
  <r>
    <n v="75"/>
    <s v="White, Torres and Bishop"/>
    <s v="Multi-layered dynamic protocol"/>
    <n v="9700"/>
    <n v="14606"/>
    <n v="151"/>
    <x v="1"/>
    <n v="170"/>
    <s v="US"/>
    <s v="USD"/>
    <n v="1531630800"/>
    <n v="1532322000"/>
    <b v="0"/>
    <b v="0"/>
    <s v="photography/photography books"/>
    <x v="7"/>
    <n v="86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s v="US"/>
    <s v="USD"/>
    <n v="1421992800"/>
    <n v="1426222800"/>
    <b v="1"/>
    <b v="1"/>
    <s v="theater/plays"/>
    <x v="3"/>
    <n v="57"/>
    <s v="plays"/>
    <x v="76"/>
    <d v="2015-03-13T05:00:00"/>
  </r>
  <r>
    <n v="77"/>
    <s v="Acevedo-Huffman"/>
    <s v="Pre-emptive impactful model"/>
    <n v="9500"/>
    <n v="4460"/>
    <n v="47"/>
    <x v="0"/>
    <n v="56"/>
    <s v="US"/>
    <s v="USD"/>
    <n v="1285563600"/>
    <n v="1286773200"/>
    <b v="0"/>
    <b v="1"/>
    <s v="film &amp; video/animation"/>
    <x v="4"/>
    <n v="80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s v="US"/>
    <s v="USD"/>
    <n v="1523854800"/>
    <n v="1523941200"/>
    <b v="0"/>
    <b v="0"/>
    <s v="publishing/translations"/>
    <x v="5"/>
    <n v="41"/>
    <s v="translations"/>
    <x v="78"/>
    <d v="2018-04-17T05:00:00"/>
  </r>
  <r>
    <n v="79"/>
    <s v="Soto LLC"/>
    <s v="Triple-buffered reciprocal project"/>
    <n v="57800"/>
    <n v="40228"/>
    <n v="70"/>
    <x v="0"/>
    <n v="838"/>
    <s v="US"/>
    <s v="USD"/>
    <n v="1529125200"/>
    <n v="1529557200"/>
    <b v="0"/>
    <b v="0"/>
    <s v="theater/plays"/>
    <x v="3"/>
    <n v="48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s v="US"/>
    <s v="USD"/>
    <n v="1503982800"/>
    <n v="1506574800"/>
    <b v="0"/>
    <b v="0"/>
    <s v="games/video games"/>
    <x v="6"/>
    <n v="55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s v="US"/>
    <s v="USD"/>
    <n v="1511416800"/>
    <n v="1513576800"/>
    <b v="0"/>
    <b v="0"/>
    <s v="music/rock"/>
    <x v="1"/>
    <n v="92"/>
    <s v="rock"/>
    <x v="81"/>
    <d v="2017-12-18T06:00:00"/>
  </r>
  <r>
    <n v="82"/>
    <s v="Porter-George"/>
    <s v="Reactive content-based framework"/>
    <n v="1000"/>
    <n v="14973"/>
    <n v="1497"/>
    <x v="1"/>
    <n v="180"/>
    <s v="GB"/>
    <s v="GBP"/>
    <n v="1547704800"/>
    <n v="1548309600"/>
    <b v="0"/>
    <b v="1"/>
    <s v="games/video games"/>
    <x v="6"/>
    <n v="83"/>
    <s v="video games"/>
    <x v="82"/>
    <d v="2019-01-24T06:00:00"/>
  </r>
  <r>
    <n v="83"/>
    <s v="Fitzgerald PLC"/>
    <s v="Realigned user-facing concept"/>
    <n v="106400"/>
    <n v="39996"/>
    <n v="38"/>
    <x v="0"/>
    <n v="1000"/>
    <s v="US"/>
    <s v="USD"/>
    <n v="1469682000"/>
    <n v="1471582800"/>
    <b v="0"/>
    <b v="0"/>
    <s v="music/electric music"/>
    <x v="1"/>
    <n v="40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s v="US"/>
    <s v="USD"/>
    <n v="1343451600"/>
    <n v="1344315600"/>
    <b v="0"/>
    <b v="0"/>
    <s v="technology/wearables"/>
    <x v="2"/>
    <n v="111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s v="AU"/>
    <s v="AUD"/>
    <n v="1315717200"/>
    <n v="1316408400"/>
    <b v="0"/>
    <b v="0"/>
    <s v="music/indie rock"/>
    <x v="1"/>
    <n v="91"/>
    <s v="indie rock"/>
    <x v="85"/>
    <d v="2011-09-19T05:00:00"/>
  </r>
  <r>
    <n v="86"/>
    <s v="Davis-Smith"/>
    <s v="Organic motivating firmware"/>
    <n v="7400"/>
    <n v="12405"/>
    <n v="168"/>
    <x v="1"/>
    <n v="203"/>
    <s v="US"/>
    <s v="USD"/>
    <n v="1430715600"/>
    <n v="1431838800"/>
    <b v="1"/>
    <b v="0"/>
    <s v="theater/plays"/>
    <x v="3"/>
    <n v="61"/>
    <s v="plays"/>
    <x v="86"/>
    <d v="2015-05-17T05:00:00"/>
  </r>
  <r>
    <n v="87"/>
    <s v="Farrell and Sons"/>
    <s v="Synergized 4thgeneration conglomeration"/>
    <n v="198500"/>
    <n v="123040"/>
    <n v="62"/>
    <x v="0"/>
    <n v="1482"/>
    <s v="AU"/>
    <s v="AUD"/>
    <n v="1299564000"/>
    <n v="1300510800"/>
    <b v="0"/>
    <b v="1"/>
    <s v="music/rock"/>
    <x v="1"/>
    <n v="83"/>
    <s v="rock"/>
    <x v="87"/>
    <d v="2011-03-19T05:00:00"/>
  </r>
  <r>
    <n v="88"/>
    <s v="Clark Group"/>
    <s v="Grass-roots fault-tolerant policy"/>
    <n v="4800"/>
    <n v="12516"/>
    <n v="261"/>
    <x v="1"/>
    <n v="113"/>
    <s v="US"/>
    <s v="USD"/>
    <n v="1429160400"/>
    <n v="1431061200"/>
    <b v="0"/>
    <b v="0"/>
    <s v="publishing/translations"/>
    <x v="5"/>
    <n v="111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s v="US"/>
    <s v="USD"/>
    <n v="1271307600"/>
    <n v="1271480400"/>
    <b v="0"/>
    <b v="0"/>
    <s v="theater/plays"/>
    <x v="3"/>
    <n v="89"/>
    <s v="plays"/>
    <x v="89"/>
    <d v="2010-04-17T05:00:00"/>
  </r>
  <r>
    <n v="90"/>
    <s v="Kramer Group"/>
    <s v="Synergistic explicit parallelism"/>
    <n v="7800"/>
    <n v="6132"/>
    <n v="79"/>
    <x v="0"/>
    <n v="106"/>
    <s v="US"/>
    <s v="USD"/>
    <n v="1456380000"/>
    <n v="1456380000"/>
    <b v="0"/>
    <b v="1"/>
    <s v="theater/plays"/>
    <x v="3"/>
    <n v="58"/>
    <s v="plays"/>
    <x v="90"/>
    <d v="2016-02-25T06:00:00"/>
  </r>
  <r>
    <n v="91"/>
    <s v="Frazier, Patrick and Smith"/>
    <s v="Enhanced systemic analyzer"/>
    <n v="154300"/>
    <n v="74688"/>
    <n v="48"/>
    <x v="0"/>
    <n v="679"/>
    <s v="IT"/>
    <s v="EUR"/>
    <n v="1470459600"/>
    <n v="1472878800"/>
    <b v="0"/>
    <b v="0"/>
    <s v="publishing/translations"/>
    <x v="5"/>
    <n v="110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s v="CH"/>
    <s v="CHF"/>
    <n v="1277269200"/>
    <n v="1277355600"/>
    <b v="0"/>
    <b v="1"/>
    <s v="games/video games"/>
    <x v="6"/>
    <n v="104"/>
    <s v="video games"/>
    <x v="92"/>
    <d v="2010-06-24T05:00:00"/>
  </r>
  <r>
    <n v="93"/>
    <s v="Hall and Sons"/>
    <s v="Pre-emptive radical architecture"/>
    <n v="108800"/>
    <n v="65877"/>
    <n v="61"/>
    <x v="3"/>
    <n v="610"/>
    <s v="US"/>
    <s v="USD"/>
    <n v="1350709200"/>
    <n v="1351054800"/>
    <b v="0"/>
    <b v="1"/>
    <s v="theater/plays"/>
    <x v="3"/>
    <n v="108"/>
    <s v="plays"/>
    <x v="93"/>
    <d v="2012-10-24T05:00:00"/>
  </r>
  <r>
    <n v="94"/>
    <s v="Hanson Inc"/>
    <s v="Grass-roots web-enabled contingency"/>
    <n v="2900"/>
    <n v="8807"/>
    <n v="304"/>
    <x v="1"/>
    <n v="180"/>
    <s v="GB"/>
    <s v="GBP"/>
    <n v="1554613200"/>
    <n v="1555563600"/>
    <b v="0"/>
    <b v="0"/>
    <s v="technology/web"/>
    <x v="2"/>
    <n v="49"/>
    <s v="web"/>
    <x v="94"/>
    <d v="2019-04-18T05:00:00"/>
  </r>
  <r>
    <n v="95"/>
    <s v="Sanchez LLC"/>
    <s v="Stand-alone system-worthy standardization"/>
    <n v="900"/>
    <n v="1017"/>
    <n v="113"/>
    <x v="1"/>
    <n v="27"/>
    <s v="US"/>
    <s v="USD"/>
    <n v="1571029200"/>
    <n v="1571634000"/>
    <b v="0"/>
    <b v="0"/>
    <s v="film &amp; video/documentary"/>
    <x v="4"/>
    <n v="38"/>
    <s v="documentary"/>
    <x v="95"/>
    <d v="2019-10-21T05:00:00"/>
  </r>
  <r>
    <n v="96"/>
    <s v="Howard Ltd"/>
    <s v="Down-sized systematic policy"/>
    <n v="69700"/>
    <n v="151513"/>
    <n v="217"/>
    <x v="1"/>
    <n v="2331"/>
    <s v="US"/>
    <s v="USD"/>
    <n v="1299736800"/>
    <n v="1300856400"/>
    <b v="0"/>
    <b v="0"/>
    <s v="theater/plays"/>
    <x v="3"/>
    <n v="65"/>
    <s v="plays"/>
    <x v="96"/>
    <d v="2011-03-23T05:00:00"/>
  </r>
  <r>
    <n v="97"/>
    <s v="Stewart LLC"/>
    <s v="Cloned bi-directional architecture"/>
    <n v="1300"/>
    <n v="12047"/>
    <n v="927"/>
    <x v="1"/>
    <n v="113"/>
    <s v="US"/>
    <s v="USD"/>
    <n v="1435208400"/>
    <n v="1439874000"/>
    <b v="0"/>
    <b v="0"/>
    <s v="food/food trucks"/>
    <x v="0"/>
    <n v="107"/>
    <s v="food trucks"/>
    <x v="48"/>
    <d v="2015-08-18T05:00:00"/>
  </r>
  <r>
    <n v="98"/>
    <s v="Arias, Allen and Miller"/>
    <s v="Seamless transitional portal"/>
    <n v="97800"/>
    <n v="32951"/>
    <n v="34"/>
    <x v="0"/>
    <n v="1220"/>
    <s v="AU"/>
    <s v="AUD"/>
    <n v="1437973200"/>
    <n v="1438318800"/>
    <b v="0"/>
    <b v="0"/>
    <s v="games/video games"/>
    <x v="6"/>
    <n v="27"/>
    <s v="video games"/>
    <x v="97"/>
    <d v="2015-07-31T05:00:00"/>
  </r>
  <r>
    <n v="99"/>
    <s v="Baker-Morris"/>
    <s v="Fully-configurable motivating approach"/>
    <n v="7600"/>
    <n v="14951"/>
    <n v="197"/>
    <x v="1"/>
    <n v="164"/>
    <s v="US"/>
    <s v="USD"/>
    <n v="1416895200"/>
    <n v="1419400800"/>
    <b v="0"/>
    <b v="0"/>
    <s v="theater/plays"/>
    <x v="3"/>
    <n v="91"/>
    <s v="plays"/>
    <x v="98"/>
    <d v="2014-12-24T06:00:00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s v="theater/plays"/>
    <x v="3"/>
    <n v="1"/>
    <s v="plays"/>
    <x v="99"/>
    <d v="2011-11-06T05:00:00"/>
  </r>
  <r>
    <n v="101"/>
    <s v="Douglas LLC"/>
    <s v="Reduced heuristic moratorium"/>
    <n v="900"/>
    <n v="9193"/>
    <n v="1021"/>
    <x v="1"/>
    <n v="164"/>
    <s v="US"/>
    <s v="USD"/>
    <n v="1424498400"/>
    <n v="1425103200"/>
    <b v="0"/>
    <b v="1"/>
    <s v="music/electric music"/>
    <x v="1"/>
    <n v="56"/>
    <s v="electric music"/>
    <x v="100"/>
    <d v="2015-02-28T06:00:00"/>
  </r>
  <r>
    <n v="102"/>
    <s v="Garcia Inc"/>
    <s v="Front-line web-enabled model"/>
    <n v="3700"/>
    <n v="10422"/>
    <n v="282"/>
    <x v="1"/>
    <n v="336"/>
    <s v="US"/>
    <s v="USD"/>
    <n v="1526274000"/>
    <n v="1526878800"/>
    <b v="0"/>
    <b v="1"/>
    <s v="technology/wearables"/>
    <x v="2"/>
    <n v="31"/>
    <s v="wearables"/>
    <x v="101"/>
    <d v="2018-05-21T05:00:00"/>
  </r>
  <r>
    <n v="103"/>
    <s v="Frye, Hunt and Powell"/>
    <s v="Polarized incremental emulation"/>
    <n v="10000"/>
    <n v="2461"/>
    <n v="25"/>
    <x v="0"/>
    <n v="37"/>
    <s v="IT"/>
    <s v="EUR"/>
    <n v="1287896400"/>
    <n v="1288674000"/>
    <b v="0"/>
    <b v="0"/>
    <s v="music/electric music"/>
    <x v="1"/>
    <n v="67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s v="US"/>
    <s v="USD"/>
    <n v="1495515600"/>
    <n v="1495602000"/>
    <b v="0"/>
    <b v="0"/>
    <s v="music/indie rock"/>
    <x v="1"/>
    <n v="89"/>
    <s v="indie rock"/>
    <x v="103"/>
    <d v="2017-05-24T05:00:00"/>
  </r>
  <r>
    <n v="105"/>
    <s v="Charles-Johnson"/>
    <s v="Total fresh-thinking system engine"/>
    <n v="6800"/>
    <n v="9829"/>
    <n v="145"/>
    <x v="1"/>
    <n v="95"/>
    <s v="US"/>
    <s v="USD"/>
    <n v="1364878800"/>
    <n v="1366434000"/>
    <b v="0"/>
    <b v="0"/>
    <s v="technology/web"/>
    <x v="2"/>
    <n v="103"/>
    <s v="web"/>
    <x v="104"/>
    <d v="2013-04-20T05:00:00"/>
  </r>
  <r>
    <n v="106"/>
    <s v="Brandt, Carter and Wood"/>
    <s v="Ameliorated clear-thinking circuit"/>
    <n v="3900"/>
    <n v="14006"/>
    <n v="359"/>
    <x v="1"/>
    <n v="147"/>
    <s v="US"/>
    <s v="USD"/>
    <n v="1567918800"/>
    <n v="1568350800"/>
    <b v="0"/>
    <b v="0"/>
    <s v="theater/plays"/>
    <x v="3"/>
    <n v="95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s v="US"/>
    <s v="USD"/>
    <n v="1524459600"/>
    <n v="1525928400"/>
    <b v="0"/>
    <b v="1"/>
    <s v="theater/plays"/>
    <x v="3"/>
    <n v="76"/>
    <s v="plays"/>
    <x v="106"/>
    <d v="2018-05-10T05:00:00"/>
  </r>
  <r>
    <n v="108"/>
    <s v="Decker Inc"/>
    <s v="Universal encompassing implementation"/>
    <n v="1500"/>
    <n v="8929"/>
    <n v="595"/>
    <x v="1"/>
    <n v="83"/>
    <s v="US"/>
    <s v="USD"/>
    <n v="1333688400"/>
    <n v="1336885200"/>
    <b v="0"/>
    <b v="0"/>
    <s v="film &amp; video/documentary"/>
    <x v="4"/>
    <n v="108"/>
    <s v="documentary"/>
    <x v="107"/>
    <d v="2012-05-13T05:00:00"/>
  </r>
  <r>
    <n v="109"/>
    <s v="Romero and Sons"/>
    <s v="Object-based client-server application"/>
    <n v="5200"/>
    <n v="3079"/>
    <n v="59"/>
    <x v="0"/>
    <n v="60"/>
    <s v="US"/>
    <s v="USD"/>
    <n v="1389506400"/>
    <n v="1389679200"/>
    <b v="0"/>
    <b v="0"/>
    <s v="film &amp; video/television"/>
    <x v="4"/>
    <n v="51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s v="US"/>
    <s v="USD"/>
    <n v="1536642000"/>
    <n v="1538283600"/>
    <b v="0"/>
    <b v="0"/>
    <s v="food/food trucks"/>
    <x v="0"/>
    <n v="72"/>
    <s v="food trucks"/>
    <x v="109"/>
    <d v="2018-09-30T05:00:00"/>
  </r>
  <r>
    <n v="111"/>
    <s v="Hart-Briggs"/>
    <s v="Re-engineered user-facing approach"/>
    <n v="61400"/>
    <n v="73653"/>
    <n v="120"/>
    <x v="1"/>
    <n v="676"/>
    <s v="US"/>
    <s v="USD"/>
    <n v="1348290000"/>
    <n v="1348808400"/>
    <b v="0"/>
    <b v="0"/>
    <s v="publishing/radio &amp; podcasts"/>
    <x v="5"/>
    <n v="109"/>
    <s v="radio &amp; podcasts"/>
    <x v="110"/>
    <d v="2012-09-28T05:00:00"/>
  </r>
  <r>
    <n v="112"/>
    <s v="Jones-Meyer"/>
    <s v="Re-engineered client-driven hub"/>
    <n v="4700"/>
    <n v="12635"/>
    <n v="269"/>
    <x v="1"/>
    <n v="361"/>
    <s v="AU"/>
    <s v="AUD"/>
    <n v="1408856400"/>
    <n v="1410152400"/>
    <b v="0"/>
    <b v="0"/>
    <s v="technology/web"/>
    <x v="2"/>
    <n v="35"/>
    <s v="web"/>
    <x v="111"/>
    <d v="2014-09-08T05:00:00"/>
  </r>
  <r>
    <n v="113"/>
    <s v="Wright, Hartman and Yu"/>
    <s v="User-friendly tertiary array"/>
    <n v="3300"/>
    <n v="12437"/>
    <n v="377"/>
    <x v="1"/>
    <n v="131"/>
    <s v="US"/>
    <s v="USD"/>
    <n v="1505192400"/>
    <n v="1505797200"/>
    <b v="0"/>
    <b v="0"/>
    <s v="food/food trucks"/>
    <x v="0"/>
    <n v="95"/>
    <s v="food trucks"/>
    <x v="112"/>
    <d v="2017-09-19T05:00:00"/>
  </r>
  <r>
    <n v="114"/>
    <s v="Harper-Davis"/>
    <s v="Robust heuristic encoding"/>
    <n v="1900"/>
    <n v="13816"/>
    <n v="727"/>
    <x v="1"/>
    <n v="126"/>
    <s v="US"/>
    <s v="USD"/>
    <n v="1554786000"/>
    <n v="1554872400"/>
    <b v="0"/>
    <b v="1"/>
    <s v="technology/wearables"/>
    <x v="2"/>
    <n v="110"/>
    <s v="wearables"/>
    <x v="113"/>
    <d v="2019-04-10T05:00:00"/>
  </r>
  <r>
    <n v="115"/>
    <s v="Barrett PLC"/>
    <s v="Team-oriented clear-thinking capacity"/>
    <n v="166700"/>
    <n v="145382"/>
    <n v="87"/>
    <x v="0"/>
    <n v="3304"/>
    <s v="IT"/>
    <s v="EUR"/>
    <n v="1510898400"/>
    <n v="1513922400"/>
    <b v="0"/>
    <b v="0"/>
    <s v="publishing/fiction"/>
    <x v="5"/>
    <n v="44"/>
    <s v="fiction"/>
    <x v="114"/>
    <d v="2017-12-22T06:00:00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s v="theater/plays"/>
    <x v="3"/>
    <n v="87"/>
    <s v="plays"/>
    <x v="115"/>
    <d v="2015-09-19T05:00:00"/>
  </r>
  <r>
    <n v="117"/>
    <s v="Chaney-Dennis"/>
    <s v="Business-focused 24hour groupware"/>
    <n v="4900"/>
    <n v="8523"/>
    <n v="174"/>
    <x v="1"/>
    <n v="275"/>
    <s v="US"/>
    <s v="USD"/>
    <n v="1316667600"/>
    <n v="1317186000"/>
    <b v="0"/>
    <b v="0"/>
    <s v="film &amp; video/television"/>
    <x v="4"/>
    <n v="31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s v="US"/>
    <s v="USD"/>
    <n v="1390716000"/>
    <n v="1391234400"/>
    <b v="0"/>
    <b v="0"/>
    <s v="photography/photography books"/>
    <x v="7"/>
    <n v="95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s v="US"/>
    <s v="USD"/>
    <n v="1402894800"/>
    <n v="1404363600"/>
    <b v="0"/>
    <b v="1"/>
    <s v="film &amp; video/documentary"/>
    <x v="4"/>
    <n v="70"/>
    <s v="documentary"/>
    <x v="118"/>
    <d v="2014-07-03T05:00:00"/>
  </r>
  <r>
    <n v="120"/>
    <s v="Vega Group"/>
    <s v="Synchronized regional synergy"/>
    <n v="75100"/>
    <n v="112272"/>
    <n v="149"/>
    <x v="1"/>
    <n v="1782"/>
    <s v="US"/>
    <s v="USD"/>
    <n v="1429246800"/>
    <n v="1429592400"/>
    <b v="0"/>
    <b v="1"/>
    <s v="games/mobile games"/>
    <x v="6"/>
    <n v="63"/>
    <s v="mobile games"/>
    <x v="119"/>
    <d v="2015-04-21T05:00:00"/>
  </r>
  <r>
    <n v="121"/>
    <s v="Brown-Brown"/>
    <s v="Multi-lateral homogeneous success"/>
    <n v="45300"/>
    <n v="99361"/>
    <n v="219"/>
    <x v="1"/>
    <n v="903"/>
    <s v="US"/>
    <s v="USD"/>
    <n v="1412485200"/>
    <n v="1413608400"/>
    <b v="0"/>
    <b v="0"/>
    <s v="games/video games"/>
    <x v="6"/>
    <n v="110"/>
    <s v="video games"/>
    <x v="33"/>
    <d v="2014-10-18T05:00:00"/>
  </r>
  <r>
    <n v="122"/>
    <s v="Taylor PLC"/>
    <s v="Seamless zero-defect solution"/>
    <n v="136800"/>
    <n v="88055"/>
    <n v="64"/>
    <x v="0"/>
    <n v="3387"/>
    <s v="US"/>
    <s v="USD"/>
    <n v="1417068000"/>
    <n v="1419400800"/>
    <b v="0"/>
    <b v="0"/>
    <s v="publishing/fiction"/>
    <x v="5"/>
    <n v="26"/>
    <s v="fiction"/>
    <x v="120"/>
    <d v="2014-12-24T06:00:00"/>
  </r>
  <r>
    <n v="123"/>
    <s v="Edwards-Lewis"/>
    <s v="Enhanced scalable concept"/>
    <n v="177700"/>
    <n v="33092"/>
    <n v="19"/>
    <x v="0"/>
    <n v="662"/>
    <s v="CA"/>
    <s v="CAD"/>
    <n v="1448344800"/>
    <n v="1448604000"/>
    <b v="1"/>
    <b v="0"/>
    <s v="theater/plays"/>
    <x v="3"/>
    <n v="50"/>
    <s v="plays"/>
    <x v="121"/>
    <d v="2015-11-27T06:00:00"/>
  </r>
  <r>
    <n v="124"/>
    <s v="Stanton, Neal and Rodriguez"/>
    <s v="Polarized uniform software"/>
    <n v="2600"/>
    <n v="9562"/>
    <n v="368"/>
    <x v="1"/>
    <n v="94"/>
    <s v="IT"/>
    <s v="EUR"/>
    <n v="1557723600"/>
    <n v="1562302800"/>
    <b v="0"/>
    <b v="0"/>
    <s v="photography/photography books"/>
    <x v="7"/>
    <n v="102"/>
    <s v="photography books"/>
    <x v="122"/>
    <d v="2019-07-05T05:00:00"/>
  </r>
  <r>
    <n v="125"/>
    <s v="Pratt LLC"/>
    <s v="Stand-alone web-enabled moderator"/>
    <n v="5300"/>
    <n v="8475"/>
    <n v="160"/>
    <x v="1"/>
    <n v="180"/>
    <s v="US"/>
    <s v="USD"/>
    <n v="1537333200"/>
    <n v="1537678800"/>
    <b v="0"/>
    <b v="0"/>
    <s v="theater/plays"/>
    <x v="3"/>
    <n v="47"/>
    <s v="plays"/>
    <x v="123"/>
    <d v="2018-09-23T05:00:00"/>
  </r>
  <r>
    <n v="126"/>
    <s v="Gross PLC"/>
    <s v="Proactive methodical benchmark"/>
    <n v="180200"/>
    <n v="69617"/>
    <n v="39"/>
    <x v="0"/>
    <n v="774"/>
    <s v="US"/>
    <s v="USD"/>
    <n v="1471150800"/>
    <n v="1473570000"/>
    <b v="0"/>
    <b v="1"/>
    <s v="theater/plays"/>
    <x v="3"/>
    <n v="90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s v="CA"/>
    <s v="CAD"/>
    <n v="1273640400"/>
    <n v="1273899600"/>
    <b v="0"/>
    <b v="0"/>
    <s v="theater/plays"/>
    <x v="3"/>
    <n v="79"/>
    <s v="plays"/>
    <x v="125"/>
    <d v="2010-05-15T05:00:00"/>
  </r>
  <r>
    <n v="128"/>
    <s v="Allen-Curtis"/>
    <s v="Phased human-resource core"/>
    <n v="70600"/>
    <n v="42596"/>
    <n v="60"/>
    <x v="3"/>
    <n v="532"/>
    <s v="US"/>
    <s v="USD"/>
    <n v="1282885200"/>
    <n v="1284008400"/>
    <b v="0"/>
    <b v="0"/>
    <s v="music/rock"/>
    <x v="1"/>
    <n v="80"/>
    <s v="rock"/>
    <x v="126"/>
    <d v="2010-09-09T05:00:00"/>
  </r>
  <r>
    <n v="129"/>
    <s v="Morgan-Martinez"/>
    <s v="Mandatory tertiary implementation"/>
    <n v="148500"/>
    <n v="4756"/>
    <n v="3"/>
    <x v="3"/>
    <n v="55"/>
    <s v="AU"/>
    <s v="AUD"/>
    <n v="1422943200"/>
    <n v="1425103200"/>
    <b v="0"/>
    <b v="0"/>
    <s v="food/food trucks"/>
    <x v="0"/>
    <n v="86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s v="DK"/>
    <s v="DKK"/>
    <n v="1319605200"/>
    <n v="1320991200"/>
    <b v="0"/>
    <b v="0"/>
    <s v="film &amp; video/drama"/>
    <x v="4"/>
    <n v="28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s v="GB"/>
    <s v="GBP"/>
    <n v="1385704800"/>
    <n v="1386828000"/>
    <b v="0"/>
    <b v="0"/>
    <s v="technology/web"/>
    <x v="2"/>
    <n v="68"/>
    <s v="web"/>
    <x v="129"/>
    <d v="2013-12-12T06:00:00"/>
  </r>
  <r>
    <n v="132"/>
    <s v="Flowers and Sons"/>
    <s v="Virtual static core"/>
    <n v="3300"/>
    <n v="3834"/>
    <n v="116"/>
    <x v="1"/>
    <n v="89"/>
    <s v="US"/>
    <s v="USD"/>
    <n v="1515736800"/>
    <n v="1517119200"/>
    <b v="0"/>
    <b v="1"/>
    <s v="theater/plays"/>
    <x v="3"/>
    <n v="43"/>
    <s v="plays"/>
    <x v="130"/>
    <d v="2018-01-28T06:00:00"/>
  </r>
  <r>
    <n v="133"/>
    <s v="Gates PLC"/>
    <s v="Secured content-based product"/>
    <n v="4500"/>
    <n v="13985"/>
    <n v="311"/>
    <x v="1"/>
    <n v="159"/>
    <s v="US"/>
    <s v="USD"/>
    <n v="1313125200"/>
    <n v="1315026000"/>
    <b v="0"/>
    <b v="0"/>
    <s v="music/world music"/>
    <x v="1"/>
    <n v="88"/>
    <s v="world music"/>
    <x v="131"/>
    <d v="2011-09-03T05:00:00"/>
  </r>
  <r>
    <n v="134"/>
    <s v="Caldwell LLC"/>
    <s v="Secured executive concept"/>
    <n v="99500"/>
    <n v="89288"/>
    <n v="90"/>
    <x v="0"/>
    <n v="940"/>
    <s v="CH"/>
    <s v="CHF"/>
    <n v="1308459600"/>
    <n v="1312693200"/>
    <b v="0"/>
    <b v="1"/>
    <s v="film &amp; video/documentary"/>
    <x v="4"/>
    <n v="95"/>
    <s v="documentary"/>
    <x v="132"/>
    <d v="2011-08-07T05:00:00"/>
  </r>
  <r>
    <n v="135"/>
    <s v="Le, Burton and Evans"/>
    <s v="Balanced zero-defect software"/>
    <n v="7700"/>
    <n v="5488"/>
    <n v="71"/>
    <x v="0"/>
    <n v="117"/>
    <s v="US"/>
    <s v="USD"/>
    <n v="1362636000"/>
    <n v="1363064400"/>
    <b v="0"/>
    <b v="1"/>
    <s v="theater/plays"/>
    <x v="3"/>
    <n v="47"/>
    <s v="plays"/>
    <x v="133"/>
    <d v="2013-03-12T05:00:00"/>
  </r>
  <r>
    <n v="136"/>
    <s v="Briggs PLC"/>
    <s v="Distributed context-sensitive flexibility"/>
    <n v="82800"/>
    <n v="2721"/>
    <n v="3"/>
    <x v="3"/>
    <n v="58"/>
    <s v="US"/>
    <s v="USD"/>
    <n v="1402117200"/>
    <n v="1403154000"/>
    <b v="0"/>
    <b v="1"/>
    <s v="film &amp; video/drama"/>
    <x v="4"/>
    <n v="47"/>
    <s v="drama"/>
    <x v="134"/>
    <d v="2014-06-19T05:00:00"/>
  </r>
  <r>
    <n v="137"/>
    <s v="Hudson-Nguyen"/>
    <s v="Down-sized disintermediate support"/>
    <n v="1800"/>
    <n v="4712"/>
    <n v="262"/>
    <x v="1"/>
    <n v="50"/>
    <s v="US"/>
    <s v="USD"/>
    <n v="1286341200"/>
    <n v="1286859600"/>
    <b v="0"/>
    <b v="0"/>
    <s v="publishing/nonfiction"/>
    <x v="5"/>
    <n v="94"/>
    <s v="nonfiction"/>
    <x v="135"/>
    <d v="2010-10-12T05:00:00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s v="games/mobile games"/>
    <x v="6"/>
    <n v="80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s v="US"/>
    <s v="USD"/>
    <n v="1429592400"/>
    <n v="1430974800"/>
    <b v="0"/>
    <b v="1"/>
    <s v="technology/wearables"/>
    <x v="2"/>
    <n v="59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s v="US"/>
    <s v="USD"/>
    <n v="1519538400"/>
    <n v="1519970400"/>
    <b v="0"/>
    <b v="0"/>
    <s v="film &amp; video/documentary"/>
    <x v="4"/>
    <n v="66"/>
    <s v="documentary"/>
    <x v="138"/>
    <d v="2018-03-02T06:00:00"/>
  </r>
  <r>
    <n v="141"/>
    <s v="Jackson LLC"/>
    <s v="Distributed motivating algorithm"/>
    <n v="64300"/>
    <n v="65323"/>
    <n v="102"/>
    <x v="1"/>
    <n v="1071"/>
    <s v="US"/>
    <s v="USD"/>
    <n v="1434085200"/>
    <n v="1434603600"/>
    <b v="0"/>
    <b v="0"/>
    <s v="technology/web"/>
    <x v="2"/>
    <n v="61"/>
    <s v="web"/>
    <x v="139"/>
    <d v="2015-06-18T05:00:00"/>
  </r>
  <r>
    <n v="142"/>
    <s v="Figueroa Ltd"/>
    <s v="Expanded solution-oriented benchmark"/>
    <n v="5000"/>
    <n v="11502"/>
    <n v="230"/>
    <x v="1"/>
    <n v="117"/>
    <s v="US"/>
    <s v="USD"/>
    <n v="1333688400"/>
    <n v="1337230800"/>
    <b v="0"/>
    <b v="0"/>
    <s v="technology/web"/>
    <x v="2"/>
    <n v="98"/>
    <s v="web"/>
    <x v="107"/>
    <d v="2012-05-17T05:00:00"/>
  </r>
  <r>
    <n v="143"/>
    <s v="Avila-Jones"/>
    <s v="Implemented discrete secured line"/>
    <n v="5400"/>
    <n v="7322"/>
    <n v="136"/>
    <x v="1"/>
    <n v="70"/>
    <s v="US"/>
    <s v="USD"/>
    <n v="1277701200"/>
    <n v="1279429200"/>
    <b v="0"/>
    <b v="0"/>
    <s v="music/indie rock"/>
    <x v="1"/>
    <n v="105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s v="US"/>
    <s v="USD"/>
    <n v="1560747600"/>
    <n v="1561438800"/>
    <b v="0"/>
    <b v="0"/>
    <s v="theater/plays"/>
    <x v="3"/>
    <n v="86"/>
    <s v="plays"/>
    <x v="141"/>
    <d v="2019-06-25T05:00:00"/>
  </r>
  <r>
    <n v="145"/>
    <s v="Fields-Moore"/>
    <s v="Secured reciprocal array"/>
    <n v="25000"/>
    <n v="59128"/>
    <n v="237"/>
    <x v="1"/>
    <n v="768"/>
    <s v="CH"/>
    <s v="CHF"/>
    <n v="1410066000"/>
    <n v="1410498000"/>
    <b v="0"/>
    <b v="0"/>
    <s v="technology/wearables"/>
    <x v="2"/>
    <n v="77"/>
    <s v="wearables"/>
    <x v="142"/>
    <d v="2014-09-12T05:00:00"/>
  </r>
  <r>
    <n v="146"/>
    <s v="Harris-Golden"/>
    <s v="Optional bandwidth-monitored middleware"/>
    <n v="8800"/>
    <n v="1518"/>
    <n v="17"/>
    <x v="3"/>
    <n v="51"/>
    <s v="US"/>
    <s v="USD"/>
    <n v="1320732000"/>
    <n v="1322460000"/>
    <b v="0"/>
    <b v="0"/>
    <s v="theater/plays"/>
    <x v="3"/>
    <n v="30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s v="US"/>
    <s v="USD"/>
    <n v="1465794000"/>
    <n v="1466312400"/>
    <b v="0"/>
    <b v="1"/>
    <s v="theater/plays"/>
    <x v="3"/>
    <n v="47"/>
    <s v="plays"/>
    <x v="144"/>
    <d v="2016-06-19T05:00:00"/>
  </r>
  <r>
    <n v="148"/>
    <s v="White, Larson and Wright"/>
    <s v="Upgradable hybrid capability"/>
    <n v="9300"/>
    <n v="11255"/>
    <n v="121"/>
    <x v="1"/>
    <n v="107"/>
    <s v="US"/>
    <s v="USD"/>
    <n v="1500958800"/>
    <n v="1501736400"/>
    <b v="0"/>
    <b v="0"/>
    <s v="technology/wearables"/>
    <x v="2"/>
    <n v="105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s v="US"/>
    <s v="USD"/>
    <n v="1357020000"/>
    <n v="1361512800"/>
    <b v="0"/>
    <b v="0"/>
    <s v="music/indie rock"/>
    <x v="1"/>
    <n v="70"/>
    <s v="indie rock"/>
    <x v="146"/>
    <d v="2013-02-22T06:00:00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s v="music/rock"/>
    <x v="1"/>
    <n v="1"/>
    <s v="rock"/>
    <x v="147"/>
    <d v="2018-12-17T06:00:00"/>
  </r>
  <r>
    <n v="151"/>
    <s v="Parker LLC"/>
    <s v="Customizable intermediate extranet"/>
    <n v="137200"/>
    <n v="88037"/>
    <n v="64"/>
    <x v="0"/>
    <n v="1467"/>
    <s v="US"/>
    <s v="USD"/>
    <n v="1402290000"/>
    <n v="1406696400"/>
    <b v="0"/>
    <b v="0"/>
    <s v="music/electric music"/>
    <x v="1"/>
    <n v="60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s v="US"/>
    <s v="USD"/>
    <n v="1487311200"/>
    <n v="1487916000"/>
    <b v="0"/>
    <b v="0"/>
    <s v="music/indie rock"/>
    <x v="1"/>
    <n v="52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s v="US"/>
    <s v="USD"/>
    <n v="1350622800"/>
    <n v="1351141200"/>
    <b v="0"/>
    <b v="0"/>
    <s v="theater/plays"/>
    <x v="3"/>
    <n v="31"/>
    <s v="plays"/>
    <x v="150"/>
    <d v="2012-10-25T05:00:00"/>
  </r>
  <r>
    <n v="154"/>
    <s v="Rodriguez-Brown"/>
    <s v="Devolved foreground benchmark"/>
    <n v="171300"/>
    <n v="100650"/>
    <n v="59"/>
    <x v="0"/>
    <n v="1059"/>
    <s v="US"/>
    <s v="USD"/>
    <n v="1463029200"/>
    <n v="1465016400"/>
    <b v="0"/>
    <b v="1"/>
    <s v="music/indie rock"/>
    <x v="1"/>
    <n v="95"/>
    <s v="indie rock"/>
    <x v="151"/>
    <d v="2016-06-04T05:00:00"/>
  </r>
  <r>
    <n v="155"/>
    <s v="Hall-Schaefer"/>
    <s v="Distributed eco-centric methodology"/>
    <n v="139500"/>
    <n v="90706"/>
    <n v="65"/>
    <x v="0"/>
    <n v="1194"/>
    <s v="US"/>
    <s v="USD"/>
    <n v="1269493200"/>
    <n v="1270789200"/>
    <b v="0"/>
    <b v="0"/>
    <s v="theater/plays"/>
    <x v="3"/>
    <n v="76"/>
    <s v="plays"/>
    <x v="152"/>
    <d v="2010-04-09T05:00:00"/>
  </r>
  <r>
    <n v="156"/>
    <s v="Meza-Rogers"/>
    <s v="Streamlined encompassing encryption"/>
    <n v="36400"/>
    <n v="26914"/>
    <n v="74"/>
    <x v="3"/>
    <n v="379"/>
    <s v="AU"/>
    <s v="AUD"/>
    <n v="1570251600"/>
    <n v="1572325200"/>
    <b v="0"/>
    <b v="0"/>
    <s v="music/rock"/>
    <x v="1"/>
    <n v="71"/>
    <s v="rock"/>
    <x v="153"/>
    <d v="2019-10-29T05:00:00"/>
  </r>
  <r>
    <n v="157"/>
    <s v="Curtis-Curtis"/>
    <s v="User-friendly reciprocal initiative"/>
    <n v="4200"/>
    <n v="2212"/>
    <n v="53"/>
    <x v="0"/>
    <n v="30"/>
    <s v="AU"/>
    <s v="AUD"/>
    <n v="1388383200"/>
    <n v="1389420000"/>
    <b v="0"/>
    <b v="0"/>
    <s v="photography/photography books"/>
    <x v="7"/>
    <n v="74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s v="US"/>
    <s v="USD"/>
    <n v="1449554400"/>
    <n v="1449640800"/>
    <b v="0"/>
    <b v="0"/>
    <s v="music/rock"/>
    <x v="1"/>
    <n v="113"/>
    <s v="rock"/>
    <x v="155"/>
    <d v="2015-12-09T06:00:00"/>
  </r>
  <r>
    <n v="159"/>
    <s v="Clarke, Anderson and Lee"/>
    <s v="Robust explicit hardware"/>
    <n v="191200"/>
    <n v="191222"/>
    <n v="100"/>
    <x v="1"/>
    <n v="1821"/>
    <s v="US"/>
    <s v="USD"/>
    <n v="1553662800"/>
    <n v="1555218000"/>
    <b v="0"/>
    <b v="1"/>
    <s v="theater/plays"/>
    <x v="3"/>
    <n v="105"/>
    <s v="plays"/>
    <x v="156"/>
    <d v="2019-04-14T05:00:00"/>
  </r>
  <r>
    <n v="160"/>
    <s v="Evans Group"/>
    <s v="Stand-alone actuating support"/>
    <n v="8000"/>
    <n v="12985"/>
    <n v="162"/>
    <x v="1"/>
    <n v="164"/>
    <s v="US"/>
    <s v="USD"/>
    <n v="1556341200"/>
    <n v="1557723600"/>
    <b v="0"/>
    <b v="0"/>
    <s v="technology/wearables"/>
    <x v="2"/>
    <n v="79"/>
    <s v="wearables"/>
    <x v="157"/>
    <d v="2019-05-13T05:00:00"/>
  </r>
  <r>
    <n v="161"/>
    <s v="Bruce Group"/>
    <s v="Cross-platform methodical process improvement"/>
    <n v="5500"/>
    <n v="4300"/>
    <n v="78"/>
    <x v="0"/>
    <n v="75"/>
    <s v="US"/>
    <s v="USD"/>
    <n v="1442984400"/>
    <n v="1443502800"/>
    <b v="0"/>
    <b v="1"/>
    <s v="technology/web"/>
    <x v="2"/>
    <n v="57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s v="CH"/>
    <s v="CHF"/>
    <n v="1544248800"/>
    <n v="1546840800"/>
    <b v="0"/>
    <b v="0"/>
    <s v="music/rock"/>
    <x v="1"/>
    <n v="58"/>
    <s v="rock"/>
    <x v="159"/>
    <d v="2019-01-07T06:00:00"/>
  </r>
  <r>
    <n v="163"/>
    <s v="Burton-Watkins"/>
    <s v="Extended reciprocal circuit"/>
    <n v="3500"/>
    <n v="8864"/>
    <n v="253"/>
    <x v="1"/>
    <n v="246"/>
    <s v="US"/>
    <s v="USD"/>
    <n v="1508475600"/>
    <n v="1512712800"/>
    <b v="0"/>
    <b v="1"/>
    <s v="photography/photography books"/>
    <x v="7"/>
    <n v="36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s v="US"/>
    <s v="USD"/>
    <n v="1507438800"/>
    <n v="1507525200"/>
    <b v="0"/>
    <b v="0"/>
    <s v="theater/plays"/>
    <x v="3"/>
    <n v="108"/>
    <s v="plays"/>
    <x v="161"/>
    <d v="2017-10-09T05:00:00"/>
  </r>
  <r>
    <n v="165"/>
    <s v="Cordova Ltd"/>
    <s v="Synergized radical product"/>
    <n v="90400"/>
    <n v="110279"/>
    <n v="122"/>
    <x v="1"/>
    <n v="2506"/>
    <s v="US"/>
    <s v="USD"/>
    <n v="1501563600"/>
    <n v="1504328400"/>
    <b v="0"/>
    <b v="0"/>
    <s v="technology/web"/>
    <x v="2"/>
    <n v="44"/>
    <s v="web"/>
    <x v="162"/>
    <d v="2017-09-02T05:00:00"/>
  </r>
  <r>
    <n v="166"/>
    <s v="Brown-Vang"/>
    <s v="Robust heuristic artificial intelligence"/>
    <n v="9800"/>
    <n v="13439"/>
    <n v="137"/>
    <x v="1"/>
    <n v="244"/>
    <s v="US"/>
    <s v="USD"/>
    <n v="1292997600"/>
    <n v="1293343200"/>
    <b v="0"/>
    <b v="0"/>
    <s v="photography/photography books"/>
    <x v="7"/>
    <n v="55"/>
    <s v="photography books"/>
    <x v="163"/>
    <d v="2010-12-26T06:00:00"/>
  </r>
  <r>
    <n v="167"/>
    <s v="Cruz-Ward"/>
    <s v="Robust content-based emulation"/>
    <n v="2600"/>
    <n v="10804"/>
    <n v="416"/>
    <x v="1"/>
    <n v="146"/>
    <s v="AU"/>
    <s v="AUD"/>
    <n v="1370840400"/>
    <n v="1371704400"/>
    <b v="0"/>
    <b v="0"/>
    <s v="theater/plays"/>
    <x v="3"/>
    <n v="74"/>
    <s v="plays"/>
    <x v="164"/>
    <d v="2013-06-20T05:00:00"/>
  </r>
  <r>
    <n v="168"/>
    <s v="Hernandez Group"/>
    <s v="Ergonomic uniform open system"/>
    <n v="128100"/>
    <n v="40107"/>
    <n v="31"/>
    <x v="0"/>
    <n v="955"/>
    <s v="DK"/>
    <s v="DKK"/>
    <n v="1550815200"/>
    <n v="1552798800"/>
    <b v="0"/>
    <b v="1"/>
    <s v="music/indie rock"/>
    <x v="1"/>
    <n v="42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s v="US"/>
    <s v="USD"/>
    <n v="1339909200"/>
    <n v="1342328400"/>
    <b v="0"/>
    <b v="1"/>
    <s v="film &amp; video/shorts"/>
    <x v="4"/>
    <n v="78"/>
    <s v="shorts"/>
    <x v="166"/>
    <d v="2012-07-15T05:00:00"/>
  </r>
  <r>
    <n v="170"/>
    <s v="Summers, Gallegos and Stein"/>
    <s v="Mandatory mobile product"/>
    <n v="188100"/>
    <n v="5528"/>
    <n v="3"/>
    <x v="0"/>
    <n v="67"/>
    <s v="US"/>
    <s v="USD"/>
    <n v="1501736400"/>
    <n v="1502341200"/>
    <b v="0"/>
    <b v="0"/>
    <s v="music/indie rock"/>
    <x v="1"/>
    <n v="83"/>
    <s v="indie rock"/>
    <x v="167"/>
    <d v="2017-08-10T05:00:00"/>
  </r>
  <r>
    <n v="171"/>
    <s v="Blair Group"/>
    <s v="Public-key 3rdgeneration budgetary management"/>
    <n v="4900"/>
    <n v="521"/>
    <n v="11"/>
    <x v="0"/>
    <n v="5"/>
    <s v="US"/>
    <s v="USD"/>
    <n v="1395291600"/>
    <n v="1397192400"/>
    <b v="0"/>
    <b v="0"/>
    <s v="publishing/translations"/>
    <x v="5"/>
    <n v="104"/>
    <s v="translations"/>
    <x v="168"/>
    <d v="2014-04-11T05:00:00"/>
  </r>
  <r>
    <n v="172"/>
    <s v="Nixon Inc"/>
    <s v="Centralized national firmware"/>
    <n v="800"/>
    <n v="663"/>
    <n v="83"/>
    <x v="0"/>
    <n v="26"/>
    <s v="US"/>
    <s v="USD"/>
    <n v="1405746000"/>
    <n v="1407042000"/>
    <b v="0"/>
    <b v="1"/>
    <s v="film &amp; video/documentary"/>
    <x v="4"/>
    <n v="26"/>
    <s v="documentary"/>
    <x v="169"/>
    <d v="2014-08-03T05:00:00"/>
  </r>
  <r>
    <n v="173"/>
    <s v="White LLC"/>
    <s v="Cross-group 4thgeneration middleware"/>
    <n v="96700"/>
    <n v="157635"/>
    <n v="163"/>
    <x v="1"/>
    <n v="1561"/>
    <s v="US"/>
    <s v="USD"/>
    <n v="1368853200"/>
    <n v="1369371600"/>
    <b v="0"/>
    <b v="0"/>
    <s v="theater/plays"/>
    <x v="3"/>
    <n v="101"/>
    <s v="plays"/>
    <x v="170"/>
    <d v="2013-05-24T05:00:00"/>
  </r>
  <r>
    <n v="174"/>
    <s v="Santos, Black and Donovan"/>
    <s v="Pre-emptive scalable access"/>
    <n v="600"/>
    <n v="5368"/>
    <n v="895"/>
    <x v="1"/>
    <n v="48"/>
    <s v="US"/>
    <s v="USD"/>
    <n v="1444021200"/>
    <n v="1444107600"/>
    <b v="0"/>
    <b v="1"/>
    <s v="technology/wearables"/>
    <x v="2"/>
    <n v="11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s v="US"/>
    <s v="USD"/>
    <n v="1472619600"/>
    <n v="1474261200"/>
    <b v="0"/>
    <b v="0"/>
    <s v="theater/plays"/>
    <x v="3"/>
    <n v="42"/>
    <s v="plays"/>
    <x v="172"/>
    <d v="2016-09-19T05:00:00"/>
  </r>
  <r>
    <n v="176"/>
    <s v="Stone-Orozco"/>
    <s v="Proactive scalable Graphical User Interface"/>
    <n v="115000"/>
    <n v="86060"/>
    <n v="75"/>
    <x v="0"/>
    <n v="782"/>
    <s v="US"/>
    <s v="USD"/>
    <n v="1472878800"/>
    <n v="1473656400"/>
    <b v="0"/>
    <b v="0"/>
    <s v="theater/plays"/>
    <x v="3"/>
    <n v="110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s v="US"/>
    <s v="USD"/>
    <n v="1289800800"/>
    <n v="1291960800"/>
    <b v="0"/>
    <b v="0"/>
    <s v="theater/plays"/>
    <x v="3"/>
    <n v="59"/>
    <s v="plays"/>
    <x v="174"/>
    <d v="2010-12-10T06:00:00"/>
  </r>
  <r>
    <n v="178"/>
    <s v="Alexander-Williams"/>
    <s v="Triple-buffered cohesive structure"/>
    <n v="7200"/>
    <n v="6927"/>
    <n v="96"/>
    <x v="0"/>
    <n v="210"/>
    <s v="US"/>
    <s v="USD"/>
    <n v="1505970000"/>
    <n v="1506747600"/>
    <b v="0"/>
    <b v="0"/>
    <s v="food/food trucks"/>
    <x v="0"/>
    <n v="33"/>
    <s v="food trucks"/>
    <x v="175"/>
    <d v="2017-09-30T05:00:00"/>
  </r>
  <r>
    <n v="179"/>
    <s v="Marks Ltd"/>
    <s v="Realigned human-resource orchestration"/>
    <n v="44500"/>
    <n v="159185"/>
    <n v="358"/>
    <x v="1"/>
    <n v="3537"/>
    <s v="CA"/>
    <s v="CAD"/>
    <n v="1363496400"/>
    <n v="1363582800"/>
    <b v="0"/>
    <b v="1"/>
    <s v="theater/plays"/>
    <x v="3"/>
    <n v="45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s v="AU"/>
    <s v="AUD"/>
    <n v="1269234000"/>
    <n v="1269666000"/>
    <b v="0"/>
    <b v="0"/>
    <s v="technology/wearables"/>
    <x v="2"/>
    <n v="82"/>
    <s v="wearables"/>
    <x v="177"/>
    <d v="2010-03-27T05:00:00"/>
  </r>
  <r>
    <n v="181"/>
    <s v="Daniels, Rose and Tyler"/>
    <s v="Centralized global approach"/>
    <n v="8600"/>
    <n v="5315"/>
    <n v="62"/>
    <x v="0"/>
    <n v="136"/>
    <s v="US"/>
    <s v="USD"/>
    <n v="1507093200"/>
    <n v="1508648400"/>
    <b v="0"/>
    <b v="0"/>
    <s v="technology/web"/>
    <x v="2"/>
    <n v="39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s v="DK"/>
    <s v="DKK"/>
    <n v="1560574800"/>
    <n v="1561957200"/>
    <b v="0"/>
    <b v="0"/>
    <s v="theater/plays"/>
    <x v="3"/>
    <n v="59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s v="CA"/>
    <s v="CAD"/>
    <n v="1284008400"/>
    <n v="1285131600"/>
    <b v="0"/>
    <b v="0"/>
    <s v="music/rock"/>
    <x v="1"/>
    <n v="4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s v="US"/>
    <s v="USD"/>
    <n v="1556859600"/>
    <n v="1556946000"/>
    <b v="0"/>
    <b v="0"/>
    <s v="theater/plays"/>
    <x v="3"/>
    <n v="31"/>
    <s v="plays"/>
    <x v="181"/>
    <d v="2019-05-04T05:00:00"/>
  </r>
  <r>
    <n v="185"/>
    <s v="Bailey PLC"/>
    <s v="Innovative actuating conglomeration"/>
    <n v="1000"/>
    <n v="718"/>
    <n v="72"/>
    <x v="0"/>
    <n v="19"/>
    <s v="US"/>
    <s v="USD"/>
    <n v="1526187600"/>
    <n v="1527138000"/>
    <b v="0"/>
    <b v="0"/>
    <s v="film &amp; video/television"/>
    <x v="4"/>
    <n v="38"/>
    <s v="television"/>
    <x v="182"/>
    <d v="2018-05-24T05:00:00"/>
  </r>
  <r>
    <n v="186"/>
    <s v="Parker Group"/>
    <s v="Grass-roots foreground policy"/>
    <n v="88800"/>
    <n v="28358"/>
    <n v="32"/>
    <x v="0"/>
    <n v="886"/>
    <s v="US"/>
    <s v="USD"/>
    <n v="1400821200"/>
    <n v="1402117200"/>
    <b v="0"/>
    <b v="0"/>
    <s v="theater/plays"/>
    <x v="3"/>
    <n v="32"/>
    <s v="plays"/>
    <x v="183"/>
    <d v="2014-06-07T05:00:00"/>
  </r>
  <r>
    <n v="187"/>
    <s v="Fox Group"/>
    <s v="Horizontal transitional paradigm"/>
    <n v="60200"/>
    <n v="138384"/>
    <n v="230"/>
    <x v="1"/>
    <n v="1442"/>
    <s v="CA"/>
    <s v="CAD"/>
    <n v="1361599200"/>
    <n v="1364014800"/>
    <b v="0"/>
    <b v="1"/>
    <s v="film &amp; video/shorts"/>
    <x v="4"/>
    <n v="96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s v="IT"/>
    <s v="EUR"/>
    <n v="1417500000"/>
    <n v="1417586400"/>
    <b v="0"/>
    <b v="0"/>
    <s v="theater/plays"/>
    <x v="3"/>
    <n v="75"/>
    <s v="plays"/>
    <x v="185"/>
    <d v="2014-12-03T06:00:00"/>
  </r>
  <r>
    <n v="189"/>
    <s v="Anthony-Shaw"/>
    <s v="Switchable contextually-based access"/>
    <n v="191300"/>
    <n v="45004"/>
    <n v="24"/>
    <x v="3"/>
    <n v="441"/>
    <s v="US"/>
    <s v="USD"/>
    <n v="1457071200"/>
    <n v="1457071200"/>
    <b v="0"/>
    <b v="0"/>
    <s v="theater/plays"/>
    <x v="3"/>
    <n v="102"/>
    <s v="plays"/>
    <x v="186"/>
    <d v="2016-03-04T06:00:00"/>
  </r>
  <r>
    <n v="190"/>
    <s v="Cook LLC"/>
    <s v="Up-sized dynamic throughput"/>
    <n v="3700"/>
    <n v="2538"/>
    <n v="69"/>
    <x v="0"/>
    <n v="24"/>
    <s v="US"/>
    <s v="USD"/>
    <n v="1370322000"/>
    <n v="1370408400"/>
    <b v="0"/>
    <b v="1"/>
    <s v="theater/plays"/>
    <x v="3"/>
    <n v="106"/>
    <s v="plays"/>
    <x v="187"/>
    <d v="2013-06-05T05:00:00"/>
  </r>
  <r>
    <n v="191"/>
    <s v="Sutton PLC"/>
    <s v="Mandatory reciprocal superstructure"/>
    <n v="8400"/>
    <n v="3188"/>
    <n v="38"/>
    <x v="0"/>
    <n v="86"/>
    <s v="IT"/>
    <s v="EUR"/>
    <n v="1552366800"/>
    <n v="1552626000"/>
    <b v="0"/>
    <b v="0"/>
    <s v="theater/plays"/>
    <x v="3"/>
    <n v="37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s v="US"/>
    <s v="USD"/>
    <n v="1403845200"/>
    <n v="1404190800"/>
    <b v="0"/>
    <b v="0"/>
    <s v="music/rock"/>
    <x v="1"/>
    <n v="35"/>
    <s v="rock"/>
    <x v="189"/>
    <d v="2014-07-01T05:00:00"/>
  </r>
  <r>
    <n v="193"/>
    <s v="Calhoun, Rogers and Long"/>
    <s v="Progressive discrete hub"/>
    <n v="6600"/>
    <n v="3012"/>
    <n v="46"/>
    <x v="0"/>
    <n v="65"/>
    <s v="US"/>
    <s v="USD"/>
    <n v="1523163600"/>
    <n v="1523509200"/>
    <b v="1"/>
    <b v="0"/>
    <s v="music/indie rock"/>
    <x v="1"/>
    <n v="46"/>
    <s v="indie rock"/>
    <x v="190"/>
    <d v="2018-04-12T05:00:00"/>
  </r>
  <r>
    <n v="194"/>
    <s v="Sandoval Group"/>
    <s v="Assimilated multi-tasking archive"/>
    <n v="7100"/>
    <n v="8716"/>
    <n v="123"/>
    <x v="1"/>
    <n v="126"/>
    <s v="US"/>
    <s v="USD"/>
    <n v="1442206800"/>
    <n v="1443589200"/>
    <b v="0"/>
    <b v="0"/>
    <s v="music/metal"/>
    <x v="1"/>
    <n v="69"/>
    <s v="metal"/>
    <x v="191"/>
    <d v="2015-09-30T05:00:00"/>
  </r>
  <r>
    <n v="195"/>
    <s v="Smith and Sons"/>
    <s v="Upgradable high-level solution"/>
    <n v="15800"/>
    <n v="57157"/>
    <n v="362"/>
    <x v="1"/>
    <n v="524"/>
    <s v="US"/>
    <s v="USD"/>
    <n v="1532840400"/>
    <n v="1533445200"/>
    <b v="0"/>
    <b v="0"/>
    <s v="music/electric music"/>
    <x v="1"/>
    <n v="109"/>
    <s v="electric music"/>
    <x v="192"/>
    <d v="2018-08-05T05:00:00"/>
  </r>
  <r>
    <n v="196"/>
    <s v="King Inc"/>
    <s v="Organic bandwidth-monitored frame"/>
    <n v="8200"/>
    <n v="5178"/>
    <n v="63"/>
    <x v="0"/>
    <n v="100"/>
    <s v="DK"/>
    <s v="DKK"/>
    <n v="1472878800"/>
    <n v="1474520400"/>
    <b v="0"/>
    <b v="0"/>
    <s v="technology/wearables"/>
    <x v="2"/>
    <n v="5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s v="US"/>
    <s v="USD"/>
    <n v="1498194000"/>
    <n v="1499403600"/>
    <b v="0"/>
    <b v="0"/>
    <s v="film &amp; video/drama"/>
    <x v="4"/>
    <n v="82"/>
    <s v="drama"/>
    <x v="193"/>
    <d v="2017-07-07T05:00:00"/>
  </r>
  <r>
    <n v="198"/>
    <s v="Palmer Inc"/>
    <s v="Universal multi-state capability"/>
    <n v="63200"/>
    <n v="6041"/>
    <n v="10"/>
    <x v="0"/>
    <n v="168"/>
    <s v="US"/>
    <s v="USD"/>
    <n v="1281070800"/>
    <n v="1283576400"/>
    <b v="0"/>
    <b v="0"/>
    <s v="music/electric music"/>
    <x v="1"/>
    <n v="36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s v="US"/>
    <s v="USD"/>
    <n v="1436245200"/>
    <n v="1436590800"/>
    <b v="0"/>
    <b v="0"/>
    <s v="music/rock"/>
    <x v="1"/>
    <n v="74"/>
    <s v="rock"/>
    <x v="195"/>
    <d v="2015-07-11T05:00:0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s v="theater/plays"/>
    <x v="3"/>
    <n v="2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s v="US"/>
    <s v="USD"/>
    <n v="1406264400"/>
    <n v="1407819600"/>
    <b v="0"/>
    <b v="0"/>
    <s v="technology/web"/>
    <x v="2"/>
    <n v="91"/>
    <s v="web"/>
    <x v="196"/>
    <d v="2014-08-12T05:00:00"/>
  </r>
  <r>
    <n v="202"/>
    <s v="Mcknight-Freeman"/>
    <s v="Upgradable scalable methodology"/>
    <n v="8300"/>
    <n v="6543"/>
    <n v="79"/>
    <x v="3"/>
    <n v="82"/>
    <s v="US"/>
    <s v="USD"/>
    <n v="1317531600"/>
    <n v="1317877200"/>
    <b v="0"/>
    <b v="0"/>
    <s v="food/food trucks"/>
    <x v="0"/>
    <n v="8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s v="AU"/>
    <s v="AUD"/>
    <n v="1484632800"/>
    <n v="1484805600"/>
    <b v="0"/>
    <b v="0"/>
    <s v="theater/plays"/>
    <x v="3"/>
    <n v="43"/>
    <s v="plays"/>
    <x v="198"/>
    <d v="2017-01-19T06:00:00"/>
  </r>
  <r>
    <n v="204"/>
    <s v="Daniel-Luna"/>
    <s v="Mandatory multimedia leverage"/>
    <n v="75000"/>
    <n v="2529"/>
    <n v="3"/>
    <x v="0"/>
    <n v="40"/>
    <s v="US"/>
    <s v="USD"/>
    <n v="1301806800"/>
    <n v="1302670800"/>
    <b v="0"/>
    <b v="0"/>
    <s v="music/jazz"/>
    <x v="1"/>
    <n v="63"/>
    <s v="jazz"/>
    <x v="199"/>
    <d v="2011-04-13T05:00:00"/>
  </r>
  <r>
    <n v="205"/>
    <s v="Weaver-Marquez"/>
    <s v="Focused analyzing circuit"/>
    <n v="1300"/>
    <n v="5614"/>
    <n v="432"/>
    <x v="1"/>
    <n v="80"/>
    <s v="US"/>
    <s v="USD"/>
    <n v="1539752400"/>
    <n v="1540789200"/>
    <b v="1"/>
    <b v="0"/>
    <s v="theater/plays"/>
    <x v="3"/>
    <n v="70"/>
    <s v="plays"/>
    <x v="200"/>
    <d v="2018-10-29T05:00:00"/>
  </r>
  <r>
    <n v="206"/>
    <s v="Austin, Baker and Kelley"/>
    <s v="Fundamental grid-enabled strategy"/>
    <n v="9000"/>
    <n v="3496"/>
    <n v="39"/>
    <x v="3"/>
    <n v="57"/>
    <s v="US"/>
    <s v="USD"/>
    <n v="1267250400"/>
    <n v="1268028000"/>
    <b v="0"/>
    <b v="0"/>
    <s v="publishing/fiction"/>
    <x v="5"/>
    <n v="61"/>
    <s v="fiction"/>
    <x v="201"/>
    <d v="2010-03-08T06:00:00"/>
  </r>
  <r>
    <n v="207"/>
    <s v="Carney-Anderson"/>
    <s v="Digitized 5thgeneration knowledgebase"/>
    <n v="1000"/>
    <n v="4257"/>
    <n v="426"/>
    <x v="1"/>
    <n v="43"/>
    <s v="US"/>
    <s v="USD"/>
    <n v="1535432400"/>
    <n v="1537160400"/>
    <b v="0"/>
    <b v="1"/>
    <s v="music/rock"/>
    <x v="1"/>
    <n v="99"/>
    <s v="rock"/>
    <x v="202"/>
    <d v="2018-09-17T05:00:00"/>
  </r>
  <r>
    <n v="208"/>
    <s v="Jackson Inc"/>
    <s v="Mandatory multi-tasking encryption"/>
    <n v="196900"/>
    <n v="199110"/>
    <n v="101"/>
    <x v="1"/>
    <n v="2053"/>
    <s v="US"/>
    <s v="USD"/>
    <n v="1510207200"/>
    <n v="1512280800"/>
    <b v="0"/>
    <b v="0"/>
    <s v="film &amp; video/documentary"/>
    <x v="4"/>
    <n v="97"/>
    <s v="documentary"/>
    <x v="203"/>
    <d v="2017-12-03T06:00:00"/>
  </r>
  <r>
    <n v="209"/>
    <s v="Warren Ltd"/>
    <s v="Distributed system-worthy application"/>
    <n v="194500"/>
    <n v="41212"/>
    <n v="21"/>
    <x v="2"/>
    <n v="808"/>
    <s v="AU"/>
    <s v="AUD"/>
    <n v="1462510800"/>
    <n v="1463115600"/>
    <b v="0"/>
    <b v="0"/>
    <s v="film &amp; video/documentary"/>
    <x v="4"/>
    <n v="51"/>
    <s v="documentary"/>
    <x v="204"/>
    <d v="2016-05-13T05:00:00"/>
  </r>
  <r>
    <n v="210"/>
    <s v="Schultz Inc"/>
    <s v="Synergistic tertiary time-frame"/>
    <n v="9400"/>
    <n v="6338"/>
    <n v="67"/>
    <x v="0"/>
    <n v="226"/>
    <s v="DK"/>
    <s v="DKK"/>
    <n v="1488520800"/>
    <n v="1490850000"/>
    <b v="0"/>
    <b v="0"/>
    <s v="film &amp; video/science fiction"/>
    <x v="4"/>
    <n v="28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s v="US"/>
    <s v="USD"/>
    <n v="1377579600"/>
    <n v="1379653200"/>
    <b v="0"/>
    <b v="0"/>
    <s v="theater/plays"/>
    <x v="3"/>
    <n v="61"/>
    <s v="plays"/>
    <x v="206"/>
    <d v="2013-09-20T05:00:00"/>
  </r>
  <r>
    <n v="212"/>
    <s v="Johnson Inc"/>
    <s v="Profound next generation infrastructure"/>
    <n v="8100"/>
    <n v="12300"/>
    <n v="152"/>
    <x v="1"/>
    <n v="168"/>
    <s v="US"/>
    <s v="USD"/>
    <n v="1576389600"/>
    <n v="1580364000"/>
    <b v="0"/>
    <b v="0"/>
    <s v="theater/plays"/>
    <x v="3"/>
    <n v="73"/>
    <s v="plays"/>
    <x v="207"/>
    <d v="2020-01-30T06:00:00"/>
  </r>
  <r>
    <n v="213"/>
    <s v="Morgan-Warren"/>
    <s v="Face-to-face encompassing info-mediaries"/>
    <n v="87900"/>
    <n v="171549"/>
    <n v="195"/>
    <x v="1"/>
    <n v="4289"/>
    <s v="US"/>
    <s v="USD"/>
    <n v="1289019600"/>
    <n v="1289714400"/>
    <b v="0"/>
    <b v="1"/>
    <s v="music/indie rock"/>
    <x v="1"/>
    <n v="40"/>
    <s v="indie rock"/>
    <x v="208"/>
    <d v="2010-11-14T06:00:00"/>
  </r>
  <r>
    <n v="214"/>
    <s v="Sullivan Group"/>
    <s v="Open-source fresh-thinking policy"/>
    <n v="1400"/>
    <n v="14324"/>
    <n v="1023"/>
    <x v="1"/>
    <n v="165"/>
    <s v="US"/>
    <s v="USD"/>
    <n v="1282194000"/>
    <n v="1282712400"/>
    <b v="0"/>
    <b v="0"/>
    <s v="music/rock"/>
    <x v="1"/>
    <n v="87"/>
    <s v="rock"/>
    <x v="209"/>
    <d v="2010-08-25T05:00:00"/>
  </r>
  <r>
    <n v="215"/>
    <s v="Vargas, Banks and Palmer"/>
    <s v="Extended 24/7 implementation"/>
    <n v="156800"/>
    <n v="6024"/>
    <n v="4"/>
    <x v="0"/>
    <n v="143"/>
    <s v="US"/>
    <s v="USD"/>
    <n v="1550037600"/>
    <n v="1550210400"/>
    <b v="0"/>
    <b v="0"/>
    <s v="theater/plays"/>
    <x v="3"/>
    <n v="42"/>
    <s v="plays"/>
    <x v="210"/>
    <d v="2019-02-15T06:00:00"/>
  </r>
  <r>
    <n v="216"/>
    <s v="Johnson, Dixon and Zimmerman"/>
    <s v="Organic dynamic algorithm"/>
    <n v="121700"/>
    <n v="188721"/>
    <n v="155"/>
    <x v="1"/>
    <n v="1815"/>
    <s v="US"/>
    <s v="USD"/>
    <n v="1321941600"/>
    <n v="1322114400"/>
    <b v="0"/>
    <b v="0"/>
    <s v="theater/plays"/>
    <x v="3"/>
    <n v="104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s v="US"/>
    <s v="USD"/>
    <n v="1556427600"/>
    <n v="1557205200"/>
    <b v="0"/>
    <b v="0"/>
    <s v="film &amp; video/science fiction"/>
    <x v="4"/>
    <n v="62"/>
    <s v="science fiction"/>
    <x v="212"/>
    <d v="2019-05-07T05:00:00"/>
  </r>
  <r>
    <n v="218"/>
    <s v="Price-Rodriguez"/>
    <s v="Adaptive logistical initiative"/>
    <n v="5700"/>
    <n v="12309"/>
    <n v="216"/>
    <x v="1"/>
    <n v="397"/>
    <s v="GB"/>
    <s v="GBP"/>
    <n v="1320991200"/>
    <n v="1323928800"/>
    <b v="0"/>
    <b v="1"/>
    <s v="film &amp; video/shorts"/>
    <x v="4"/>
    <n v="31"/>
    <s v="shorts"/>
    <x v="213"/>
    <d v="2011-12-15T06:00:00"/>
  </r>
  <r>
    <n v="219"/>
    <s v="Huang-Henderson"/>
    <s v="Stand-alone mobile customer loyalty"/>
    <n v="41700"/>
    <n v="138497"/>
    <n v="332"/>
    <x v="1"/>
    <n v="1539"/>
    <s v="US"/>
    <s v="USD"/>
    <n v="1345093200"/>
    <n v="1346130000"/>
    <b v="0"/>
    <b v="0"/>
    <s v="film &amp; video/animation"/>
    <x v="4"/>
    <n v="90"/>
    <s v="animation"/>
    <x v="214"/>
    <d v="2012-08-28T05:00:00"/>
  </r>
  <r>
    <n v="220"/>
    <s v="Owens-Le"/>
    <s v="Focused composite approach"/>
    <n v="7900"/>
    <n v="667"/>
    <n v="8"/>
    <x v="0"/>
    <n v="17"/>
    <s v="US"/>
    <s v="USD"/>
    <n v="1309496400"/>
    <n v="1311051600"/>
    <b v="1"/>
    <b v="0"/>
    <s v="theater/plays"/>
    <x v="3"/>
    <n v="39"/>
    <s v="plays"/>
    <x v="215"/>
    <d v="2011-07-19T05:00:00"/>
  </r>
  <r>
    <n v="221"/>
    <s v="Huff LLC"/>
    <s v="Face-to-face clear-thinking Local Area Network"/>
    <n v="121500"/>
    <n v="119830"/>
    <n v="99"/>
    <x v="0"/>
    <n v="2179"/>
    <s v="US"/>
    <s v="USD"/>
    <n v="1340254800"/>
    <n v="1340427600"/>
    <b v="1"/>
    <b v="0"/>
    <s v="food/food trucks"/>
    <x v="0"/>
    <n v="55"/>
    <s v="food trucks"/>
    <x v="216"/>
    <d v="2012-06-23T05:00:00"/>
  </r>
  <r>
    <n v="222"/>
    <s v="Johnson LLC"/>
    <s v="Cross-group cohesive circuit"/>
    <n v="4800"/>
    <n v="6623"/>
    <n v="138"/>
    <x v="1"/>
    <n v="138"/>
    <s v="US"/>
    <s v="USD"/>
    <n v="1412226000"/>
    <n v="1412312400"/>
    <b v="0"/>
    <b v="0"/>
    <s v="photography/photography books"/>
    <x v="7"/>
    <n v="48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s v="US"/>
    <s v="USD"/>
    <n v="1458104400"/>
    <n v="1459314000"/>
    <b v="0"/>
    <b v="0"/>
    <s v="theater/plays"/>
    <x v="3"/>
    <n v="88"/>
    <s v="plays"/>
    <x v="218"/>
    <d v="2016-03-30T05:00:00"/>
  </r>
  <r>
    <n v="224"/>
    <s v="Lester-Moore"/>
    <s v="Diverse analyzing definition"/>
    <n v="46300"/>
    <n v="186885"/>
    <n v="404"/>
    <x v="1"/>
    <n v="3594"/>
    <s v="US"/>
    <s v="USD"/>
    <n v="1411534800"/>
    <n v="1415426400"/>
    <b v="0"/>
    <b v="0"/>
    <s v="film &amp; video/science fiction"/>
    <x v="4"/>
    <n v="52"/>
    <s v="science fiction"/>
    <x v="219"/>
    <d v="2014-11-08T06:00:00"/>
  </r>
  <r>
    <n v="225"/>
    <s v="Fox-Quinn"/>
    <s v="Enterprise-wide reciprocal success"/>
    <n v="67800"/>
    <n v="176398"/>
    <n v="260"/>
    <x v="1"/>
    <n v="5880"/>
    <s v="US"/>
    <s v="USD"/>
    <n v="1399093200"/>
    <n v="1399093200"/>
    <b v="1"/>
    <b v="0"/>
    <s v="music/rock"/>
    <x v="1"/>
    <n v="30"/>
    <s v="rock"/>
    <x v="220"/>
    <d v="2014-05-03T05:00:00"/>
  </r>
  <r>
    <n v="226"/>
    <s v="Garcia Inc"/>
    <s v="Progressive neutral middleware"/>
    <n v="3000"/>
    <n v="10999"/>
    <n v="367"/>
    <x v="1"/>
    <n v="112"/>
    <s v="US"/>
    <s v="USD"/>
    <n v="1270702800"/>
    <n v="1273899600"/>
    <b v="0"/>
    <b v="0"/>
    <s v="photography/photography books"/>
    <x v="7"/>
    <n v="98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s v="US"/>
    <s v="USD"/>
    <n v="1431666000"/>
    <n v="1432184400"/>
    <b v="0"/>
    <b v="0"/>
    <s v="games/mobile games"/>
    <x v="6"/>
    <n v="109"/>
    <s v="mobile games"/>
    <x v="222"/>
    <d v="2015-05-21T05:00:00"/>
  </r>
  <r>
    <n v="228"/>
    <s v="Pineda Group"/>
    <s v="Exclusive real-time protocol"/>
    <n v="137900"/>
    <n v="165352"/>
    <n v="120"/>
    <x v="1"/>
    <n v="2468"/>
    <s v="US"/>
    <s v="USD"/>
    <n v="1472619600"/>
    <n v="1474779600"/>
    <b v="0"/>
    <b v="0"/>
    <s v="film &amp; video/animation"/>
    <x v="4"/>
    <n v="67"/>
    <s v="animation"/>
    <x v="172"/>
    <d v="2016-09-25T05:00:00"/>
  </r>
  <r>
    <n v="229"/>
    <s v="Hoffman-Howard"/>
    <s v="Extended encompassing application"/>
    <n v="85600"/>
    <n v="165798"/>
    <n v="194"/>
    <x v="1"/>
    <n v="2551"/>
    <s v="US"/>
    <s v="USD"/>
    <n v="1496293200"/>
    <n v="1500440400"/>
    <b v="0"/>
    <b v="1"/>
    <s v="games/mobile games"/>
    <x v="6"/>
    <n v="65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s v="US"/>
    <s v="USD"/>
    <n v="1575612000"/>
    <n v="1575612000"/>
    <b v="0"/>
    <b v="0"/>
    <s v="games/video games"/>
    <x v="6"/>
    <n v="100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s v="US"/>
    <s v="USD"/>
    <n v="1369112400"/>
    <n v="1374123600"/>
    <b v="0"/>
    <b v="0"/>
    <s v="theater/plays"/>
    <x v="3"/>
    <n v="82"/>
    <s v="plays"/>
    <x v="225"/>
    <d v="2013-07-18T05:00:00"/>
  </r>
  <r>
    <n v="232"/>
    <s v="Davis-Rodriguez"/>
    <s v="Progressive secondary portal"/>
    <n v="3400"/>
    <n v="5823"/>
    <n v="171"/>
    <x v="1"/>
    <n v="92"/>
    <s v="US"/>
    <s v="USD"/>
    <n v="1469422800"/>
    <n v="1469509200"/>
    <b v="0"/>
    <b v="0"/>
    <s v="theater/plays"/>
    <x v="3"/>
    <n v="63"/>
    <s v="plays"/>
    <x v="226"/>
    <d v="2016-07-26T05:00:00"/>
  </r>
  <r>
    <n v="233"/>
    <s v="Reid, Rivera and Perry"/>
    <s v="Multi-lateral national adapter"/>
    <n v="3800"/>
    <n v="6000"/>
    <n v="158"/>
    <x v="1"/>
    <n v="62"/>
    <s v="US"/>
    <s v="USD"/>
    <n v="1307854800"/>
    <n v="1309237200"/>
    <b v="0"/>
    <b v="0"/>
    <s v="film &amp; video/animation"/>
    <x v="4"/>
    <n v="97"/>
    <s v="animation"/>
    <x v="227"/>
    <d v="2011-06-28T05:00:00"/>
  </r>
  <r>
    <n v="234"/>
    <s v="Mendoza-Parker"/>
    <s v="Enterprise-wide motivating matrices"/>
    <n v="7500"/>
    <n v="8181"/>
    <n v="109"/>
    <x v="1"/>
    <n v="149"/>
    <s v="IT"/>
    <s v="EUR"/>
    <n v="1503378000"/>
    <n v="1503982800"/>
    <b v="0"/>
    <b v="1"/>
    <s v="games/video games"/>
    <x v="6"/>
    <n v="55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s v="US"/>
    <s v="USD"/>
    <n v="1486965600"/>
    <n v="1487397600"/>
    <b v="0"/>
    <b v="0"/>
    <s v="film &amp; video/animation"/>
    <x v="4"/>
    <n v="39"/>
    <s v="animation"/>
    <x v="229"/>
    <d v="2017-02-18T06:00:00"/>
  </r>
  <r>
    <n v="236"/>
    <s v="Gallegos-Cobb"/>
    <s v="Object-based directional function"/>
    <n v="39500"/>
    <n v="4323"/>
    <n v="11"/>
    <x v="0"/>
    <n v="57"/>
    <s v="AU"/>
    <s v="AUD"/>
    <n v="1561438800"/>
    <n v="1562043600"/>
    <b v="0"/>
    <b v="1"/>
    <s v="music/rock"/>
    <x v="1"/>
    <n v="76"/>
    <s v="rock"/>
    <x v="230"/>
    <d v="2019-07-02T05:00:00"/>
  </r>
  <r>
    <n v="237"/>
    <s v="Ellison PLC"/>
    <s v="Re-contextualized tangible open architecture"/>
    <n v="9300"/>
    <n v="14822"/>
    <n v="159"/>
    <x v="1"/>
    <n v="329"/>
    <s v="US"/>
    <s v="USD"/>
    <n v="1398402000"/>
    <n v="1398574800"/>
    <b v="0"/>
    <b v="0"/>
    <s v="film &amp; video/animation"/>
    <x v="4"/>
    <n v="45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s v="DK"/>
    <s v="DKK"/>
    <n v="1513231200"/>
    <n v="1515391200"/>
    <b v="0"/>
    <b v="1"/>
    <s v="theater/plays"/>
    <x v="3"/>
    <n v="105"/>
    <s v="plays"/>
    <x v="232"/>
    <d v="2018-01-08T06:00:00"/>
  </r>
  <r>
    <n v="239"/>
    <s v="Mason-Sanders"/>
    <s v="Networked web-enabled instruction set"/>
    <n v="3200"/>
    <n v="3127"/>
    <n v="98"/>
    <x v="0"/>
    <n v="41"/>
    <s v="US"/>
    <s v="USD"/>
    <n v="1440824400"/>
    <n v="1441170000"/>
    <b v="0"/>
    <b v="0"/>
    <s v="technology/wearables"/>
    <x v="2"/>
    <n v="76"/>
    <s v="wearables"/>
    <x v="233"/>
    <d v="2015-09-02T05:00:00"/>
  </r>
  <r>
    <n v="240"/>
    <s v="Pitts-Reed"/>
    <s v="Vision-oriented dynamic service-desk"/>
    <n v="29400"/>
    <n v="123124"/>
    <n v="419"/>
    <x v="1"/>
    <n v="1784"/>
    <s v="US"/>
    <s v="USD"/>
    <n v="1281070800"/>
    <n v="1281157200"/>
    <b v="0"/>
    <b v="0"/>
    <s v="theater/plays"/>
    <x v="3"/>
    <n v="69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s v="AU"/>
    <s v="AUD"/>
    <n v="1397365200"/>
    <n v="1398229200"/>
    <b v="0"/>
    <b v="1"/>
    <s v="publishing/nonfiction"/>
    <x v="5"/>
    <n v="102"/>
    <s v="nonfiction"/>
    <x v="234"/>
    <d v="2014-04-23T05:00:00"/>
  </r>
  <r>
    <n v="242"/>
    <s v="Hill, Martin and Garcia"/>
    <s v="Sharable scalable core"/>
    <n v="8400"/>
    <n v="10729"/>
    <n v="128"/>
    <x v="1"/>
    <n v="250"/>
    <s v="US"/>
    <s v="USD"/>
    <n v="1494392400"/>
    <n v="1495256400"/>
    <b v="0"/>
    <b v="1"/>
    <s v="music/rock"/>
    <x v="1"/>
    <n v="43"/>
    <s v="rock"/>
    <x v="235"/>
    <d v="2017-05-20T05:00:00"/>
  </r>
  <r>
    <n v="243"/>
    <s v="Garcia PLC"/>
    <s v="Customer-focused attitude-oriented function"/>
    <n v="2300"/>
    <n v="10240"/>
    <n v="445"/>
    <x v="1"/>
    <n v="238"/>
    <s v="US"/>
    <s v="USD"/>
    <n v="1520143200"/>
    <n v="1520402400"/>
    <b v="0"/>
    <b v="0"/>
    <s v="theater/plays"/>
    <x v="3"/>
    <n v="43"/>
    <s v="plays"/>
    <x v="236"/>
    <d v="2018-03-07T06:00:00"/>
  </r>
  <r>
    <n v="244"/>
    <s v="Herring-Bailey"/>
    <s v="Reverse-engineered system-worthy extranet"/>
    <n v="700"/>
    <n v="3988"/>
    <n v="570"/>
    <x v="1"/>
    <n v="53"/>
    <s v="US"/>
    <s v="USD"/>
    <n v="1405314000"/>
    <n v="1409806800"/>
    <b v="0"/>
    <b v="0"/>
    <s v="theater/plays"/>
    <x v="3"/>
    <n v="75"/>
    <s v="plays"/>
    <x v="237"/>
    <d v="2014-09-04T05:00:00"/>
  </r>
  <r>
    <n v="245"/>
    <s v="Russell-Gardner"/>
    <s v="Re-engineered systematic monitoring"/>
    <n v="2900"/>
    <n v="14771"/>
    <n v="509"/>
    <x v="1"/>
    <n v="214"/>
    <s v="US"/>
    <s v="USD"/>
    <n v="1396846800"/>
    <n v="1396933200"/>
    <b v="0"/>
    <b v="0"/>
    <s v="theater/plays"/>
    <x v="3"/>
    <n v="69"/>
    <s v="plays"/>
    <x v="238"/>
    <d v="2014-04-08T05:00:00"/>
  </r>
  <r>
    <n v="246"/>
    <s v="Walters-Carter"/>
    <s v="Seamless value-added standardization"/>
    <n v="4500"/>
    <n v="14649"/>
    <n v="326"/>
    <x v="1"/>
    <n v="222"/>
    <s v="US"/>
    <s v="USD"/>
    <n v="1375678800"/>
    <n v="1376024400"/>
    <b v="0"/>
    <b v="0"/>
    <s v="technology/web"/>
    <x v="2"/>
    <n v="66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s v="US"/>
    <s v="USD"/>
    <n v="1482386400"/>
    <n v="1483682400"/>
    <b v="0"/>
    <b v="1"/>
    <s v="publishing/fiction"/>
    <x v="5"/>
    <n v="98"/>
    <s v="fiction"/>
    <x v="240"/>
    <d v="2017-01-06T06:00:00"/>
  </r>
  <r>
    <n v="248"/>
    <s v="Roberts and Sons"/>
    <s v="Streamlined holistic knowledgebase"/>
    <n v="6200"/>
    <n v="13103"/>
    <n v="211"/>
    <x v="1"/>
    <n v="218"/>
    <s v="AU"/>
    <s v="AUD"/>
    <n v="1420005600"/>
    <n v="1420437600"/>
    <b v="0"/>
    <b v="0"/>
    <s v="games/mobile games"/>
    <x v="6"/>
    <n v="60"/>
    <s v="mobile games"/>
    <x v="241"/>
    <d v="2015-01-05T06:00:00"/>
  </r>
  <r>
    <n v="249"/>
    <s v="Avila-Nelson"/>
    <s v="Up-sized intermediate website"/>
    <n v="61500"/>
    <n v="168095"/>
    <n v="273"/>
    <x v="1"/>
    <n v="6465"/>
    <s v="US"/>
    <s v="USD"/>
    <n v="1420178400"/>
    <n v="1420783200"/>
    <b v="0"/>
    <b v="0"/>
    <s v="publishing/translations"/>
    <x v="5"/>
    <n v="26"/>
    <s v="translations"/>
    <x v="242"/>
    <d v="2015-01-09T06:00:0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s v="music/rock"/>
    <x v="1"/>
    <n v="3"/>
    <s v="rock"/>
    <x v="67"/>
    <d v="2010-03-01T06:00:00"/>
  </r>
  <r>
    <n v="251"/>
    <s v="Singleton Ltd"/>
    <s v="Enhanced user-facing function"/>
    <n v="7100"/>
    <n v="3840"/>
    <n v="54"/>
    <x v="0"/>
    <n v="101"/>
    <s v="US"/>
    <s v="USD"/>
    <n v="1355032800"/>
    <n v="1355205600"/>
    <b v="0"/>
    <b v="0"/>
    <s v="theater/plays"/>
    <x v="3"/>
    <n v="38"/>
    <s v="plays"/>
    <x v="243"/>
    <d v="2012-12-11T06:00:00"/>
  </r>
  <r>
    <n v="252"/>
    <s v="Perez PLC"/>
    <s v="Operative bandwidth-monitored interface"/>
    <n v="1000"/>
    <n v="6263"/>
    <n v="626"/>
    <x v="1"/>
    <n v="59"/>
    <s v="US"/>
    <s v="USD"/>
    <n v="1382677200"/>
    <n v="1383109200"/>
    <b v="0"/>
    <b v="0"/>
    <s v="theater/plays"/>
    <x v="3"/>
    <n v="106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s v="CA"/>
    <s v="CAD"/>
    <n v="1302238800"/>
    <n v="1303275600"/>
    <b v="0"/>
    <b v="0"/>
    <s v="film &amp; video/drama"/>
    <x v="4"/>
    <n v="81"/>
    <s v="drama"/>
    <x v="245"/>
    <d v="2011-04-20T05:00:00"/>
  </r>
  <r>
    <n v="254"/>
    <s v="Barry Group"/>
    <s v="De-engineered static Local Area Network"/>
    <n v="4600"/>
    <n v="8505"/>
    <n v="185"/>
    <x v="1"/>
    <n v="88"/>
    <s v="US"/>
    <s v="USD"/>
    <n v="1487656800"/>
    <n v="1487829600"/>
    <b v="0"/>
    <b v="0"/>
    <s v="publishing/nonfiction"/>
    <x v="5"/>
    <n v="97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s v="US"/>
    <s v="USD"/>
    <n v="1297836000"/>
    <n v="1298268000"/>
    <b v="0"/>
    <b v="1"/>
    <s v="music/rock"/>
    <x v="1"/>
    <n v="57"/>
    <s v="rock"/>
    <x v="247"/>
    <d v="2011-02-21T06:00:00"/>
  </r>
  <r>
    <n v="256"/>
    <s v="Smith-Reid"/>
    <s v="Optimized actuating toolset"/>
    <n v="4100"/>
    <n v="959"/>
    <n v="23"/>
    <x v="0"/>
    <n v="15"/>
    <s v="GB"/>
    <s v="GBP"/>
    <n v="1453615200"/>
    <n v="1456812000"/>
    <b v="0"/>
    <b v="0"/>
    <s v="music/rock"/>
    <x v="1"/>
    <n v="64"/>
    <s v="rock"/>
    <x v="248"/>
    <d v="2016-03-01T06:00:00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s v="theater/plays"/>
    <x v="3"/>
    <n v="90"/>
    <s v="plays"/>
    <x v="249"/>
    <d v="2013-03-19T05:00:00"/>
  </r>
  <r>
    <n v="258"/>
    <s v="Duncan, Mcdonald and Miller"/>
    <s v="Assimilated coherent hardware"/>
    <n v="5000"/>
    <n v="13424"/>
    <n v="268"/>
    <x v="1"/>
    <n v="186"/>
    <s v="US"/>
    <s v="USD"/>
    <n v="1481176800"/>
    <n v="1482904800"/>
    <b v="0"/>
    <b v="1"/>
    <s v="theater/plays"/>
    <x v="3"/>
    <n v="72"/>
    <s v="plays"/>
    <x v="250"/>
    <d v="2016-12-28T06:00:00"/>
  </r>
  <r>
    <n v="259"/>
    <s v="Watkins Ltd"/>
    <s v="Multi-channeled responsive implementation"/>
    <n v="1800"/>
    <n v="10755"/>
    <n v="598"/>
    <x v="1"/>
    <n v="138"/>
    <s v="US"/>
    <s v="USD"/>
    <n v="1354946400"/>
    <n v="1356588000"/>
    <b v="1"/>
    <b v="0"/>
    <s v="photography/photography books"/>
    <x v="7"/>
    <n v="78"/>
    <s v="photography books"/>
    <x v="251"/>
    <d v="2012-12-27T06:00:00"/>
  </r>
  <r>
    <n v="260"/>
    <s v="Allen-Jones"/>
    <s v="Centralized modular initiative"/>
    <n v="6300"/>
    <n v="9935"/>
    <n v="158"/>
    <x v="1"/>
    <n v="261"/>
    <s v="US"/>
    <s v="USD"/>
    <n v="1348808400"/>
    <n v="1349845200"/>
    <b v="0"/>
    <b v="0"/>
    <s v="music/rock"/>
    <x v="1"/>
    <n v="38"/>
    <s v="rock"/>
    <x v="136"/>
    <d v="2012-10-10T05:00:00"/>
  </r>
  <r>
    <n v="261"/>
    <s v="Mason-Smith"/>
    <s v="Reverse-engineered cohesive migration"/>
    <n v="84300"/>
    <n v="26303"/>
    <n v="31"/>
    <x v="0"/>
    <n v="454"/>
    <s v="US"/>
    <s v="USD"/>
    <n v="1282712400"/>
    <n v="1283058000"/>
    <b v="0"/>
    <b v="1"/>
    <s v="music/rock"/>
    <x v="1"/>
    <n v="58"/>
    <s v="rock"/>
    <x v="252"/>
    <d v="2010-08-29T05:00:00"/>
  </r>
  <r>
    <n v="262"/>
    <s v="Lloyd, Kennedy and Davis"/>
    <s v="Compatible multimedia hub"/>
    <n v="1700"/>
    <n v="5328"/>
    <n v="313"/>
    <x v="1"/>
    <n v="107"/>
    <s v="US"/>
    <s v="USD"/>
    <n v="1301979600"/>
    <n v="1304226000"/>
    <b v="0"/>
    <b v="1"/>
    <s v="music/indie rock"/>
    <x v="1"/>
    <n v="50"/>
    <s v="indie rock"/>
    <x v="253"/>
    <d v="2011-05-01T05:00:00"/>
  </r>
  <r>
    <n v="263"/>
    <s v="Walker Ltd"/>
    <s v="Organic eco-centric success"/>
    <n v="2900"/>
    <n v="10756"/>
    <n v="371"/>
    <x v="1"/>
    <n v="199"/>
    <s v="US"/>
    <s v="USD"/>
    <n v="1263016800"/>
    <n v="1263016800"/>
    <b v="0"/>
    <b v="0"/>
    <s v="photography/photography books"/>
    <x v="7"/>
    <n v="54"/>
    <s v="photography books"/>
    <x v="254"/>
    <d v="2010-01-09T06:00:00"/>
  </r>
  <r>
    <n v="264"/>
    <s v="Gordon PLC"/>
    <s v="Virtual reciprocal policy"/>
    <n v="45600"/>
    <n v="165375"/>
    <n v="363"/>
    <x v="1"/>
    <n v="5512"/>
    <s v="US"/>
    <s v="USD"/>
    <n v="1360648800"/>
    <n v="1362031200"/>
    <b v="0"/>
    <b v="0"/>
    <s v="theater/plays"/>
    <x v="3"/>
    <n v="30"/>
    <s v="plays"/>
    <x v="255"/>
    <d v="2013-02-28T06:00:00"/>
  </r>
  <r>
    <n v="265"/>
    <s v="Lee and Sons"/>
    <s v="Persevering interactive emulation"/>
    <n v="4900"/>
    <n v="6031"/>
    <n v="123"/>
    <x v="1"/>
    <n v="86"/>
    <s v="US"/>
    <s v="USD"/>
    <n v="1451800800"/>
    <n v="1455602400"/>
    <b v="0"/>
    <b v="0"/>
    <s v="theater/plays"/>
    <x v="3"/>
    <n v="70"/>
    <s v="plays"/>
    <x v="256"/>
    <d v="2016-02-16T06:00:00"/>
  </r>
  <r>
    <n v="266"/>
    <s v="Cole LLC"/>
    <s v="Proactive responsive emulation"/>
    <n v="111900"/>
    <n v="85902"/>
    <n v="77"/>
    <x v="0"/>
    <n v="3182"/>
    <s v="IT"/>
    <s v="EUR"/>
    <n v="1415340000"/>
    <n v="1418191200"/>
    <b v="0"/>
    <b v="1"/>
    <s v="music/jazz"/>
    <x v="1"/>
    <n v="27"/>
    <s v="jazz"/>
    <x v="257"/>
    <d v="2014-12-10T06:00:00"/>
  </r>
  <r>
    <n v="267"/>
    <s v="Acosta PLC"/>
    <s v="Extended eco-centric function"/>
    <n v="61600"/>
    <n v="143910"/>
    <n v="234"/>
    <x v="1"/>
    <n v="2768"/>
    <s v="AU"/>
    <s v="AUD"/>
    <n v="1351054800"/>
    <n v="1352440800"/>
    <b v="0"/>
    <b v="0"/>
    <s v="theater/plays"/>
    <x v="3"/>
    <n v="52"/>
    <s v="plays"/>
    <x v="258"/>
    <d v="2012-11-09T06:00:00"/>
  </r>
  <r>
    <n v="268"/>
    <s v="Brown-Mckee"/>
    <s v="Networked optimal productivity"/>
    <n v="1500"/>
    <n v="2708"/>
    <n v="181"/>
    <x v="1"/>
    <n v="48"/>
    <s v="US"/>
    <s v="USD"/>
    <n v="1349326800"/>
    <n v="1353304800"/>
    <b v="0"/>
    <b v="0"/>
    <s v="film &amp; video/documentary"/>
    <x v="4"/>
    <n v="56"/>
    <s v="documentary"/>
    <x v="259"/>
    <d v="2012-11-19T06:00:00"/>
  </r>
  <r>
    <n v="269"/>
    <s v="Miles and Sons"/>
    <s v="Persistent attitude-oriented approach"/>
    <n v="3500"/>
    <n v="8842"/>
    <n v="253"/>
    <x v="1"/>
    <n v="87"/>
    <s v="US"/>
    <s v="USD"/>
    <n v="1548914400"/>
    <n v="1550728800"/>
    <b v="0"/>
    <b v="0"/>
    <s v="film &amp; video/television"/>
    <x v="4"/>
    <n v="102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s v="US"/>
    <s v="USD"/>
    <n v="1291269600"/>
    <n v="1291442400"/>
    <b v="0"/>
    <b v="0"/>
    <s v="games/video games"/>
    <x v="6"/>
    <n v="25"/>
    <s v="video games"/>
    <x v="261"/>
    <d v="2010-12-04T06:00:00"/>
  </r>
  <r>
    <n v="271"/>
    <s v="Foley-Cox"/>
    <s v="Progressive zero administration leverage"/>
    <n v="153700"/>
    <n v="1953"/>
    <n v="1"/>
    <x v="2"/>
    <n v="61"/>
    <s v="US"/>
    <s v="USD"/>
    <n v="1449468000"/>
    <n v="1452146400"/>
    <b v="0"/>
    <b v="0"/>
    <s v="photography/photography books"/>
    <x v="7"/>
    <n v="32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s v="US"/>
    <s v="USD"/>
    <n v="1562734800"/>
    <n v="1564894800"/>
    <b v="0"/>
    <b v="1"/>
    <s v="theater/plays"/>
    <x v="3"/>
    <n v="82"/>
    <s v="plays"/>
    <x v="263"/>
    <d v="2019-08-04T05:00:00"/>
  </r>
  <r>
    <n v="273"/>
    <s v="Thomas and Sons"/>
    <s v="Re-engineered heuristic forecast"/>
    <n v="7800"/>
    <n v="10704"/>
    <n v="137"/>
    <x v="1"/>
    <n v="282"/>
    <s v="CA"/>
    <s v="CAD"/>
    <n v="1505624400"/>
    <n v="1505883600"/>
    <b v="0"/>
    <b v="0"/>
    <s v="theater/plays"/>
    <x v="3"/>
    <n v="38"/>
    <s v="plays"/>
    <x v="264"/>
    <d v="2017-09-20T05:00:00"/>
  </r>
  <r>
    <n v="274"/>
    <s v="Morgan-Jenkins"/>
    <s v="Fully-configurable background algorithm"/>
    <n v="2400"/>
    <n v="773"/>
    <n v="32"/>
    <x v="0"/>
    <n v="15"/>
    <s v="US"/>
    <s v="USD"/>
    <n v="1509948000"/>
    <n v="1510380000"/>
    <b v="0"/>
    <b v="0"/>
    <s v="theater/plays"/>
    <x v="3"/>
    <n v="52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s v="US"/>
    <s v="USD"/>
    <n v="1554526800"/>
    <n v="1555218000"/>
    <b v="0"/>
    <b v="0"/>
    <s v="publishing/translations"/>
    <x v="5"/>
    <n v="81"/>
    <s v="translations"/>
    <x v="266"/>
    <d v="2019-04-14T05:00:00"/>
  </r>
  <r>
    <n v="276"/>
    <s v="Fields Ltd"/>
    <s v="Front-line foreground project"/>
    <n v="5500"/>
    <n v="5324"/>
    <n v="97"/>
    <x v="0"/>
    <n v="133"/>
    <s v="US"/>
    <s v="USD"/>
    <n v="1334811600"/>
    <n v="1335243600"/>
    <b v="0"/>
    <b v="1"/>
    <s v="games/video games"/>
    <x v="6"/>
    <n v="40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s v="US"/>
    <s v="USD"/>
    <n v="1279515600"/>
    <n v="1279688400"/>
    <b v="0"/>
    <b v="0"/>
    <s v="theater/plays"/>
    <x v="3"/>
    <n v="90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s v="US"/>
    <s v="USD"/>
    <n v="1353909600"/>
    <n v="1356069600"/>
    <b v="0"/>
    <b v="0"/>
    <s v="technology/web"/>
    <x v="2"/>
    <n v="97"/>
    <s v="web"/>
    <x v="269"/>
    <d v="2012-12-21T06:00:00"/>
  </r>
  <r>
    <n v="279"/>
    <s v="Smith-Jenkins"/>
    <s v="Vision-oriented methodical application"/>
    <n v="8000"/>
    <n v="13656"/>
    <n v="171"/>
    <x v="1"/>
    <n v="546"/>
    <s v="US"/>
    <s v="USD"/>
    <n v="1535950800"/>
    <n v="1536210000"/>
    <b v="0"/>
    <b v="0"/>
    <s v="theater/plays"/>
    <x v="3"/>
    <n v="25"/>
    <s v="plays"/>
    <x v="270"/>
    <d v="2018-09-06T05:00:00"/>
  </r>
  <r>
    <n v="280"/>
    <s v="Braun PLC"/>
    <s v="Function-based high-level infrastructure"/>
    <n v="2500"/>
    <n v="14536"/>
    <n v="581"/>
    <x v="1"/>
    <n v="393"/>
    <s v="US"/>
    <s v="USD"/>
    <n v="1511244000"/>
    <n v="1511762400"/>
    <b v="0"/>
    <b v="0"/>
    <s v="film &amp; video/animation"/>
    <x v="4"/>
    <n v="37"/>
    <s v="animation"/>
    <x v="271"/>
    <d v="2017-11-27T06:00:00"/>
  </r>
  <r>
    <n v="281"/>
    <s v="Drake PLC"/>
    <s v="Profound object-oriented paradigm"/>
    <n v="164500"/>
    <n v="150552"/>
    <n v="92"/>
    <x v="0"/>
    <n v="2062"/>
    <s v="US"/>
    <s v="USD"/>
    <n v="1331445600"/>
    <n v="1333256400"/>
    <b v="0"/>
    <b v="1"/>
    <s v="theater/plays"/>
    <x v="3"/>
    <n v="73"/>
    <s v="plays"/>
    <x v="272"/>
    <d v="2012-04-01T05:00:00"/>
  </r>
  <r>
    <n v="282"/>
    <s v="Ross, Kelly and Brown"/>
    <s v="Virtual contextually-based circuit"/>
    <n v="8400"/>
    <n v="9076"/>
    <n v="108"/>
    <x v="1"/>
    <n v="133"/>
    <s v="US"/>
    <s v="USD"/>
    <n v="1480226400"/>
    <n v="1480744800"/>
    <b v="0"/>
    <b v="1"/>
    <s v="film &amp; video/television"/>
    <x v="4"/>
    <n v="68"/>
    <s v="television"/>
    <x v="73"/>
    <d v="2016-12-03T06:00:00"/>
  </r>
  <r>
    <n v="283"/>
    <s v="Lucas-Mullins"/>
    <s v="Business-focused dynamic instruction set"/>
    <n v="8100"/>
    <n v="1517"/>
    <n v="19"/>
    <x v="0"/>
    <n v="29"/>
    <s v="DK"/>
    <s v="DKK"/>
    <n v="1464584400"/>
    <n v="1465016400"/>
    <b v="0"/>
    <b v="0"/>
    <s v="music/rock"/>
    <x v="1"/>
    <n v="52"/>
    <s v="rock"/>
    <x v="273"/>
    <d v="2016-06-04T05:00:00"/>
  </r>
  <r>
    <n v="284"/>
    <s v="Tran LLC"/>
    <s v="Ameliorated fresh-thinking protocol"/>
    <n v="9800"/>
    <n v="8153"/>
    <n v="83"/>
    <x v="0"/>
    <n v="132"/>
    <s v="US"/>
    <s v="USD"/>
    <n v="1335848400"/>
    <n v="1336280400"/>
    <b v="0"/>
    <b v="0"/>
    <s v="technology/web"/>
    <x v="2"/>
    <n v="62"/>
    <s v="web"/>
    <x v="274"/>
    <d v="2012-05-06T05:00:00"/>
  </r>
  <r>
    <n v="285"/>
    <s v="Dawson, Brady and Gilbert"/>
    <s v="Front-line optimizing emulation"/>
    <n v="900"/>
    <n v="6357"/>
    <n v="706"/>
    <x v="1"/>
    <n v="254"/>
    <s v="US"/>
    <s v="USD"/>
    <n v="1473483600"/>
    <n v="1476766800"/>
    <b v="0"/>
    <b v="0"/>
    <s v="theater/plays"/>
    <x v="3"/>
    <n v="25"/>
    <s v="plays"/>
    <x v="275"/>
    <d v="2016-10-18T05:00:00"/>
  </r>
  <r>
    <n v="286"/>
    <s v="Obrien-Aguirre"/>
    <s v="Devolved uniform complexity"/>
    <n v="112100"/>
    <n v="19557"/>
    <n v="17"/>
    <x v="3"/>
    <n v="184"/>
    <s v="US"/>
    <s v="USD"/>
    <n v="1479880800"/>
    <n v="1480485600"/>
    <b v="0"/>
    <b v="0"/>
    <s v="theater/plays"/>
    <x v="3"/>
    <n v="106"/>
    <s v="plays"/>
    <x v="276"/>
    <d v="2016-11-30T06:00:00"/>
  </r>
  <r>
    <n v="287"/>
    <s v="Ferguson PLC"/>
    <s v="Public-key intangible superstructure"/>
    <n v="6300"/>
    <n v="13213"/>
    <n v="210"/>
    <x v="1"/>
    <n v="176"/>
    <s v="US"/>
    <s v="USD"/>
    <n v="1430197200"/>
    <n v="1430197200"/>
    <b v="0"/>
    <b v="0"/>
    <s v="music/electric music"/>
    <x v="1"/>
    <n v="75"/>
    <s v="electric music"/>
    <x v="277"/>
    <d v="2015-04-28T05:00:00"/>
  </r>
  <r>
    <n v="288"/>
    <s v="Garcia Ltd"/>
    <s v="Secured global success"/>
    <n v="5600"/>
    <n v="5476"/>
    <n v="98"/>
    <x v="0"/>
    <n v="137"/>
    <s v="DK"/>
    <s v="DKK"/>
    <n v="1331701200"/>
    <n v="1331787600"/>
    <b v="0"/>
    <b v="1"/>
    <s v="music/metal"/>
    <x v="1"/>
    <n v="40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s v="CA"/>
    <s v="CAD"/>
    <n v="1438578000"/>
    <n v="1438837200"/>
    <b v="0"/>
    <b v="0"/>
    <s v="theater/plays"/>
    <x v="3"/>
    <n v="40"/>
    <s v="plays"/>
    <x v="279"/>
    <d v="2015-08-06T05:00:00"/>
  </r>
  <r>
    <n v="290"/>
    <s v="Wilson, Hall and Osborne"/>
    <s v="Advanced global data-warehouse"/>
    <n v="168600"/>
    <n v="91722"/>
    <n v="54"/>
    <x v="0"/>
    <n v="908"/>
    <s v="US"/>
    <s v="USD"/>
    <n v="1368162000"/>
    <n v="1370926800"/>
    <b v="0"/>
    <b v="1"/>
    <s v="film &amp; video/documentary"/>
    <x v="4"/>
    <n v="101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s v="US"/>
    <s v="USD"/>
    <n v="1318654800"/>
    <n v="1319000400"/>
    <b v="1"/>
    <b v="0"/>
    <s v="technology/web"/>
    <x v="2"/>
    <n v="77"/>
    <s v="web"/>
    <x v="281"/>
    <d v="2011-10-19T05:00:00"/>
  </r>
  <r>
    <n v="292"/>
    <s v="Ho-Harris"/>
    <s v="Versatile cohesive encoding"/>
    <n v="7300"/>
    <n v="717"/>
    <n v="10"/>
    <x v="0"/>
    <n v="10"/>
    <s v="US"/>
    <s v="USD"/>
    <n v="1331874000"/>
    <n v="1333429200"/>
    <b v="0"/>
    <b v="0"/>
    <s v="food/food trucks"/>
    <x v="0"/>
    <n v="72"/>
    <s v="food trucks"/>
    <x v="282"/>
    <d v="2012-04-03T05:00:00"/>
  </r>
  <r>
    <n v="293"/>
    <s v="Ross Group"/>
    <s v="Organized executive solution"/>
    <n v="6500"/>
    <n v="1065"/>
    <n v="16"/>
    <x v="3"/>
    <n v="32"/>
    <s v="IT"/>
    <s v="EUR"/>
    <n v="1286254800"/>
    <n v="1287032400"/>
    <b v="0"/>
    <b v="0"/>
    <s v="theater/plays"/>
    <x v="3"/>
    <n v="33"/>
    <s v="plays"/>
    <x v="283"/>
    <d v="2010-10-14T05:00:00"/>
  </r>
  <r>
    <n v="294"/>
    <s v="Turner-Davis"/>
    <s v="Automated local emulation"/>
    <n v="600"/>
    <n v="8038"/>
    <n v="1340"/>
    <x v="1"/>
    <n v="183"/>
    <s v="US"/>
    <s v="USD"/>
    <n v="1540530000"/>
    <n v="1541570400"/>
    <b v="0"/>
    <b v="0"/>
    <s v="theater/plays"/>
    <x v="3"/>
    <n v="44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s v="CH"/>
    <s v="CHF"/>
    <n v="1381813200"/>
    <n v="1383976800"/>
    <b v="0"/>
    <b v="0"/>
    <s v="theater/plays"/>
    <x v="3"/>
    <n v="36"/>
    <s v="plays"/>
    <x v="285"/>
    <d v="2013-11-09T06:00:00"/>
  </r>
  <r>
    <n v="296"/>
    <s v="Smith-Hess"/>
    <s v="Grass-roots real-time Local Area Network"/>
    <n v="6100"/>
    <n v="3352"/>
    <n v="55"/>
    <x v="0"/>
    <n v="38"/>
    <s v="AU"/>
    <s v="AUD"/>
    <n v="1548655200"/>
    <n v="1550556000"/>
    <b v="0"/>
    <b v="0"/>
    <s v="theater/plays"/>
    <x v="3"/>
    <n v="88"/>
    <s v="plays"/>
    <x v="286"/>
    <d v="2019-02-19T06:00:00"/>
  </r>
  <r>
    <n v="297"/>
    <s v="Brown, Herring and Bass"/>
    <s v="Organized client-driven capacity"/>
    <n v="7200"/>
    <n v="6785"/>
    <n v="94"/>
    <x v="0"/>
    <n v="104"/>
    <s v="AU"/>
    <s v="AUD"/>
    <n v="1389679200"/>
    <n v="1390456800"/>
    <b v="0"/>
    <b v="1"/>
    <s v="theater/plays"/>
    <x v="3"/>
    <n v="65"/>
    <s v="plays"/>
    <x v="287"/>
    <d v="2014-01-23T06:00:00"/>
  </r>
  <r>
    <n v="298"/>
    <s v="Chase, Garcia and Johnson"/>
    <s v="Adaptive intangible database"/>
    <n v="3500"/>
    <n v="5037"/>
    <n v="144"/>
    <x v="1"/>
    <n v="72"/>
    <s v="US"/>
    <s v="USD"/>
    <n v="1456466400"/>
    <n v="1458018000"/>
    <b v="0"/>
    <b v="1"/>
    <s v="music/rock"/>
    <x v="1"/>
    <n v="70"/>
    <s v="rock"/>
    <x v="288"/>
    <d v="2016-03-15T05:00:00"/>
  </r>
  <r>
    <n v="299"/>
    <s v="Ramsey and Sons"/>
    <s v="Grass-roots contextually-based algorithm"/>
    <n v="3800"/>
    <n v="1954"/>
    <n v="51"/>
    <x v="0"/>
    <n v="49"/>
    <s v="US"/>
    <s v="USD"/>
    <n v="1456984800"/>
    <n v="1461819600"/>
    <b v="0"/>
    <b v="0"/>
    <s v="food/food trucks"/>
    <x v="0"/>
    <n v="40"/>
    <s v="food trucks"/>
    <x v="289"/>
    <d v="2016-04-28T05:00:00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s v="publishing/nonfiction"/>
    <x v="5"/>
    <n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s v="US"/>
    <s v="USD"/>
    <n v="1424930400"/>
    <n v="1426395600"/>
    <b v="0"/>
    <b v="0"/>
    <s v="film &amp; video/documentary"/>
    <x v="4"/>
    <n v="41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s v="US"/>
    <s v="USD"/>
    <n v="1535864400"/>
    <n v="1537074000"/>
    <b v="0"/>
    <b v="0"/>
    <s v="theater/plays"/>
    <x v="3"/>
    <n v="99"/>
    <s v="plays"/>
    <x v="292"/>
    <d v="2018-09-16T05:00:00"/>
  </r>
  <r>
    <n v="303"/>
    <s v="Guerrero, Flores and Jenkins"/>
    <s v="Networked optimal architecture"/>
    <n v="3400"/>
    <n v="2809"/>
    <n v="83"/>
    <x v="0"/>
    <n v="32"/>
    <s v="US"/>
    <s v="USD"/>
    <n v="1452146400"/>
    <n v="1452578400"/>
    <b v="0"/>
    <b v="0"/>
    <s v="music/indie rock"/>
    <x v="1"/>
    <n v="88"/>
    <s v="indie rock"/>
    <x v="293"/>
    <d v="2016-01-12T06:00:00"/>
  </r>
  <r>
    <n v="304"/>
    <s v="Peterson PLC"/>
    <s v="User-friendly discrete benchmark"/>
    <n v="2100"/>
    <n v="11469"/>
    <n v="546"/>
    <x v="1"/>
    <n v="142"/>
    <s v="US"/>
    <s v="USD"/>
    <n v="1470546000"/>
    <n v="1474088400"/>
    <b v="0"/>
    <b v="0"/>
    <s v="film &amp; video/documentary"/>
    <x v="4"/>
    <n v="81"/>
    <s v="documentary"/>
    <x v="294"/>
    <d v="2016-09-17T05:00:00"/>
  </r>
  <r>
    <n v="305"/>
    <s v="Townsend Ltd"/>
    <s v="Grass-roots actuating policy"/>
    <n v="2800"/>
    <n v="8014"/>
    <n v="286"/>
    <x v="1"/>
    <n v="85"/>
    <s v="US"/>
    <s v="USD"/>
    <n v="1458363600"/>
    <n v="1461906000"/>
    <b v="0"/>
    <b v="0"/>
    <s v="theater/plays"/>
    <x v="3"/>
    <n v="94"/>
    <s v="plays"/>
    <x v="295"/>
    <d v="2016-04-29T05:00:00"/>
  </r>
  <r>
    <n v="306"/>
    <s v="Rush, Reed and Hall"/>
    <s v="Enterprise-wide 3rdgeneration knowledge user"/>
    <n v="6500"/>
    <n v="514"/>
    <n v="8"/>
    <x v="0"/>
    <n v="7"/>
    <s v="US"/>
    <s v="USD"/>
    <n v="1500008400"/>
    <n v="1500267600"/>
    <b v="0"/>
    <b v="1"/>
    <s v="theater/plays"/>
    <x v="3"/>
    <n v="73"/>
    <s v="plays"/>
    <x v="296"/>
    <d v="2017-07-17T05:00:00"/>
  </r>
  <r>
    <n v="307"/>
    <s v="Salazar-Dodson"/>
    <s v="Face-to-face zero tolerance moderator"/>
    <n v="32900"/>
    <n v="43473"/>
    <n v="132"/>
    <x v="1"/>
    <n v="659"/>
    <s v="DK"/>
    <s v="DKK"/>
    <n v="1338958800"/>
    <n v="1340686800"/>
    <b v="0"/>
    <b v="1"/>
    <s v="publishing/fiction"/>
    <x v="5"/>
    <n v="66"/>
    <s v="fiction"/>
    <x v="297"/>
    <d v="2012-06-26T05:00:00"/>
  </r>
  <r>
    <n v="308"/>
    <s v="Davis Ltd"/>
    <s v="Grass-roots optimizing projection"/>
    <n v="118200"/>
    <n v="87560"/>
    <n v="74"/>
    <x v="0"/>
    <n v="803"/>
    <s v="US"/>
    <s v="USD"/>
    <n v="1303102800"/>
    <n v="1303189200"/>
    <b v="0"/>
    <b v="0"/>
    <s v="theater/plays"/>
    <x v="3"/>
    <n v="109"/>
    <s v="plays"/>
    <x v="298"/>
    <d v="2011-04-19T05:00:00"/>
  </r>
  <r>
    <n v="309"/>
    <s v="Harris-Perry"/>
    <s v="User-centric 6thgeneration attitude"/>
    <n v="4100"/>
    <n v="3087"/>
    <n v="75"/>
    <x v="3"/>
    <n v="75"/>
    <s v="US"/>
    <s v="USD"/>
    <n v="1316581200"/>
    <n v="1318309200"/>
    <b v="0"/>
    <b v="1"/>
    <s v="music/indie rock"/>
    <x v="1"/>
    <n v="4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s v="US"/>
    <s v="USD"/>
    <n v="1270789200"/>
    <n v="1272171600"/>
    <b v="0"/>
    <b v="0"/>
    <s v="games/video games"/>
    <x v="6"/>
    <n v="99"/>
    <s v="video games"/>
    <x v="300"/>
    <d v="2010-04-25T05:00:00"/>
  </r>
  <r>
    <n v="311"/>
    <s v="Flores PLC"/>
    <s v="Focused real-time help-desk"/>
    <n v="6300"/>
    <n v="12812"/>
    <n v="203"/>
    <x v="1"/>
    <n v="121"/>
    <s v="US"/>
    <s v="USD"/>
    <n v="1297836000"/>
    <n v="1298872800"/>
    <b v="0"/>
    <b v="0"/>
    <s v="theater/plays"/>
    <x v="3"/>
    <n v="106"/>
    <s v="plays"/>
    <x v="247"/>
    <d v="2011-02-28T06:00:00"/>
  </r>
  <r>
    <n v="312"/>
    <s v="Martinez LLC"/>
    <s v="Robust impactful approach"/>
    <n v="59100"/>
    <n v="183345"/>
    <n v="310"/>
    <x v="1"/>
    <n v="3742"/>
    <s v="US"/>
    <s v="USD"/>
    <n v="1382677200"/>
    <n v="1383282000"/>
    <b v="0"/>
    <b v="0"/>
    <s v="theater/plays"/>
    <x v="3"/>
    <n v="49"/>
    <s v="plays"/>
    <x v="244"/>
    <d v="2013-11-01T05:00:00"/>
  </r>
  <r>
    <n v="313"/>
    <s v="Miller-Irwin"/>
    <s v="Secured maximized policy"/>
    <n v="2200"/>
    <n v="8697"/>
    <n v="395"/>
    <x v="1"/>
    <n v="223"/>
    <s v="US"/>
    <s v="USD"/>
    <n v="1330322400"/>
    <n v="1330495200"/>
    <b v="0"/>
    <b v="0"/>
    <s v="music/rock"/>
    <x v="1"/>
    <n v="39"/>
    <s v="rock"/>
    <x v="301"/>
    <d v="2012-02-29T06:00:00"/>
  </r>
  <r>
    <n v="314"/>
    <s v="Sanchez-Morgan"/>
    <s v="Realigned upward-trending strategy"/>
    <n v="1400"/>
    <n v="4126"/>
    <n v="295"/>
    <x v="1"/>
    <n v="133"/>
    <s v="US"/>
    <s v="USD"/>
    <n v="1552366800"/>
    <n v="1552798800"/>
    <b v="0"/>
    <b v="1"/>
    <s v="film &amp; video/documentary"/>
    <x v="4"/>
    <n v="31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s v="US"/>
    <s v="USD"/>
    <n v="1400907600"/>
    <n v="1403413200"/>
    <b v="0"/>
    <b v="0"/>
    <s v="theater/plays"/>
    <x v="3"/>
    <n v="104"/>
    <s v="plays"/>
    <x v="302"/>
    <d v="2014-06-22T05:00:00"/>
  </r>
  <r>
    <n v="316"/>
    <s v="Martin-Marshall"/>
    <s v="Configurable demand-driven matrix"/>
    <n v="9600"/>
    <n v="6401"/>
    <n v="67"/>
    <x v="0"/>
    <n v="108"/>
    <s v="IT"/>
    <s v="EUR"/>
    <n v="1574143200"/>
    <n v="1574229600"/>
    <b v="0"/>
    <b v="1"/>
    <s v="food/food trucks"/>
    <x v="0"/>
    <n v="59"/>
    <s v="food trucks"/>
    <x v="303"/>
    <d v="2019-11-20T06:00:00"/>
  </r>
  <r>
    <n v="317"/>
    <s v="Summers PLC"/>
    <s v="Cross-group coherent hierarchy"/>
    <n v="6600"/>
    <n v="1269"/>
    <n v="19"/>
    <x v="0"/>
    <n v="30"/>
    <s v="US"/>
    <s v="USD"/>
    <n v="1494738000"/>
    <n v="1495861200"/>
    <b v="0"/>
    <b v="0"/>
    <s v="theater/plays"/>
    <x v="3"/>
    <n v="42"/>
    <s v="plays"/>
    <x v="304"/>
    <d v="2017-05-27T05:00:00"/>
  </r>
  <r>
    <n v="318"/>
    <s v="Young, Hart and Ryan"/>
    <s v="Decentralized demand-driven open system"/>
    <n v="5700"/>
    <n v="903"/>
    <n v="16"/>
    <x v="0"/>
    <n v="17"/>
    <s v="US"/>
    <s v="USD"/>
    <n v="1392357600"/>
    <n v="1392530400"/>
    <b v="0"/>
    <b v="0"/>
    <s v="music/rock"/>
    <x v="1"/>
    <n v="53"/>
    <s v="rock"/>
    <x v="305"/>
    <d v="2014-02-16T06:00:00"/>
  </r>
  <r>
    <n v="319"/>
    <s v="Mills Group"/>
    <s v="Advanced empowering matrix"/>
    <n v="8400"/>
    <n v="3251"/>
    <n v="39"/>
    <x v="3"/>
    <n v="64"/>
    <s v="US"/>
    <s v="USD"/>
    <n v="1281589200"/>
    <n v="1283662800"/>
    <b v="0"/>
    <b v="0"/>
    <s v="technology/web"/>
    <x v="2"/>
    <n v="51"/>
    <s v="web"/>
    <x v="306"/>
    <d v="2010-09-05T05:00:00"/>
  </r>
  <r>
    <n v="320"/>
    <s v="Sandoval-Powell"/>
    <s v="Phased holistic implementation"/>
    <n v="84400"/>
    <n v="8092"/>
    <n v="10"/>
    <x v="0"/>
    <n v="80"/>
    <s v="US"/>
    <s v="USD"/>
    <n v="1305003600"/>
    <n v="1305781200"/>
    <b v="0"/>
    <b v="0"/>
    <s v="publishing/fiction"/>
    <x v="5"/>
    <n v="101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s v="US"/>
    <s v="USD"/>
    <n v="1301634000"/>
    <n v="1302325200"/>
    <b v="0"/>
    <b v="0"/>
    <s v="film &amp; video/shorts"/>
    <x v="4"/>
    <n v="65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s v="US"/>
    <s v="USD"/>
    <n v="1290664800"/>
    <n v="1291788000"/>
    <b v="0"/>
    <b v="0"/>
    <s v="theater/plays"/>
    <x v="3"/>
    <n v="38"/>
    <s v="plays"/>
    <x v="309"/>
    <d v="2010-12-08T06:00:00"/>
  </r>
  <r>
    <n v="323"/>
    <s v="Cole, Smith and Wood"/>
    <s v="Integrated zero-defect help-desk"/>
    <n v="8900"/>
    <n v="2148"/>
    <n v="24"/>
    <x v="0"/>
    <n v="26"/>
    <s v="GB"/>
    <s v="GBP"/>
    <n v="1395896400"/>
    <n v="1396069200"/>
    <b v="0"/>
    <b v="0"/>
    <s v="film &amp; video/documentary"/>
    <x v="4"/>
    <n v="83"/>
    <s v="documentary"/>
    <x v="310"/>
    <d v="2014-03-29T05:00:00"/>
  </r>
  <r>
    <n v="324"/>
    <s v="Harris, Hall and Harris"/>
    <s v="Inverse analyzing matrices"/>
    <n v="7100"/>
    <n v="11648"/>
    <n v="164"/>
    <x v="1"/>
    <n v="307"/>
    <s v="US"/>
    <s v="USD"/>
    <n v="1434862800"/>
    <n v="1435899600"/>
    <b v="0"/>
    <b v="1"/>
    <s v="theater/plays"/>
    <x v="3"/>
    <n v="38"/>
    <s v="plays"/>
    <x v="311"/>
    <d v="2015-07-03T05:00:00"/>
  </r>
  <r>
    <n v="325"/>
    <s v="Saunders Group"/>
    <s v="Programmable systemic implementation"/>
    <n v="6500"/>
    <n v="5897"/>
    <n v="91"/>
    <x v="0"/>
    <n v="73"/>
    <s v="US"/>
    <s v="USD"/>
    <n v="1529125200"/>
    <n v="1531112400"/>
    <b v="0"/>
    <b v="1"/>
    <s v="theater/plays"/>
    <x v="3"/>
    <n v="81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s v="US"/>
    <s v="USD"/>
    <n v="1451109600"/>
    <n v="1451628000"/>
    <b v="0"/>
    <b v="0"/>
    <s v="film &amp; video/animation"/>
    <x v="4"/>
    <n v="26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s v="US"/>
    <s v="USD"/>
    <n v="1566968400"/>
    <n v="1567314000"/>
    <b v="0"/>
    <b v="1"/>
    <s v="theater/plays"/>
    <x v="3"/>
    <n v="30"/>
    <s v="plays"/>
    <x v="313"/>
    <d v="2019-09-01T05:00:00"/>
  </r>
  <r>
    <n v="328"/>
    <s v="Young PLC"/>
    <s v="Innovative well-modulated functionalities"/>
    <n v="98700"/>
    <n v="131826"/>
    <n v="134"/>
    <x v="1"/>
    <n v="2441"/>
    <s v="US"/>
    <s v="USD"/>
    <n v="1543557600"/>
    <n v="1544508000"/>
    <b v="0"/>
    <b v="0"/>
    <s v="music/rock"/>
    <x v="1"/>
    <n v="54"/>
    <s v="rock"/>
    <x v="314"/>
    <d v="2018-12-11T06:00:00"/>
  </r>
  <r>
    <n v="329"/>
    <s v="Willis and Sons"/>
    <s v="Fundamental incremental database"/>
    <n v="93800"/>
    <n v="21477"/>
    <n v="23"/>
    <x v="2"/>
    <n v="211"/>
    <s v="US"/>
    <s v="USD"/>
    <n v="1481522400"/>
    <n v="1482472800"/>
    <b v="0"/>
    <b v="0"/>
    <s v="games/video games"/>
    <x v="6"/>
    <n v="102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s v="GB"/>
    <s v="GBP"/>
    <n v="1512712800"/>
    <n v="1512799200"/>
    <b v="0"/>
    <b v="0"/>
    <s v="film &amp; video/documentary"/>
    <x v="4"/>
    <n v="45"/>
    <s v="documentary"/>
    <x v="316"/>
    <d v="2017-12-09T06:00:00"/>
  </r>
  <r>
    <n v="331"/>
    <s v="Rose-Silva"/>
    <s v="Intuitive static portal"/>
    <n v="3300"/>
    <n v="14643"/>
    <n v="444"/>
    <x v="1"/>
    <n v="190"/>
    <s v="US"/>
    <s v="USD"/>
    <n v="1324274400"/>
    <n v="1324360800"/>
    <b v="0"/>
    <b v="0"/>
    <s v="food/food trucks"/>
    <x v="0"/>
    <n v="77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s v="US"/>
    <s v="USD"/>
    <n v="1364446800"/>
    <n v="1364533200"/>
    <b v="0"/>
    <b v="0"/>
    <s v="technology/wearables"/>
    <x v="2"/>
    <n v="88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s v="US"/>
    <s v="USD"/>
    <n v="1542693600"/>
    <n v="1545112800"/>
    <b v="0"/>
    <b v="0"/>
    <s v="theater/plays"/>
    <x v="3"/>
    <n v="47"/>
    <s v="plays"/>
    <x v="319"/>
    <d v="2018-12-18T06:00:00"/>
  </r>
  <r>
    <n v="334"/>
    <s v="Mcgee Group"/>
    <s v="Assimilated discrete algorithm"/>
    <n v="66200"/>
    <n v="123538"/>
    <n v="187"/>
    <x v="1"/>
    <n v="1113"/>
    <s v="US"/>
    <s v="USD"/>
    <n v="1515564000"/>
    <n v="1516168800"/>
    <b v="0"/>
    <b v="0"/>
    <s v="music/rock"/>
    <x v="1"/>
    <n v="111"/>
    <s v="rock"/>
    <x v="32"/>
    <d v="2018-01-17T06:00:00"/>
  </r>
  <r>
    <n v="335"/>
    <s v="Jordan-Acosta"/>
    <s v="Operative uniform hub"/>
    <n v="173800"/>
    <n v="198628"/>
    <n v="114"/>
    <x v="1"/>
    <n v="2283"/>
    <s v="US"/>
    <s v="USD"/>
    <n v="1573797600"/>
    <n v="1574920800"/>
    <b v="0"/>
    <b v="0"/>
    <s v="music/rock"/>
    <x v="1"/>
    <n v="87"/>
    <s v="rock"/>
    <x v="320"/>
    <d v="2019-11-28T06:00:00"/>
  </r>
  <r>
    <n v="336"/>
    <s v="Nunez Inc"/>
    <s v="Customizable intangible capability"/>
    <n v="70700"/>
    <n v="68602"/>
    <n v="97"/>
    <x v="0"/>
    <n v="1072"/>
    <s v="US"/>
    <s v="USD"/>
    <n v="1292392800"/>
    <n v="1292479200"/>
    <b v="0"/>
    <b v="1"/>
    <s v="music/rock"/>
    <x v="1"/>
    <n v="64"/>
    <s v="rock"/>
    <x v="321"/>
    <d v="2010-12-16T06:00:00"/>
  </r>
  <r>
    <n v="337"/>
    <s v="Hayden Ltd"/>
    <s v="Innovative didactic analyzer"/>
    <n v="94500"/>
    <n v="116064"/>
    <n v="123"/>
    <x v="1"/>
    <n v="1095"/>
    <s v="US"/>
    <s v="USD"/>
    <n v="1573452000"/>
    <n v="1573538400"/>
    <b v="0"/>
    <b v="0"/>
    <s v="theater/plays"/>
    <x v="3"/>
    <n v="106"/>
    <s v="plays"/>
    <x v="322"/>
    <d v="2019-11-12T06:00:00"/>
  </r>
  <r>
    <n v="338"/>
    <s v="Gonzalez-Burton"/>
    <s v="Decentralized intangible encoding"/>
    <n v="69800"/>
    <n v="125042"/>
    <n v="179"/>
    <x v="1"/>
    <n v="1690"/>
    <s v="US"/>
    <s v="USD"/>
    <n v="1317790800"/>
    <n v="1320382800"/>
    <b v="0"/>
    <b v="0"/>
    <s v="theater/plays"/>
    <x v="3"/>
    <n v="74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s v="CA"/>
    <s v="CAD"/>
    <n v="1501650000"/>
    <n v="1502859600"/>
    <b v="0"/>
    <b v="0"/>
    <s v="theater/plays"/>
    <x v="3"/>
    <n v="84"/>
    <s v="plays"/>
    <x v="324"/>
    <d v="2017-08-16T05:00:00"/>
  </r>
  <r>
    <n v="340"/>
    <s v="Butler, Henry and Espinoza"/>
    <s v="Switchable didactic matrices"/>
    <n v="37100"/>
    <n v="34964"/>
    <n v="94"/>
    <x v="0"/>
    <n v="393"/>
    <s v="US"/>
    <s v="USD"/>
    <n v="1323669600"/>
    <n v="1323756000"/>
    <b v="0"/>
    <b v="0"/>
    <s v="photography/photography books"/>
    <x v="7"/>
    <n v="89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s v="US"/>
    <s v="USD"/>
    <n v="1440738000"/>
    <n v="1441342800"/>
    <b v="0"/>
    <b v="0"/>
    <s v="music/indie rock"/>
    <x v="1"/>
    <n v="77"/>
    <s v="indie rock"/>
    <x v="326"/>
    <d v="2015-09-04T05:00:00"/>
  </r>
  <r>
    <n v="342"/>
    <s v="Gibson-Hernandez"/>
    <s v="Visionary foreground middleware"/>
    <n v="47900"/>
    <n v="31864"/>
    <n v="67"/>
    <x v="0"/>
    <n v="328"/>
    <s v="US"/>
    <s v="USD"/>
    <n v="1374296400"/>
    <n v="1375333200"/>
    <b v="0"/>
    <b v="0"/>
    <s v="theater/plays"/>
    <x v="3"/>
    <n v="97"/>
    <s v="plays"/>
    <x v="327"/>
    <d v="2013-08-01T05:00:00"/>
  </r>
  <r>
    <n v="343"/>
    <s v="Spencer-Weber"/>
    <s v="Optional zero-defect task-force"/>
    <n v="9000"/>
    <n v="4853"/>
    <n v="54"/>
    <x v="0"/>
    <n v="147"/>
    <s v="US"/>
    <s v="USD"/>
    <n v="1384840800"/>
    <n v="1389420000"/>
    <b v="0"/>
    <b v="0"/>
    <s v="theater/plays"/>
    <x v="3"/>
    <n v="33"/>
    <s v="plays"/>
    <x v="328"/>
    <d v="2014-01-11T06:00:00"/>
  </r>
  <r>
    <n v="344"/>
    <s v="Berger, Johnson and Marshall"/>
    <s v="Devolved exuding emulation"/>
    <n v="197600"/>
    <n v="82959"/>
    <n v="42"/>
    <x v="0"/>
    <n v="830"/>
    <s v="US"/>
    <s v="USD"/>
    <n v="1516600800"/>
    <n v="1520056800"/>
    <b v="0"/>
    <b v="0"/>
    <s v="games/video games"/>
    <x v="6"/>
    <n v="100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s v="GB"/>
    <s v="GBP"/>
    <n v="1436418000"/>
    <n v="1436504400"/>
    <b v="0"/>
    <b v="0"/>
    <s v="film &amp; video/drama"/>
    <x v="4"/>
    <n v="70"/>
    <s v="drama"/>
    <x v="330"/>
    <d v="2015-07-10T05:00:00"/>
  </r>
  <r>
    <n v="346"/>
    <s v="Little-Marsh"/>
    <s v="Virtual attitude-oriented migration"/>
    <n v="8000"/>
    <n v="2758"/>
    <n v="34"/>
    <x v="0"/>
    <n v="25"/>
    <s v="US"/>
    <s v="USD"/>
    <n v="1503550800"/>
    <n v="1508302800"/>
    <b v="0"/>
    <b v="1"/>
    <s v="music/indie rock"/>
    <x v="1"/>
    <n v="110"/>
    <s v="indie rock"/>
    <x v="331"/>
    <d v="2017-10-18T05:00:00"/>
  </r>
  <r>
    <n v="347"/>
    <s v="Petersen and Sons"/>
    <s v="Open-source full-range portal"/>
    <n v="900"/>
    <n v="12607"/>
    <n v="1401"/>
    <x v="1"/>
    <n v="191"/>
    <s v="US"/>
    <s v="USD"/>
    <n v="1423634400"/>
    <n v="1425708000"/>
    <b v="0"/>
    <b v="0"/>
    <s v="technology/web"/>
    <x v="2"/>
    <n v="66"/>
    <s v="web"/>
    <x v="332"/>
    <d v="2015-03-07T06:00:00"/>
  </r>
  <r>
    <n v="348"/>
    <s v="Hensley Ltd"/>
    <s v="Versatile cohesive open system"/>
    <n v="199000"/>
    <n v="142823"/>
    <n v="72"/>
    <x v="0"/>
    <n v="3483"/>
    <s v="US"/>
    <s v="USD"/>
    <n v="1487224800"/>
    <n v="1488348000"/>
    <b v="0"/>
    <b v="0"/>
    <s v="food/food trucks"/>
    <x v="0"/>
    <n v="41"/>
    <s v="food trucks"/>
    <x v="333"/>
    <d v="2017-03-01T06:00:00"/>
  </r>
  <r>
    <n v="349"/>
    <s v="Navarro and Sons"/>
    <s v="Multi-layered bottom-line frame"/>
    <n v="180800"/>
    <n v="95958"/>
    <n v="53"/>
    <x v="0"/>
    <n v="923"/>
    <s v="US"/>
    <s v="USD"/>
    <n v="1500008400"/>
    <n v="1502600400"/>
    <b v="0"/>
    <b v="0"/>
    <s v="theater/plays"/>
    <x v="3"/>
    <n v="104"/>
    <s v="plays"/>
    <x v="296"/>
    <d v="2017-08-13T05:00:00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s v="music/jazz"/>
    <x v="1"/>
    <n v="5"/>
    <s v="jazz"/>
    <x v="334"/>
    <d v="2015-06-07T05:00:00"/>
  </r>
  <r>
    <n v="351"/>
    <s v="Young LLC"/>
    <s v="Universal maximized methodology"/>
    <n v="74100"/>
    <n v="94631"/>
    <n v="128"/>
    <x v="1"/>
    <n v="2013"/>
    <s v="US"/>
    <s v="USD"/>
    <n v="1440392400"/>
    <n v="1441602000"/>
    <b v="0"/>
    <b v="0"/>
    <s v="music/rock"/>
    <x v="1"/>
    <n v="47"/>
    <s v="rock"/>
    <x v="335"/>
    <d v="2015-09-07T05:00:00"/>
  </r>
  <r>
    <n v="352"/>
    <s v="Adams, Willis and Sanchez"/>
    <s v="Expanded hybrid hardware"/>
    <n v="2800"/>
    <n v="977"/>
    <n v="35"/>
    <x v="0"/>
    <n v="33"/>
    <s v="CA"/>
    <s v="CAD"/>
    <n v="1446876000"/>
    <n v="1447567200"/>
    <b v="0"/>
    <b v="0"/>
    <s v="theater/plays"/>
    <x v="3"/>
    <n v="30"/>
    <s v="plays"/>
    <x v="336"/>
    <d v="2015-11-15T06:00:00"/>
  </r>
  <r>
    <n v="353"/>
    <s v="Mills-Roy"/>
    <s v="Profit-focused multi-tasking access"/>
    <n v="33600"/>
    <n v="137961"/>
    <n v="411"/>
    <x v="1"/>
    <n v="1703"/>
    <s v="US"/>
    <s v="USD"/>
    <n v="1562302800"/>
    <n v="1562389200"/>
    <b v="0"/>
    <b v="0"/>
    <s v="theater/plays"/>
    <x v="3"/>
    <n v="81"/>
    <s v="plays"/>
    <x v="337"/>
    <d v="2019-07-06T05:00:00"/>
  </r>
  <r>
    <n v="354"/>
    <s v="Brown Group"/>
    <s v="Profit-focused transitional capability"/>
    <n v="6100"/>
    <n v="7548"/>
    <n v="124"/>
    <x v="1"/>
    <n v="80"/>
    <s v="DK"/>
    <s v="DKK"/>
    <n v="1378184400"/>
    <n v="1378789200"/>
    <b v="0"/>
    <b v="0"/>
    <s v="film &amp; video/documentary"/>
    <x v="4"/>
    <n v="94"/>
    <s v="documentary"/>
    <x v="338"/>
    <d v="2013-09-10T05:00:00"/>
  </r>
  <r>
    <n v="355"/>
    <s v="Burns-Burnett"/>
    <s v="Front-line scalable definition"/>
    <n v="3800"/>
    <n v="2241"/>
    <n v="59"/>
    <x v="2"/>
    <n v="86"/>
    <s v="US"/>
    <s v="USD"/>
    <n v="1485064800"/>
    <n v="1488520800"/>
    <b v="0"/>
    <b v="0"/>
    <s v="technology/wearables"/>
    <x v="2"/>
    <n v="26"/>
    <s v="wearables"/>
    <x v="339"/>
    <d v="2017-03-03T06:00:00"/>
  </r>
  <r>
    <n v="356"/>
    <s v="Glass, Nunez and Mcdonald"/>
    <s v="Open-source systematic protocol"/>
    <n v="9300"/>
    <n v="3431"/>
    <n v="37"/>
    <x v="0"/>
    <n v="40"/>
    <s v="IT"/>
    <s v="EUR"/>
    <n v="1326520800"/>
    <n v="1327298400"/>
    <b v="0"/>
    <b v="0"/>
    <s v="theater/plays"/>
    <x v="3"/>
    <n v="86"/>
    <s v="plays"/>
    <x v="340"/>
    <d v="2012-01-23T06:00:00"/>
  </r>
  <r>
    <n v="357"/>
    <s v="Perez, Davis and Wilson"/>
    <s v="Implemented tangible algorithm"/>
    <n v="2300"/>
    <n v="4253"/>
    <n v="185"/>
    <x v="1"/>
    <n v="41"/>
    <s v="US"/>
    <s v="USD"/>
    <n v="1441256400"/>
    <n v="1443416400"/>
    <b v="0"/>
    <b v="0"/>
    <s v="games/video games"/>
    <x v="6"/>
    <n v="104"/>
    <s v="video games"/>
    <x v="341"/>
    <d v="2015-09-28T05:00:00"/>
  </r>
  <r>
    <n v="358"/>
    <s v="Diaz-Garcia"/>
    <s v="Profit-focused 3rdgeneration circuit"/>
    <n v="9700"/>
    <n v="1146"/>
    <n v="12"/>
    <x v="0"/>
    <n v="23"/>
    <s v="CA"/>
    <s v="CAD"/>
    <n v="1533877200"/>
    <n v="1534136400"/>
    <b v="1"/>
    <b v="0"/>
    <s v="photography/photography books"/>
    <x v="7"/>
    <n v="50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s v="US"/>
    <s v="USD"/>
    <n v="1314421200"/>
    <n v="1315026000"/>
    <b v="0"/>
    <b v="0"/>
    <s v="film &amp; video/animation"/>
    <x v="4"/>
    <n v="64"/>
    <s v="animation"/>
    <x v="343"/>
    <d v="2011-09-03T05:00:00"/>
  </r>
  <r>
    <n v="360"/>
    <s v="Larsen-Chung"/>
    <s v="Right-sized zero tolerance migration"/>
    <n v="59700"/>
    <n v="135132"/>
    <n v="226"/>
    <x v="1"/>
    <n v="2875"/>
    <s v="GB"/>
    <s v="GBP"/>
    <n v="1293861600"/>
    <n v="1295071200"/>
    <b v="0"/>
    <b v="1"/>
    <s v="theater/plays"/>
    <x v="3"/>
    <n v="47"/>
    <s v="plays"/>
    <x v="344"/>
    <d v="2011-01-15T06:00:00"/>
  </r>
  <r>
    <n v="361"/>
    <s v="Anderson and Sons"/>
    <s v="Quality-focused reciprocal structure"/>
    <n v="5500"/>
    <n v="9546"/>
    <n v="174"/>
    <x v="1"/>
    <n v="88"/>
    <s v="US"/>
    <s v="USD"/>
    <n v="1507352400"/>
    <n v="1509426000"/>
    <b v="0"/>
    <b v="0"/>
    <s v="theater/plays"/>
    <x v="3"/>
    <n v="108"/>
    <s v="plays"/>
    <x v="345"/>
    <d v="2017-10-31T05:00:00"/>
  </r>
  <r>
    <n v="362"/>
    <s v="Lawrence Group"/>
    <s v="Automated actuating conglomeration"/>
    <n v="3700"/>
    <n v="13755"/>
    <n v="372"/>
    <x v="1"/>
    <n v="191"/>
    <s v="US"/>
    <s v="USD"/>
    <n v="1296108000"/>
    <n v="1299391200"/>
    <b v="0"/>
    <b v="0"/>
    <s v="music/rock"/>
    <x v="1"/>
    <n v="72"/>
    <s v="rock"/>
    <x v="65"/>
    <d v="2011-03-06T06:00:00"/>
  </r>
  <r>
    <n v="363"/>
    <s v="Gray-Davis"/>
    <s v="Re-contextualized local initiative"/>
    <n v="5200"/>
    <n v="8330"/>
    <n v="160"/>
    <x v="1"/>
    <n v="139"/>
    <s v="US"/>
    <s v="USD"/>
    <n v="1324965600"/>
    <n v="1325052000"/>
    <b v="0"/>
    <b v="0"/>
    <s v="music/rock"/>
    <x v="1"/>
    <n v="60"/>
    <s v="rock"/>
    <x v="346"/>
    <d v="2011-12-28T06:00:00"/>
  </r>
  <r>
    <n v="364"/>
    <s v="Ramirez-Myers"/>
    <s v="Switchable intangible definition"/>
    <n v="900"/>
    <n v="14547"/>
    <n v="1616"/>
    <x v="1"/>
    <n v="186"/>
    <s v="US"/>
    <s v="USD"/>
    <n v="1520229600"/>
    <n v="1522818000"/>
    <b v="0"/>
    <b v="0"/>
    <s v="music/indie rock"/>
    <x v="1"/>
    <n v="78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s v="AU"/>
    <s v="AUD"/>
    <n v="1482991200"/>
    <n v="1485324000"/>
    <b v="0"/>
    <b v="0"/>
    <s v="theater/plays"/>
    <x v="3"/>
    <n v="105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s v="US"/>
    <s v="USD"/>
    <n v="1294034400"/>
    <n v="1294120800"/>
    <b v="0"/>
    <b v="1"/>
    <s v="theater/plays"/>
    <x v="3"/>
    <n v="106"/>
    <s v="plays"/>
    <x v="349"/>
    <d v="2011-01-04T06:00:00"/>
  </r>
  <r>
    <n v="367"/>
    <s v="Brooks, Jones and Ingram"/>
    <s v="Triple-buffered explicit methodology"/>
    <n v="9900"/>
    <n v="1870"/>
    <n v="19"/>
    <x v="0"/>
    <n v="75"/>
    <s v="US"/>
    <s v="USD"/>
    <n v="1413608400"/>
    <n v="1415685600"/>
    <b v="0"/>
    <b v="1"/>
    <s v="theater/plays"/>
    <x v="3"/>
    <n v="25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s v="GB"/>
    <s v="GBP"/>
    <n v="1286946000"/>
    <n v="1288933200"/>
    <b v="0"/>
    <b v="1"/>
    <s v="film &amp; video/documentary"/>
    <x v="4"/>
    <n v="70"/>
    <s v="documentary"/>
    <x v="351"/>
    <d v="2010-11-05T05:00:00"/>
  </r>
  <r>
    <n v="369"/>
    <s v="Smith-Gonzalez"/>
    <s v="Polarized needs-based approach"/>
    <n v="5400"/>
    <n v="14743"/>
    <n v="273"/>
    <x v="1"/>
    <n v="154"/>
    <s v="US"/>
    <s v="USD"/>
    <n v="1359871200"/>
    <n v="1363237200"/>
    <b v="0"/>
    <b v="1"/>
    <s v="film &amp; video/television"/>
    <x v="4"/>
    <n v="96"/>
    <s v="television"/>
    <x v="352"/>
    <d v="2013-03-14T05:00:00"/>
  </r>
  <r>
    <n v="370"/>
    <s v="Skinner PLC"/>
    <s v="Intuitive well-modulated middleware"/>
    <n v="112300"/>
    <n v="178965"/>
    <n v="159"/>
    <x v="1"/>
    <n v="5966"/>
    <s v="US"/>
    <s v="USD"/>
    <n v="1555304400"/>
    <n v="1555822800"/>
    <b v="0"/>
    <b v="0"/>
    <s v="theater/plays"/>
    <x v="3"/>
    <n v="30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s v="US"/>
    <s v="USD"/>
    <n v="1423375200"/>
    <n v="1427778000"/>
    <b v="0"/>
    <b v="0"/>
    <s v="theater/plays"/>
    <x v="3"/>
    <n v="59"/>
    <s v="plays"/>
    <x v="354"/>
    <d v="2015-03-31T05:00:00"/>
  </r>
  <r>
    <n v="372"/>
    <s v="Green-Carr"/>
    <s v="Pre-emptive bifurcated artificial intelligence"/>
    <n v="900"/>
    <n v="14324"/>
    <n v="1592"/>
    <x v="1"/>
    <n v="169"/>
    <s v="US"/>
    <s v="USD"/>
    <n v="1420696800"/>
    <n v="1422424800"/>
    <b v="0"/>
    <b v="1"/>
    <s v="film &amp; video/documentary"/>
    <x v="4"/>
    <n v="85"/>
    <s v="documentary"/>
    <x v="355"/>
    <d v="2015-01-28T06:00:00"/>
  </r>
  <r>
    <n v="373"/>
    <s v="Brown-Parker"/>
    <s v="Down-sized coherent toolset"/>
    <n v="22500"/>
    <n v="164291"/>
    <n v="730"/>
    <x v="1"/>
    <n v="2106"/>
    <s v="US"/>
    <s v="USD"/>
    <n v="1502946000"/>
    <n v="1503637200"/>
    <b v="0"/>
    <b v="0"/>
    <s v="theater/plays"/>
    <x v="3"/>
    <n v="78"/>
    <s v="plays"/>
    <x v="356"/>
    <d v="2017-08-25T05:00:00"/>
  </r>
  <r>
    <n v="374"/>
    <s v="Marshall Inc"/>
    <s v="Open-source multi-tasking data-warehouse"/>
    <n v="167400"/>
    <n v="22073"/>
    <n v="13"/>
    <x v="0"/>
    <n v="441"/>
    <s v="US"/>
    <s v="USD"/>
    <n v="1547186400"/>
    <n v="1547618400"/>
    <b v="0"/>
    <b v="1"/>
    <s v="film &amp; video/documentary"/>
    <x v="4"/>
    <n v="50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s v="US"/>
    <s v="USD"/>
    <n v="1444971600"/>
    <n v="1449900000"/>
    <b v="0"/>
    <b v="0"/>
    <s v="music/indie rock"/>
    <x v="1"/>
    <n v="59"/>
    <s v="indie rock"/>
    <x v="358"/>
    <d v="2015-12-12T06:00:00"/>
  </r>
  <r>
    <n v="376"/>
    <s v="Perry PLC"/>
    <s v="Mandatory uniform matrix"/>
    <n v="3400"/>
    <n v="12275"/>
    <n v="361"/>
    <x v="1"/>
    <n v="131"/>
    <s v="US"/>
    <s v="USD"/>
    <n v="1404622800"/>
    <n v="1405141200"/>
    <b v="0"/>
    <b v="0"/>
    <s v="music/rock"/>
    <x v="1"/>
    <n v="94"/>
    <s v="rock"/>
    <x v="359"/>
    <d v="2014-07-12T05:00:00"/>
  </r>
  <r>
    <n v="377"/>
    <s v="Klein, Stark and Livingston"/>
    <s v="Phased methodical initiative"/>
    <n v="49700"/>
    <n v="5098"/>
    <n v="10"/>
    <x v="0"/>
    <n v="127"/>
    <s v="US"/>
    <s v="USD"/>
    <n v="1571720400"/>
    <n v="1572933600"/>
    <b v="0"/>
    <b v="0"/>
    <s v="theater/plays"/>
    <x v="3"/>
    <n v="40"/>
    <s v="plays"/>
    <x v="12"/>
    <d v="2019-11-05T06:00:00"/>
  </r>
  <r>
    <n v="378"/>
    <s v="Fleming-Oliver"/>
    <s v="Managed stable function"/>
    <n v="178200"/>
    <n v="24882"/>
    <n v="14"/>
    <x v="0"/>
    <n v="355"/>
    <s v="US"/>
    <s v="USD"/>
    <n v="1526878800"/>
    <n v="1530162000"/>
    <b v="0"/>
    <b v="0"/>
    <s v="film &amp; video/documentary"/>
    <x v="4"/>
    <n v="70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s v="GB"/>
    <s v="GBP"/>
    <n v="1319691600"/>
    <n v="1320904800"/>
    <b v="0"/>
    <b v="0"/>
    <s v="theater/plays"/>
    <x v="3"/>
    <n v="66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s v="US"/>
    <s v="USD"/>
    <n v="1371963600"/>
    <n v="1372395600"/>
    <b v="0"/>
    <b v="0"/>
    <s v="theater/plays"/>
    <x v="3"/>
    <n v="48"/>
    <s v="plays"/>
    <x v="362"/>
    <d v="2013-06-28T05:00:00"/>
  </r>
  <r>
    <n v="381"/>
    <s v="Michael, Anderson and Vincent"/>
    <s v="Cross-group global moratorium"/>
    <n v="5300"/>
    <n v="9749"/>
    <n v="184"/>
    <x v="1"/>
    <n v="155"/>
    <s v="US"/>
    <s v="USD"/>
    <n v="1433739600"/>
    <n v="1437714000"/>
    <b v="0"/>
    <b v="0"/>
    <s v="theater/plays"/>
    <x v="3"/>
    <n v="63"/>
    <s v="plays"/>
    <x v="363"/>
    <d v="2015-07-24T05:00:00"/>
  </r>
  <r>
    <n v="382"/>
    <s v="King Ltd"/>
    <s v="Visionary systemic process improvement"/>
    <n v="9100"/>
    <n v="5803"/>
    <n v="64"/>
    <x v="0"/>
    <n v="67"/>
    <s v="US"/>
    <s v="USD"/>
    <n v="1508130000"/>
    <n v="1509771600"/>
    <b v="0"/>
    <b v="0"/>
    <s v="photography/photography books"/>
    <x v="7"/>
    <n v="87"/>
    <s v="photography books"/>
    <x v="364"/>
    <d v="2017-11-04T05:00:00"/>
  </r>
  <r>
    <n v="383"/>
    <s v="Baker Ltd"/>
    <s v="Progressive intangible flexibility"/>
    <n v="6300"/>
    <n v="14199"/>
    <n v="225"/>
    <x v="1"/>
    <n v="189"/>
    <s v="US"/>
    <s v="USD"/>
    <n v="1550037600"/>
    <n v="1550556000"/>
    <b v="0"/>
    <b v="1"/>
    <s v="food/food trucks"/>
    <x v="0"/>
    <n v="75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s v="US"/>
    <s v="USD"/>
    <n v="1486706400"/>
    <n v="1489039200"/>
    <b v="1"/>
    <b v="1"/>
    <s v="film &amp; video/documentary"/>
    <x v="4"/>
    <n v="41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s v="US"/>
    <s v="USD"/>
    <n v="1553835600"/>
    <n v="1556600400"/>
    <b v="0"/>
    <b v="0"/>
    <s v="publishing/nonfiction"/>
    <x v="5"/>
    <n v="50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s v="US"/>
    <s v="USD"/>
    <n v="1277528400"/>
    <n v="1278565200"/>
    <b v="0"/>
    <b v="0"/>
    <s v="theater/plays"/>
    <x v="3"/>
    <n v="97"/>
    <s v="plays"/>
    <x v="367"/>
    <d v="2010-07-08T05:00:00"/>
  </r>
  <r>
    <n v="387"/>
    <s v="Flores-Lambert"/>
    <s v="Triple-buffered logistical frame"/>
    <n v="109000"/>
    <n v="42795"/>
    <n v="39"/>
    <x v="0"/>
    <n v="424"/>
    <s v="US"/>
    <s v="USD"/>
    <n v="1339477200"/>
    <n v="1339909200"/>
    <b v="0"/>
    <b v="0"/>
    <s v="technology/wearables"/>
    <x v="2"/>
    <n v="101"/>
    <s v="wearables"/>
    <x v="368"/>
    <d v="2012-06-17T05:00:00"/>
  </r>
  <r>
    <n v="388"/>
    <s v="Cruz Ltd"/>
    <s v="Exclusive dynamic adapter"/>
    <n v="114800"/>
    <n v="12938"/>
    <n v="11"/>
    <x v="3"/>
    <n v="145"/>
    <s v="CH"/>
    <s v="CHF"/>
    <n v="1325656800"/>
    <n v="1325829600"/>
    <b v="0"/>
    <b v="0"/>
    <s v="music/indie rock"/>
    <x v="1"/>
    <n v="89"/>
    <s v="indie rock"/>
    <x v="369"/>
    <d v="2012-01-06T06:00:00"/>
  </r>
  <r>
    <n v="389"/>
    <s v="Knox-Garner"/>
    <s v="Automated systemic hierarchy"/>
    <n v="83000"/>
    <n v="101352"/>
    <n v="122"/>
    <x v="1"/>
    <n v="1152"/>
    <s v="US"/>
    <s v="USD"/>
    <n v="1288242000"/>
    <n v="1290578400"/>
    <b v="0"/>
    <b v="0"/>
    <s v="theater/plays"/>
    <x v="3"/>
    <n v="88"/>
    <s v="plays"/>
    <x v="370"/>
    <d v="2010-11-24T06:00:00"/>
  </r>
  <r>
    <n v="390"/>
    <s v="Davis-Allen"/>
    <s v="Digitized eco-centric core"/>
    <n v="2400"/>
    <n v="4477"/>
    <n v="187"/>
    <x v="1"/>
    <n v="50"/>
    <s v="US"/>
    <s v="USD"/>
    <n v="1379048400"/>
    <n v="1380344400"/>
    <b v="0"/>
    <b v="0"/>
    <s v="photography/photography books"/>
    <x v="7"/>
    <n v="90"/>
    <s v="photography books"/>
    <x v="371"/>
    <d v="2013-09-28T05:00:00"/>
  </r>
  <r>
    <n v="391"/>
    <s v="Miller-Patel"/>
    <s v="Mandatory uniform strategy"/>
    <n v="60400"/>
    <n v="4393"/>
    <n v="7"/>
    <x v="0"/>
    <n v="151"/>
    <s v="US"/>
    <s v="USD"/>
    <n v="1389679200"/>
    <n v="1389852000"/>
    <b v="0"/>
    <b v="0"/>
    <s v="publishing/nonfiction"/>
    <x v="5"/>
    <n v="29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s v="US"/>
    <s v="USD"/>
    <n v="1294293600"/>
    <n v="1294466400"/>
    <b v="0"/>
    <b v="0"/>
    <s v="technology/wearables"/>
    <x v="2"/>
    <n v="4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s v="CA"/>
    <s v="CAD"/>
    <n v="1500267600"/>
    <n v="1500354000"/>
    <b v="0"/>
    <b v="0"/>
    <s v="music/jazz"/>
    <x v="1"/>
    <n v="47"/>
    <s v="jazz"/>
    <x v="373"/>
    <d v="2017-07-18T05:00:00"/>
  </r>
  <r>
    <n v="394"/>
    <s v="Noble-Bailey"/>
    <s v="Customizable dynamic info-mediaries"/>
    <n v="800"/>
    <n v="3755"/>
    <n v="469"/>
    <x v="1"/>
    <n v="34"/>
    <s v="US"/>
    <s v="USD"/>
    <n v="1375074000"/>
    <n v="1375938000"/>
    <b v="0"/>
    <b v="1"/>
    <s v="film &amp; video/documentary"/>
    <x v="4"/>
    <n v="110"/>
    <s v="documentary"/>
    <x v="374"/>
    <d v="2013-08-08T05:00:00"/>
  </r>
  <r>
    <n v="395"/>
    <s v="Taylor PLC"/>
    <s v="Enhanced incremental budgetary management"/>
    <n v="7100"/>
    <n v="9238"/>
    <n v="130"/>
    <x v="1"/>
    <n v="220"/>
    <s v="US"/>
    <s v="USD"/>
    <n v="1323324000"/>
    <n v="1323410400"/>
    <b v="1"/>
    <b v="0"/>
    <s v="theater/plays"/>
    <x v="3"/>
    <n v="42"/>
    <s v="plays"/>
    <x v="375"/>
    <d v="2011-12-09T06:00:00"/>
  </r>
  <r>
    <n v="396"/>
    <s v="Holmes PLC"/>
    <s v="Digitized local info-mediaries"/>
    <n v="46100"/>
    <n v="77012"/>
    <n v="167"/>
    <x v="1"/>
    <n v="1604"/>
    <s v="AU"/>
    <s v="AUD"/>
    <n v="1538715600"/>
    <n v="1539406800"/>
    <b v="0"/>
    <b v="0"/>
    <s v="film &amp; video/drama"/>
    <x v="4"/>
    <n v="48"/>
    <s v="drama"/>
    <x v="376"/>
    <d v="2018-10-13T05:00:00"/>
  </r>
  <r>
    <n v="397"/>
    <s v="Jones-Martin"/>
    <s v="Virtual systematic monitoring"/>
    <n v="8100"/>
    <n v="14083"/>
    <n v="174"/>
    <x v="1"/>
    <n v="454"/>
    <s v="US"/>
    <s v="USD"/>
    <n v="1369285200"/>
    <n v="1369803600"/>
    <b v="0"/>
    <b v="0"/>
    <s v="music/rock"/>
    <x v="1"/>
    <n v="31"/>
    <s v="rock"/>
    <x v="377"/>
    <d v="2013-05-29T05:00:00"/>
  </r>
  <r>
    <n v="398"/>
    <s v="Myers LLC"/>
    <s v="Reactive bottom-line open architecture"/>
    <n v="1700"/>
    <n v="12202"/>
    <n v="718"/>
    <x v="1"/>
    <n v="123"/>
    <s v="IT"/>
    <s v="EUR"/>
    <n v="1525755600"/>
    <n v="1525928400"/>
    <b v="0"/>
    <b v="1"/>
    <s v="film &amp; video/animation"/>
    <x v="4"/>
    <n v="99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s v="US"/>
    <s v="USD"/>
    <n v="1296626400"/>
    <n v="1297231200"/>
    <b v="0"/>
    <b v="0"/>
    <s v="music/indie rock"/>
    <x v="1"/>
    <n v="66"/>
    <s v="indie rock"/>
    <x v="379"/>
    <d v="2011-02-09T06:00:00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s v="photography/photography books"/>
    <x v="7"/>
    <n v="2"/>
    <s v="photography books"/>
    <x v="380"/>
    <d v="2013-09-07T05:00:00"/>
  </r>
  <r>
    <n v="401"/>
    <s v="Smith-Schmidt"/>
    <s v="Inverse radical hierarchy"/>
    <n v="900"/>
    <n v="13772"/>
    <n v="1530"/>
    <x v="1"/>
    <n v="299"/>
    <s v="US"/>
    <s v="USD"/>
    <n v="1572152400"/>
    <n v="1572152400"/>
    <b v="0"/>
    <b v="0"/>
    <s v="theater/plays"/>
    <x v="3"/>
    <n v="46"/>
    <s v="plays"/>
    <x v="381"/>
    <d v="2019-10-27T05:00:00"/>
  </r>
  <r>
    <n v="402"/>
    <s v="Ruiz, Richardson and Cole"/>
    <s v="Team-oriented static interface"/>
    <n v="7300"/>
    <n v="2946"/>
    <n v="40"/>
    <x v="0"/>
    <n v="40"/>
    <s v="US"/>
    <s v="USD"/>
    <n v="1325829600"/>
    <n v="1329890400"/>
    <b v="0"/>
    <b v="1"/>
    <s v="film &amp; video/shorts"/>
    <x v="4"/>
    <n v="74"/>
    <s v="shorts"/>
    <x v="382"/>
    <d v="2012-02-22T06:00:00"/>
  </r>
  <r>
    <n v="403"/>
    <s v="Leonard-Mcclain"/>
    <s v="Virtual foreground throughput"/>
    <n v="195800"/>
    <n v="168820"/>
    <n v="86"/>
    <x v="0"/>
    <n v="3015"/>
    <s v="CA"/>
    <s v="CAD"/>
    <n v="1273640400"/>
    <n v="1276750800"/>
    <b v="0"/>
    <b v="1"/>
    <s v="theater/plays"/>
    <x v="3"/>
    <n v="56"/>
    <s v="plays"/>
    <x v="125"/>
    <d v="2010-06-17T05:00:00"/>
  </r>
  <r>
    <n v="404"/>
    <s v="Bailey-Boyer"/>
    <s v="Visionary exuding Internet solution"/>
    <n v="48900"/>
    <n v="154321"/>
    <n v="316"/>
    <x v="1"/>
    <n v="2237"/>
    <s v="US"/>
    <s v="USD"/>
    <n v="1510639200"/>
    <n v="1510898400"/>
    <b v="0"/>
    <b v="0"/>
    <s v="theater/plays"/>
    <x v="3"/>
    <n v="69"/>
    <s v="plays"/>
    <x v="383"/>
    <d v="2017-11-17T06:00:00"/>
  </r>
  <r>
    <n v="405"/>
    <s v="Lee LLC"/>
    <s v="Synchronized secondary analyzer"/>
    <n v="29600"/>
    <n v="26527"/>
    <n v="90"/>
    <x v="0"/>
    <n v="435"/>
    <s v="US"/>
    <s v="USD"/>
    <n v="1528088400"/>
    <n v="1532408400"/>
    <b v="0"/>
    <b v="0"/>
    <s v="theater/plays"/>
    <x v="3"/>
    <n v="61"/>
    <s v="plays"/>
    <x v="384"/>
    <d v="2018-07-24T05:00:00"/>
  </r>
  <r>
    <n v="406"/>
    <s v="Lyons Inc"/>
    <s v="Balanced attitude-oriented parallelism"/>
    <n v="39300"/>
    <n v="71583"/>
    <n v="182"/>
    <x v="1"/>
    <n v="645"/>
    <s v="US"/>
    <s v="USD"/>
    <n v="1359525600"/>
    <n v="1360562400"/>
    <b v="1"/>
    <b v="0"/>
    <s v="film &amp; video/documentary"/>
    <x v="4"/>
    <n v="111"/>
    <s v="documentary"/>
    <x v="385"/>
    <d v="2013-02-11T06:00:00"/>
  </r>
  <r>
    <n v="407"/>
    <s v="Herrera-Wilson"/>
    <s v="Organized bandwidth-monitored core"/>
    <n v="3400"/>
    <n v="12100"/>
    <n v="356"/>
    <x v="1"/>
    <n v="484"/>
    <s v="DK"/>
    <s v="DKK"/>
    <n v="1570942800"/>
    <n v="1571547600"/>
    <b v="0"/>
    <b v="0"/>
    <s v="theater/plays"/>
    <x v="3"/>
    <n v="25"/>
    <s v="plays"/>
    <x v="386"/>
    <d v="2019-10-20T05:00:00"/>
  </r>
  <r>
    <n v="408"/>
    <s v="Mahoney, Adams and Lucas"/>
    <s v="Cloned leadingedge utilization"/>
    <n v="9200"/>
    <n v="12129"/>
    <n v="132"/>
    <x v="1"/>
    <n v="154"/>
    <s v="CA"/>
    <s v="CAD"/>
    <n v="1466398800"/>
    <n v="1468126800"/>
    <b v="0"/>
    <b v="0"/>
    <s v="film &amp; video/documentary"/>
    <x v="4"/>
    <n v="79"/>
    <s v="documentary"/>
    <x v="387"/>
    <d v="2016-07-10T05:00:00"/>
  </r>
  <r>
    <n v="409"/>
    <s v="Stewart LLC"/>
    <s v="Secured asymmetric projection"/>
    <n v="135600"/>
    <n v="62804"/>
    <n v="46"/>
    <x v="0"/>
    <n v="714"/>
    <s v="US"/>
    <s v="USD"/>
    <n v="1492491600"/>
    <n v="1492837200"/>
    <b v="0"/>
    <b v="0"/>
    <s v="music/rock"/>
    <x v="1"/>
    <n v="88"/>
    <s v="rock"/>
    <x v="388"/>
    <d v="2017-04-22T05:00:00"/>
  </r>
  <r>
    <n v="410"/>
    <s v="Mcmillan Group"/>
    <s v="Advanced cohesive Graphic Interface"/>
    <n v="153700"/>
    <n v="55536"/>
    <n v="36"/>
    <x v="2"/>
    <n v="1111"/>
    <s v="US"/>
    <s v="USD"/>
    <n v="1430197200"/>
    <n v="1430197200"/>
    <b v="0"/>
    <b v="0"/>
    <s v="games/mobile games"/>
    <x v="6"/>
    <n v="50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s v="US"/>
    <s v="USD"/>
    <n v="1496034000"/>
    <n v="1496206800"/>
    <b v="0"/>
    <b v="0"/>
    <s v="theater/plays"/>
    <x v="3"/>
    <n v="100"/>
    <s v="plays"/>
    <x v="389"/>
    <d v="2017-05-31T05:00:00"/>
  </r>
  <r>
    <n v="412"/>
    <s v="Rodriguez-Scott"/>
    <s v="Realigned zero tolerance software"/>
    <n v="2100"/>
    <n v="14046"/>
    <n v="669"/>
    <x v="1"/>
    <n v="134"/>
    <s v="US"/>
    <s v="USD"/>
    <n v="1388728800"/>
    <n v="1389592800"/>
    <b v="0"/>
    <b v="0"/>
    <s v="publishing/fiction"/>
    <x v="5"/>
    <n v="105"/>
    <s v="fiction"/>
    <x v="390"/>
    <d v="2014-01-13T06:00:00"/>
  </r>
  <r>
    <n v="413"/>
    <s v="Rush-Bowers"/>
    <s v="Persevering analyzing extranet"/>
    <n v="189500"/>
    <n v="117628"/>
    <n v="62"/>
    <x v="2"/>
    <n v="1089"/>
    <s v="US"/>
    <s v="USD"/>
    <n v="1543298400"/>
    <n v="1545631200"/>
    <b v="0"/>
    <b v="0"/>
    <s v="film &amp; video/animation"/>
    <x v="4"/>
    <n v="108"/>
    <s v="animation"/>
    <x v="391"/>
    <d v="2018-12-24T06:00:00"/>
  </r>
  <r>
    <n v="414"/>
    <s v="Davis and Sons"/>
    <s v="Innovative human-resource migration"/>
    <n v="188200"/>
    <n v="159405"/>
    <n v="85"/>
    <x v="0"/>
    <n v="5497"/>
    <s v="US"/>
    <s v="USD"/>
    <n v="1271739600"/>
    <n v="1272430800"/>
    <b v="0"/>
    <b v="1"/>
    <s v="food/food trucks"/>
    <x v="0"/>
    <n v="29"/>
    <s v="food trucks"/>
    <x v="392"/>
    <d v="2010-04-28T05:00:00"/>
  </r>
  <r>
    <n v="415"/>
    <s v="Anderson-Pham"/>
    <s v="Intuitive needs-based monitoring"/>
    <n v="113500"/>
    <n v="12552"/>
    <n v="11"/>
    <x v="0"/>
    <n v="418"/>
    <s v="US"/>
    <s v="USD"/>
    <n v="1326434400"/>
    <n v="1327903200"/>
    <b v="0"/>
    <b v="0"/>
    <s v="theater/plays"/>
    <x v="3"/>
    <n v="30"/>
    <s v="plays"/>
    <x v="393"/>
    <d v="2012-01-30T06:00:00"/>
  </r>
  <r>
    <n v="416"/>
    <s v="Stewart-Coleman"/>
    <s v="Customer-focused disintermediate toolset"/>
    <n v="134600"/>
    <n v="59007"/>
    <n v="44"/>
    <x v="0"/>
    <n v="1439"/>
    <s v="US"/>
    <s v="USD"/>
    <n v="1295244000"/>
    <n v="1296021600"/>
    <b v="0"/>
    <b v="1"/>
    <s v="film &amp; video/documentary"/>
    <x v="4"/>
    <n v="41"/>
    <s v="documentary"/>
    <x v="394"/>
    <d v="2011-01-26T06:00:00"/>
  </r>
  <r>
    <n v="417"/>
    <s v="Bradshaw, Smith and Ryan"/>
    <s v="Upgradable 24/7 emulation"/>
    <n v="1700"/>
    <n v="943"/>
    <n v="55"/>
    <x v="0"/>
    <n v="15"/>
    <s v="US"/>
    <s v="USD"/>
    <n v="1541221200"/>
    <n v="1543298400"/>
    <b v="0"/>
    <b v="0"/>
    <s v="theater/plays"/>
    <x v="3"/>
    <n v="63"/>
    <s v="plays"/>
    <x v="395"/>
    <d v="2018-11-27T06:00:00"/>
  </r>
  <r>
    <n v="418"/>
    <s v="Jackson PLC"/>
    <s v="Quality-focused client-server core"/>
    <n v="163700"/>
    <n v="93963"/>
    <n v="57"/>
    <x v="0"/>
    <n v="1999"/>
    <s v="CA"/>
    <s v="CAD"/>
    <n v="1336280400"/>
    <n v="1336366800"/>
    <b v="0"/>
    <b v="0"/>
    <s v="film &amp; video/documentary"/>
    <x v="4"/>
    <n v="47"/>
    <s v="documentary"/>
    <x v="396"/>
    <d v="2012-05-07T05:00:00"/>
  </r>
  <r>
    <n v="419"/>
    <s v="Ware-Arias"/>
    <s v="Upgradable maximized protocol"/>
    <n v="113800"/>
    <n v="140469"/>
    <n v="123"/>
    <x v="1"/>
    <n v="5203"/>
    <s v="US"/>
    <s v="USD"/>
    <n v="1324533600"/>
    <n v="1325052000"/>
    <b v="0"/>
    <b v="0"/>
    <s v="technology/web"/>
    <x v="2"/>
    <n v="27"/>
    <s v="web"/>
    <x v="397"/>
    <d v="2011-12-28T06:00:00"/>
  </r>
  <r>
    <n v="420"/>
    <s v="Blair, Reyes and Woods"/>
    <s v="Cross-platform interactive synergy"/>
    <n v="5000"/>
    <n v="6423"/>
    <n v="128"/>
    <x v="1"/>
    <n v="94"/>
    <s v="US"/>
    <s v="USD"/>
    <n v="1498366800"/>
    <n v="1499576400"/>
    <b v="0"/>
    <b v="0"/>
    <s v="theater/plays"/>
    <x v="3"/>
    <n v="68"/>
    <s v="plays"/>
    <x v="398"/>
    <d v="2017-07-09T05:00:00"/>
  </r>
  <r>
    <n v="421"/>
    <s v="Thomas-Lopez"/>
    <s v="User-centric fault-tolerant archive"/>
    <n v="9400"/>
    <n v="6015"/>
    <n v="64"/>
    <x v="0"/>
    <n v="118"/>
    <s v="US"/>
    <s v="USD"/>
    <n v="1498712400"/>
    <n v="1501304400"/>
    <b v="0"/>
    <b v="1"/>
    <s v="technology/wearables"/>
    <x v="2"/>
    <n v="51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s v="US"/>
    <s v="USD"/>
    <n v="1271480400"/>
    <n v="1273208400"/>
    <b v="0"/>
    <b v="1"/>
    <s v="theater/plays"/>
    <x v="3"/>
    <n v="54"/>
    <s v="plays"/>
    <x v="400"/>
    <d v="2010-05-07T05:00:00"/>
  </r>
  <r>
    <n v="423"/>
    <s v="Jones-Riddle"/>
    <s v="Self-enabling real-time definition"/>
    <n v="147800"/>
    <n v="15723"/>
    <n v="11"/>
    <x v="0"/>
    <n v="162"/>
    <s v="US"/>
    <s v="USD"/>
    <n v="1316667600"/>
    <n v="1316840400"/>
    <b v="0"/>
    <b v="1"/>
    <s v="food/food trucks"/>
    <x v="0"/>
    <n v="97"/>
    <s v="food trucks"/>
    <x v="116"/>
    <d v="2011-09-24T05:00:00"/>
  </r>
  <r>
    <n v="424"/>
    <s v="Schmidt-Gomez"/>
    <s v="User-centric impactful projection"/>
    <n v="5100"/>
    <n v="2064"/>
    <n v="40"/>
    <x v="0"/>
    <n v="83"/>
    <s v="US"/>
    <s v="USD"/>
    <n v="1524027600"/>
    <n v="1524546000"/>
    <b v="0"/>
    <b v="0"/>
    <s v="music/indie rock"/>
    <x v="1"/>
    <n v="25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s v="US"/>
    <s v="USD"/>
    <n v="1438059600"/>
    <n v="1438578000"/>
    <b v="0"/>
    <b v="0"/>
    <s v="photography/photography books"/>
    <x v="7"/>
    <n v="84"/>
    <s v="photography books"/>
    <x v="402"/>
    <d v="2015-08-03T05:00:00"/>
  </r>
  <r>
    <n v="426"/>
    <s v="Edwards-Kane"/>
    <s v="Virtual leadingedge framework"/>
    <n v="1800"/>
    <n v="10313"/>
    <n v="573"/>
    <x v="1"/>
    <n v="219"/>
    <s v="US"/>
    <s v="USD"/>
    <n v="1361944800"/>
    <n v="1362549600"/>
    <b v="0"/>
    <b v="0"/>
    <s v="theater/plays"/>
    <x v="3"/>
    <n v="47"/>
    <s v="plays"/>
    <x v="403"/>
    <d v="2013-03-06T06:00:00"/>
  </r>
  <r>
    <n v="427"/>
    <s v="Hicks, Wall and Webb"/>
    <s v="Managed discrete framework"/>
    <n v="174500"/>
    <n v="197018"/>
    <n v="113"/>
    <x v="1"/>
    <n v="2526"/>
    <s v="US"/>
    <s v="USD"/>
    <n v="1410584400"/>
    <n v="1413349200"/>
    <b v="0"/>
    <b v="1"/>
    <s v="theater/plays"/>
    <x v="3"/>
    <n v="78"/>
    <s v="plays"/>
    <x v="404"/>
    <d v="2014-10-15T05:00:00"/>
  </r>
  <r>
    <n v="428"/>
    <s v="Mayer-Richmond"/>
    <s v="Progressive zero-defect capability"/>
    <n v="101400"/>
    <n v="47037"/>
    <n v="46"/>
    <x v="0"/>
    <n v="747"/>
    <s v="US"/>
    <s v="USD"/>
    <n v="1297404000"/>
    <n v="1298008800"/>
    <b v="0"/>
    <b v="0"/>
    <s v="film &amp; video/animation"/>
    <x v="4"/>
    <n v="63"/>
    <s v="animation"/>
    <x v="405"/>
    <d v="2011-02-18T06:00:00"/>
  </r>
  <r>
    <n v="429"/>
    <s v="Robles Ltd"/>
    <s v="Right-sized demand-driven adapter"/>
    <n v="191000"/>
    <n v="173191"/>
    <n v="91"/>
    <x v="3"/>
    <n v="2138"/>
    <s v="US"/>
    <s v="USD"/>
    <n v="1392012000"/>
    <n v="1394427600"/>
    <b v="0"/>
    <b v="1"/>
    <s v="photography/photography books"/>
    <x v="7"/>
    <n v="81"/>
    <s v="photography books"/>
    <x v="406"/>
    <d v="2014-03-10T05:00:00"/>
  </r>
  <r>
    <n v="430"/>
    <s v="Cochran Ltd"/>
    <s v="Re-engineered attitude-oriented frame"/>
    <n v="8100"/>
    <n v="5487"/>
    <n v="68"/>
    <x v="0"/>
    <n v="84"/>
    <s v="US"/>
    <s v="USD"/>
    <n v="1569733200"/>
    <n v="1572670800"/>
    <b v="0"/>
    <b v="0"/>
    <s v="theater/plays"/>
    <x v="3"/>
    <n v="65"/>
    <s v="plays"/>
    <x v="407"/>
    <d v="2019-11-02T05:00:00"/>
  </r>
  <r>
    <n v="431"/>
    <s v="Rosales LLC"/>
    <s v="Compatible multimedia utilization"/>
    <n v="5100"/>
    <n v="9817"/>
    <n v="192"/>
    <x v="1"/>
    <n v="94"/>
    <s v="US"/>
    <s v="USD"/>
    <n v="1529643600"/>
    <n v="1531112400"/>
    <b v="1"/>
    <b v="0"/>
    <s v="theater/plays"/>
    <x v="3"/>
    <n v="104"/>
    <s v="plays"/>
    <x v="408"/>
    <d v="2018-07-09T05:00:00"/>
  </r>
  <r>
    <n v="432"/>
    <s v="Harper-Bryan"/>
    <s v="Re-contextualized dedicated hardware"/>
    <n v="7700"/>
    <n v="6369"/>
    <n v="83"/>
    <x v="0"/>
    <n v="91"/>
    <s v="US"/>
    <s v="USD"/>
    <n v="1399006800"/>
    <n v="1400734800"/>
    <b v="0"/>
    <b v="0"/>
    <s v="theater/plays"/>
    <x v="3"/>
    <n v="70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s v="US"/>
    <s v="USD"/>
    <n v="1385359200"/>
    <n v="1386741600"/>
    <b v="0"/>
    <b v="1"/>
    <s v="film &amp; video/documentary"/>
    <x v="4"/>
    <n v="83"/>
    <s v="documentary"/>
    <x v="410"/>
    <d v="2013-12-11T06:00:00"/>
  </r>
  <r>
    <n v="434"/>
    <s v="Floyd-Sims"/>
    <s v="Cloned transitional hierarchy"/>
    <n v="5400"/>
    <n v="903"/>
    <n v="17"/>
    <x v="3"/>
    <n v="10"/>
    <s v="CA"/>
    <s v="CAD"/>
    <n v="1480572000"/>
    <n v="1481781600"/>
    <b v="1"/>
    <b v="0"/>
    <s v="theater/plays"/>
    <x v="3"/>
    <n v="90"/>
    <s v="plays"/>
    <x v="411"/>
    <d v="2016-12-15T06:00:00"/>
  </r>
  <r>
    <n v="435"/>
    <s v="Spence, Jackson and Kelly"/>
    <s v="Advanced discrete leverage"/>
    <n v="152400"/>
    <n v="178120"/>
    <n v="117"/>
    <x v="1"/>
    <n v="1713"/>
    <s v="IT"/>
    <s v="EUR"/>
    <n v="1418623200"/>
    <n v="1419660000"/>
    <b v="0"/>
    <b v="1"/>
    <s v="theater/plays"/>
    <x v="3"/>
    <n v="104"/>
    <s v="plays"/>
    <x v="412"/>
    <d v="2014-12-27T06:00:00"/>
  </r>
  <r>
    <n v="436"/>
    <s v="King-Nguyen"/>
    <s v="Open-source incremental throughput"/>
    <n v="1300"/>
    <n v="13678"/>
    <n v="1052"/>
    <x v="1"/>
    <n v="249"/>
    <s v="US"/>
    <s v="USD"/>
    <n v="1555736400"/>
    <n v="1555822800"/>
    <b v="0"/>
    <b v="0"/>
    <s v="music/jazz"/>
    <x v="1"/>
    <n v="55"/>
    <s v="jazz"/>
    <x v="413"/>
    <d v="2019-04-21T05:00:00"/>
  </r>
  <r>
    <n v="437"/>
    <s v="Hansen Group"/>
    <s v="Centralized regional interface"/>
    <n v="8100"/>
    <n v="9969"/>
    <n v="123"/>
    <x v="1"/>
    <n v="192"/>
    <s v="US"/>
    <s v="USD"/>
    <n v="1442120400"/>
    <n v="1442379600"/>
    <b v="0"/>
    <b v="1"/>
    <s v="film &amp; video/animation"/>
    <x v="4"/>
    <n v="52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s v="US"/>
    <s v="USD"/>
    <n v="1362376800"/>
    <n v="1364965200"/>
    <b v="0"/>
    <b v="0"/>
    <s v="theater/plays"/>
    <x v="3"/>
    <n v="60"/>
    <s v="plays"/>
    <x v="415"/>
    <d v="2013-04-03T05:00:00"/>
  </r>
  <r>
    <n v="439"/>
    <s v="Cummings Inc"/>
    <s v="Digitized transitional monitoring"/>
    <n v="28400"/>
    <n v="100900"/>
    <n v="355"/>
    <x v="1"/>
    <n v="2293"/>
    <s v="US"/>
    <s v="USD"/>
    <n v="1478408400"/>
    <n v="1479016800"/>
    <b v="0"/>
    <b v="0"/>
    <s v="film &amp; video/science fiction"/>
    <x v="4"/>
    <n v="44"/>
    <s v="science fiction"/>
    <x v="416"/>
    <d v="2016-11-13T06:00:00"/>
  </r>
  <r>
    <n v="440"/>
    <s v="Miller-Poole"/>
    <s v="Networked optimal adapter"/>
    <n v="102500"/>
    <n v="165954"/>
    <n v="162"/>
    <x v="1"/>
    <n v="3131"/>
    <s v="US"/>
    <s v="USD"/>
    <n v="1498798800"/>
    <n v="1499662800"/>
    <b v="0"/>
    <b v="0"/>
    <s v="film &amp; video/television"/>
    <x v="4"/>
    <n v="53"/>
    <s v="television"/>
    <x v="417"/>
    <d v="2017-07-10T05:00:00"/>
  </r>
  <r>
    <n v="441"/>
    <s v="Rodriguez-West"/>
    <s v="Automated optimal function"/>
    <n v="7000"/>
    <n v="1744"/>
    <n v="25"/>
    <x v="0"/>
    <n v="32"/>
    <s v="US"/>
    <s v="USD"/>
    <n v="1335416400"/>
    <n v="1337835600"/>
    <b v="0"/>
    <b v="0"/>
    <s v="technology/wearables"/>
    <x v="2"/>
    <n v="55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s v="IT"/>
    <s v="EUR"/>
    <n v="1504328400"/>
    <n v="1505710800"/>
    <b v="0"/>
    <b v="0"/>
    <s v="theater/plays"/>
    <x v="3"/>
    <n v="75"/>
    <s v="plays"/>
    <x v="419"/>
    <d v="2017-09-18T05:00:00"/>
  </r>
  <r>
    <n v="443"/>
    <s v="Clark-Bowman"/>
    <s v="Stand-alone user-facing service-desk"/>
    <n v="9300"/>
    <n v="3232"/>
    <n v="35"/>
    <x v="3"/>
    <n v="90"/>
    <s v="US"/>
    <s v="USD"/>
    <n v="1285822800"/>
    <n v="1287464400"/>
    <b v="0"/>
    <b v="0"/>
    <s v="theater/plays"/>
    <x v="3"/>
    <n v="36"/>
    <s v="plays"/>
    <x v="420"/>
    <d v="2010-10-19T05:00:00"/>
  </r>
  <r>
    <n v="444"/>
    <s v="Hensley Ltd"/>
    <s v="Versatile global attitude"/>
    <n v="6200"/>
    <n v="10938"/>
    <n v="176"/>
    <x v="1"/>
    <n v="296"/>
    <s v="US"/>
    <s v="USD"/>
    <n v="1311483600"/>
    <n v="1311656400"/>
    <b v="0"/>
    <b v="1"/>
    <s v="music/indie rock"/>
    <x v="1"/>
    <n v="37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s v="US"/>
    <s v="USD"/>
    <n v="1291356000"/>
    <n v="1293170400"/>
    <b v="0"/>
    <b v="1"/>
    <s v="theater/plays"/>
    <x v="3"/>
    <n v="63"/>
    <s v="plays"/>
    <x v="422"/>
    <d v="2010-12-24T06:00:00"/>
  </r>
  <r>
    <n v="446"/>
    <s v="Martin, Martin and Solis"/>
    <s v="Assimilated uniform methodology"/>
    <n v="6800"/>
    <n v="5579"/>
    <n v="82"/>
    <x v="0"/>
    <n v="186"/>
    <s v="US"/>
    <s v="USD"/>
    <n v="1355810400"/>
    <n v="1355983200"/>
    <b v="0"/>
    <b v="0"/>
    <s v="technology/wearables"/>
    <x v="2"/>
    <n v="30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s v="GB"/>
    <s v="GBP"/>
    <n v="1513663200"/>
    <n v="1515045600"/>
    <b v="0"/>
    <b v="0"/>
    <s v="film &amp; video/television"/>
    <x v="4"/>
    <n v="86"/>
    <s v="television"/>
    <x v="424"/>
    <d v="2018-01-04T06:00:00"/>
  </r>
  <r>
    <n v="448"/>
    <s v="Price and Sons"/>
    <s v="Object-based demand-driven strategy"/>
    <n v="89900"/>
    <n v="45384"/>
    <n v="50"/>
    <x v="0"/>
    <n v="605"/>
    <s v="US"/>
    <s v="USD"/>
    <n v="1365915600"/>
    <n v="1366088400"/>
    <b v="0"/>
    <b v="1"/>
    <s v="games/video games"/>
    <x v="6"/>
    <n v="75"/>
    <s v="video games"/>
    <x v="425"/>
    <d v="2013-04-16T05:00:00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s v="games/video games"/>
    <x v="6"/>
    <n v="101"/>
    <s v="video games"/>
    <x v="426"/>
    <d v="2019-03-23T05:00:00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s v="film &amp; video/animation"/>
    <x v="4"/>
    <n v="4"/>
    <s v="animation"/>
    <x v="427"/>
    <d v="2018-11-13T06:00:00"/>
  </r>
  <r>
    <n v="451"/>
    <s v="Padilla-Porter"/>
    <s v="Innovative exuding matrix"/>
    <n v="148400"/>
    <n v="182302"/>
    <n v="123"/>
    <x v="1"/>
    <n v="6286"/>
    <s v="US"/>
    <s v="USD"/>
    <n v="1500440400"/>
    <n v="1503118800"/>
    <b v="0"/>
    <b v="0"/>
    <s v="music/rock"/>
    <x v="1"/>
    <n v="29"/>
    <s v="rock"/>
    <x v="428"/>
    <d v="2017-08-19T05:00:00"/>
  </r>
  <r>
    <n v="452"/>
    <s v="Morris Group"/>
    <s v="Realigned impactful artificial intelligence"/>
    <n v="4800"/>
    <n v="3045"/>
    <n v="63"/>
    <x v="0"/>
    <n v="31"/>
    <s v="US"/>
    <s v="USD"/>
    <n v="1278392400"/>
    <n v="1278478800"/>
    <b v="0"/>
    <b v="0"/>
    <s v="film &amp; video/drama"/>
    <x v="4"/>
    <n v="98"/>
    <s v="drama"/>
    <x v="429"/>
    <d v="2010-07-07T05:00:00"/>
  </r>
  <r>
    <n v="453"/>
    <s v="Saunders Ltd"/>
    <s v="Multi-layered multi-tasking secured line"/>
    <n v="182400"/>
    <n v="102749"/>
    <n v="56"/>
    <x v="0"/>
    <n v="1181"/>
    <s v="US"/>
    <s v="USD"/>
    <n v="1480572000"/>
    <n v="1484114400"/>
    <b v="0"/>
    <b v="0"/>
    <s v="film &amp; video/science fiction"/>
    <x v="4"/>
    <n v="87"/>
    <s v="science fiction"/>
    <x v="411"/>
    <d v="2017-01-11T06:00:00"/>
  </r>
  <r>
    <n v="454"/>
    <s v="Woods Inc"/>
    <s v="Upgradable upward-trending portal"/>
    <n v="4000"/>
    <n v="1763"/>
    <n v="44"/>
    <x v="0"/>
    <n v="39"/>
    <s v="US"/>
    <s v="USD"/>
    <n v="1382331600"/>
    <n v="1385445600"/>
    <b v="0"/>
    <b v="1"/>
    <s v="film &amp; video/drama"/>
    <x v="4"/>
    <n v="45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s v="US"/>
    <s v="USD"/>
    <n v="1316754000"/>
    <n v="1318741200"/>
    <b v="0"/>
    <b v="0"/>
    <s v="theater/plays"/>
    <x v="3"/>
    <n v="37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s v="US"/>
    <s v="USD"/>
    <n v="1518242400"/>
    <n v="1518242400"/>
    <b v="0"/>
    <b v="1"/>
    <s v="music/indie rock"/>
    <x v="1"/>
    <n v="95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s v="US"/>
    <s v="USD"/>
    <n v="1476421200"/>
    <n v="1476594000"/>
    <b v="0"/>
    <b v="0"/>
    <s v="theater/plays"/>
    <x v="3"/>
    <n v="29"/>
    <s v="plays"/>
    <x v="433"/>
    <d v="2016-10-16T05:00:00"/>
  </r>
  <r>
    <n v="458"/>
    <s v="Wise, Thompson and Allen"/>
    <s v="Pre-emptive neutral portal"/>
    <n v="33800"/>
    <n v="118706"/>
    <n v="351"/>
    <x v="1"/>
    <n v="2120"/>
    <s v="US"/>
    <s v="USD"/>
    <n v="1269752400"/>
    <n v="1273554000"/>
    <b v="0"/>
    <b v="0"/>
    <s v="theater/plays"/>
    <x v="3"/>
    <n v="56"/>
    <s v="plays"/>
    <x v="434"/>
    <d v="2010-05-11T05:00:00"/>
  </r>
  <r>
    <n v="459"/>
    <s v="Lane, Ryan and Chapman"/>
    <s v="Switchable demand-driven help-desk"/>
    <n v="6300"/>
    <n v="5674"/>
    <n v="90"/>
    <x v="0"/>
    <n v="105"/>
    <s v="US"/>
    <s v="USD"/>
    <n v="1419746400"/>
    <n v="1421906400"/>
    <b v="0"/>
    <b v="0"/>
    <s v="film &amp; video/documentary"/>
    <x v="4"/>
    <n v="5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s v="US"/>
    <s v="USD"/>
    <n v="1281330000"/>
    <n v="1281589200"/>
    <b v="0"/>
    <b v="0"/>
    <s v="theater/plays"/>
    <x v="3"/>
    <n v="82"/>
    <s v="plays"/>
    <x v="8"/>
    <d v="2010-08-12T05:00:00"/>
  </r>
  <r>
    <n v="461"/>
    <s v="Terry-Salinas"/>
    <s v="Networked secondary structure"/>
    <n v="98800"/>
    <n v="139354"/>
    <n v="141"/>
    <x v="1"/>
    <n v="2080"/>
    <s v="US"/>
    <s v="USD"/>
    <n v="1398661200"/>
    <n v="1400389200"/>
    <b v="0"/>
    <b v="0"/>
    <s v="film &amp; video/drama"/>
    <x v="4"/>
    <n v="67"/>
    <s v="drama"/>
    <x v="436"/>
    <d v="2014-05-18T05:00:00"/>
  </r>
  <r>
    <n v="462"/>
    <s v="Wang-Rodriguez"/>
    <s v="Total multimedia website"/>
    <n v="188800"/>
    <n v="57734"/>
    <n v="31"/>
    <x v="0"/>
    <n v="535"/>
    <s v="US"/>
    <s v="USD"/>
    <n v="1359525600"/>
    <n v="1362808800"/>
    <b v="0"/>
    <b v="0"/>
    <s v="games/mobile games"/>
    <x v="6"/>
    <n v="108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s v="US"/>
    <s v="USD"/>
    <n v="1388469600"/>
    <n v="1388815200"/>
    <b v="0"/>
    <b v="0"/>
    <s v="film &amp; video/animation"/>
    <x v="4"/>
    <n v="69"/>
    <s v="animation"/>
    <x v="437"/>
    <d v="2014-01-04T06:00:00"/>
  </r>
  <r>
    <n v="464"/>
    <s v="Gomez LLC"/>
    <s v="Pre-emptive mission-critical hardware"/>
    <n v="71200"/>
    <n v="95020"/>
    <n v="133"/>
    <x v="1"/>
    <n v="2436"/>
    <s v="US"/>
    <s v="USD"/>
    <n v="1518328800"/>
    <n v="1519538400"/>
    <b v="0"/>
    <b v="0"/>
    <s v="theater/plays"/>
    <x v="3"/>
    <n v="39"/>
    <s v="plays"/>
    <x v="438"/>
    <d v="2018-02-25T06:00:00"/>
  </r>
  <r>
    <n v="465"/>
    <s v="Gonzalez-Robbins"/>
    <s v="Up-sized responsive protocol"/>
    <n v="4700"/>
    <n v="8829"/>
    <n v="188"/>
    <x v="1"/>
    <n v="80"/>
    <s v="US"/>
    <s v="USD"/>
    <n v="1517032800"/>
    <n v="1517810400"/>
    <b v="0"/>
    <b v="0"/>
    <s v="publishing/translations"/>
    <x v="5"/>
    <n v="110"/>
    <s v="translations"/>
    <x v="439"/>
    <d v="2018-02-05T06:00:00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s v="technology/wearables"/>
    <x v="2"/>
    <n v="95"/>
    <s v="wearables"/>
    <x v="440"/>
    <d v="2013-06-07T05:00:00"/>
  </r>
  <r>
    <n v="467"/>
    <s v="Shaw Ltd"/>
    <s v="Profit-focused content-based application"/>
    <n v="1400"/>
    <n v="8053"/>
    <n v="575"/>
    <x v="1"/>
    <n v="139"/>
    <s v="CA"/>
    <s v="CAD"/>
    <n v="1448258400"/>
    <n v="1448863200"/>
    <b v="0"/>
    <b v="1"/>
    <s v="technology/web"/>
    <x v="2"/>
    <n v="58"/>
    <s v="web"/>
    <x v="441"/>
    <d v="2015-11-30T06:00:00"/>
  </r>
  <r>
    <n v="468"/>
    <s v="Hughes Inc"/>
    <s v="Streamlined neutral analyzer"/>
    <n v="4000"/>
    <n v="1620"/>
    <n v="41"/>
    <x v="0"/>
    <n v="16"/>
    <s v="US"/>
    <s v="USD"/>
    <n v="1555218000"/>
    <n v="1556600400"/>
    <b v="0"/>
    <b v="0"/>
    <s v="theater/plays"/>
    <x v="3"/>
    <n v="101"/>
    <s v="plays"/>
    <x v="442"/>
    <d v="2019-04-30T05:00:00"/>
  </r>
  <r>
    <n v="469"/>
    <s v="Olsen-Ryan"/>
    <s v="Assimilated neutral utilization"/>
    <n v="5600"/>
    <n v="10328"/>
    <n v="184"/>
    <x v="1"/>
    <n v="159"/>
    <s v="US"/>
    <s v="USD"/>
    <n v="1431925200"/>
    <n v="1432098000"/>
    <b v="0"/>
    <b v="0"/>
    <s v="film &amp; video/drama"/>
    <x v="4"/>
    <n v="65"/>
    <s v="drama"/>
    <x v="443"/>
    <d v="2015-05-20T05:00:00"/>
  </r>
  <r>
    <n v="470"/>
    <s v="Grimes, Holland and Sloan"/>
    <s v="Extended dedicated archive"/>
    <n v="3600"/>
    <n v="10289"/>
    <n v="286"/>
    <x v="1"/>
    <n v="381"/>
    <s v="US"/>
    <s v="USD"/>
    <n v="1481522400"/>
    <n v="1482127200"/>
    <b v="0"/>
    <b v="0"/>
    <s v="technology/wearables"/>
    <x v="2"/>
    <n v="27"/>
    <s v="wearables"/>
    <x v="315"/>
    <d v="2016-12-19T06:00:00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s v="food/food trucks"/>
    <x v="0"/>
    <n v="51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s v="US"/>
    <s v="USD"/>
    <n v="1552280400"/>
    <n v="1556946000"/>
    <b v="0"/>
    <b v="0"/>
    <s v="music/rock"/>
    <x v="1"/>
    <n v="105"/>
    <s v="rock"/>
    <x v="445"/>
    <d v="2019-05-04T05:00:00"/>
  </r>
  <r>
    <n v="473"/>
    <s v="Richardson Inc"/>
    <s v="Assimilated fault-tolerant capacity"/>
    <n v="5000"/>
    <n v="8907"/>
    <n v="178"/>
    <x v="1"/>
    <n v="106"/>
    <s v="US"/>
    <s v="USD"/>
    <n v="1529989200"/>
    <n v="1530075600"/>
    <b v="0"/>
    <b v="0"/>
    <s v="music/electric music"/>
    <x v="1"/>
    <n v="84"/>
    <s v="electric music"/>
    <x v="446"/>
    <d v="2018-06-27T05:00:00"/>
  </r>
  <r>
    <n v="474"/>
    <s v="Santos-Young"/>
    <s v="Enhanced neutral ability"/>
    <n v="4000"/>
    <n v="14606"/>
    <n v="365"/>
    <x v="1"/>
    <n v="142"/>
    <s v="US"/>
    <s v="USD"/>
    <n v="1418709600"/>
    <n v="1418796000"/>
    <b v="0"/>
    <b v="0"/>
    <s v="film &amp; video/television"/>
    <x v="4"/>
    <n v="103"/>
    <s v="television"/>
    <x v="447"/>
    <d v="2014-12-17T06:00:00"/>
  </r>
  <r>
    <n v="475"/>
    <s v="Nichols Ltd"/>
    <s v="Function-based attitude-oriented groupware"/>
    <n v="7400"/>
    <n v="8432"/>
    <n v="114"/>
    <x v="1"/>
    <n v="211"/>
    <s v="US"/>
    <s v="USD"/>
    <n v="1372136400"/>
    <n v="1372482000"/>
    <b v="0"/>
    <b v="1"/>
    <s v="publishing/translations"/>
    <x v="5"/>
    <n v="40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s v="US"/>
    <s v="USD"/>
    <n v="1533877200"/>
    <n v="1534395600"/>
    <b v="0"/>
    <b v="0"/>
    <s v="publishing/fiction"/>
    <x v="5"/>
    <n v="51"/>
    <s v="fiction"/>
    <x v="342"/>
    <d v="2018-08-16T05:00:00"/>
  </r>
  <r>
    <n v="477"/>
    <s v="Hogan, Porter and Rivera"/>
    <s v="Organic object-oriented core"/>
    <n v="8500"/>
    <n v="4613"/>
    <n v="54"/>
    <x v="0"/>
    <n v="113"/>
    <s v="US"/>
    <s v="USD"/>
    <n v="1309064400"/>
    <n v="1311397200"/>
    <b v="0"/>
    <b v="0"/>
    <s v="film &amp; video/science fiction"/>
    <x v="4"/>
    <n v="41"/>
    <s v="science fiction"/>
    <x v="449"/>
    <d v="2011-07-23T05:00:00"/>
  </r>
  <r>
    <n v="478"/>
    <s v="Lyons LLC"/>
    <s v="Balanced impactful circuit"/>
    <n v="68800"/>
    <n v="162603"/>
    <n v="236"/>
    <x v="1"/>
    <n v="2756"/>
    <s v="US"/>
    <s v="USD"/>
    <n v="1425877200"/>
    <n v="1426914000"/>
    <b v="0"/>
    <b v="0"/>
    <s v="technology/wearables"/>
    <x v="2"/>
    <n v="59"/>
    <s v="wearables"/>
    <x v="450"/>
    <d v="2015-03-21T05:00:00"/>
  </r>
  <r>
    <n v="479"/>
    <s v="Long-Greene"/>
    <s v="Future-proofed heuristic encryption"/>
    <n v="2400"/>
    <n v="12310"/>
    <n v="513"/>
    <x v="1"/>
    <n v="173"/>
    <s v="GB"/>
    <s v="GBP"/>
    <n v="1501304400"/>
    <n v="1501477200"/>
    <b v="0"/>
    <b v="0"/>
    <s v="food/food trucks"/>
    <x v="0"/>
    <n v="71"/>
    <s v="food trucks"/>
    <x v="451"/>
    <d v="2017-07-31T05:00:00"/>
  </r>
  <r>
    <n v="480"/>
    <s v="Robles-Hudson"/>
    <s v="Balanced bifurcated leverage"/>
    <n v="8600"/>
    <n v="8656"/>
    <n v="101"/>
    <x v="1"/>
    <n v="87"/>
    <s v="US"/>
    <s v="USD"/>
    <n v="1268287200"/>
    <n v="1269061200"/>
    <b v="0"/>
    <b v="1"/>
    <s v="photography/photography books"/>
    <x v="7"/>
    <n v="99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s v="US"/>
    <s v="USD"/>
    <n v="1412139600"/>
    <n v="1415772000"/>
    <b v="0"/>
    <b v="1"/>
    <s v="theater/plays"/>
    <x v="3"/>
    <n v="104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s v="US"/>
    <s v="USD"/>
    <n v="1330063200"/>
    <n v="1331013600"/>
    <b v="0"/>
    <b v="1"/>
    <s v="publishing/fiction"/>
    <x v="5"/>
    <n v="77"/>
    <s v="fiction"/>
    <x v="454"/>
    <d v="2012-03-06T06:00:00"/>
  </r>
  <r>
    <n v="483"/>
    <s v="Rice-Parker"/>
    <s v="Down-sized actuating infrastructure"/>
    <n v="91400"/>
    <n v="48236"/>
    <n v="53"/>
    <x v="0"/>
    <n v="554"/>
    <s v="US"/>
    <s v="USD"/>
    <n v="1576130400"/>
    <n v="1576735200"/>
    <b v="0"/>
    <b v="0"/>
    <s v="theater/plays"/>
    <x v="3"/>
    <n v="87"/>
    <s v="plays"/>
    <x v="455"/>
    <d v="2019-12-19T06:00:00"/>
  </r>
  <r>
    <n v="484"/>
    <s v="Landry Inc"/>
    <s v="Synergistic cohesive adapter"/>
    <n v="29600"/>
    <n v="77021"/>
    <n v="260"/>
    <x v="1"/>
    <n v="1572"/>
    <s v="GB"/>
    <s v="GBP"/>
    <n v="1407128400"/>
    <n v="1411362000"/>
    <b v="0"/>
    <b v="1"/>
    <s v="food/food trucks"/>
    <x v="0"/>
    <n v="49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s v="GB"/>
    <s v="GBP"/>
    <n v="1560142800"/>
    <n v="1563685200"/>
    <b v="0"/>
    <b v="0"/>
    <s v="theater/plays"/>
    <x v="3"/>
    <n v="4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s v="GB"/>
    <s v="GBP"/>
    <n v="1520575200"/>
    <n v="1521867600"/>
    <b v="0"/>
    <b v="1"/>
    <s v="publishing/translations"/>
    <x v="5"/>
    <n v="33"/>
    <s v="translations"/>
    <x v="458"/>
    <d v="2018-03-24T05:00:00"/>
  </r>
  <r>
    <n v="487"/>
    <s v="Smith-Wallace"/>
    <s v="Monitored 24/7 time-frame"/>
    <n v="110300"/>
    <n v="197024"/>
    <n v="179"/>
    <x v="1"/>
    <n v="2346"/>
    <s v="US"/>
    <s v="USD"/>
    <n v="1492664400"/>
    <n v="1495515600"/>
    <b v="0"/>
    <b v="0"/>
    <s v="theater/plays"/>
    <x v="3"/>
    <n v="84"/>
    <s v="plays"/>
    <x v="459"/>
    <d v="2017-05-23T05:00:00"/>
  </r>
  <r>
    <n v="488"/>
    <s v="Cordova, Shaw and Wang"/>
    <s v="Virtual secondary open architecture"/>
    <n v="5300"/>
    <n v="11663"/>
    <n v="220"/>
    <x v="1"/>
    <n v="115"/>
    <s v="US"/>
    <s v="USD"/>
    <n v="1454479200"/>
    <n v="1455948000"/>
    <b v="0"/>
    <b v="0"/>
    <s v="theater/plays"/>
    <x v="3"/>
    <n v="101"/>
    <s v="plays"/>
    <x v="460"/>
    <d v="2016-02-20T06:00:00"/>
  </r>
  <r>
    <n v="489"/>
    <s v="Clark Inc"/>
    <s v="Down-sized mobile time-frame"/>
    <n v="9200"/>
    <n v="9339"/>
    <n v="102"/>
    <x v="1"/>
    <n v="85"/>
    <s v="IT"/>
    <s v="EUR"/>
    <n v="1281934800"/>
    <n v="1282366800"/>
    <b v="0"/>
    <b v="0"/>
    <s v="technology/wearables"/>
    <x v="2"/>
    <n v="110"/>
    <s v="wearables"/>
    <x v="461"/>
    <d v="2010-08-21T05:00:00"/>
  </r>
  <r>
    <n v="490"/>
    <s v="Young and Sons"/>
    <s v="Innovative disintermediate encryption"/>
    <n v="2400"/>
    <n v="4596"/>
    <n v="192"/>
    <x v="1"/>
    <n v="144"/>
    <s v="US"/>
    <s v="USD"/>
    <n v="1573970400"/>
    <n v="1574575200"/>
    <b v="0"/>
    <b v="0"/>
    <s v="journalism/audio"/>
    <x v="8"/>
    <n v="32"/>
    <s v="audio"/>
    <x v="462"/>
    <d v="2019-11-24T06:00:00"/>
  </r>
  <r>
    <n v="491"/>
    <s v="Henson PLC"/>
    <s v="Universal contextually-based knowledgebase"/>
    <n v="56800"/>
    <n v="173437"/>
    <n v="305"/>
    <x v="1"/>
    <n v="2443"/>
    <s v="US"/>
    <s v="USD"/>
    <n v="1372654800"/>
    <n v="1374901200"/>
    <b v="0"/>
    <b v="1"/>
    <s v="food/food trucks"/>
    <x v="0"/>
    <n v="71"/>
    <s v="food trucks"/>
    <x v="463"/>
    <d v="2013-07-27T05:00:00"/>
  </r>
  <r>
    <n v="492"/>
    <s v="Garcia Group"/>
    <s v="Persevering interactive matrix"/>
    <n v="191000"/>
    <n v="45831"/>
    <n v="24"/>
    <x v="3"/>
    <n v="595"/>
    <s v="US"/>
    <s v="USD"/>
    <n v="1275886800"/>
    <n v="1278910800"/>
    <b v="1"/>
    <b v="1"/>
    <s v="film &amp; video/shorts"/>
    <x v="4"/>
    <n v="77"/>
    <s v="shorts"/>
    <x v="464"/>
    <d v="2010-07-12T05:00:00"/>
  </r>
  <r>
    <n v="493"/>
    <s v="Adams, Walker and Wong"/>
    <s v="Seamless background framework"/>
    <n v="900"/>
    <n v="6514"/>
    <n v="724"/>
    <x v="1"/>
    <n v="64"/>
    <s v="US"/>
    <s v="USD"/>
    <n v="1561784400"/>
    <n v="1562907600"/>
    <b v="0"/>
    <b v="0"/>
    <s v="photography/photography books"/>
    <x v="7"/>
    <n v="102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s v="US"/>
    <s v="USD"/>
    <n v="1332392400"/>
    <n v="1332478800"/>
    <b v="0"/>
    <b v="0"/>
    <s v="technology/wearables"/>
    <x v="2"/>
    <n v="51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s v="DK"/>
    <s v="DKK"/>
    <n v="1402376400"/>
    <n v="1402722000"/>
    <b v="0"/>
    <b v="0"/>
    <s v="theater/plays"/>
    <x v="3"/>
    <n v="68"/>
    <s v="plays"/>
    <x v="467"/>
    <d v="2014-06-14T05:00:00"/>
  </r>
  <r>
    <n v="496"/>
    <s v="Morales Group"/>
    <s v="Optimized bi-directional extranet"/>
    <n v="183800"/>
    <n v="1667"/>
    <n v="1"/>
    <x v="0"/>
    <n v="54"/>
    <s v="US"/>
    <s v="USD"/>
    <n v="1495342800"/>
    <n v="1496811600"/>
    <b v="0"/>
    <b v="0"/>
    <s v="film &amp; video/animation"/>
    <x v="4"/>
    <n v="31"/>
    <s v="animation"/>
    <x v="468"/>
    <d v="2017-06-07T05:00:00"/>
  </r>
  <r>
    <n v="497"/>
    <s v="Lucero Group"/>
    <s v="Intuitive actuating benchmark"/>
    <n v="9800"/>
    <n v="3349"/>
    <n v="34"/>
    <x v="0"/>
    <n v="120"/>
    <s v="US"/>
    <s v="USD"/>
    <n v="1482213600"/>
    <n v="1482213600"/>
    <b v="0"/>
    <b v="1"/>
    <s v="technology/wearables"/>
    <x v="2"/>
    <n v="28"/>
    <s v="wearables"/>
    <x v="469"/>
    <d v="2016-12-20T06:00:00"/>
  </r>
  <r>
    <n v="498"/>
    <s v="Smith, Brown and Davis"/>
    <s v="Devolved background project"/>
    <n v="193400"/>
    <n v="46317"/>
    <n v="24"/>
    <x v="0"/>
    <n v="579"/>
    <s v="DK"/>
    <s v="DKK"/>
    <n v="1420092000"/>
    <n v="1420264800"/>
    <b v="0"/>
    <b v="0"/>
    <s v="technology/web"/>
    <x v="2"/>
    <n v="80"/>
    <s v="web"/>
    <x v="470"/>
    <d v="2015-01-03T06:00:00"/>
  </r>
  <r>
    <n v="499"/>
    <s v="Hunt Group"/>
    <s v="Reverse-engineered executive emulation"/>
    <n v="163800"/>
    <n v="78743"/>
    <n v="48"/>
    <x v="0"/>
    <n v="2072"/>
    <s v="US"/>
    <s v="USD"/>
    <n v="1458018000"/>
    <n v="1458450000"/>
    <b v="0"/>
    <b v="1"/>
    <s v="film &amp; video/documentary"/>
    <x v="4"/>
    <n v="38"/>
    <s v="documentary"/>
    <x v="471"/>
    <d v="2016-03-20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x v="3"/>
    <n v="0"/>
    <s v="plays"/>
    <x v="472"/>
    <d v="2013-05-29T05:00:00"/>
  </r>
  <r>
    <n v="501"/>
    <s v="Mccann-Le"/>
    <s v="Focused coherent methodology"/>
    <n v="153600"/>
    <n v="107743"/>
    <n v="70"/>
    <x v="0"/>
    <n v="1796"/>
    <s v="US"/>
    <s v="USD"/>
    <n v="1363064400"/>
    <n v="1363237200"/>
    <b v="0"/>
    <b v="0"/>
    <s v="film &amp; video/documentary"/>
    <x v="4"/>
    <n v="60"/>
    <s v="documentary"/>
    <x v="473"/>
    <d v="2013-03-14T05:00:00"/>
  </r>
  <r>
    <n v="502"/>
    <s v="Johnson Inc"/>
    <s v="Reduced context-sensitive complexity"/>
    <n v="1300"/>
    <n v="6889"/>
    <n v="530"/>
    <x v="1"/>
    <n v="186"/>
    <s v="AU"/>
    <s v="AUD"/>
    <n v="1343365200"/>
    <n v="1345870800"/>
    <b v="0"/>
    <b v="1"/>
    <s v="games/video games"/>
    <x v="6"/>
    <n v="37"/>
    <s v="video games"/>
    <x v="474"/>
    <d v="2012-08-25T05:00:00"/>
  </r>
  <r>
    <n v="503"/>
    <s v="Collins LLC"/>
    <s v="Decentralized 4thgeneration time-frame"/>
    <n v="25500"/>
    <n v="45983"/>
    <n v="180"/>
    <x v="1"/>
    <n v="460"/>
    <s v="US"/>
    <s v="USD"/>
    <n v="1435726800"/>
    <n v="1437454800"/>
    <b v="0"/>
    <b v="0"/>
    <s v="film &amp; video/drama"/>
    <x v="4"/>
    <n v="100"/>
    <s v="drama"/>
    <x v="72"/>
    <d v="2015-07-21T05:00:00"/>
  </r>
  <r>
    <n v="504"/>
    <s v="Smith-Miller"/>
    <s v="De-engineered cohesive moderator"/>
    <n v="7500"/>
    <n v="6924"/>
    <n v="92"/>
    <x v="0"/>
    <n v="62"/>
    <s v="IT"/>
    <s v="EUR"/>
    <n v="1431925200"/>
    <n v="1432011600"/>
    <b v="0"/>
    <b v="0"/>
    <s v="music/rock"/>
    <x v="1"/>
    <n v="112"/>
    <s v="rock"/>
    <x v="443"/>
    <d v="2015-05-19T05:00:00"/>
  </r>
  <r>
    <n v="505"/>
    <s v="Jensen-Vargas"/>
    <s v="Ameliorated explicit parallelism"/>
    <n v="89900"/>
    <n v="12497"/>
    <n v="14"/>
    <x v="0"/>
    <n v="347"/>
    <s v="US"/>
    <s v="USD"/>
    <n v="1362722400"/>
    <n v="1366347600"/>
    <b v="0"/>
    <b v="1"/>
    <s v="publishing/radio &amp; podcasts"/>
    <x v="5"/>
    <n v="36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s v="US"/>
    <s v="USD"/>
    <n v="1511416800"/>
    <n v="1512885600"/>
    <b v="0"/>
    <b v="1"/>
    <s v="theater/plays"/>
    <x v="3"/>
    <n v="66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s v="US"/>
    <s v="USD"/>
    <n v="1365483600"/>
    <n v="1369717200"/>
    <b v="0"/>
    <b v="1"/>
    <s v="technology/web"/>
    <x v="2"/>
    <n v="44"/>
    <s v="web"/>
    <x v="476"/>
    <d v="2013-05-28T05:00:00"/>
  </r>
  <r>
    <n v="508"/>
    <s v="Roberts Group"/>
    <s v="Up-sized radical pricing structure"/>
    <n v="172700"/>
    <n v="193820"/>
    <n v="112"/>
    <x v="1"/>
    <n v="3657"/>
    <s v="US"/>
    <s v="USD"/>
    <n v="1532840400"/>
    <n v="1534654800"/>
    <b v="0"/>
    <b v="0"/>
    <s v="theater/plays"/>
    <x v="3"/>
    <n v="53"/>
    <s v="plays"/>
    <x v="192"/>
    <d v="2018-08-19T05:00:00"/>
  </r>
  <r>
    <n v="509"/>
    <s v="White LLC"/>
    <s v="Robust zero-defect project"/>
    <n v="168500"/>
    <n v="119510"/>
    <n v="71"/>
    <x v="0"/>
    <n v="1258"/>
    <s v="US"/>
    <s v="USD"/>
    <n v="1336194000"/>
    <n v="1337058000"/>
    <b v="0"/>
    <b v="0"/>
    <s v="theater/plays"/>
    <x v="3"/>
    <n v="95"/>
    <s v="plays"/>
    <x v="477"/>
    <d v="2012-05-15T05:00:00"/>
  </r>
  <r>
    <n v="510"/>
    <s v="Best, Miller and Thomas"/>
    <s v="Re-engineered mobile task-force"/>
    <n v="7800"/>
    <n v="9289"/>
    <n v="119"/>
    <x v="1"/>
    <n v="131"/>
    <s v="AU"/>
    <s v="AUD"/>
    <n v="1527742800"/>
    <n v="1529816400"/>
    <b v="0"/>
    <b v="0"/>
    <s v="film &amp; video/drama"/>
    <x v="4"/>
    <n v="71"/>
    <s v="drama"/>
    <x v="478"/>
    <d v="2018-06-24T05:00:00"/>
  </r>
  <r>
    <n v="511"/>
    <s v="Smith-Mullins"/>
    <s v="User-centric intangible neural-net"/>
    <n v="147800"/>
    <n v="35498"/>
    <n v="24"/>
    <x v="0"/>
    <n v="362"/>
    <s v="US"/>
    <s v="USD"/>
    <n v="1564030800"/>
    <n v="1564894800"/>
    <b v="0"/>
    <b v="0"/>
    <s v="theater/plays"/>
    <x v="3"/>
    <n v="98"/>
    <s v="plays"/>
    <x v="479"/>
    <d v="2019-08-04T05:00:00"/>
  </r>
  <r>
    <n v="512"/>
    <s v="Williams-Walsh"/>
    <s v="Organized explicit core"/>
    <n v="9100"/>
    <n v="12678"/>
    <n v="139"/>
    <x v="1"/>
    <n v="239"/>
    <s v="US"/>
    <s v="USD"/>
    <n v="1404536400"/>
    <n v="1404622800"/>
    <b v="0"/>
    <b v="1"/>
    <s v="games/video games"/>
    <x v="6"/>
    <n v="53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s v="US"/>
    <s v="USD"/>
    <n v="1284008400"/>
    <n v="1284181200"/>
    <b v="0"/>
    <b v="0"/>
    <s v="film &amp; video/television"/>
    <x v="4"/>
    <n v="93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s v="CH"/>
    <s v="CHF"/>
    <n v="1386309600"/>
    <n v="1386741600"/>
    <b v="0"/>
    <b v="1"/>
    <s v="music/rock"/>
    <x v="1"/>
    <n v="59"/>
    <s v="rock"/>
    <x v="481"/>
    <d v="2013-12-11T06:00:00"/>
  </r>
  <r>
    <n v="515"/>
    <s v="Cox LLC"/>
    <s v="Phased 24hour flexibility"/>
    <n v="8600"/>
    <n v="4797"/>
    <n v="56"/>
    <x v="0"/>
    <n v="133"/>
    <s v="CA"/>
    <s v="CAD"/>
    <n v="1324620000"/>
    <n v="1324792800"/>
    <b v="0"/>
    <b v="1"/>
    <s v="theater/plays"/>
    <x v="3"/>
    <n v="36"/>
    <s v="plays"/>
    <x v="482"/>
    <d v="2011-12-25T06:00:00"/>
  </r>
  <r>
    <n v="516"/>
    <s v="Morales-Odonnell"/>
    <s v="Exclusive 5thgeneration structure"/>
    <n v="125400"/>
    <n v="53324"/>
    <n v="43"/>
    <x v="0"/>
    <n v="846"/>
    <s v="US"/>
    <s v="USD"/>
    <n v="1281070800"/>
    <n v="1284354000"/>
    <b v="0"/>
    <b v="0"/>
    <s v="publishing/nonfiction"/>
    <x v="5"/>
    <n v="63"/>
    <s v="nonfiction"/>
    <x v="194"/>
    <d v="2010-09-13T05:00:00"/>
  </r>
  <r>
    <n v="517"/>
    <s v="Ramirez LLC"/>
    <s v="Multi-tiered maximized orchestration"/>
    <n v="5900"/>
    <n v="6608"/>
    <n v="112"/>
    <x v="1"/>
    <n v="78"/>
    <s v="US"/>
    <s v="USD"/>
    <n v="1493960400"/>
    <n v="1494392400"/>
    <b v="0"/>
    <b v="0"/>
    <s v="food/food trucks"/>
    <x v="0"/>
    <n v="85"/>
    <s v="food trucks"/>
    <x v="483"/>
    <d v="2017-05-10T05:00:00"/>
  </r>
  <r>
    <n v="518"/>
    <s v="Ramirez Group"/>
    <s v="Open-architected uniform instruction set"/>
    <n v="8800"/>
    <n v="622"/>
    <n v="7"/>
    <x v="0"/>
    <n v="10"/>
    <s v="US"/>
    <s v="USD"/>
    <n v="1519365600"/>
    <n v="1519538400"/>
    <b v="0"/>
    <b v="1"/>
    <s v="film &amp; video/animation"/>
    <x v="4"/>
    <n v="62"/>
    <s v="animation"/>
    <x v="484"/>
    <d v="2018-02-25T06:00:00"/>
  </r>
  <r>
    <n v="519"/>
    <s v="Marsh-Coleman"/>
    <s v="Exclusive asymmetric analyzer"/>
    <n v="177700"/>
    <n v="180802"/>
    <n v="102"/>
    <x v="1"/>
    <n v="1773"/>
    <s v="US"/>
    <s v="USD"/>
    <n v="1420696800"/>
    <n v="1421906400"/>
    <b v="0"/>
    <b v="1"/>
    <s v="music/rock"/>
    <x v="1"/>
    <n v="102"/>
    <s v="rock"/>
    <x v="355"/>
    <d v="2015-01-22T06:00:00"/>
  </r>
  <r>
    <n v="520"/>
    <s v="Frederick, Jenkins and Collins"/>
    <s v="Organic radical collaboration"/>
    <n v="800"/>
    <n v="3406"/>
    <n v="426"/>
    <x v="1"/>
    <n v="32"/>
    <s v="US"/>
    <s v="USD"/>
    <n v="1555650000"/>
    <n v="1555909200"/>
    <b v="0"/>
    <b v="0"/>
    <s v="theater/plays"/>
    <x v="3"/>
    <n v="106"/>
    <s v="plays"/>
    <x v="485"/>
    <d v="2019-04-22T05:00:00"/>
  </r>
  <r>
    <n v="521"/>
    <s v="Wilson Ltd"/>
    <s v="Function-based multi-state software"/>
    <n v="7600"/>
    <n v="11061"/>
    <n v="146"/>
    <x v="1"/>
    <n v="369"/>
    <s v="US"/>
    <s v="USD"/>
    <n v="1471928400"/>
    <n v="1472446800"/>
    <b v="0"/>
    <b v="1"/>
    <s v="film &amp; video/drama"/>
    <x v="4"/>
    <n v="30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s v="US"/>
    <s v="USD"/>
    <n v="1341291600"/>
    <n v="1342328400"/>
    <b v="0"/>
    <b v="0"/>
    <s v="film &amp; video/shorts"/>
    <x v="4"/>
    <n v="86"/>
    <s v="shorts"/>
    <x v="487"/>
    <d v="2012-07-15T05:00:00"/>
  </r>
  <r>
    <n v="523"/>
    <s v="Underwood, James and Jones"/>
    <s v="Triple-buffered holistic ability"/>
    <n v="900"/>
    <n v="6303"/>
    <n v="700"/>
    <x v="1"/>
    <n v="89"/>
    <s v="US"/>
    <s v="USD"/>
    <n v="1267682400"/>
    <n v="1268114400"/>
    <b v="0"/>
    <b v="0"/>
    <s v="film &amp; video/shorts"/>
    <x v="4"/>
    <n v="71"/>
    <s v="shorts"/>
    <x v="488"/>
    <d v="2010-03-09T06:00:00"/>
  </r>
  <r>
    <n v="524"/>
    <s v="Johnson-Contreras"/>
    <s v="Diverse scalable superstructure"/>
    <n v="96700"/>
    <n v="81136"/>
    <n v="84"/>
    <x v="0"/>
    <n v="1979"/>
    <s v="US"/>
    <s v="USD"/>
    <n v="1272258000"/>
    <n v="1273381200"/>
    <b v="0"/>
    <b v="0"/>
    <s v="theater/plays"/>
    <x v="3"/>
    <n v="41"/>
    <s v="plays"/>
    <x v="489"/>
    <d v="2010-05-09T05:00:00"/>
  </r>
  <r>
    <n v="525"/>
    <s v="Greene, Lloyd and Sims"/>
    <s v="Balanced leadingedge data-warehouse"/>
    <n v="2100"/>
    <n v="1768"/>
    <n v="84"/>
    <x v="0"/>
    <n v="63"/>
    <s v="US"/>
    <s v="USD"/>
    <n v="1290492000"/>
    <n v="1290837600"/>
    <b v="0"/>
    <b v="0"/>
    <s v="technology/wearables"/>
    <x v="2"/>
    <n v="28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s v="US"/>
    <s v="USD"/>
    <n v="1451109600"/>
    <n v="1454306400"/>
    <b v="0"/>
    <b v="1"/>
    <s v="theater/plays"/>
    <x v="3"/>
    <n v="88"/>
    <s v="plays"/>
    <x v="312"/>
    <d v="2016-02-01T06:00:00"/>
  </r>
  <r>
    <n v="527"/>
    <s v="Rosario-Smith"/>
    <s v="Enterprise-wide intermediate portal"/>
    <n v="189200"/>
    <n v="188480"/>
    <n v="100"/>
    <x v="0"/>
    <n v="6080"/>
    <s v="CA"/>
    <s v="CAD"/>
    <n v="1454652000"/>
    <n v="1457762400"/>
    <b v="0"/>
    <b v="0"/>
    <s v="film &amp; video/animation"/>
    <x v="4"/>
    <n v="31"/>
    <s v="animation"/>
    <x v="491"/>
    <d v="2016-03-12T06:00:00"/>
  </r>
  <r>
    <n v="528"/>
    <s v="Avila, Ford and Welch"/>
    <s v="Focused leadingedge matrix"/>
    <n v="9000"/>
    <n v="7227"/>
    <n v="80"/>
    <x v="0"/>
    <n v="80"/>
    <s v="GB"/>
    <s v="GBP"/>
    <n v="1385186400"/>
    <n v="1389074400"/>
    <b v="0"/>
    <b v="0"/>
    <s v="music/indie rock"/>
    <x v="1"/>
    <n v="90"/>
    <s v="indie rock"/>
    <x v="492"/>
    <d v="2014-01-07T06:00:00"/>
  </r>
  <r>
    <n v="529"/>
    <s v="Gallegos Inc"/>
    <s v="Seamless logistical encryption"/>
    <n v="5100"/>
    <n v="574"/>
    <n v="11"/>
    <x v="0"/>
    <n v="9"/>
    <s v="US"/>
    <s v="USD"/>
    <n v="1399698000"/>
    <n v="1402117200"/>
    <b v="0"/>
    <b v="0"/>
    <s v="games/video games"/>
    <x v="6"/>
    <n v="64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s v="US"/>
    <s v="USD"/>
    <n v="1283230800"/>
    <n v="1284440400"/>
    <b v="0"/>
    <b v="1"/>
    <s v="publishing/fiction"/>
    <x v="5"/>
    <n v="54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s v="CH"/>
    <s v="CHF"/>
    <n v="1384149600"/>
    <n v="1388988000"/>
    <b v="0"/>
    <b v="0"/>
    <s v="games/video games"/>
    <x v="6"/>
    <n v="49"/>
    <s v="video games"/>
    <x v="495"/>
    <d v="2014-01-06T06:00:00"/>
  </r>
  <r>
    <n v="532"/>
    <s v="Cordova-Torres"/>
    <s v="Pre-emptive grid-enabled contingency"/>
    <n v="1600"/>
    <n v="8046"/>
    <n v="503"/>
    <x v="1"/>
    <n v="126"/>
    <s v="CA"/>
    <s v="CAD"/>
    <n v="1516860000"/>
    <n v="1516946400"/>
    <b v="0"/>
    <b v="0"/>
    <s v="theater/plays"/>
    <x v="3"/>
    <n v="64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s v="GB"/>
    <s v="GBP"/>
    <n v="1374642000"/>
    <n v="1377752400"/>
    <b v="0"/>
    <b v="0"/>
    <s v="music/indie rock"/>
    <x v="1"/>
    <n v="83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s v="US"/>
    <s v="USD"/>
    <n v="1534482000"/>
    <n v="1534568400"/>
    <b v="0"/>
    <b v="1"/>
    <s v="film &amp; video/drama"/>
    <x v="4"/>
    <n v="55"/>
    <s v="drama"/>
    <x v="498"/>
    <d v="2018-08-18T05:00:00"/>
  </r>
  <r>
    <n v="535"/>
    <s v="Garrison LLC"/>
    <s v="Profit-focused 24/7 data-warehouse"/>
    <n v="2600"/>
    <n v="12533"/>
    <n v="482"/>
    <x v="1"/>
    <n v="202"/>
    <s v="IT"/>
    <s v="EUR"/>
    <n v="1528434000"/>
    <n v="1528606800"/>
    <b v="0"/>
    <b v="1"/>
    <s v="theater/plays"/>
    <x v="3"/>
    <n v="62"/>
    <s v="plays"/>
    <x v="499"/>
    <d v="2018-06-10T05:00:00"/>
  </r>
  <r>
    <n v="536"/>
    <s v="Shannon-Olson"/>
    <s v="Enhanced methodical middleware"/>
    <n v="9800"/>
    <n v="14697"/>
    <n v="150"/>
    <x v="1"/>
    <n v="140"/>
    <s v="IT"/>
    <s v="EUR"/>
    <n v="1282626000"/>
    <n v="1284872400"/>
    <b v="0"/>
    <b v="0"/>
    <s v="publishing/fiction"/>
    <x v="5"/>
    <n v="10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s v="DK"/>
    <s v="DKK"/>
    <n v="1535605200"/>
    <n v="1537592400"/>
    <b v="1"/>
    <b v="1"/>
    <s v="film &amp; video/documentary"/>
    <x v="4"/>
    <n v="9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s v="US"/>
    <s v="USD"/>
    <n v="1379826000"/>
    <n v="1381208400"/>
    <b v="0"/>
    <b v="0"/>
    <s v="games/mobile games"/>
    <x v="6"/>
    <n v="44"/>
    <s v="mobile games"/>
    <x v="502"/>
    <d v="2013-10-08T05:00:00"/>
  </r>
  <r>
    <n v="539"/>
    <s v="Thomas, Welch and Santana"/>
    <s v="Assimilated exuding toolset"/>
    <n v="9800"/>
    <n v="7120"/>
    <n v="73"/>
    <x v="0"/>
    <n v="77"/>
    <s v="US"/>
    <s v="USD"/>
    <n v="1561957200"/>
    <n v="1562475600"/>
    <b v="0"/>
    <b v="1"/>
    <s v="food/food trucks"/>
    <x v="0"/>
    <n v="92"/>
    <s v="food trucks"/>
    <x v="503"/>
    <d v="2019-07-07T05:00:00"/>
  </r>
  <r>
    <n v="540"/>
    <s v="Brown-Pena"/>
    <s v="Front-line client-server secured line"/>
    <n v="5300"/>
    <n v="14097"/>
    <n v="266"/>
    <x v="1"/>
    <n v="247"/>
    <s v="US"/>
    <s v="USD"/>
    <n v="1525496400"/>
    <n v="1527397200"/>
    <b v="0"/>
    <b v="0"/>
    <s v="photography/photography books"/>
    <x v="7"/>
    <n v="5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s v="IT"/>
    <s v="EUR"/>
    <n v="1433912400"/>
    <n v="1436158800"/>
    <b v="0"/>
    <b v="0"/>
    <s v="games/mobile games"/>
    <x v="6"/>
    <n v="109"/>
    <s v="mobile games"/>
    <x v="505"/>
    <d v="2015-07-06T05:00:00"/>
  </r>
  <r>
    <n v="542"/>
    <s v="Harrison-Bridges"/>
    <s v="Profit-focused exuding moderator"/>
    <n v="77000"/>
    <n v="1930"/>
    <n v="3"/>
    <x v="0"/>
    <n v="49"/>
    <s v="GB"/>
    <s v="GBP"/>
    <n v="1453442400"/>
    <n v="1456034400"/>
    <b v="0"/>
    <b v="0"/>
    <s v="music/indie rock"/>
    <x v="1"/>
    <n v="39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s v="US"/>
    <s v="USD"/>
    <n v="1378875600"/>
    <n v="1380171600"/>
    <b v="0"/>
    <b v="0"/>
    <s v="games/video games"/>
    <x v="6"/>
    <n v="77"/>
    <s v="video games"/>
    <x v="507"/>
    <d v="2013-09-26T05:00:00"/>
  </r>
  <r>
    <n v="544"/>
    <s v="Taylor Inc"/>
    <s v="Public-key 3rdgeneration system engine"/>
    <n v="2800"/>
    <n v="7742"/>
    <n v="277"/>
    <x v="1"/>
    <n v="84"/>
    <s v="US"/>
    <s v="USD"/>
    <n v="1452232800"/>
    <n v="1453356000"/>
    <b v="0"/>
    <b v="0"/>
    <s v="music/rock"/>
    <x v="1"/>
    <n v="92"/>
    <s v="rock"/>
    <x v="508"/>
    <d v="2016-01-21T06:00:00"/>
  </r>
  <r>
    <n v="545"/>
    <s v="Deleon and Sons"/>
    <s v="Organized value-added access"/>
    <n v="184800"/>
    <n v="164109"/>
    <n v="89"/>
    <x v="0"/>
    <n v="2690"/>
    <s v="US"/>
    <s v="USD"/>
    <n v="1577253600"/>
    <n v="1578981600"/>
    <b v="0"/>
    <b v="0"/>
    <s v="theater/plays"/>
    <x v="3"/>
    <n v="61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s v="US"/>
    <s v="USD"/>
    <n v="1537160400"/>
    <n v="1537419600"/>
    <b v="0"/>
    <b v="1"/>
    <s v="theater/plays"/>
    <x v="3"/>
    <n v="78"/>
    <s v="plays"/>
    <x v="510"/>
    <d v="2018-09-20T05:00:00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s v="film &amp; video/drama"/>
    <x v="4"/>
    <n v="81"/>
    <s v="drama"/>
    <x v="511"/>
    <d v="2015-02-06T06:00:00"/>
  </r>
  <r>
    <n v="548"/>
    <s v="York-Pitts"/>
    <s v="Monitored discrete toolset"/>
    <n v="66100"/>
    <n v="179074"/>
    <n v="271"/>
    <x v="1"/>
    <n v="2985"/>
    <s v="US"/>
    <s v="USD"/>
    <n v="1459486800"/>
    <n v="1460610000"/>
    <b v="0"/>
    <b v="0"/>
    <s v="theater/plays"/>
    <x v="3"/>
    <n v="60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s v="US"/>
    <s v="USD"/>
    <n v="1369717200"/>
    <n v="1370494800"/>
    <b v="0"/>
    <b v="0"/>
    <s v="technology/wearables"/>
    <x v="2"/>
    <n v="110"/>
    <s v="wearables"/>
    <x v="513"/>
    <d v="2013-06-06T05:00:00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s v="music/indie rock"/>
    <x v="1"/>
    <n v="4"/>
    <s v="indie rock"/>
    <x v="514"/>
    <d v="2012-03-21T05:00:00"/>
  </r>
  <r>
    <n v="551"/>
    <s v="Martin-James"/>
    <s v="Streamlined upward-trending analyzer"/>
    <n v="180100"/>
    <n v="105598"/>
    <n v="59"/>
    <x v="0"/>
    <n v="2779"/>
    <s v="AU"/>
    <s v="AUD"/>
    <n v="1419055200"/>
    <n v="1422511200"/>
    <b v="0"/>
    <b v="1"/>
    <s v="technology/web"/>
    <x v="2"/>
    <n v="38"/>
    <s v="web"/>
    <x v="515"/>
    <d v="2015-01-29T06:00:00"/>
  </r>
  <r>
    <n v="552"/>
    <s v="Mercer, Solomon and Singleton"/>
    <s v="Distributed human-resource policy"/>
    <n v="9000"/>
    <n v="8866"/>
    <n v="99"/>
    <x v="0"/>
    <n v="92"/>
    <s v="US"/>
    <s v="USD"/>
    <n v="1480140000"/>
    <n v="1480312800"/>
    <b v="0"/>
    <b v="0"/>
    <s v="theater/plays"/>
    <x v="3"/>
    <n v="96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s v="US"/>
    <s v="USD"/>
    <n v="1293948000"/>
    <n v="1294034400"/>
    <b v="0"/>
    <b v="0"/>
    <s v="music/rock"/>
    <x v="1"/>
    <n v="73"/>
    <s v="rock"/>
    <x v="517"/>
    <d v="2011-01-03T06:00:00"/>
  </r>
  <r>
    <n v="554"/>
    <s v="Ritter PLC"/>
    <s v="Multi-channeled upward-trending application"/>
    <n v="9500"/>
    <n v="14408"/>
    <n v="152"/>
    <x v="1"/>
    <n v="554"/>
    <s v="CA"/>
    <s v="CAD"/>
    <n v="1482127200"/>
    <n v="1482645600"/>
    <b v="0"/>
    <b v="0"/>
    <s v="music/indie rock"/>
    <x v="1"/>
    <n v="26"/>
    <s v="indie rock"/>
    <x v="518"/>
    <d v="2016-12-25T06:00:00"/>
  </r>
  <r>
    <n v="555"/>
    <s v="Anderson Group"/>
    <s v="Organic maximized database"/>
    <n v="6300"/>
    <n v="14089"/>
    <n v="224"/>
    <x v="1"/>
    <n v="135"/>
    <s v="DK"/>
    <s v="DKK"/>
    <n v="1396414800"/>
    <n v="1399093200"/>
    <b v="0"/>
    <b v="0"/>
    <s v="music/rock"/>
    <x v="1"/>
    <n v="104"/>
    <s v="rock"/>
    <x v="519"/>
    <d v="2014-05-03T05:00:00"/>
  </r>
  <r>
    <n v="556"/>
    <s v="Smith and Sons"/>
    <s v="Grass-roots 24/7 attitude"/>
    <n v="5200"/>
    <n v="12467"/>
    <n v="240"/>
    <x v="1"/>
    <n v="122"/>
    <s v="US"/>
    <s v="USD"/>
    <n v="1315285200"/>
    <n v="1315890000"/>
    <b v="0"/>
    <b v="1"/>
    <s v="publishing/translations"/>
    <x v="5"/>
    <n v="102"/>
    <s v="translations"/>
    <x v="520"/>
    <d v="2011-09-13T05:00:00"/>
  </r>
  <r>
    <n v="557"/>
    <s v="Lam-Hamilton"/>
    <s v="Team-oriented global strategy"/>
    <n v="6000"/>
    <n v="11960"/>
    <n v="199"/>
    <x v="1"/>
    <n v="221"/>
    <s v="US"/>
    <s v="USD"/>
    <n v="1443762000"/>
    <n v="1444021200"/>
    <b v="0"/>
    <b v="1"/>
    <s v="film &amp; video/science fiction"/>
    <x v="4"/>
    <n v="54"/>
    <s v="science fiction"/>
    <x v="521"/>
    <d v="2015-10-05T05:00:00"/>
  </r>
  <r>
    <n v="558"/>
    <s v="Ho Ltd"/>
    <s v="Enhanced client-driven capacity"/>
    <n v="5800"/>
    <n v="7966"/>
    <n v="137"/>
    <x v="1"/>
    <n v="126"/>
    <s v="US"/>
    <s v="USD"/>
    <n v="1456293600"/>
    <n v="1460005200"/>
    <b v="0"/>
    <b v="0"/>
    <s v="theater/plays"/>
    <x v="3"/>
    <n v="6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s v="US"/>
    <s v="USD"/>
    <n v="1470114000"/>
    <n v="1470718800"/>
    <b v="0"/>
    <b v="0"/>
    <s v="theater/plays"/>
    <x v="3"/>
    <n v="104"/>
    <s v="plays"/>
    <x v="523"/>
    <d v="2016-08-09T05:00:00"/>
  </r>
  <r>
    <n v="560"/>
    <s v="Hunt LLC"/>
    <s v="Re-engineered radical policy"/>
    <n v="20000"/>
    <n v="158832"/>
    <n v="794"/>
    <x v="1"/>
    <n v="3177"/>
    <s v="US"/>
    <s v="USD"/>
    <n v="1321596000"/>
    <n v="1325052000"/>
    <b v="0"/>
    <b v="0"/>
    <s v="film &amp; video/animation"/>
    <x v="4"/>
    <n v="50"/>
    <s v="animation"/>
    <x v="524"/>
    <d v="2011-12-28T06:00:00"/>
  </r>
  <r>
    <n v="561"/>
    <s v="Fowler-Smith"/>
    <s v="Down-sized logistical adapter"/>
    <n v="3000"/>
    <n v="11091"/>
    <n v="370"/>
    <x v="1"/>
    <n v="198"/>
    <s v="CH"/>
    <s v="CHF"/>
    <n v="1318827600"/>
    <n v="1319000400"/>
    <b v="0"/>
    <b v="0"/>
    <s v="theater/plays"/>
    <x v="3"/>
    <n v="56"/>
    <s v="plays"/>
    <x v="525"/>
    <d v="2011-10-19T05:00:00"/>
  </r>
  <r>
    <n v="562"/>
    <s v="Blair Inc"/>
    <s v="Configurable bandwidth-monitored throughput"/>
    <n v="9900"/>
    <n v="1269"/>
    <n v="13"/>
    <x v="0"/>
    <n v="26"/>
    <s v="CH"/>
    <s v="CHF"/>
    <n v="1552366800"/>
    <n v="1552539600"/>
    <b v="0"/>
    <b v="0"/>
    <s v="music/rock"/>
    <x v="1"/>
    <n v="49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s v="AU"/>
    <s v="AUD"/>
    <n v="1542088800"/>
    <n v="1543816800"/>
    <b v="0"/>
    <b v="0"/>
    <s v="film &amp; video/documentary"/>
    <x v="4"/>
    <n v="60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s v="US"/>
    <s v="USD"/>
    <n v="1426395600"/>
    <n v="1427086800"/>
    <b v="0"/>
    <b v="0"/>
    <s v="theater/plays"/>
    <x v="3"/>
    <n v="79"/>
    <s v="plays"/>
    <x v="527"/>
    <d v="2015-03-23T05:00:00"/>
  </r>
  <r>
    <n v="565"/>
    <s v="Joseph LLC"/>
    <s v="Decentralized logistical collaboration"/>
    <n v="94900"/>
    <n v="194166"/>
    <n v="205"/>
    <x v="1"/>
    <n v="3596"/>
    <s v="US"/>
    <s v="USD"/>
    <n v="1321336800"/>
    <n v="1323064800"/>
    <b v="0"/>
    <b v="0"/>
    <s v="theater/plays"/>
    <x v="3"/>
    <n v="54"/>
    <s v="plays"/>
    <x v="528"/>
    <d v="2011-12-05T06:00:00"/>
  </r>
  <r>
    <n v="566"/>
    <s v="Webb-Smith"/>
    <s v="Advanced content-based installation"/>
    <n v="9300"/>
    <n v="4124"/>
    <n v="44"/>
    <x v="0"/>
    <n v="37"/>
    <s v="US"/>
    <s v="USD"/>
    <n v="1456293600"/>
    <n v="1458277200"/>
    <b v="0"/>
    <b v="1"/>
    <s v="music/electric music"/>
    <x v="1"/>
    <n v="11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s v="US"/>
    <s v="USD"/>
    <n v="1404968400"/>
    <n v="1405141200"/>
    <b v="0"/>
    <b v="0"/>
    <s v="music/rock"/>
    <x v="1"/>
    <n v="61"/>
    <s v="rock"/>
    <x v="529"/>
    <d v="2014-07-12T05:00:00"/>
  </r>
  <r>
    <n v="568"/>
    <s v="Hardin-Foley"/>
    <s v="Synergized zero tolerance help-desk"/>
    <n v="72400"/>
    <n v="134688"/>
    <n v="186"/>
    <x v="1"/>
    <n v="5180"/>
    <s v="US"/>
    <s v="USD"/>
    <n v="1279170000"/>
    <n v="1283058000"/>
    <b v="0"/>
    <b v="0"/>
    <s v="theater/plays"/>
    <x v="3"/>
    <n v="26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s v="IT"/>
    <s v="EUR"/>
    <n v="1294725600"/>
    <n v="1295762400"/>
    <b v="0"/>
    <b v="0"/>
    <s v="film &amp; video/animation"/>
    <x v="4"/>
    <n v="81"/>
    <s v="animation"/>
    <x v="531"/>
    <d v="2011-01-23T06:00:00"/>
  </r>
  <r>
    <n v="570"/>
    <s v="Martinez-Juarez"/>
    <s v="Realigned uniform knowledge user"/>
    <n v="31200"/>
    <n v="95364"/>
    <n v="306"/>
    <x v="1"/>
    <n v="2725"/>
    <s v="US"/>
    <s v="USD"/>
    <n v="1419055200"/>
    <n v="1419573600"/>
    <b v="0"/>
    <b v="1"/>
    <s v="music/rock"/>
    <x v="1"/>
    <n v="35"/>
    <s v="rock"/>
    <x v="515"/>
    <d v="2014-12-26T06:00:00"/>
  </r>
  <r>
    <n v="571"/>
    <s v="Wilson and Sons"/>
    <s v="Monitored grid-enabled model"/>
    <n v="3500"/>
    <n v="3295"/>
    <n v="94"/>
    <x v="0"/>
    <n v="35"/>
    <s v="IT"/>
    <s v="EUR"/>
    <n v="1434690000"/>
    <n v="1438750800"/>
    <b v="0"/>
    <b v="0"/>
    <s v="film &amp; video/shorts"/>
    <x v="4"/>
    <n v="94"/>
    <s v="shorts"/>
    <x v="532"/>
    <d v="2015-08-05T05:00:00"/>
  </r>
  <r>
    <n v="572"/>
    <s v="Clements Group"/>
    <s v="Assimilated actuating policy"/>
    <n v="9000"/>
    <n v="4896"/>
    <n v="54"/>
    <x v="3"/>
    <n v="94"/>
    <s v="US"/>
    <s v="USD"/>
    <n v="1443416400"/>
    <n v="1444798800"/>
    <b v="0"/>
    <b v="1"/>
    <s v="music/rock"/>
    <x v="1"/>
    <n v="52"/>
    <s v="rock"/>
    <x v="533"/>
    <d v="2015-10-14T05:00:00"/>
  </r>
  <r>
    <n v="573"/>
    <s v="Valenzuela-Cook"/>
    <s v="Total incremental productivity"/>
    <n v="6700"/>
    <n v="7496"/>
    <n v="112"/>
    <x v="1"/>
    <n v="300"/>
    <s v="US"/>
    <s v="USD"/>
    <n v="1399006800"/>
    <n v="1399179600"/>
    <b v="0"/>
    <b v="0"/>
    <s v="journalism/audio"/>
    <x v="8"/>
    <n v="25"/>
    <s v="audio"/>
    <x v="409"/>
    <d v="2014-05-04T05:00:00"/>
  </r>
  <r>
    <n v="574"/>
    <s v="Parker, Haley and Foster"/>
    <s v="Adaptive local task-force"/>
    <n v="2700"/>
    <n v="9967"/>
    <n v="369"/>
    <x v="1"/>
    <n v="144"/>
    <s v="US"/>
    <s v="USD"/>
    <n v="1575698400"/>
    <n v="1576562400"/>
    <b v="0"/>
    <b v="1"/>
    <s v="food/food trucks"/>
    <x v="0"/>
    <n v="69"/>
    <s v="food trucks"/>
    <x v="534"/>
    <d v="2019-12-17T06:00:00"/>
  </r>
  <r>
    <n v="575"/>
    <s v="Fuentes LLC"/>
    <s v="Universal zero-defect concept"/>
    <n v="83300"/>
    <n v="52421"/>
    <n v="63"/>
    <x v="0"/>
    <n v="558"/>
    <s v="US"/>
    <s v="USD"/>
    <n v="1400562000"/>
    <n v="1400821200"/>
    <b v="0"/>
    <b v="1"/>
    <s v="theater/plays"/>
    <x v="3"/>
    <n v="94"/>
    <s v="plays"/>
    <x v="53"/>
    <d v="2014-05-23T05:00:00"/>
  </r>
  <r>
    <n v="576"/>
    <s v="Moran and Sons"/>
    <s v="Object-based bottom-line superstructure"/>
    <n v="9700"/>
    <n v="6298"/>
    <n v="65"/>
    <x v="0"/>
    <n v="64"/>
    <s v="US"/>
    <s v="USD"/>
    <n v="1509512400"/>
    <n v="1510984800"/>
    <b v="0"/>
    <b v="0"/>
    <s v="theater/plays"/>
    <x v="3"/>
    <n v="98"/>
    <s v="plays"/>
    <x v="535"/>
    <d v="2017-11-18T06:00:00"/>
  </r>
  <r>
    <n v="577"/>
    <s v="Stevens Inc"/>
    <s v="Adaptive 24hour projection"/>
    <n v="8200"/>
    <n v="1546"/>
    <n v="19"/>
    <x v="3"/>
    <n v="37"/>
    <s v="US"/>
    <s v="USD"/>
    <n v="1299823200"/>
    <n v="1302066000"/>
    <b v="0"/>
    <b v="0"/>
    <s v="music/jazz"/>
    <x v="1"/>
    <n v="42"/>
    <s v="jazz"/>
    <x v="536"/>
    <d v="2011-04-06T05:00:00"/>
  </r>
  <r>
    <n v="578"/>
    <s v="Martinez-Johnson"/>
    <s v="Sharable radical toolset"/>
    <n v="96500"/>
    <n v="16168"/>
    <n v="17"/>
    <x v="0"/>
    <n v="245"/>
    <s v="US"/>
    <s v="USD"/>
    <n v="1322719200"/>
    <n v="1322978400"/>
    <b v="0"/>
    <b v="0"/>
    <s v="film &amp; video/science fiction"/>
    <x v="4"/>
    <n v="66"/>
    <s v="science fiction"/>
    <x v="537"/>
    <d v="2011-12-04T06:00:00"/>
  </r>
  <r>
    <n v="579"/>
    <s v="Franklin Inc"/>
    <s v="Focused multimedia knowledgebase"/>
    <n v="6200"/>
    <n v="6269"/>
    <n v="101"/>
    <x v="1"/>
    <n v="87"/>
    <s v="US"/>
    <s v="USD"/>
    <n v="1312693200"/>
    <n v="1313730000"/>
    <b v="0"/>
    <b v="0"/>
    <s v="music/jazz"/>
    <x v="1"/>
    <n v="72"/>
    <s v="jazz"/>
    <x v="538"/>
    <d v="2011-08-19T05:00:00"/>
  </r>
  <r>
    <n v="580"/>
    <s v="Perez PLC"/>
    <s v="Seamless 6thgeneration extranet"/>
    <n v="43800"/>
    <n v="149578"/>
    <n v="342"/>
    <x v="1"/>
    <n v="3116"/>
    <s v="US"/>
    <s v="USD"/>
    <n v="1393394400"/>
    <n v="1394085600"/>
    <b v="0"/>
    <b v="0"/>
    <s v="theater/plays"/>
    <x v="3"/>
    <n v="48"/>
    <s v="plays"/>
    <x v="539"/>
    <d v="2014-03-06T06:00:00"/>
  </r>
  <r>
    <n v="581"/>
    <s v="Sanchez, Cross and Savage"/>
    <s v="Sharable mobile knowledgebase"/>
    <n v="6000"/>
    <n v="3841"/>
    <n v="64"/>
    <x v="0"/>
    <n v="71"/>
    <s v="US"/>
    <s v="USD"/>
    <n v="1304053200"/>
    <n v="1305349200"/>
    <b v="0"/>
    <b v="0"/>
    <s v="technology/web"/>
    <x v="2"/>
    <n v="54"/>
    <s v="web"/>
    <x v="540"/>
    <d v="2011-05-14T05:00:00"/>
  </r>
  <r>
    <n v="582"/>
    <s v="Pineda Ltd"/>
    <s v="Cross-group global system engine"/>
    <n v="8700"/>
    <n v="4531"/>
    <n v="52"/>
    <x v="0"/>
    <n v="42"/>
    <s v="US"/>
    <s v="USD"/>
    <n v="1433912400"/>
    <n v="1434344400"/>
    <b v="0"/>
    <b v="1"/>
    <s v="games/video games"/>
    <x v="6"/>
    <n v="108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s v="US"/>
    <s v="USD"/>
    <n v="1329717600"/>
    <n v="1331186400"/>
    <b v="0"/>
    <b v="0"/>
    <s v="film &amp; video/documentary"/>
    <x v="4"/>
    <n v="67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s v="US"/>
    <s v="USD"/>
    <n v="1335330000"/>
    <n v="1336539600"/>
    <b v="0"/>
    <b v="0"/>
    <s v="technology/web"/>
    <x v="2"/>
    <n v="64"/>
    <s v="web"/>
    <x v="542"/>
    <d v="2012-05-09T05:00:00"/>
  </r>
  <r>
    <n v="585"/>
    <s v="Pugh LLC"/>
    <s v="Reactive analyzing function"/>
    <n v="8900"/>
    <n v="13065"/>
    <n v="147"/>
    <x v="1"/>
    <n v="136"/>
    <s v="US"/>
    <s v="USD"/>
    <n v="1268888400"/>
    <n v="1269752400"/>
    <b v="0"/>
    <b v="0"/>
    <s v="publishing/translations"/>
    <x v="5"/>
    <n v="96"/>
    <s v="translations"/>
    <x v="543"/>
    <d v="2010-03-28T05:00:00"/>
  </r>
  <r>
    <n v="586"/>
    <s v="Rowe-Wong"/>
    <s v="Robust hybrid budgetary management"/>
    <n v="700"/>
    <n v="6654"/>
    <n v="951"/>
    <x v="1"/>
    <n v="130"/>
    <s v="US"/>
    <s v="USD"/>
    <n v="1289973600"/>
    <n v="1291615200"/>
    <b v="0"/>
    <b v="0"/>
    <s v="music/rock"/>
    <x v="1"/>
    <n v="51"/>
    <s v="rock"/>
    <x v="544"/>
    <d v="2010-12-06T06:00:00"/>
  </r>
  <r>
    <n v="587"/>
    <s v="Williams-Santos"/>
    <s v="Open-source analyzing monitoring"/>
    <n v="9400"/>
    <n v="6852"/>
    <n v="73"/>
    <x v="0"/>
    <n v="156"/>
    <s v="CA"/>
    <s v="CAD"/>
    <n v="1547877600"/>
    <n v="1552366800"/>
    <b v="0"/>
    <b v="1"/>
    <s v="food/food trucks"/>
    <x v="0"/>
    <n v="44"/>
    <s v="food trucks"/>
    <x v="35"/>
    <d v="2019-03-12T05:00:00"/>
  </r>
  <r>
    <n v="588"/>
    <s v="Weber Inc"/>
    <s v="Up-sized discrete firmware"/>
    <n v="157600"/>
    <n v="124517"/>
    <n v="79"/>
    <x v="0"/>
    <n v="1368"/>
    <s v="GB"/>
    <s v="GBP"/>
    <n v="1269493200"/>
    <n v="1272171600"/>
    <b v="0"/>
    <b v="0"/>
    <s v="theater/plays"/>
    <x v="3"/>
    <n v="91"/>
    <s v="plays"/>
    <x v="152"/>
    <d v="2010-04-25T05:00:00"/>
  </r>
  <r>
    <n v="589"/>
    <s v="Avery, Brown and Parker"/>
    <s v="Exclusive intangible extranet"/>
    <n v="7900"/>
    <n v="5113"/>
    <n v="65"/>
    <x v="0"/>
    <n v="102"/>
    <s v="US"/>
    <s v="USD"/>
    <n v="1436072400"/>
    <n v="1436677200"/>
    <b v="0"/>
    <b v="0"/>
    <s v="film &amp; video/documentary"/>
    <x v="4"/>
    <n v="50"/>
    <s v="documentary"/>
    <x v="545"/>
    <d v="2015-07-12T05:00:00"/>
  </r>
  <r>
    <n v="590"/>
    <s v="Cox Group"/>
    <s v="Synergized analyzing process improvement"/>
    <n v="7100"/>
    <n v="5824"/>
    <n v="82"/>
    <x v="0"/>
    <n v="86"/>
    <s v="AU"/>
    <s v="AUD"/>
    <n v="1419141600"/>
    <n v="1420092000"/>
    <b v="0"/>
    <b v="0"/>
    <s v="publishing/radio &amp; podcasts"/>
    <x v="5"/>
    <n v="68"/>
    <s v="radio &amp; podcasts"/>
    <x v="546"/>
    <d v="2015-01-01T06:00:00"/>
  </r>
  <r>
    <n v="591"/>
    <s v="Jensen LLC"/>
    <s v="Realigned dedicated system engine"/>
    <n v="600"/>
    <n v="6226"/>
    <n v="1038"/>
    <x v="1"/>
    <n v="102"/>
    <s v="US"/>
    <s v="USD"/>
    <n v="1279083600"/>
    <n v="1279947600"/>
    <b v="0"/>
    <b v="0"/>
    <s v="games/video games"/>
    <x v="6"/>
    <n v="61"/>
    <s v="video games"/>
    <x v="547"/>
    <d v="2010-07-24T05:00:00"/>
  </r>
  <r>
    <n v="592"/>
    <s v="Brown Inc"/>
    <s v="Object-based bandwidth-monitored concept"/>
    <n v="156800"/>
    <n v="20243"/>
    <n v="13"/>
    <x v="0"/>
    <n v="253"/>
    <s v="US"/>
    <s v="USD"/>
    <n v="1401426000"/>
    <n v="1402203600"/>
    <b v="0"/>
    <b v="0"/>
    <s v="theater/plays"/>
    <x v="3"/>
    <n v="80"/>
    <s v="plays"/>
    <x v="548"/>
    <d v="2014-06-08T05:00:00"/>
  </r>
  <r>
    <n v="593"/>
    <s v="Hale-Hayes"/>
    <s v="Ameliorated client-driven open system"/>
    <n v="121600"/>
    <n v="188288"/>
    <n v="155"/>
    <x v="1"/>
    <n v="4006"/>
    <s v="US"/>
    <s v="USD"/>
    <n v="1395810000"/>
    <n v="1396933200"/>
    <b v="0"/>
    <b v="0"/>
    <s v="film &amp; video/animation"/>
    <x v="4"/>
    <n v="47"/>
    <s v="animation"/>
    <x v="549"/>
    <d v="2014-04-08T05:00:00"/>
  </r>
  <r>
    <n v="594"/>
    <s v="Mcbride PLC"/>
    <s v="Upgradable leadingedge Local Area Network"/>
    <n v="157300"/>
    <n v="11167"/>
    <n v="7"/>
    <x v="0"/>
    <n v="157"/>
    <s v="US"/>
    <s v="USD"/>
    <n v="1467003600"/>
    <n v="1467262800"/>
    <b v="0"/>
    <b v="1"/>
    <s v="theater/plays"/>
    <x v="3"/>
    <n v="71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s v="US"/>
    <s v="USD"/>
    <n v="1268715600"/>
    <n v="1270530000"/>
    <b v="0"/>
    <b v="1"/>
    <s v="theater/plays"/>
    <x v="3"/>
    <n v="90"/>
    <s v="plays"/>
    <x v="551"/>
    <d v="2010-04-06T05:00:00"/>
  </r>
  <r>
    <n v="596"/>
    <s v="Becker-Scott"/>
    <s v="Managed optimizing archive"/>
    <n v="7900"/>
    <n v="7875"/>
    <n v="100"/>
    <x v="0"/>
    <n v="183"/>
    <s v="US"/>
    <s v="USD"/>
    <n v="1457157600"/>
    <n v="1457762400"/>
    <b v="0"/>
    <b v="1"/>
    <s v="film &amp; video/drama"/>
    <x v="4"/>
    <n v="43"/>
    <s v="drama"/>
    <x v="552"/>
    <d v="2016-03-12T06:00:00"/>
  </r>
  <r>
    <n v="597"/>
    <s v="Todd, Freeman and Henry"/>
    <s v="Diverse systematic projection"/>
    <n v="73800"/>
    <n v="148779"/>
    <n v="202"/>
    <x v="1"/>
    <n v="2188"/>
    <s v="US"/>
    <s v="USD"/>
    <n v="1573970400"/>
    <n v="1575525600"/>
    <b v="0"/>
    <b v="0"/>
    <s v="theater/plays"/>
    <x v="3"/>
    <n v="68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s v="IT"/>
    <s v="EUR"/>
    <n v="1276578000"/>
    <n v="1279083600"/>
    <b v="0"/>
    <b v="0"/>
    <s v="music/rock"/>
    <x v="1"/>
    <n v="73"/>
    <s v="rock"/>
    <x v="553"/>
    <d v="2010-07-14T05:00:00"/>
  </r>
  <r>
    <n v="599"/>
    <s v="Smith-Ramos"/>
    <s v="Persevering optimizing Graphical User Interface"/>
    <n v="140300"/>
    <n v="5112"/>
    <n v="4"/>
    <x v="0"/>
    <n v="82"/>
    <s v="DK"/>
    <s v="DKK"/>
    <n v="1423720800"/>
    <n v="1424412000"/>
    <b v="0"/>
    <b v="0"/>
    <s v="film &amp; video/documentary"/>
    <x v="4"/>
    <n v="62"/>
    <s v="documentary"/>
    <x v="554"/>
    <d v="2015-02-20T06:00:0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s v="food/food trucks"/>
    <x v="0"/>
    <n v="5"/>
    <s v="food trucks"/>
    <x v="555"/>
    <d v="2013-08-11T05:00:00"/>
  </r>
  <r>
    <n v="601"/>
    <s v="Waters and Sons"/>
    <s v="Inverse neutral structure"/>
    <n v="6300"/>
    <n v="13018"/>
    <n v="207"/>
    <x v="1"/>
    <n v="194"/>
    <s v="US"/>
    <s v="USD"/>
    <n v="1401426000"/>
    <n v="1402894800"/>
    <b v="1"/>
    <b v="0"/>
    <s v="technology/wearables"/>
    <x v="2"/>
    <n v="67"/>
    <s v="wearables"/>
    <x v="548"/>
    <d v="2014-06-16T05:00:00"/>
  </r>
  <r>
    <n v="602"/>
    <s v="Brown Ltd"/>
    <s v="Quality-focused system-worthy support"/>
    <n v="71100"/>
    <n v="91176"/>
    <n v="128"/>
    <x v="1"/>
    <n v="1140"/>
    <s v="US"/>
    <s v="USD"/>
    <n v="1433480400"/>
    <n v="1434430800"/>
    <b v="0"/>
    <b v="0"/>
    <s v="theater/plays"/>
    <x v="3"/>
    <n v="80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s v="US"/>
    <s v="USD"/>
    <n v="1555563600"/>
    <n v="1557896400"/>
    <b v="0"/>
    <b v="0"/>
    <s v="theater/plays"/>
    <x v="3"/>
    <n v="62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s v="US"/>
    <s v="USD"/>
    <n v="1295676000"/>
    <n v="1297490400"/>
    <b v="0"/>
    <b v="0"/>
    <s v="theater/plays"/>
    <x v="3"/>
    <n v="5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s v="US"/>
    <s v="USD"/>
    <n v="1443848400"/>
    <n v="1447394400"/>
    <b v="0"/>
    <b v="0"/>
    <s v="publishing/nonfiction"/>
    <x v="5"/>
    <n v="58"/>
    <s v="nonfiction"/>
    <x v="27"/>
    <d v="2015-11-13T06:00:00"/>
  </r>
  <r>
    <n v="606"/>
    <s v="Valencia PLC"/>
    <s v="Extended asynchronous initiative"/>
    <n v="3400"/>
    <n v="6405"/>
    <n v="188"/>
    <x v="1"/>
    <n v="160"/>
    <s v="GB"/>
    <s v="GBP"/>
    <n v="1457330400"/>
    <n v="1458277200"/>
    <b v="0"/>
    <b v="0"/>
    <s v="music/rock"/>
    <x v="1"/>
    <n v="40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s v="US"/>
    <s v="USD"/>
    <n v="1395550800"/>
    <n v="1395723600"/>
    <b v="0"/>
    <b v="0"/>
    <s v="food/food trucks"/>
    <x v="0"/>
    <n v="81"/>
    <s v="food trucks"/>
    <x v="559"/>
    <d v="2014-03-25T05:00:00"/>
  </r>
  <r>
    <n v="608"/>
    <s v="Johnson Group"/>
    <s v="Compatible full-range leverage"/>
    <n v="3900"/>
    <n v="11075"/>
    <n v="284"/>
    <x v="1"/>
    <n v="316"/>
    <s v="US"/>
    <s v="USD"/>
    <n v="1551852000"/>
    <n v="1552197600"/>
    <b v="0"/>
    <b v="1"/>
    <s v="music/jazz"/>
    <x v="1"/>
    <n v="35"/>
    <s v="jazz"/>
    <x v="426"/>
    <d v="2019-03-10T06:00:00"/>
  </r>
  <r>
    <n v="609"/>
    <s v="Rose-Fuller"/>
    <s v="Upgradable holistic system engine"/>
    <n v="10000"/>
    <n v="12042"/>
    <n v="120"/>
    <x v="1"/>
    <n v="117"/>
    <s v="US"/>
    <s v="USD"/>
    <n v="1547618400"/>
    <n v="1549087200"/>
    <b v="0"/>
    <b v="0"/>
    <s v="film &amp; video/science fiction"/>
    <x v="4"/>
    <n v="103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s v="US"/>
    <s v="USD"/>
    <n v="1355637600"/>
    <n v="1356847200"/>
    <b v="0"/>
    <b v="0"/>
    <s v="theater/plays"/>
    <x v="3"/>
    <n v="28"/>
    <s v="plays"/>
    <x v="561"/>
    <d v="2012-12-30T06:00:00"/>
  </r>
  <r>
    <n v="611"/>
    <s v="Brady, Cortez and Rodriguez"/>
    <s v="Multi-lateral maximized core"/>
    <n v="8200"/>
    <n v="1136"/>
    <n v="14"/>
    <x v="3"/>
    <n v="15"/>
    <s v="US"/>
    <s v="USD"/>
    <n v="1374728400"/>
    <n v="1375765200"/>
    <b v="0"/>
    <b v="0"/>
    <s v="theater/plays"/>
    <x v="3"/>
    <n v="76"/>
    <s v="plays"/>
    <x v="562"/>
    <d v="2013-08-06T05:00:00"/>
  </r>
  <r>
    <n v="612"/>
    <s v="Wang, Nguyen and Horton"/>
    <s v="Innovative holistic hub"/>
    <n v="6200"/>
    <n v="8645"/>
    <n v="139"/>
    <x v="1"/>
    <n v="192"/>
    <s v="US"/>
    <s v="USD"/>
    <n v="1287810000"/>
    <n v="1289800800"/>
    <b v="0"/>
    <b v="0"/>
    <s v="music/electric music"/>
    <x v="1"/>
    <n v="45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s v="theater/plays"/>
    <x v="3"/>
    <n v="74"/>
    <s v="plays"/>
    <x v="564"/>
    <d v="2017-09-04T05:00:00"/>
  </r>
  <r>
    <n v="614"/>
    <s v="Barnett and Sons"/>
    <s v="Business-focused dynamic info-mediaries"/>
    <n v="26500"/>
    <n v="41205"/>
    <n v="155"/>
    <x v="1"/>
    <n v="723"/>
    <s v="US"/>
    <s v="USD"/>
    <n v="1484114400"/>
    <n v="1485669600"/>
    <b v="0"/>
    <b v="0"/>
    <s v="theater/plays"/>
    <x v="3"/>
    <n v="57"/>
    <s v="plays"/>
    <x v="565"/>
    <d v="2017-01-29T06:00:00"/>
  </r>
  <r>
    <n v="615"/>
    <s v="Petersen-Rodriguez"/>
    <s v="Digitized clear-thinking installation"/>
    <n v="8500"/>
    <n v="14488"/>
    <n v="170"/>
    <x v="1"/>
    <n v="170"/>
    <s v="IT"/>
    <s v="EUR"/>
    <n v="1461906000"/>
    <n v="1462770000"/>
    <b v="0"/>
    <b v="0"/>
    <s v="theater/plays"/>
    <x v="3"/>
    <n v="85"/>
    <s v="plays"/>
    <x v="566"/>
    <d v="2016-05-09T05:00:00"/>
  </r>
  <r>
    <n v="616"/>
    <s v="Burnett-Mora"/>
    <s v="Quality-focused 24/7 superstructure"/>
    <n v="6400"/>
    <n v="12129"/>
    <n v="190"/>
    <x v="1"/>
    <n v="238"/>
    <s v="GB"/>
    <s v="GBP"/>
    <n v="1379653200"/>
    <n v="1379739600"/>
    <b v="0"/>
    <b v="1"/>
    <s v="music/indie rock"/>
    <x v="1"/>
    <n v="51"/>
    <s v="indie rock"/>
    <x v="567"/>
    <d v="2013-09-21T05:00:00"/>
  </r>
  <r>
    <n v="617"/>
    <s v="King LLC"/>
    <s v="Multi-channeled local intranet"/>
    <n v="1400"/>
    <n v="3496"/>
    <n v="250"/>
    <x v="1"/>
    <n v="55"/>
    <s v="US"/>
    <s v="USD"/>
    <n v="1401858000"/>
    <n v="1402722000"/>
    <b v="0"/>
    <b v="0"/>
    <s v="theater/plays"/>
    <x v="3"/>
    <n v="64"/>
    <s v="plays"/>
    <x v="568"/>
    <d v="2014-06-14T05:00:00"/>
  </r>
  <r>
    <n v="618"/>
    <s v="Miller Ltd"/>
    <s v="Open-architected mobile emulation"/>
    <n v="198600"/>
    <n v="97037"/>
    <n v="49"/>
    <x v="0"/>
    <n v="1198"/>
    <s v="US"/>
    <s v="USD"/>
    <n v="1367470800"/>
    <n v="1369285200"/>
    <b v="0"/>
    <b v="0"/>
    <s v="publishing/nonfiction"/>
    <x v="5"/>
    <n v="81"/>
    <s v="nonfiction"/>
    <x v="569"/>
    <d v="2013-05-23T05:00:00"/>
  </r>
  <r>
    <n v="619"/>
    <s v="Case LLC"/>
    <s v="Ameliorated foreground methodology"/>
    <n v="195900"/>
    <n v="55757"/>
    <n v="28"/>
    <x v="0"/>
    <n v="648"/>
    <s v="US"/>
    <s v="USD"/>
    <n v="1304658000"/>
    <n v="1304744400"/>
    <b v="1"/>
    <b v="1"/>
    <s v="theater/plays"/>
    <x v="3"/>
    <n v="86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s v="AU"/>
    <s v="AUD"/>
    <n v="1467954000"/>
    <n v="1468299600"/>
    <b v="0"/>
    <b v="0"/>
    <s v="photography/photography books"/>
    <x v="7"/>
    <n v="90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s v="US"/>
    <s v="USD"/>
    <n v="1473742800"/>
    <n v="1474174800"/>
    <b v="0"/>
    <b v="0"/>
    <s v="theater/plays"/>
    <x v="3"/>
    <n v="74"/>
    <s v="plays"/>
    <x v="572"/>
    <d v="2016-09-18T05:00:00"/>
  </r>
  <r>
    <n v="622"/>
    <s v="Smith-Smith"/>
    <s v="Total leadingedge neural-net"/>
    <n v="189000"/>
    <n v="5916"/>
    <n v="3"/>
    <x v="0"/>
    <n v="64"/>
    <s v="US"/>
    <s v="USD"/>
    <n v="1523768400"/>
    <n v="1526014800"/>
    <b v="0"/>
    <b v="0"/>
    <s v="music/indie rock"/>
    <x v="1"/>
    <n v="92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s v="GB"/>
    <s v="GBP"/>
    <n v="1437022800"/>
    <n v="1437454800"/>
    <b v="0"/>
    <b v="0"/>
    <s v="theater/plays"/>
    <x v="3"/>
    <n v="56"/>
    <s v="plays"/>
    <x v="574"/>
    <d v="2015-07-21T05:00:00"/>
  </r>
  <r>
    <n v="624"/>
    <s v="White, Robertson and Roberts"/>
    <s v="Down-sized national software"/>
    <n v="5100"/>
    <n v="14249"/>
    <n v="279"/>
    <x v="1"/>
    <n v="432"/>
    <s v="US"/>
    <s v="USD"/>
    <n v="1422165600"/>
    <n v="1422684000"/>
    <b v="0"/>
    <b v="0"/>
    <s v="photography/photography books"/>
    <x v="7"/>
    <n v="33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s v="US"/>
    <s v="USD"/>
    <n v="1580104800"/>
    <n v="1581314400"/>
    <b v="0"/>
    <b v="0"/>
    <s v="theater/plays"/>
    <x v="3"/>
    <n v="94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s v="US"/>
    <s v="USD"/>
    <n v="1285650000"/>
    <n v="1286427600"/>
    <b v="0"/>
    <b v="1"/>
    <s v="theater/plays"/>
    <x v="3"/>
    <n v="70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s v="GB"/>
    <s v="GBP"/>
    <n v="1276664400"/>
    <n v="1278738000"/>
    <b v="1"/>
    <b v="0"/>
    <s v="food/food trucks"/>
    <x v="0"/>
    <n v="72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s v="US"/>
    <s v="USD"/>
    <n v="1286168400"/>
    <n v="1286427600"/>
    <b v="0"/>
    <b v="0"/>
    <s v="music/indie rock"/>
    <x v="1"/>
    <n v="30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s v="US"/>
    <s v="USD"/>
    <n v="1467781200"/>
    <n v="1467954000"/>
    <b v="0"/>
    <b v="1"/>
    <s v="theater/plays"/>
    <x v="3"/>
    <n v="74"/>
    <s v="plays"/>
    <x v="579"/>
    <d v="2016-07-08T05:00:00"/>
  </r>
  <r>
    <n v="630"/>
    <s v="Patterson-Johnson"/>
    <s v="Grass-roots directional workforce"/>
    <n v="9500"/>
    <n v="5973"/>
    <n v="63"/>
    <x v="3"/>
    <n v="87"/>
    <s v="US"/>
    <s v="USD"/>
    <n v="1556686800"/>
    <n v="1557637200"/>
    <b v="0"/>
    <b v="1"/>
    <s v="theater/plays"/>
    <x v="3"/>
    <n v="69"/>
    <s v="plays"/>
    <x v="580"/>
    <d v="2019-05-12T05:00:00"/>
  </r>
  <r>
    <n v="631"/>
    <s v="Carlson-Hernandez"/>
    <s v="Quality-focused real-time solution"/>
    <n v="59200"/>
    <n v="183756"/>
    <n v="310"/>
    <x v="1"/>
    <n v="3063"/>
    <s v="US"/>
    <s v="USD"/>
    <n v="1553576400"/>
    <n v="1553922000"/>
    <b v="0"/>
    <b v="0"/>
    <s v="theater/plays"/>
    <x v="3"/>
    <n v="60"/>
    <s v="plays"/>
    <x v="581"/>
    <d v="2019-03-30T05:00:00"/>
  </r>
  <r>
    <n v="632"/>
    <s v="Parker PLC"/>
    <s v="Reduced interactive matrix"/>
    <n v="72100"/>
    <n v="30902"/>
    <n v="43"/>
    <x v="2"/>
    <n v="278"/>
    <s v="US"/>
    <s v="USD"/>
    <n v="1414904400"/>
    <n v="1416463200"/>
    <b v="0"/>
    <b v="0"/>
    <s v="theater/plays"/>
    <x v="3"/>
    <n v="111"/>
    <s v="plays"/>
    <x v="582"/>
    <d v="2014-11-20T06:00:00"/>
  </r>
  <r>
    <n v="633"/>
    <s v="Yu and Sons"/>
    <s v="Adaptive context-sensitive architecture"/>
    <n v="6700"/>
    <n v="5569"/>
    <n v="83"/>
    <x v="0"/>
    <n v="105"/>
    <s v="US"/>
    <s v="USD"/>
    <n v="1446876000"/>
    <n v="1447221600"/>
    <b v="0"/>
    <b v="0"/>
    <s v="film &amp; video/animation"/>
    <x v="4"/>
    <n v="53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s v="US"/>
    <s v="USD"/>
    <n v="1490418000"/>
    <n v="1491627600"/>
    <b v="0"/>
    <b v="0"/>
    <s v="film &amp; video/television"/>
    <x v="4"/>
    <n v="56"/>
    <s v="television"/>
    <x v="583"/>
    <d v="2017-04-08T05:00:00"/>
  </r>
  <r>
    <n v="635"/>
    <s v="Mack Ltd"/>
    <s v="Reactive regional access"/>
    <n v="139000"/>
    <n v="158590"/>
    <n v="114"/>
    <x v="1"/>
    <n v="2266"/>
    <s v="US"/>
    <s v="USD"/>
    <n v="1360389600"/>
    <n v="1363150800"/>
    <b v="0"/>
    <b v="0"/>
    <s v="film &amp; video/television"/>
    <x v="4"/>
    <n v="70"/>
    <s v="television"/>
    <x v="584"/>
    <d v="2013-03-13T05:00:00"/>
  </r>
  <r>
    <n v="636"/>
    <s v="Lamb-Sanders"/>
    <s v="Stand-alone reciprocal frame"/>
    <n v="197700"/>
    <n v="127591"/>
    <n v="65"/>
    <x v="0"/>
    <n v="2604"/>
    <s v="DK"/>
    <s v="DKK"/>
    <n v="1326866400"/>
    <n v="1330754400"/>
    <b v="0"/>
    <b v="1"/>
    <s v="film &amp; video/animation"/>
    <x v="4"/>
    <n v="49"/>
    <s v="animation"/>
    <x v="585"/>
    <d v="2012-03-03T06:00:00"/>
  </r>
  <r>
    <n v="637"/>
    <s v="Williams-Ramirez"/>
    <s v="Open-architected 24/7 throughput"/>
    <n v="8500"/>
    <n v="6750"/>
    <n v="79"/>
    <x v="0"/>
    <n v="65"/>
    <s v="US"/>
    <s v="USD"/>
    <n v="1479103200"/>
    <n v="1479794400"/>
    <b v="0"/>
    <b v="0"/>
    <s v="theater/plays"/>
    <x v="3"/>
    <n v="104"/>
    <s v="plays"/>
    <x v="586"/>
    <d v="2016-11-22T06:00:00"/>
  </r>
  <r>
    <n v="638"/>
    <s v="Weaver Ltd"/>
    <s v="Monitored 24/7 approach"/>
    <n v="81600"/>
    <n v="9318"/>
    <n v="11"/>
    <x v="0"/>
    <n v="94"/>
    <s v="US"/>
    <s v="USD"/>
    <n v="1280206800"/>
    <n v="1281243600"/>
    <b v="0"/>
    <b v="1"/>
    <s v="theater/plays"/>
    <x v="3"/>
    <n v="99"/>
    <s v="plays"/>
    <x v="587"/>
    <d v="2010-08-08T05:00:00"/>
  </r>
  <r>
    <n v="639"/>
    <s v="Barnes-Williams"/>
    <s v="Upgradable explicit forecast"/>
    <n v="8600"/>
    <n v="4832"/>
    <n v="56"/>
    <x v="2"/>
    <n v="45"/>
    <s v="US"/>
    <s v="USD"/>
    <n v="1532754000"/>
    <n v="1532754000"/>
    <b v="0"/>
    <b v="1"/>
    <s v="film &amp; video/drama"/>
    <x v="4"/>
    <n v="107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s v="US"/>
    <s v="USD"/>
    <n v="1453096800"/>
    <n v="1453356000"/>
    <b v="0"/>
    <b v="0"/>
    <s v="theater/plays"/>
    <x v="3"/>
    <n v="77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s v="CH"/>
    <s v="CHF"/>
    <n v="1487570400"/>
    <n v="1489986000"/>
    <b v="0"/>
    <b v="0"/>
    <s v="theater/plays"/>
    <x v="3"/>
    <n v="58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s v="CA"/>
    <s v="CAD"/>
    <n v="1545026400"/>
    <n v="1545804000"/>
    <b v="0"/>
    <b v="0"/>
    <s v="technology/wearables"/>
    <x v="2"/>
    <n v="104"/>
    <s v="wearables"/>
    <x v="591"/>
    <d v="2018-12-26T06:00:00"/>
  </r>
  <r>
    <n v="643"/>
    <s v="Harris Inc"/>
    <s v="Future-proofed modular groupware"/>
    <n v="14900"/>
    <n v="32986"/>
    <n v="221"/>
    <x v="1"/>
    <n v="375"/>
    <s v="US"/>
    <s v="USD"/>
    <n v="1488348000"/>
    <n v="1489899600"/>
    <b v="0"/>
    <b v="0"/>
    <s v="theater/plays"/>
    <x v="3"/>
    <n v="88"/>
    <s v="plays"/>
    <x v="592"/>
    <d v="2017-03-19T05:00:00"/>
  </r>
  <r>
    <n v="644"/>
    <s v="Peters-Nelson"/>
    <s v="Distributed real-time algorithm"/>
    <n v="169400"/>
    <n v="81984"/>
    <n v="48"/>
    <x v="0"/>
    <n v="2928"/>
    <s v="CA"/>
    <s v="CAD"/>
    <n v="1545112800"/>
    <n v="1546495200"/>
    <b v="0"/>
    <b v="0"/>
    <s v="theater/plays"/>
    <x v="3"/>
    <n v="28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s v="US"/>
    <s v="USD"/>
    <n v="1537938000"/>
    <n v="1539752400"/>
    <b v="0"/>
    <b v="1"/>
    <s v="music/rock"/>
    <x v="1"/>
    <n v="38"/>
    <s v="rock"/>
    <x v="594"/>
    <d v="2018-10-17T05:00:00"/>
  </r>
  <r>
    <n v="646"/>
    <s v="Robinson Group"/>
    <s v="Switchable reciprocal middleware"/>
    <n v="98700"/>
    <n v="87448"/>
    <n v="89"/>
    <x v="0"/>
    <n v="2915"/>
    <s v="US"/>
    <s v="USD"/>
    <n v="1363150800"/>
    <n v="1364101200"/>
    <b v="0"/>
    <b v="0"/>
    <s v="games/video games"/>
    <x v="6"/>
    <n v="30"/>
    <s v="video games"/>
    <x v="595"/>
    <d v="2013-03-24T05:00:00"/>
  </r>
  <r>
    <n v="647"/>
    <s v="Jordan-Wolfe"/>
    <s v="Inverse multimedia Graphic Interface"/>
    <n v="4500"/>
    <n v="1863"/>
    <n v="41"/>
    <x v="0"/>
    <n v="18"/>
    <s v="US"/>
    <s v="USD"/>
    <n v="1523250000"/>
    <n v="1525323600"/>
    <b v="0"/>
    <b v="0"/>
    <s v="publishing/translations"/>
    <x v="5"/>
    <n v="104"/>
    <s v="translations"/>
    <x v="596"/>
    <d v="2018-05-03T05:00:00"/>
  </r>
  <r>
    <n v="648"/>
    <s v="Vargas-Cox"/>
    <s v="Vision-oriented local contingency"/>
    <n v="98600"/>
    <n v="62174"/>
    <n v="63"/>
    <x v="3"/>
    <n v="723"/>
    <s v="US"/>
    <s v="USD"/>
    <n v="1499317200"/>
    <n v="1500872400"/>
    <b v="1"/>
    <b v="0"/>
    <s v="food/food trucks"/>
    <x v="0"/>
    <n v="86"/>
    <s v="food trucks"/>
    <x v="597"/>
    <d v="2017-07-24T05:00:00"/>
  </r>
  <r>
    <n v="649"/>
    <s v="Yang and Sons"/>
    <s v="Reactive 6thgeneration hub"/>
    <n v="121700"/>
    <n v="59003"/>
    <n v="48"/>
    <x v="0"/>
    <n v="602"/>
    <s v="CH"/>
    <s v="CHF"/>
    <n v="1287550800"/>
    <n v="1288501200"/>
    <b v="1"/>
    <b v="1"/>
    <s v="theater/plays"/>
    <x v="3"/>
    <n v="98"/>
    <s v="plays"/>
    <x v="598"/>
    <d v="2010-10-31T05:00:00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s v="music/jazz"/>
    <x v="1"/>
    <n v="2"/>
    <s v="jazz"/>
    <x v="599"/>
    <d v="2014-08-04T05:00:00"/>
  </r>
  <r>
    <n v="651"/>
    <s v="Wang, Koch and Weaver"/>
    <s v="Digitized analyzing capacity"/>
    <n v="196700"/>
    <n v="174039"/>
    <n v="88"/>
    <x v="0"/>
    <n v="3868"/>
    <s v="IT"/>
    <s v="EUR"/>
    <n v="1393048800"/>
    <n v="1394344800"/>
    <b v="0"/>
    <b v="0"/>
    <s v="film &amp; video/shorts"/>
    <x v="4"/>
    <n v="45"/>
    <s v="shorts"/>
    <x v="600"/>
    <d v="2014-03-09T06:00:00"/>
  </r>
  <r>
    <n v="652"/>
    <s v="Cisneros Ltd"/>
    <s v="Vision-oriented regional hub"/>
    <n v="10000"/>
    <n v="12684"/>
    <n v="127"/>
    <x v="1"/>
    <n v="409"/>
    <s v="US"/>
    <s v="USD"/>
    <n v="1470373200"/>
    <n v="1474088400"/>
    <b v="0"/>
    <b v="0"/>
    <s v="technology/web"/>
    <x v="2"/>
    <n v="31"/>
    <s v="web"/>
    <x v="601"/>
    <d v="2016-09-17T05:00:00"/>
  </r>
  <r>
    <n v="653"/>
    <s v="Williams-Jones"/>
    <s v="Monitored incremental info-mediaries"/>
    <n v="600"/>
    <n v="14033"/>
    <n v="2339"/>
    <x v="1"/>
    <n v="234"/>
    <s v="US"/>
    <s v="USD"/>
    <n v="1460091600"/>
    <n v="1460264400"/>
    <b v="0"/>
    <b v="0"/>
    <s v="technology/web"/>
    <x v="2"/>
    <n v="60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s v="US"/>
    <s v="USD"/>
    <n v="1440392400"/>
    <n v="1440824400"/>
    <b v="0"/>
    <b v="0"/>
    <s v="music/metal"/>
    <x v="1"/>
    <n v="59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s v="US"/>
    <s v="USD"/>
    <n v="1488434400"/>
    <n v="1489554000"/>
    <b v="1"/>
    <b v="0"/>
    <s v="photography/photography books"/>
    <x v="7"/>
    <n v="50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s v="AU"/>
    <s v="AUD"/>
    <n v="1514440800"/>
    <n v="1514872800"/>
    <b v="0"/>
    <b v="0"/>
    <s v="food/food trucks"/>
    <x v="0"/>
    <n v="99"/>
    <s v="food trucks"/>
    <x v="604"/>
    <d v="2018-01-02T06:00:00"/>
  </r>
  <r>
    <n v="657"/>
    <s v="Russo, Kim and Mccoy"/>
    <s v="Balanced optimal hardware"/>
    <n v="10000"/>
    <n v="824"/>
    <n v="8"/>
    <x v="0"/>
    <n v="14"/>
    <s v="US"/>
    <s v="USD"/>
    <n v="1514354400"/>
    <n v="1515736800"/>
    <b v="0"/>
    <b v="0"/>
    <s v="film &amp; video/science fiction"/>
    <x v="4"/>
    <n v="59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s v="US"/>
    <s v="USD"/>
    <n v="1440910800"/>
    <n v="1442898000"/>
    <b v="0"/>
    <b v="0"/>
    <s v="music/rock"/>
    <x v="1"/>
    <n v="81"/>
    <s v="rock"/>
    <x v="606"/>
    <d v="2015-09-22T05:00:00"/>
  </r>
  <r>
    <n v="659"/>
    <s v="Bailey and Sons"/>
    <s v="Grass-roots dynamic emulation"/>
    <n v="120700"/>
    <n v="57010"/>
    <n v="47"/>
    <x v="0"/>
    <n v="750"/>
    <s v="GB"/>
    <s v="GBP"/>
    <n v="1296108000"/>
    <n v="1296194400"/>
    <b v="0"/>
    <b v="0"/>
    <s v="film &amp; video/documentary"/>
    <x v="4"/>
    <n v="76"/>
    <s v="documentary"/>
    <x v="65"/>
    <d v="2011-01-28T06:00:00"/>
  </r>
  <r>
    <n v="660"/>
    <s v="Jensen-Brown"/>
    <s v="Fundamental disintermediate matrix"/>
    <n v="9100"/>
    <n v="7438"/>
    <n v="82"/>
    <x v="0"/>
    <n v="77"/>
    <s v="US"/>
    <s v="USD"/>
    <n v="1440133200"/>
    <n v="1440910800"/>
    <b v="1"/>
    <b v="0"/>
    <s v="theater/plays"/>
    <x v="3"/>
    <n v="97"/>
    <s v="plays"/>
    <x v="607"/>
    <d v="2015-08-30T05:00:00"/>
  </r>
  <r>
    <n v="661"/>
    <s v="Smith Group"/>
    <s v="Right-sized secondary challenge"/>
    <n v="106800"/>
    <n v="57872"/>
    <n v="54"/>
    <x v="0"/>
    <n v="752"/>
    <s v="DK"/>
    <s v="DKK"/>
    <n v="1332910800"/>
    <n v="1335502800"/>
    <b v="0"/>
    <b v="0"/>
    <s v="music/jazz"/>
    <x v="1"/>
    <n v="77"/>
    <s v="jazz"/>
    <x v="608"/>
    <d v="2012-04-27T05:00:00"/>
  </r>
  <r>
    <n v="662"/>
    <s v="Murphy-Farrell"/>
    <s v="Implemented exuding software"/>
    <n v="9100"/>
    <n v="8906"/>
    <n v="98"/>
    <x v="0"/>
    <n v="131"/>
    <s v="US"/>
    <s v="USD"/>
    <n v="1544335200"/>
    <n v="1544680800"/>
    <b v="0"/>
    <b v="0"/>
    <s v="theater/plays"/>
    <x v="3"/>
    <n v="68"/>
    <s v="plays"/>
    <x v="609"/>
    <d v="2018-12-13T06:00:00"/>
  </r>
  <r>
    <n v="663"/>
    <s v="Everett-Wolfe"/>
    <s v="Total optimizing software"/>
    <n v="10000"/>
    <n v="7724"/>
    <n v="77"/>
    <x v="0"/>
    <n v="87"/>
    <s v="US"/>
    <s v="USD"/>
    <n v="1286427600"/>
    <n v="1288414800"/>
    <b v="0"/>
    <b v="0"/>
    <s v="theater/plays"/>
    <x v="3"/>
    <n v="89"/>
    <s v="plays"/>
    <x v="610"/>
    <d v="2010-10-30T05:00:00"/>
  </r>
  <r>
    <n v="664"/>
    <s v="Young PLC"/>
    <s v="Optional maximized attitude"/>
    <n v="79400"/>
    <n v="26571"/>
    <n v="33"/>
    <x v="0"/>
    <n v="1063"/>
    <s v="US"/>
    <s v="USD"/>
    <n v="1329717600"/>
    <n v="1330581600"/>
    <b v="0"/>
    <b v="0"/>
    <s v="music/jazz"/>
    <x v="1"/>
    <n v="25"/>
    <s v="jazz"/>
    <x v="541"/>
    <d v="2012-03-01T06:00:00"/>
  </r>
  <r>
    <n v="665"/>
    <s v="Park-Goodman"/>
    <s v="Customer-focused impactful extranet"/>
    <n v="5100"/>
    <n v="12219"/>
    <n v="240"/>
    <x v="1"/>
    <n v="272"/>
    <s v="US"/>
    <s v="USD"/>
    <n v="1310187600"/>
    <n v="1311397200"/>
    <b v="0"/>
    <b v="1"/>
    <s v="film &amp; video/documentary"/>
    <x v="4"/>
    <n v="45"/>
    <s v="documentary"/>
    <x v="611"/>
    <d v="2011-07-23T05:00:00"/>
  </r>
  <r>
    <n v="666"/>
    <s v="York, Barr and Grant"/>
    <s v="Cloned bottom-line success"/>
    <n v="3100"/>
    <n v="1985"/>
    <n v="64"/>
    <x v="3"/>
    <n v="25"/>
    <s v="US"/>
    <s v="USD"/>
    <n v="1377838800"/>
    <n v="1378357200"/>
    <b v="0"/>
    <b v="1"/>
    <s v="theater/plays"/>
    <x v="3"/>
    <n v="79"/>
    <s v="plays"/>
    <x v="612"/>
    <d v="2013-09-05T05:00:00"/>
  </r>
  <r>
    <n v="667"/>
    <s v="Little Ltd"/>
    <s v="Decentralized bandwidth-monitored ability"/>
    <n v="6900"/>
    <n v="12155"/>
    <n v="176"/>
    <x v="1"/>
    <n v="419"/>
    <s v="US"/>
    <s v="USD"/>
    <n v="1410325200"/>
    <n v="1411102800"/>
    <b v="0"/>
    <b v="0"/>
    <s v="journalism/audio"/>
    <x v="8"/>
    <n v="29"/>
    <s v="audio"/>
    <x v="613"/>
    <d v="2014-09-19T05:00:00"/>
  </r>
  <r>
    <n v="668"/>
    <s v="Brown and Sons"/>
    <s v="Programmable leadingedge budgetary management"/>
    <n v="27500"/>
    <n v="5593"/>
    <n v="20"/>
    <x v="0"/>
    <n v="76"/>
    <s v="US"/>
    <s v="USD"/>
    <n v="1343797200"/>
    <n v="1344834000"/>
    <b v="0"/>
    <b v="0"/>
    <s v="theater/plays"/>
    <x v="3"/>
    <n v="74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s v="IT"/>
    <s v="EUR"/>
    <n v="1498453200"/>
    <n v="1499230800"/>
    <b v="0"/>
    <b v="0"/>
    <s v="theater/plays"/>
    <x v="3"/>
    <n v="108"/>
    <s v="plays"/>
    <x v="615"/>
    <d v="2017-07-05T05:00:00"/>
  </r>
  <r>
    <n v="670"/>
    <s v="Robinson Group"/>
    <s v="Re-contextualized homogeneous flexibility"/>
    <n v="16200"/>
    <n v="75955"/>
    <n v="469"/>
    <x v="1"/>
    <n v="1101"/>
    <s v="US"/>
    <s v="USD"/>
    <n v="1456380000"/>
    <n v="1457416800"/>
    <b v="0"/>
    <b v="0"/>
    <s v="music/indie rock"/>
    <x v="1"/>
    <n v="69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s v="US"/>
    <s v="USD"/>
    <n v="1280552400"/>
    <n v="1280898000"/>
    <b v="0"/>
    <b v="1"/>
    <s v="theater/plays"/>
    <x v="3"/>
    <n v="111"/>
    <s v="plays"/>
    <x v="616"/>
    <d v="2010-08-04T05:00:00"/>
  </r>
  <r>
    <n v="672"/>
    <s v="Kelly-Colon"/>
    <s v="Stand-alone grid-enabled leverage"/>
    <n v="197900"/>
    <n v="110689"/>
    <n v="56"/>
    <x v="0"/>
    <n v="4428"/>
    <s v="AU"/>
    <s v="AUD"/>
    <n v="1521608400"/>
    <n v="1522472400"/>
    <b v="0"/>
    <b v="0"/>
    <s v="theater/plays"/>
    <x v="3"/>
    <n v="25"/>
    <s v="plays"/>
    <x v="617"/>
    <d v="2018-03-31T05:00:00"/>
  </r>
  <r>
    <n v="673"/>
    <s v="Turner, Scott and Gentry"/>
    <s v="Assimilated regional groupware"/>
    <n v="5600"/>
    <n v="2445"/>
    <n v="44"/>
    <x v="0"/>
    <n v="58"/>
    <s v="IT"/>
    <s v="EUR"/>
    <n v="1460696400"/>
    <n v="1462510800"/>
    <b v="0"/>
    <b v="0"/>
    <s v="music/indie rock"/>
    <x v="1"/>
    <n v="42"/>
    <s v="indie rock"/>
    <x v="618"/>
    <d v="2016-05-06T05:00:00"/>
  </r>
  <r>
    <n v="674"/>
    <s v="Sanchez Ltd"/>
    <s v="Up-sized 24hour instruction set"/>
    <n v="170700"/>
    <n v="57250"/>
    <n v="34"/>
    <x v="3"/>
    <n v="1218"/>
    <s v="US"/>
    <s v="USD"/>
    <n v="1313730000"/>
    <n v="1317790800"/>
    <b v="0"/>
    <b v="0"/>
    <s v="photography/photography books"/>
    <x v="7"/>
    <n v="47"/>
    <s v="photography books"/>
    <x v="619"/>
    <d v="2011-10-05T05:00:00"/>
  </r>
  <r>
    <n v="675"/>
    <s v="Giles-Smith"/>
    <s v="Right-sized web-enabled intranet"/>
    <n v="9700"/>
    <n v="11929"/>
    <n v="123"/>
    <x v="1"/>
    <n v="331"/>
    <s v="US"/>
    <s v="USD"/>
    <n v="1568178000"/>
    <n v="1568782800"/>
    <b v="0"/>
    <b v="0"/>
    <s v="journalism/audio"/>
    <x v="8"/>
    <n v="36"/>
    <s v="audio"/>
    <x v="620"/>
    <d v="2019-09-18T05:00:00"/>
  </r>
  <r>
    <n v="676"/>
    <s v="Thompson-Moreno"/>
    <s v="Expanded needs-based orchestration"/>
    <n v="62300"/>
    <n v="118214"/>
    <n v="190"/>
    <x v="1"/>
    <n v="1170"/>
    <s v="US"/>
    <s v="USD"/>
    <n v="1348635600"/>
    <n v="1349413200"/>
    <b v="0"/>
    <b v="0"/>
    <s v="photography/photography books"/>
    <x v="7"/>
    <n v="101"/>
    <s v="photography books"/>
    <x v="621"/>
    <d v="2012-10-05T05:00:00"/>
  </r>
  <r>
    <n v="677"/>
    <s v="Murphy-Fox"/>
    <s v="Organic system-worthy orchestration"/>
    <n v="5300"/>
    <n v="4432"/>
    <n v="84"/>
    <x v="0"/>
    <n v="111"/>
    <s v="US"/>
    <s v="USD"/>
    <n v="1468126800"/>
    <n v="1472446800"/>
    <b v="0"/>
    <b v="0"/>
    <s v="publishing/fiction"/>
    <x v="5"/>
    <n v="40"/>
    <s v="fiction"/>
    <x v="622"/>
    <d v="2016-08-29T05:00:00"/>
  </r>
  <r>
    <n v="678"/>
    <s v="Rodriguez-Patterson"/>
    <s v="Inverse static standardization"/>
    <n v="99500"/>
    <n v="17879"/>
    <n v="18"/>
    <x v="3"/>
    <n v="215"/>
    <s v="US"/>
    <s v="USD"/>
    <n v="1547877600"/>
    <n v="1548050400"/>
    <b v="0"/>
    <b v="0"/>
    <s v="film &amp; video/drama"/>
    <x v="4"/>
    <n v="83"/>
    <s v="drama"/>
    <x v="35"/>
    <d v="2019-01-21T06:00:00"/>
  </r>
  <r>
    <n v="679"/>
    <s v="Davis Ltd"/>
    <s v="Synchronized motivating solution"/>
    <n v="1400"/>
    <n v="14511"/>
    <n v="1037"/>
    <x v="1"/>
    <n v="363"/>
    <s v="US"/>
    <s v="USD"/>
    <n v="1571374800"/>
    <n v="1571806800"/>
    <b v="0"/>
    <b v="1"/>
    <s v="food/food trucks"/>
    <x v="0"/>
    <n v="4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s v="US"/>
    <s v="USD"/>
    <n v="1576303200"/>
    <n v="1576476000"/>
    <b v="0"/>
    <b v="1"/>
    <s v="games/mobile games"/>
    <x v="6"/>
    <n v="48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s v="US"/>
    <s v="USD"/>
    <n v="1324447200"/>
    <n v="1324965600"/>
    <b v="0"/>
    <b v="0"/>
    <s v="theater/plays"/>
    <x v="3"/>
    <n v="96"/>
    <s v="plays"/>
    <x v="625"/>
    <d v="2011-12-27T06:00:00"/>
  </r>
  <r>
    <n v="682"/>
    <s v="Nguyen and Sons"/>
    <s v="Compatible 5thgeneration concept"/>
    <n v="5400"/>
    <n v="8109"/>
    <n v="150"/>
    <x v="1"/>
    <n v="103"/>
    <s v="US"/>
    <s v="USD"/>
    <n v="1386741600"/>
    <n v="1387519200"/>
    <b v="0"/>
    <b v="0"/>
    <s v="theater/plays"/>
    <x v="3"/>
    <n v="79"/>
    <s v="plays"/>
    <x v="626"/>
    <d v="2013-12-20T06:00:00"/>
  </r>
  <r>
    <n v="683"/>
    <s v="Jones PLC"/>
    <s v="Virtual systemic intranet"/>
    <n v="2300"/>
    <n v="8244"/>
    <n v="358"/>
    <x v="1"/>
    <n v="147"/>
    <s v="US"/>
    <s v="USD"/>
    <n v="1537074000"/>
    <n v="1537246800"/>
    <b v="0"/>
    <b v="0"/>
    <s v="theater/plays"/>
    <x v="3"/>
    <n v="56"/>
    <s v="plays"/>
    <x v="627"/>
    <d v="2018-09-18T05:00:00"/>
  </r>
  <r>
    <n v="684"/>
    <s v="Gilmore LLC"/>
    <s v="Optimized systemic algorithm"/>
    <n v="1400"/>
    <n v="7600"/>
    <n v="543"/>
    <x v="1"/>
    <n v="110"/>
    <s v="CA"/>
    <s v="CAD"/>
    <n v="1277787600"/>
    <n v="1279515600"/>
    <b v="0"/>
    <b v="0"/>
    <s v="publishing/nonfiction"/>
    <x v="5"/>
    <n v="69"/>
    <s v="nonfiction"/>
    <x v="628"/>
    <d v="2010-07-19T05:00:00"/>
  </r>
  <r>
    <n v="685"/>
    <s v="Lee-Cobb"/>
    <s v="Customizable homogeneous firmware"/>
    <n v="140000"/>
    <n v="94501"/>
    <n v="68"/>
    <x v="0"/>
    <n v="926"/>
    <s v="CA"/>
    <s v="CAD"/>
    <n v="1440306000"/>
    <n v="1442379600"/>
    <b v="0"/>
    <b v="0"/>
    <s v="theater/plays"/>
    <x v="3"/>
    <n v="102"/>
    <s v="plays"/>
    <x v="629"/>
    <d v="2015-09-16T05:00:00"/>
  </r>
  <r>
    <n v="686"/>
    <s v="Jones, Wiley and Robbins"/>
    <s v="Front-line cohesive extranet"/>
    <n v="7500"/>
    <n v="14381"/>
    <n v="192"/>
    <x v="1"/>
    <n v="134"/>
    <s v="US"/>
    <s v="USD"/>
    <n v="1522126800"/>
    <n v="1523077200"/>
    <b v="0"/>
    <b v="0"/>
    <s v="technology/wearables"/>
    <x v="2"/>
    <n v="107"/>
    <s v="wearables"/>
    <x v="630"/>
    <d v="2018-04-07T05:00:00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s v="theater/plays"/>
    <x v="3"/>
    <n v="52"/>
    <s v="plays"/>
    <x v="631"/>
    <d v="2017-03-15T05:00:00"/>
  </r>
  <r>
    <n v="688"/>
    <s v="Bowen, Davies and Burns"/>
    <s v="Devolved client-server monitoring"/>
    <n v="2900"/>
    <n v="12449"/>
    <n v="429"/>
    <x v="1"/>
    <n v="175"/>
    <s v="US"/>
    <s v="USD"/>
    <n v="1547100000"/>
    <n v="1548482400"/>
    <b v="0"/>
    <b v="1"/>
    <s v="film &amp; video/television"/>
    <x v="4"/>
    <n v="71"/>
    <s v="television"/>
    <x v="632"/>
    <d v="2019-01-26T06:00:00"/>
  </r>
  <r>
    <n v="689"/>
    <s v="Nguyen Inc"/>
    <s v="Seamless directional capacity"/>
    <n v="7300"/>
    <n v="7348"/>
    <n v="101"/>
    <x v="1"/>
    <n v="69"/>
    <s v="US"/>
    <s v="USD"/>
    <n v="1383022800"/>
    <n v="1384063200"/>
    <b v="0"/>
    <b v="0"/>
    <s v="technology/web"/>
    <x v="2"/>
    <n v="106"/>
    <s v="web"/>
    <x v="633"/>
    <d v="2013-11-10T06:00:00"/>
  </r>
  <r>
    <n v="690"/>
    <s v="Walsh-Watts"/>
    <s v="Polarized actuating implementation"/>
    <n v="3600"/>
    <n v="8158"/>
    <n v="227"/>
    <x v="1"/>
    <n v="190"/>
    <s v="US"/>
    <s v="USD"/>
    <n v="1322373600"/>
    <n v="1322892000"/>
    <b v="0"/>
    <b v="1"/>
    <s v="film &amp; video/documentary"/>
    <x v="4"/>
    <n v="43"/>
    <s v="documentary"/>
    <x v="634"/>
    <d v="2011-12-03T06:00:00"/>
  </r>
  <r>
    <n v="691"/>
    <s v="Ray, Li and Li"/>
    <s v="Front-line disintermediate hub"/>
    <n v="5000"/>
    <n v="7119"/>
    <n v="142"/>
    <x v="1"/>
    <n v="237"/>
    <s v="US"/>
    <s v="USD"/>
    <n v="1349240400"/>
    <n v="1350709200"/>
    <b v="1"/>
    <b v="1"/>
    <s v="film &amp; video/documentary"/>
    <x v="4"/>
    <n v="30"/>
    <s v="documentary"/>
    <x v="635"/>
    <d v="2012-10-20T05:00:00"/>
  </r>
  <r>
    <n v="692"/>
    <s v="Murray Ltd"/>
    <s v="Decentralized 4thgeneration challenge"/>
    <n v="6000"/>
    <n v="5438"/>
    <n v="91"/>
    <x v="0"/>
    <n v="77"/>
    <s v="GB"/>
    <s v="GBP"/>
    <n v="1562648400"/>
    <n v="1564203600"/>
    <b v="0"/>
    <b v="0"/>
    <s v="music/rock"/>
    <x v="1"/>
    <n v="71"/>
    <s v="rock"/>
    <x v="636"/>
    <d v="2019-07-27T05:00:00"/>
  </r>
  <r>
    <n v="693"/>
    <s v="Bradford-Silva"/>
    <s v="Reverse-engineered composite hierarchy"/>
    <n v="180400"/>
    <n v="115396"/>
    <n v="64"/>
    <x v="0"/>
    <n v="1748"/>
    <s v="US"/>
    <s v="USD"/>
    <n v="1508216400"/>
    <n v="1509685200"/>
    <b v="0"/>
    <b v="0"/>
    <s v="theater/plays"/>
    <x v="3"/>
    <n v="66"/>
    <s v="plays"/>
    <x v="637"/>
    <d v="2017-11-03T05:00:00"/>
  </r>
  <r>
    <n v="694"/>
    <s v="Mora-Bradley"/>
    <s v="Programmable tangible ability"/>
    <n v="9100"/>
    <n v="7656"/>
    <n v="84"/>
    <x v="0"/>
    <n v="79"/>
    <s v="US"/>
    <s v="USD"/>
    <n v="1511762400"/>
    <n v="1514959200"/>
    <b v="0"/>
    <b v="0"/>
    <s v="theater/plays"/>
    <x v="3"/>
    <n v="97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s v="IT"/>
    <s v="EUR"/>
    <n v="1447480800"/>
    <n v="1448863200"/>
    <b v="1"/>
    <b v="0"/>
    <s v="music/rock"/>
    <x v="1"/>
    <n v="63"/>
    <s v="rock"/>
    <x v="639"/>
    <d v="2015-11-30T06:00:00"/>
  </r>
  <r>
    <n v="696"/>
    <s v="Lopez, Reid and Johnson"/>
    <s v="Total real-time hardware"/>
    <n v="164100"/>
    <n v="96888"/>
    <n v="59"/>
    <x v="0"/>
    <n v="889"/>
    <s v="US"/>
    <s v="USD"/>
    <n v="1429506000"/>
    <n v="1429592400"/>
    <b v="0"/>
    <b v="1"/>
    <s v="theater/plays"/>
    <x v="3"/>
    <n v="109"/>
    <s v="plays"/>
    <x v="640"/>
    <d v="2015-04-21T05:00:00"/>
  </r>
  <r>
    <n v="697"/>
    <s v="Fox-Williams"/>
    <s v="Profound system-worthy functionalities"/>
    <n v="128900"/>
    <n v="196960"/>
    <n v="153"/>
    <x v="1"/>
    <n v="7295"/>
    <s v="US"/>
    <s v="USD"/>
    <n v="1522472400"/>
    <n v="1522645200"/>
    <b v="0"/>
    <b v="0"/>
    <s v="music/electric music"/>
    <x v="1"/>
    <n v="27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s v="CA"/>
    <s v="CAD"/>
    <n v="1322114400"/>
    <n v="1323324000"/>
    <b v="0"/>
    <b v="0"/>
    <s v="technology/wearables"/>
    <x v="2"/>
    <n v="65"/>
    <s v="wearables"/>
    <x v="642"/>
    <d v="2011-12-08T06:00:00"/>
  </r>
  <r>
    <n v="699"/>
    <s v="King Inc"/>
    <s v="Ergonomic dedicated focus group"/>
    <n v="7400"/>
    <n v="6245"/>
    <n v="84"/>
    <x v="0"/>
    <n v="56"/>
    <s v="US"/>
    <s v="USD"/>
    <n v="1561438800"/>
    <n v="1561525200"/>
    <b v="0"/>
    <b v="0"/>
    <s v="film &amp; video/drama"/>
    <x v="4"/>
    <n v="112"/>
    <s v="drama"/>
    <x v="230"/>
    <d v="2019-06-26T05:00:00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s v="technology/wearables"/>
    <x v="2"/>
    <n v="3"/>
    <s v="wearables"/>
    <x v="67"/>
    <d v="2010-02-09T06:00:00"/>
  </r>
  <r>
    <n v="701"/>
    <s v="Mcclain LLC"/>
    <s v="Open-source multi-tasking methodology"/>
    <n v="52000"/>
    <n v="91014"/>
    <n v="175"/>
    <x v="1"/>
    <n v="820"/>
    <s v="US"/>
    <s v="USD"/>
    <n v="1301202000"/>
    <n v="1301806800"/>
    <b v="1"/>
    <b v="0"/>
    <s v="theater/plays"/>
    <x v="3"/>
    <n v="111"/>
    <s v="plays"/>
    <x v="643"/>
    <d v="2011-04-03T05:00:00"/>
  </r>
  <r>
    <n v="702"/>
    <s v="Sims-Gross"/>
    <s v="Object-based attitude-oriented analyzer"/>
    <n v="8700"/>
    <n v="4710"/>
    <n v="54"/>
    <x v="0"/>
    <n v="83"/>
    <s v="US"/>
    <s v="USD"/>
    <n v="1374469200"/>
    <n v="1374901200"/>
    <b v="0"/>
    <b v="0"/>
    <s v="technology/wearables"/>
    <x v="2"/>
    <n v="57"/>
    <s v="wearables"/>
    <x v="644"/>
    <d v="2013-07-27T05:00:00"/>
  </r>
  <r>
    <n v="703"/>
    <s v="Perez Group"/>
    <s v="Cross-platform tertiary hub"/>
    <n v="63400"/>
    <n v="197728"/>
    <n v="312"/>
    <x v="1"/>
    <n v="2038"/>
    <s v="US"/>
    <s v="USD"/>
    <n v="1334984400"/>
    <n v="1336453200"/>
    <b v="1"/>
    <b v="1"/>
    <s v="publishing/translations"/>
    <x v="5"/>
    <n v="97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s v="US"/>
    <s v="USD"/>
    <n v="1467608400"/>
    <n v="1468904400"/>
    <b v="0"/>
    <b v="0"/>
    <s v="film &amp; video/animation"/>
    <x v="4"/>
    <n v="92"/>
    <s v="animation"/>
    <x v="646"/>
    <d v="2016-07-19T05:00:00"/>
  </r>
  <r>
    <n v="705"/>
    <s v="Ford LLC"/>
    <s v="Centralized tangible success"/>
    <n v="169700"/>
    <n v="168048"/>
    <n v="99"/>
    <x v="0"/>
    <n v="2025"/>
    <s v="GB"/>
    <s v="GBP"/>
    <n v="1386741600"/>
    <n v="1387087200"/>
    <b v="0"/>
    <b v="0"/>
    <s v="publishing/nonfiction"/>
    <x v="5"/>
    <n v="83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s v="AU"/>
    <s v="AUD"/>
    <n v="1546754400"/>
    <n v="1547445600"/>
    <b v="0"/>
    <b v="1"/>
    <s v="technology/web"/>
    <x v="2"/>
    <n v="103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s v="US"/>
    <s v="USD"/>
    <n v="1544248800"/>
    <n v="1547359200"/>
    <b v="0"/>
    <b v="0"/>
    <s v="film &amp; video/drama"/>
    <x v="4"/>
    <n v="69"/>
    <s v="drama"/>
    <x v="159"/>
    <d v="2019-01-13T06:00:00"/>
  </r>
  <r>
    <n v="708"/>
    <s v="Ortega LLC"/>
    <s v="Secured bifurcated intranet"/>
    <n v="1700"/>
    <n v="12020"/>
    <n v="707"/>
    <x v="1"/>
    <n v="137"/>
    <s v="CH"/>
    <s v="CHF"/>
    <n v="1495429200"/>
    <n v="1496293200"/>
    <b v="0"/>
    <b v="0"/>
    <s v="theater/plays"/>
    <x v="3"/>
    <n v="88"/>
    <s v="plays"/>
    <x v="648"/>
    <d v="2017-06-01T05:00:00"/>
  </r>
  <r>
    <n v="709"/>
    <s v="Silva, Walker and Martin"/>
    <s v="Grass-roots 4thgeneration product"/>
    <n v="9800"/>
    <n v="13954"/>
    <n v="142"/>
    <x v="1"/>
    <n v="186"/>
    <s v="IT"/>
    <s v="EUR"/>
    <n v="1334811600"/>
    <n v="1335416400"/>
    <b v="0"/>
    <b v="0"/>
    <s v="theater/plays"/>
    <x v="3"/>
    <n v="75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s v="US"/>
    <s v="USD"/>
    <n v="1531544400"/>
    <n v="1532149200"/>
    <b v="0"/>
    <b v="1"/>
    <s v="theater/plays"/>
    <x v="3"/>
    <n v="51"/>
    <s v="plays"/>
    <x v="649"/>
    <d v="2018-07-21T05:00:00"/>
  </r>
  <r>
    <n v="711"/>
    <s v="Anderson LLC"/>
    <s v="Customizable full-range artificial intelligence"/>
    <n v="6200"/>
    <n v="1260"/>
    <n v="20"/>
    <x v="0"/>
    <n v="14"/>
    <s v="IT"/>
    <s v="EUR"/>
    <n v="1453615200"/>
    <n v="1453788000"/>
    <b v="1"/>
    <b v="1"/>
    <s v="theater/plays"/>
    <x v="3"/>
    <n v="90"/>
    <s v="plays"/>
    <x v="248"/>
    <d v="2016-01-26T06:00:00"/>
  </r>
  <r>
    <n v="712"/>
    <s v="Garza-Bryant"/>
    <s v="Programmable leadingedge contingency"/>
    <n v="800"/>
    <n v="14725"/>
    <n v="1841"/>
    <x v="1"/>
    <n v="202"/>
    <s v="US"/>
    <s v="USD"/>
    <n v="1467954000"/>
    <n v="1471496400"/>
    <b v="0"/>
    <b v="0"/>
    <s v="theater/plays"/>
    <x v="3"/>
    <n v="73"/>
    <s v="plays"/>
    <x v="571"/>
    <d v="2016-08-18T05:00:00"/>
  </r>
  <r>
    <n v="713"/>
    <s v="Mays LLC"/>
    <s v="Multi-layered global groupware"/>
    <n v="6900"/>
    <n v="11174"/>
    <n v="162"/>
    <x v="1"/>
    <n v="103"/>
    <s v="US"/>
    <s v="USD"/>
    <n v="1471842000"/>
    <n v="1472878800"/>
    <b v="0"/>
    <b v="0"/>
    <s v="publishing/radio &amp; podcasts"/>
    <x v="5"/>
    <n v="108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s v="US"/>
    <s v="USD"/>
    <n v="1408424400"/>
    <n v="1408510800"/>
    <b v="0"/>
    <b v="0"/>
    <s v="music/rock"/>
    <x v="1"/>
    <n v="102"/>
    <s v="rock"/>
    <x v="1"/>
    <d v="2014-08-20T05:00:00"/>
  </r>
  <r>
    <n v="715"/>
    <s v="Fischer, Torres and Walker"/>
    <s v="Expanded even-keeled portal"/>
    <n v="118000"/>
    <n v="28870"/>
    <n v="24"/>
    <x v="0"/>
    <n v="656"/>
    <s v="US"/>
    <s v="USD"/>
    <n v="1281157200"/>
    <n v="1281589200"/>
    <b v="0"/>
    <b v="0"/>
    <s v="games/mobile games"/>
    <x v="6"/>
    <n v="44"/>
    <s v="mobile games"/>
    <x v="651"/>
    <d v="2010-08-12T05:00:00"/>
  </r>
  <r>
    <n v="716"/>
    <s v="Tapia, Kramer and Hicks"/>
    <s v="Advanced modular moderator"/>
    <n v="2000"/>
    <n v="10353"/>
    <n v="518"/>
    <x v="1"/>
    <n v="157"/>
    <s v="US"/>
    <s v="USD"/>
    <n v="1373432400"/>
    <n v="1375851600"/>
    <b v="0"/>
    <b v="1"/>
    <s v="theater/plays"/>
    <x v="3"/>
    <n v="66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s v="US"/>
    <s v="USD"/>
    <n v="1313989200"/>
    <n v="1315803600"/>
    <b v="0"/>
    <b v="0"/>
    <s v="film &amp; video/documentary"/>
    <x v="4"/>
    <n v="25"/>
    <s v="documentary"/>
    <x v="653"/>
    <d v="2011-09-12T05:00:00"/>
  </r>
  <r>
    <n v="718"/>
    <s v="Reyes PLC"/>
    <s v="Expanded optimal pricing structure"/>
    <n v="8300"/>
    <n v="8317"/>
    <n v="100"/>
    <x v="1"/>
    <n v="297"/>
    <s v="US"/>
    <s v="USD"/>
    <n v="1371445200"/>
    <n v="1373691600"/>
    <b v="0"/>
    <b v="0"/>
    <s v="technology/wearables"/>
    <x v="2"/>
    <n v="28"/>
    <s v="wearables"/>
    <x v="654"/>
    <d v="2013-07-13T05:00:00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s v="publishing/fiction"/>
    <x v="5"/>
    <n v="86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s v="DK"/>
    <s v="DKK"/>
    <n v="1519192800"/>
    <n v="1520402400"/>
    <b v="0"/>
    <b v="1"/>
    <s v="theater/plays"/>
    <x v="3"/>
    <n v="85"/>
    <s v="plays"/>
    <x v="656"/>
    <d v="2018-03-07T06:00:00"/>
  </r>
  <r>
    <n v="721"/>
    <s v="Dominguez-Owens"/>
    <s v="Open-architected systematic intranet"/>
    <n v="123600"/>
    <n v="5429"/>
    <n v="4"/>
    <x v="3"/>
    <n v="60"/>
    <s v="US"/>
    <s v="USD"/>
    <n v="1522818000"/>
    <n v="1523336400"/>
    <b v="0"/>
    <b v="0"/>
    <s v="music/rock"/>
    <x v="1"/>
    <n v="90"/>
    <s v="rock"/>
    <x v="657"/>
    <d v="2018-04-10T05:00:00"/>
  </r>
  <r>
    <n v="722"/>
    <s v="Thomas-Simmons"/>
    <s v="Proactive 24hour frame"/>
    <n v="48500"/>
    <n v="75906"/>
    <n v="157"/>
    <x v="1"/>
    <n v="3036"/>
    <s v="US"/>
    <s v="USD"/>
    <n v="1509948000"/>
    <n v="1512280800"/>
    <b v="0"/>
    <b v="0"/>
    <s v="film &amp; video/documentary"/>
    <x v="4"/>
    <n v="25"/>
    <s v="documentary"/>
    <x v="265"/>
    <d v="2017-12-03T06:00:00"/>
  </r>
  <r>
    <n v="723"/>
    <s v="Beck-Knight"/>
    <s v="Exclusive fresh-thinking model"/>
    <n v="4900"/>
    <n v="13250"/>
    <n v="270"/>
    <x v="1"/>
    <n v="144"/>
    <s v="AU"/>
    <s v="AUD"/>
    <n v="1456898400"/>
    <n v="1458709200"/>
    <b v="0"/>
    <b v="0"/>
    <s v="theater/plays"/>
    <x v="3"/>
    <n v="92"/>
    <s v="plays"/>
    <x v="658"/>
    <d v="2016-03-23T05:00:00"/>
  </r>
  <r>
    <n v="724"/>
    <s v="Mccoy Ltd"/>
    <s v="Business-focused encompassing intranet"/>
    <n v="8400"/>
    <n v="11261"/>
    <n v="134"/>
    <x v="1"/>
    <n v="121"/>
    <s v="GB"/>
    <s v="GBP"/>
    <n v="1413954000"/>
    <n v="1414126800"/>
    <b v="0"/>
    <b v="1"/>
    <s v="theater/plays"/>
    <x v="3"/>
    <n v="93"/>
    <s v="plays"/>
    <x v="659"/>
    <d v="2014-10-24T05:00:00"/>
  </r>
  <r>
    <n v="725"/>
    <s v="Dawson-Tyler"/>
    <s v="Optional 6thgeneration access"/>
    <n v="193200"/>
    <n v="97369"/>
    <n v="50"/>
    <x v="0"/>
    <n v="1596"/>
    <s v="US"/>
    <s v="USD"/>
    <n v="1416031200"/>
    <n v="1416204000"/>
    <b v="0"/>
    <b v="0"/>
    <s v="games/mobile games"/>
    <x v="6"/>
    <n v="61"/>
    <s v="mobile games"/>
    <x v="660"/>
    <d v="2014-11-17T06:00:00"/>
  </r>
  <r>
    <n v="726"/>
    <s v="Johns-Thomas"/>
    <s v="Realigned web-enabled functionalities"/>
    <n v="54300"/>
    <n v="48227"/>
    <n v="89"/>
    <x v="3"/>
    <n v="524"/>
    <s v="US"/>
    <s v="USD"/>
    <n v="1287982800"/>
    <n v="1288501200"/>
    <b v="0"/>
    <b v="1"/>
    <s v="theater/plays"/>
    <x v="3"/>
    <n v="92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s v="technology/web"/>
    <x v="2"/>
    <n v="81"/>
    <s v="web"/>
    <x v="4"/>
    <d v="2019-03-19T05:00:00"/>
  </r>
  <r>
    <n v="728"/>
    <s v="Stewart Inc"/>
    <s v="Versatile mission-critical knowledgebase"/>
    <n v="4200"/>
    <n v="735"/>
    <n v="18"/>
    <x v="0"/>
    <n v="10"/>
    <s v="US"/>
    <s v="USD"/>
    <n v="1464152400"/>
    <n v="1465102800"/>
    <b v="0"/>
    <b v="0"/>
    <s v="theater/plays"/>
    <x v="3"/>
    <n v="74"/>
    <s v="plays"/>
    <x v="662"/>
    <d v="2016-06-05T05:00:00"/>
  </r>
  <r>
    <n v="729"/>
    <s v="Moore Group"/>
    <s v="Multi-lateral object-oriented open system"/>
    <n v="5600"/>
    <n v="10397"/>
    <n v="186"/>
    <x v="1"/>
    <n v="122"/>
    <s v="US"/>
    <s v="USD"/>
    <n v="1359957600"/>
    <n v="1360130400"/>
    <b v="0"/>
    <b v="0"/>
    <s v="film &amp; video/drama"/>
    <x v="4"/>
    <n v="85"/>
    <s v="drama"/>
    <x v="663"/>
    <d v="2013-02-06T06:00:00"/>
  </r>
  <r>
    <n v="730"/>
    <s v="Carson PLC"/>
    <s v="Visionary system-worthy attitude"/>
    <n v="28800"/>
    <n v="118847"/>
    <n v="413"/>
    <x v="1"/>
    <n v="1071"/>
    <s v="CA"/>
    <s v="CAD"/>
    <n v="1432357200"/>
    <n v="1432875600"/>
    <b v="0"/>
    <b v="0"/>
    <s v="technology/wearables"/>
    <x v="2"/>
    <n v="111"/>
    <s v="wearables"/>
    <x v="664"/>
    <d v="2015-05-29T05:00:00"/>
  </r>
  <r>
    <n v="731"/>
    <s v="Cruz, Hall and Mason"/>
    <s v="Synergized content-based hierarchy"/>
    <n v="8000"/>
    <n v="7220"/>
    <n v="90"/>
    <x v="3"/>
    <n v="219"/>
    <s v="US"/>
    <s v="USD"/>
    <n v="1500786000"/>
    <n v="1500872400"/>
    <b v="0"/>
    <b v="0"/>
    <s v="technology/web"/>
    <x v="2"/>
    <n v="33"/>
    <s v="web"/>
    <x v="665"/>
    <d v="2017-07-24T05:00:00"/>
  </r>
  <r>
    <n v="732"/>
    <s v="Glass, Baker and Jones"/>
    <s v="Business-focused 24hour access"/>
    <n v="117000"/>
    <n v="107622"/>
    <n v="92"/>
    <x v="0"/>
    <n v="1121"/>
    <s v="US"/>
    <s v="USD"/>
    <n v="1490158800"/>
    <n v="1492146000"/>
    <b v="0"/>
    <b v="1"/>
    <s v="music/rock"/>
    <x v="1"/>
    <n v="96"/>
    <s v="rock"/>
    <x v="666"/>
    <d v="2017-04-14T05:00:00"/>
  </r>
  <r>
    <n v="733"/>
    <s v="Marquez-Kerr"/>
    <s v="Automated hybrid orchestration"/>
    <n v="15800"/>
    <n v="83267"/>
    <n v="527"/>
    <x v="1"/>
    <n v="980"/>
    <s v="US"/>
    <s v="USD"/>
    <n v="1406178000"/>
    <n v="1407301200"/>
    <b v="0"/>
    <b v="0"/>
    <s v="music/metal"/>
    <x v="1"/>
    <n v="85"/>
    <s v="metal"/>
    <x v="43"/>
    <d v="2014-08-06T05:00:00"/>
  </r>
  <r>
    <n v="734"/>
    <s v="Stone PLC"/>
    <s v="Exclusive 5thgeneration leverage"/>
    <n v="4200"/>
    <n v="13404"/>
    <n v="319"/>
    <x v="1"/>
    <n v="536"/>
    <s v="US"/>
    <s v="USD"/>
    <n v="1485583200"/>
    <n v="1486620000"/>
    <b v="0"/>
    <b v="1"/>
    <s v="theater/plays"/>
    <x v="3"/>
    <n v="25"/>
    <s v="plays"/>
    <x v="667"/>
    <d v="2017-02-09T06:00:00"/>
  </r>
  <r>
    <n v="735"/>
    <s v="Caldwell PLC"/>
    <s v="Grass-roots zero administration alliance"/>
    <n v="37100"/>
    <n v="131404"/>
    <n v="354"/>
    <x v="1"/>
    <n v="1991"/>
    <s v="US"/>
    <s v="USD"/>
    <n v="1459314000"/>
    <n v="1459918800"/>
    <b v="0"/>
    <b v="0"/>
    <s v="photography/photography books"/>
    <x v="7"/>
    <n v="66"/>
    <s v="photography books"/>
    <x v="668"/>
    <d v="2016-04-06T05:00:00"/>
  </r>
  <r>
    <n v="736"/>
    <s v="Silva-Hawkins"/>
    <s v="Proactive heuristic orchestration"/>
    <n v="7700"/>
    <n v="2533"/>
    <n v="33"/>
    <x v="3"/>
    <n v="29"/>
    <s v="US"/>
    <s v="USD"/>
    <n v="1424412000"/>
    <n v="1424757600"/>
    <b v="0"/>
    <b v="0"/>
    <s v="publishing/nonfiction"/>
    <x v="5"/>
    <n v="87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s v="US"/>
    <s v="USD"/>
    <n v="1478844000"/>
    <n v="1479880800"/>
    <b v="0"/>
    <b v="0"/>
    <s v="music/indie rock"/>
    <x v="1"/>
    <n v="28"/>
    <s v="indie rock"/>
    <x v="670"/>
    <d v="2016-11-23T06:00:00"/>
  </r>
  <r>
    <n v="738"/>
    <s v="Garcia Group"/>
    <s v="Extended zero administration software"/>
    <n v="74700"/>
    <n v="1557"/>
    <n v="2"/>
    <x v="0"/>
    <n v="15"/>
    <s v="US"/>
    <s v="USD"/>
    <n v="1416117600"/>
    <n v="1418018400"/>
    <b v="0"/>
    <b v="1"/>
    <s v="theater/plays"/>
    <x v="3"/>
    <n v="104"/>
    <s v="plays"/>
    <x v="671"/>
    <d v="2014-12-08T06:00:00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s v="music/indie rock"/>
    <x v="1"/>
    <n v="32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s v="US"/>
    <s v="USD"/>
    <n v="1486101600"/>
    <n v="1486360800"/>
    <b v="0"/>
    <b v="0"/>
    <s v="theater/plays"/>
    <x v="3"/>
    <n v="100"/>
    <s v="plays"/>
    <x v="673"/>
    <d v="2017-02-06T06:00:00"/>
  </r>
  <r>
    <n v="741"/>
    <s v="Garcia Ltd"/>
    <s v="Balanced mobile alliance"/>
    <n v="1200"/>
    <n v="14150"/>
    <n v="1179"/>
    <x v="1"/>
    <n v="130"/>
    <s v="US"/>
    <s v="USD"/>
    <n v="1274590800"/>
    <n v="1274677200"/>
    <b v="0"/>
    <b v="0"/>
    <s v="theater/plays"/>
    <x v="3"/>
    <n v="109"/>
    <s v="plays"/>
    <x v="674"/>
    <d v="2010-05-24T05:00:00"/>
  </r>
  <r>
    <n v="742"/>
    <s v="West-Stevens"/>
    <s v="Reactive solution-oriented groupware"/>
    <n v="1200"/>
    <n v="13513"/>
    <n v="1126"/>
    <x v="1"/>
    <n v="122"/>
    <s v="US"/>
    <s v="USD"/>
    <n v="1263880800"/>
    <n v="1267509600"/>
    <b v="0"/>
    <b v="0"/>
    <s v="music/electric music"/>
    <x v="1"/>
    <n v="11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s v="US"/>
    <s v="USD"/>
    <n v="1445403600"/>
    <n v="1445922000"/>
    <b v="0"/>
    <b v="1"/>
    <s v="theater/plays"/>
    <x v="3"/>
    <n v="30"/>
    <s v="plays"/>
    <x v="676"/>
    <d v="2015-10-27T05:00:0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s v="theater/plays"/>
    <x v="3"/>
    <n v="102"/>
    <s v="plays"/>
    <x v="342"/>
    <d v="2018-08-12T05:00:00"/>
  </r>
  <r>
    <n v="745"/>
    <s v="Hill, Mccann and Moore"/>
    <s v="Streamlined needs-based knowledge user"/>
    <n v="6900"/>
    <n v="2091"/>
    <n v="30"/>
    <x v="0"/>
    <n v="34"/>
    <s v="US"/>
    <s v="USD"/>
    <n v="1275195600"/>
    <n v="1277528400"/>
    <b v="0"/>
    <b v="0"/>
    <s v="technology/wearables"/>
    <x v="2"/>
    <n v="62"/>
    <s v="wearables"/>
    <x v="677"/>
    <d v="2010-06-26T05:00:00"/>
  </r>
  <r>
    <n v="746"/>
    <s v="Edwards LLC"/>
    <s v="Automated system-worthy structure"/>
    <n v="55800"/>
    <n v="118580"/>
    <n v="213"/>
    <x v="1"/>
    <n v="3388"/>
    <s v="US"/>
    <s v="USD"/>
    <n v="1318136400"/>
    <n v="1318568400"/>
    <b v="0"/>
    <b v="0"/>
    <s v="technology/web"/>
    <x v="2"/>
    <n v="35"/>
    <s v="web"/>
    <x v="678"/>
    <d v="2011-10-14T05:00:00"/>
  </r>
  <r>
    <n v="747"/>
    <s v="Greer and Sons"/>
    <s v="Secured clear-thinking intranet"/>
    <n v="4900"/>
    <n v="11214"/>
    <n v="229"/>
    <x v="1"/>
    <n v="280"/>
    <s v="US"/>
    <s v="USD"/>
    <n v="1283403600"/>
    <n v="1284354000"/>
    <b v="0"/>
    <b v="0"/>
    <s v="theater/plays"/>
    <x v="3"/>
    <n v="40"/>
    <s v="plays"/>
    <x v="679"/>
    <d v="2010-09-13T05:00:00"/>
  </r>
  <r>
    <n v="748"/>
    <s v="Martinez PLC"/>
    <s v="Cloned actuating architecture"/>
    <n v="194900"/>
    <n v="68137"/>
    <n v="35"/>
    <x v="3"/>
    <n v="614"/>
    <s v="US"/>
    <s v="USD"/>
    <n v="1267423200"/>
    <n v="1269579600"/>
    <b v="0"/>
    <b v="1"/>
    <s v="film &amp; video/animation"/>
    <x v="4"/>
    <n v="111"/>
    <s v="animation"/>
    <x v="680"/>
    <d v="2010-03-26T05:00:00"/>
  </r>
  <r>
    <n v="749"/>
    <s v="Hunter-Logan"/>
    <s v="Down-sized needs-based task-force"/>
    <n v="8600"/>
    <n v="13527"/>
    <n v="157"/>
    <x v="1"/>
    <n v="366"/>
    <s v="IT"/>
    <s v="EUR"/>
    <n v="1412744400"/>
    <n v="1413781200"/>
    <b v="0"/>
    <b v="1"/>
    <s v="technology/wearables"/>
    <x v="2"/>
    <n v="37"/>
    <s v="wearables"/>
    <x v="681"/>
    <d v="2014-10-20T05:00:00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s v="music/electric music"/>
    <x v="1"/>
    <n v="1"/>
    <s v="electric music"/>
    <x v="682"/>
    <d v="2010-07-26T05:00:00"/>
  </r>
  <r>
    <n v="751"/>
    <s v="Lane-Barber"/>
    <s v="Universal value-added moderator"/>
    <n v="3600"/>
    <n v="8363"/>
    <n v="232"/>
    <x v="1"/>
    <n v="270"/>
    <s v="US"/>
    <s v="USD"/>
    <n v="1458190800"/>
    <n v="1459486800"/>
    <b v="1"/>
    <b v="1"/>
    <s v="publishing/nonfiction"/>
    <x v="5"/>
    <n v="31"/>
    <s v="nonfiction"/>
    <x v="683"/>
    <d v="2016-04-01T05:00:00"/>
  </r>
  <r>
    <n v="752"/>
    <s v="Lowery Group"/>
    <s v="Sharable motivating emulation"/>
    <n v="5800"/>
    <n v="5362"/>
    <n v="92"/>
    <x v="3"/>
    <n v="114"/>
    <s v="US"/>
    <s v="USD"/>
    <n v="1280984400"/>
    <n v="1282539600"/>
    <b v="0"/>
    <b v="1"/>
    <s v="theater/plays"/>
    <x v="3"/>
    <n v="47"/>
    <s v="plays"/>
    <x v="684"/>
    <d v="2010-08-23T05:00:00"/>
  </r>
  <r>
    <n v="753"/>
    <s v="Guerrero-Griffin"/>
    <s v="Networked web-enabled product"/>
    <n v="4700"/>
    <n v="12065"/>
    <n v="257"/>
    <x v="1"/>
    <n v="137"/>
    <s v="US"/>
    <s v="USD"/>
    <n v="1274590800"/>
    <n v="1275886800"/>
    <b v="0"/>
    <b v="0"/>
    <s v="photography/photography books"/>
    <x v="7"/>
    <n v="88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s v="US"/>
    <s v="USD"/>
    <n v="1351400400"/>
    <n v="1355983200"/>
    <b v="0"/>
    <b v="0"/>
    <s v="theater/plays"/>
    <x v="3"/>
    <n v="37"/>
    <s v="plays"/>
    <x v="685"/>
    <d v="2012-12-20T06:00:00"/>
  </r>
  <r>
    <n v="755"/>
    <s v="Chen, Pollard and Clarke"/>
    <s v="Stand-alone multi-state project"/>
    <n v="4500"/>
    <n v="7496"/>
    <n v="167"/>
    <x v="1"/>
    <n v="288"/>
    <s v="DK"/>
    <s v="DKK"/>
    <n v="1514354400"/>
    <n v="1515391200"/>
    <b v="0"/>
    <b v="1"/>
    <s v="theater/plays"/>
    <x v="3"/>
    <n v="26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s v="US"/>
    <s v="USD"/>
    <n v="1421733600"/>
    <n v="1422252000"/>
    <b v="0"/>
    <b v="0"/>
    <s v="theater/plays"/>
    <x v="3"/>
    <n v="68"/>
    <s v="plays"/>
    <x v="686"/>
    <d v="2015-01-26T06:00:00"/>
  </r>
  <r>
    <n v="757"/>
    <s v="Callahan-Gilbert"/>
    <s v="Profit-focused motivating function"/>
    <n v="1400"/>
    <n v="5696"/>
    <n v="407"/>
    <x v="1"/>
    <n v="114"/>
    <s v="US"/>
    <s v="USD"/>
    <n v="1305176400"/>
    <n v="1305522000"/>
    <b v="0"/>
    <b v="0"/>
    <s v="film &amp; video/drama"/>
    <x v="4"/>
    <n v="50"/>
    <s v="drama"/>
    <x v="687"/>
    <d v="2011-05-16T05:00:00"/>
  </r>
  <r>
    <n v="758"/>
    <s v="Logan-Miranda"/>
    <s v="Proactive systemic firmware"/>
    <n v="29600"/>
    <n v="167005"/>
    <n v="564"/>
    <x v="1"/>
    <n v="1518"/>
    <s v="CA"/>
    <s v="CAD"/>
    <n v="1414126800"/>
    <n v="1414904400"/>
    <b v="0"/>
    <b v="0"/>
    <s v="music/rock"/>
    <x v="1"/>
    <n v="110"/>
    <s v="rock"/>
    <x v="688"/>
    <d v="2014-11-02T05:00:00"/>
  </r>
  <r>
    <n v="759"/>
    <s v="Rodriguez PLC"/>
    <s v="Grass-roots upward-trending installation"/>
    <n v="167500"/>
    <n v="114615"/>
    <n v="68"/>
    <x v="0"/>
    <n v="1274"/>
    <s v="US"/>
    <s v="USD"/>
    <n v="1517810400"/>
    <n v="1520402400"/>
    <b v="0"/>
    <b v="0"/>
    <s v="music/electric music"/>
    <x v="1"/>
    <n v="90"/>
    <s v="electric music"/>
    <x v="689"/>
    <d v="2018-03-07T06:00:00"/>
  </r>
  <r>
    <n v="760"/>
    <s v="Smith-Kennedy"/>
    <s v="Virtual heuristic hub"/>
    <n v="48300"/>
    <n v="16592"/>
    <n v="34"/>
    <x v="0"/>
    <n v="210"/>
    <s v="IT"/>
    <s v="EUR"/>
    <n v="1564635600"/>
    <n v="1567141200"/>
    <b v="0"/>
    <b v="1"/>
    <s v="games/video games"/>
    <x v="6"/>
    <n v="79"/>
    <s v="video games"/>
    <x v="690"/>
    <d v="2019-08-30T05:00:00"/>
  </r>
  <r>
    <n v="761"/>
    <s v="Mitchell-Lee"/>
    <s v="Customizable leadingedge model"/>
    <n v="2200"/>
    <n v="14420"/>
    <n v="655"/>
    <x v="1"/>
    <n v="166"/>
    <s v="US"/>
    <s v="USD"/>
    <n v="1500699600"/>
    <n v="1501131600"/>
    <b v="0"/>
    <b v="0"/>
    <s v="music/rock"/>
    <x v="1"/>
    <n v="87"/>
    <s v="rock"/>
    <x v="691"/>
    <d v="2017-07-27T05:00:00"/>
  </r>
  <r>
    <n v="762"/>
    <s v="Davis Ltd"/>
    <s v="Upgradable uniform service-desk"/>
    <n v="3500"/>
    <n v="6204"/>
    <n v="177"/>
    <x v="1"/>
    <n v="100"/>
    <s v="AU"/>
    <s v="AUD"/>
    <n v="1354082400"/>
    <n v="1355032800"/>
    <b v="0"/>
    <b v="0"/>
    <s v="music/jazz"/>
    <x v="1"/>
    <n v="62"/>
    <s v="jazz"/>
    <x v="692"/>
    <d v="2012-12-09T06:00:00"/>
  </r>
  <r>
    <n v="763"/>
    <s v="Rowland PLC"/>
    <s v="Inverse client-driven product"/>
    <n v="5600"/>
    <n v="6338"/>
    <n v="113"/>
    <x v="1"/>
    <n v="235"/>
    <s v="US"/>
    <s v="USD"/>
    <n v="1336453200"/>
    <n v="1339477200"/>
    <b v="0"/>
    <b v="1"/>
    <s v="theater/plays"/>
    <x v="3"/>
    <n v="27"/>
    <s v="plays"/>
    <x v="693"/>
    <d v="2012-06-12T05:00:00"/>
  </r>
  <r>
    <n v="764"/>
    <s v="Shaffer-Mason"/>
    <s v="Managed bandwidth-monitored system engine"/>
    <n v="1100"/>
    <n v="8010"/>
    <n v="728"/>
    <x v="1"/>
    <n v="148"/>
    <s v="US"/>
    <s v="USD"/>
    <n v="1305262800"/>
    <n v="1305954000"/>
    <b v="0"/>
    <b v="0"/>
    <s v="music/rock"/>
    <x v="1"/>
    <n v="54"/>
    <s v="rock"/>
    <x v="694"/>
    <d v="2011-05-21T05:00:00"/>
  </r>
  <r>
    <n v="765"/>
    <s v="Matthews LLC"/>
    <s v="Advanced transitional help-desk"/>
    <n v="3900"/>
    <n v="8125"/>
    <n v="208"/>
    <x v="1"/>
    <n v="198"/>
    <s v="US"/>
    <s v="USD"/>
    <n v="1492232400"/>
    <n v="1494392400"/>
    <b v="1"/>
    <b v="1"/>
    <s v="music/indie rock"/>
    <x v="1"/>
    <n v="4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s v="AU"/>
    <s v="AUD"/>
    <n v="1537333200"/>
    <n v="1537419600"/>
    <b v="0"/>
    <b v="0"/>
    <s v="film &amp; video/science fiction"/>
    <x v="4"/>
    <n v="55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s v="US"/>
    <s v="USD"/>
    <n v="1444107600"/>
    <n v="1447999200"/>
    <b v="0"/>
    <b v="0"/>
    <s v="publishing/translations"/>
    <x v="5"/>
    <n v="108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s v="theater/plays"/>
    <x v="3"/>
    <n v="74"/>
    <s v="plays"/>
    <x v="626"/>
    <d v="2013-12-26T06:00:00"/>
  </r>
  <r>
    <n v="769"/>
    <s v="Johnson-Morales"/>
    <s v="Devolved 24hour forecast"/>
    <n v="125600"/>
    <n v="109106"/>
    <n v="87"/>
    <x v="0"/>
    <n v="3410"/>
    <s v="US"/>
    <s v="USD"/>
    <n v="1376542800"/>
    <n v="1378789200"/>
    <b v="0"/>
    <b v="0"/>
    <s v="games/video games"/>
    <x v="6"/>
    <n v="32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s v="IT"/>
    <s v="EUR"/>
    <n v="1397451600"/>
    <n v="1398056400"/>
    <b v="0"/>
    <b v="1"/>
    <s v="theater/plays"/>
    <x v="3"/>
    <n v="54"/>
    <s v="plays"/>
    <x v="698"/>
    <d v="2014-04-21T05:00:00"/>
  </r>
  <r>
    <n v="771"/>
    <s v="Smith, Mack and Williams"/>
    <s v="Self-enabling 5thgeneration paradigm"/>
    <n v="5600"/>
    <n v="2769"/>
    <n v="49"/>
    <x v="3"/>
    <n v="26"/>
    <s v="US"/>
    <s v="USD"/>
    <n v="1548482400"/>
    <n v="1550815200"/>
    <b v="0"/>
    <b v="0"/>
    <s v="theater/plays"/>
    <x v="3"/>
    <n v="107"/>
    <s v="plays"/>
    <x v="699"/>
    <d v="2019-02-22T06:00:00"/>
  </r>
  <r>
    <n v="772"/>
    <s v="Johnson-Pace"/>
    <s v="Persistent 3rdgeneration moratorium"/>
    <n v="149600"/>
    <n v="169586"/>
    <n v="113"/>
    <x v="1"/>
    <n v="5139"/>
    <s v="US"/>
    <s v="USD"/>
    <n v="1549692000"/>
    <n v="1550037600"/>
    <b v="0"/>
    <b v="0"/>
    <s v="music/indie rock"/>
    <x v="1"/>
    <n v="33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s v="US"/>
    <s v="USD"/>
    <n v="1492059600"/>
    <n v="1492923600"/>
    <b v="0"/>
    <b v="0"/>
    <s v="theater/plays"/>
    <x v="3"/>
    <n v="43"/>
    <s v="plays"/>
    <x v="701"/>
    <d v="2017-04-23T05:00:00"/>
  </r>
  <r>
    <n v="774"/>
    <s v="Gonzalez-Snow"/>
    <s v="Polarized user-facing interface"/>
    <n v="5000"/>
    <n v="6775"/>
    <n v="136"/>
    <x v="1"/>
    <n v="78"/>
    <s v="IT"/>
    <s v="EUR"/>
    <n v="1463979600"/>
    <n v="1467522000"/>
    <b v="0"/>
    <b v="0"/>
    <s v="technology/web"/>
    <x v="2"/>
    <n v="87"/>
    <s v="web"/>
    <x v="702"/>
    <d v="2016-07-03T05:00:00"/>
  </r>
  <r>
    <n v="775"/>
    <s v="Murphy LLC"/>
    <s v="Customer-focused non-volatile framework"/>
    <n v="9400"/>
    <n v="968"/>
    <n v="10"/>
    <x v="0"/>
    <n v="10"/>
    <s v="US"/>
    <s v="USD"/>
    <n v="1415253600"/>
    <n v="1416117600"/>
    <b v="0"/>
    <b v="0"/>
    <s v="music/rock"/>
    <x v="1"/>
    <n v="97"/>
    <s v="rock"/>
    <x v="703"/>
    <d v="2014-11-16T06:00:00"/>
  </r>
  <r>
    <n v="776"/>
    <s v="Taylor-Rowe"/>
    <s v="Synchronized multimedia frame"/>
    <n v="110800"/>
    <n v="72623"/>
    <n v="66"/>
    <x v="0"/>
    <n v="2201"/>
    <s v="US"/>
    <s v="USD"/>
    <n v="1562216400"/>
    <n v="1563771600"/>
    <b v="0"/>
    <b v="0"/>
    <s v="theater/plays"/>
    <x v="3"/>
    <n v="33"/>
    <s v="plays"/>
    <x v="704"/>
    <d v="2019-07-22T05:00:00"/>
  </r>
  <r>
    <n v="777"/>
    <s v="Henderson Ltd"/>
    <s v="Open-architected stable algorithm"/>
    <n v="93800"/>
    <n v="45987"/>
    <n v="49"/>
    <x v="0"/>
    <n v="676"/>
    <s v="US"/>
    <s v="USD"/>
    <n v="1316754000"/>
    <n v="1319259600"/>
    <b v="0"/>
    <b v="0"/>
    <s v="theater/plays"/>
    <x v="3"/>
    <n v="68"/>
    <s v="plays"/>
    <x v="431"/>
    <d v="2011-10-22T05:00:00"/>
  </r>
  <r>
    <n v="778"/>
    <s v="Moss-Guzman"/>
    <s v="Cross-platform optimizing website"/>
    <n v="1300"/>
    <n v="10243"/>
    <n v="788"/>
    <x v="1"/>
    <n v="174"/>
    <s v="CH"/>
    <s v="CHF"/>
    <n v="1313211600"/>
    <n v="1313643600"/>
    <b v="0"/>
    <b v="0"/>
    <s v="film &amp; video/animation"/>
    <x v="4"/>
    <n v="59"/>
    <s v="animation"/>
    <x v="705"/>
    <d v="2011-08-18T05:00:00"/>
  </r>
  <r>
    <n v="779"/>
    <s v="Webb Group"/>
    <s v="Public-key actuating projection"/>
    <n v="108700"/>
    <n v="87293"/>
    <n v="80"/>
    <x v="0"/>
    <n v="831"/>
    <s v="US"/>
    <s v="USD"/>
    <n v="1439528400"/>
    <n v="1440306000"/>
    <b v="0"/>
    <b v="1"/>
    <s v="theater/plays"/>
    <x v="3"/>
    <n v="105"/>
    <s v="plays"/>
    <x v="706"/>
    <d v="2015-08-23T05:00:00"/>
  </r>
  <r>
    <n v="780"/>
    <s v="Brooks-Rodriguez"/>
    <s v="Implemented intangible instruction set"/>
    <n v="5100"/>
    <n v="5421"/>
    <n v="106"/>
    <x v="1"/>
    <n v="164"/>
    <s v="US"/>
    <s v="USD"/>
    <n v="1469163600"/>
    <n v="1470805200"/>
    <b v="0"/>
    <b v="1"/>
    <s v="film &amp; video/drama"/>
    <x v="4"/>
    <n v="33"/>
    <s v="drama"/>
    <x v="707"/>
    <d v="2016-08-10T05:00:00"/>
  </r>
  <r>
    <n v="781"/>
    <s v="Thomas Ltd"/>
    <s v="Cross-group interactive architecture"/>
    <n v="8700"/>
    <n v="4414"/>
    <n v="51"/>
    <x v="3"/>
    <n v="56"/>
    <s v="CH"/>
    <s v="CHF"/>
    <n v="1288501200"/>
    <n v="1292911200"/>
    <b v="0"/>
    <b v="0"/>
    <s v="theater/plays"/>
    <x v="3"/>
    <n v="79"/>
    <s v="plays"/>
    <x v="708"/>
    <d v="2010-12-21T06:00:00"/>
  </r>
  <r>
    <n v="782"/>
    <s v="Williams and Sons"/>
    <s v="Centralized asymmetric framework"/>
    <n v="5100"/>
    <n v="10981"/>
    <n v="215"/>
    <x v="1"/>
    <n v="161"/>
    <s v="US"/>
    <s v="USD"/>
    <n v="1298959200"/>
    <n v="1301374800"/>
    <b v="0"/>
    <b v="1"/>
    <s v="film &amp; video/animation"/>
    <x v="4"/>
    <n v="68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s v="US"/>
    <s v="USD"/>
    <n v="1387260000"/>
    <n v="1387864800"/>
    <b v="0"/>
    <b v="0"/>
    <s v="music/rock"/>
    <x v="1"/>
    <n v="76"/>
    <s v="rock"/>
    <x v="710"/>
    <d v="2013-12-24T06:00:00"/>
  </r>
  <r>
    <n v="784"/>
    <s v="Byrd Group"/>
    <s v="Profound fault-tolerant model"/>
    <n v="88900"/>
    <n v="102535"/>
    <n v="115"/>
    <x v="1"/>
    <n v="3308"/>
    <s v="US"/>
    <s v="USD"/>
    <n v="1457244000"/>
    <n v="1458190800"/>
    <b v="0"/>
    <b v="0"/>
    <s v="technology/web"/>
    <x v="2"/>
    <n v="31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s v="AU"/>
    <s v="AUD"/>
    <n v="1556341200"/>
    <n v="1559278800"/>
    <b v="0"/>
    <b v="1"/>
    <s v="film &amp; video/animation"/>
    <x v="4"/>
    <n v="102"/>
    <s v="animation"/>
    <x v="157"/>
    <d v="2019-05-31T05:00:00"/>
  </r>
  <r>
    <n v="786"/>
    <s v="Smith-Brown"/>
    <s v="Object-based content-based ability"/>
    <n v="1500"/>
    <n v="10946"/>
    <n v="730"/>
    <x v="1"/>
    <n v="207"/>
    <s v="IT"/>
    <s v="EUR"/>
    <n v="1522126800"/>
    <n v="1522731600"/>
    <b v="0"/>
    <b v="1"/>
    <s v="music/jazz"/>
    <x v="1"/>
    <n v="53"/>
    <s v="jazz"/>
    <x v="630"/>
    <d v="2018-04-03T05:00:00"/>
  </r>
  <r>
    <n v="787"/>
    <s v="Vance-Glover"/>
    <s v="Progressive coherent secured line"/>
    <n v="61200"/>
    <n v="60994"/>
    <n v="100"/>
    <x v="0"/>
    <n v="859"/>
    <s v="CA"/>
    <s v="CAD"/>
    <n v="1305954000"/>
    <n v="1306731600"/>
    <b v="0"/>
    <b v="0"/>
    <s v="music/rock"/>
    <x v="1"/>
    <n v="71"/>
    <s v="rock"/>
    <x v="712"/>
    <d v="2011-05-30T05:00:00"/>
  </r>
  <r>
    <n v="788"/>
    <s v="Joyce PLC"/>
    <s v="Synchronized directional capability"/>
    <n v="3600"/>
    <n v="3174"/>
    <n v="88"/>
    <x v="2"/>
    <n v="31"/>
    <s v="US"/>
    <s v="USD"/>
    <n v="1350709200"/>
    <n v="1352527200"/>
    <b v="0"/>
    <b v="0"/>
    <s v="film &amp; video/animation"/>
    <x v="4"/>
    <n v="102"/>
    <s v="animation"/>
    <x v="93"/>
    <d v="2012-11-10T06:00:00"/>
  </r>
  <r>
    <n v="789"/>
    <s v="Kennedy-Miller"/>
    <s v="Cross-platform composite migration"/>
    <n v="9000"/>
    <n v="3351"/>
    <n v="37"/>
    <x v="0"/>
    <n v="45"/>
    <s v="US"/>
    <s v="USD"/>
    <n v="1401166800"/>
    <n v="1404363600"/>
    <b v="0"/>
    <b v="0"/>
    <s v="theater/plays"/>
    <x v="3"/>
    <n v="74"/>
    <s v="plays"/>
    <x v="713"/>
    <d v="2014-07-03T05:00:00"/>
  </r>
  <r>
    <n v="790"/>
    <s v="White-Obrien"/>
    <s v="Operative local pricing structure"/>
    <n v="185900"/>
    <n v="56774"/>
    <n v="31"/>
    <x v="3"/>
    <n v="1113"/>
    <s v="US"/>
    <s v="USD"/>
    <n v="1266127200"/>
    <n v="1266645600"/>
    <b v="0"/>
    <b v="0"/>
    <s v="theater/plays"/>
    <x v="3"/>
    <n v="51"/>
    <s v="plays"/>
    <x v="714"/>
    <d v="2010-02-20T06:00:00"/>
  </r>
  <r>
    <n v="791"/>
    <s v="Stafford, Hess and Raymond"/>
    <s v="Optional web-enabled extranet"/>
    <n v="2100"/>
    <n v="540"/>
    <n v="26"/>
    <x v="0"/>
    <n v="6"/>
    <s v="US"/>
    <s v="USD"/>
    <n v="1481436000"/>
    <n v="1482818400"/>
    <b v="0"/>
    <b v="0"/>
    <s v="food/food trucks"/>
    <x v="0"/>
    <n v="9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s v="theater/plays"/>
    <x v="3"/>
    <n v="97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s v="CH"/>
    <s v="CHF"/>
    <n v="1372136400"/>
    <n v="1372482000"/>
    <b v="0"/>
    <b v="0"/>
    <s v="publishing/nonfiction"/>
    <x v="5"/>
    <n v="72"/>
    <s v="nonfiction"/>
    <x v="448"/>
    <d v="2013-06-29T05:00:00"/>
  </r>
  <r>
    <n v="794"/>
    <s v="Welch Inc"/>
    <s v="Optional optimal website"/>
    <n v="6600"/>
    <n v="8276"/>
    <n v="125"/>
    <x v="1"/>
    <n v="110"/>
    <s v="US"/>
    <s v="USD"/>
    <n v="1513922400"/>
    <n v="1514959200"/>
    <b v="0"/>
    <b v="0"/>
    <s v="music/rock"/>
    <x v="1"/>
    <n v="75"/>
    <s v="rock"/>
    <x v="717"/>
    <d v="2018-01-03T06:00:00"/>
  </r>
  <r>
    <n v="795"/>
    <s v="Vasquez Inc"/>
    <s v="Stand-alone asynchronous functionalities"/>
    <n v="7100"/>
    <n v="1022"/>
    <n v="14"/>
    <x v="0"/>
    <n v="31"/>
    <s v="US"/>
    <s v="USD"/>
    <n v="1477976400"/>
    <n v="1478235600"/>
    <b v="0"/>
    <b v="0"/>
    <s v="film &amp; video/drama"/>
    <x v="4"/>
    <n v="33"/>
    <s v="drama"/>
    <x v="718"/>
    <d v="2016-11-04T05:00:00"/>
  </r>
  <r>
    <n v="796"/>
    <s v="Freeman-Ferguson"/>
    <s v="Profound full-range open system"/>
    <n v="7800"/>
    <n v="4275"/>
    <n v="55"/>
    <x v="0"/>
    <n v="78"/>
    <s v="US"/>
    <s v="USD"/>
    <n v="1407474000"/>
    <n v="1408078800"/>
    <b v="0"/>
    <b v="1"/>
    <s v="games/mobile games"/>
    <x v="6"/>
    <n v="55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s v="US"/>
    <s v="USD"/>
    <n v="1546149600"/>
    <n v="1548136800"/>
    <b v="0"/>
    <b v="0"/>
    <s v="technology/web"/>
    <x v="2"/>
    <n v="45"/>
    <s v="web"/>
    <x v="720"/>
    <d v="2019-01-22T06:00:00"/>
  </r>
  <r>
    <n v="798"/>
    <s v="Small-Fuentes"/>
    <s v="Seamless maximized product"/>
    <n v="3400"/>
    <n v="6408"/>
    <n v="188"/>
    <x v="1"/>
    <n v="121"/>
    <s v="US"/>
    <s v="USD"/>
    <n v="1338440400"/>
    <n v="1340859600"/>
    <b v="0"/>
    <b v="1"/>
    <s v="theater/plays"/>
    <x v="3"/>
    <n v="53"/>
    <s v="plays"/>
    <x v="721"/>
    <d v="2012-06-28T05:00:00"/>
  </r>
  <r>
    <n v="799"/>
    <s v="Reid-Day"/>
    <s v="Devolved tertiary time-frame"/>
    <n v="84500"/>
    <n v="73522"/>
    <n v="87"/>
    <x v="0"/>
    <n v="1225"/>
    <s v="GB"/>
    <s v="GBP"/>
    <n v="1454133600"/>
    <n v="1454479200"/>
    <b v="0"/>
    <b v="0"/>
    <s v="theater/plays"/>
    <x v="3"/>
    <n v="60"/>
    <s v="plays"/>
    <x v="722"/>
    <d v="2016-02-03T06:00:00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s v="music/rock"/>
    <x v="1"/>
    <n v="1"/>
    <s v="rock"/>
    <x v="139"/>
    <d v="2015-06-16T05:00:00"/>
  </r>
  <r>
    <n v="801"/>
    <s v="Olson-Bishop"/>
    <s v="User-friendly high-level initiative"/>
    <n v="2300"/>
    <n v="4667"/>
    <n v="203"/>
    <x v="1"/>
    <n v="106"/>
    <s v="US"/>
    <s v="USD"/>
    <n v="1577772000"/>
    <n v="1579672800"/>
    <b v="0"/>
    <b v="1"/>
    <s v="photography/photography books"/>
    <x v="7"/>
    <n v="44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s v="US"/>
    <s v="USD"/>
    <n v="1562216400"/>
    <n v="1562389200"/>
    <b v="0"/>
    <b v="0"/>
    <s v="photography/photography books"/>
    <x v="7"/>
    <n v="86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s v="theater/plays"/>
    <x v="3"/>
    <n v="28"/>
    <s v="plays"/>
    <x v="724"/>
    <d v="2019-03-02T06:00:00"/>
  </r>
  <r>
    <n v="804"/>
    <s v="English-Mccullough"/>
    <s v="Business-focused discrete software"/>
    <n v="2600"/>
    <n v="6987"/>
    <n v="269"/>
    <x v="1"/>
    <n v="218"/>
    <s v="US"/>
    <s v="USD"/>
    <n v="1514872800"/>
    <n v="1516600800"/>
    <b v="0"/>
    <b v="0"/>
    <s v="music/rock"/>
    <x v="1"/>
    <n v="32"/>
    <s v="rock"/>
    <x v="725"/>
    <d v="2018-01-22T06:00:00"/>
  </r>
  <r>
    <n v="805"/>
    <s v="Smith-Nguyen"/>
    <s v="Advanced intermediate Graphic Interface"/>
    <n v="9700"/>
    <n v="4932"/>
    <n v="51"/>
    <x v="0"/>
    <n v="67"/>
    <s v="AU"/>
    <s v="AUD"/>
    <n v="1416031200"/>
    <n v="1420437600"/>
    <b v="0"/>
    <b v="0"/>
    <s v="film &amp; video/documentary"/>
    <x v="4"/>
    <n v="74"/>
    <s v="documentary"/>
    <x v="660"/>
    <d v="2015-01-05T06:00:00"/>
  </r>
  <r>
    <n v="806"/>
    <s v="Harmon-Madden"/>
    <s v="Adaptive holistic hub"/>
    <n v="700"/>
    <n v="8262"/>
    <n v="1180"/>
    <x v="1"/>
    <n v="76"/>
    <s v="US"/>
    <s v="USD"/>
    <n v="1330927200"/>
    <n v="1332997200"/>
    <b v="0"/>
    <b v="1"/>
    <s v="film &amp; video/drama"/>
    <x v="4"/>
    <n v="109"/>
    <s v="drama"/>
    <x v="726"/>
    <d v="2012-03-29T05:00:0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s v="theater/plays"/>
    <x v="3"/>
    <n v="43"/>
    <s v="plays"/>
    <x v="727"/>
    <d v="2019-11-28T06:00:00"/>
  </r>
  <r>
    <n v="808"/>
    <s v="Harris, Medina and Mitchell"/>
    <s v="Enhanced regional flexibility"/>
    <n v="5200"/>
    <n v="1583"/>
    <n v="30"/>
    <x v="0"/>
    <n v="19"/>
    <s v="US"/>
    <s v="USD"/>
    <n v="1463461200"/>
    <n v="1464930000"/>
    <b v="0"/>
    <b v="0"/>
    <s v="food/food trucks"/>
    <x v="0"/>
    <n v="83"/>
    <s v="food trucks"/>
    <x v="728"/>
    <d v="2016-06-03T05:00:00"/>
  </r>
  <r>
    <n v="809"/>
    <s v="Williams and Sons"/>
    <s v="Public-key bottom-line algorithm"/>
    <n v="140800"/>
    <n v="88536"/>
    <n v="63"/>
    <x v="0"/>
    <n v="2108"/>
    <s v="CH"/>
    <s v="CHF"/>
    <n v="1344920400"/>
    <n v="1345006800"/>
    <b v="0"/>
    <b v="0"/>
    <s v="film &amp; video/documentary"/>
    <x v="4"/>
    <n v="42"/>
    <s v="documentary"/>
    <x v="729"/>
    <d v="2012-08-15T05:00:00"/>
  </r>
  <r>
    <n v="810"/>
    <s v="Ball-Fisher"/>
    <s v="Multi-layered intangible instruction set"/>
    <n v="6400"/>
    <n v="12360"/>
    <n v="193"/>
    <x v="1"/>
    <n v="221"/>
    <s v="US"/>
    <s v="USD"/>
    <n v="1511848800"/>
    <n v="1512712800"/>
    <b v="0"/>
    <b v="1"/>
    <s v="theater/plays"/>
    <x v="3"/>
    <n v="56"/>
    <s v="plays"/>
    <x v="730"/>
    <d v="2017-12-08T06:00:00"/>
  </r>
  <r>
    <n v="811"/>
    <s v="Page, Holt and Mack"/>
    <s v="Fundamental methodical emulation"/>
    <n v="92500"/>
    <n v="71320"/>
    <n v="77"/>
    <x v="0"/>
    <n v="679"/>
    <s v="US"/>
    <s v="USD"/>
    <n v="1452319200"/>
    <n v="1452492000"/>
    <b v="0"/>
    <b v="1"/>
    <s v="games/video games"/>
    <x v="6"/>
    <n v="105"/>
    <s v="video games"/>
    <x v="731"/>
    <d v="2016-01-11T06:00:00"/>
  </r>
  <r>
    <n v="812"/>
    <s v="Landry Group"/>
    <s v="Expanded value-added hardware"/>
    <n v="59700"/>
    <n v="134640"/>
    <n v="226"/>
    <x v="1"/>
    <n v="2805"/>
    <s v="CA"/>
    <s v="CAD"/>
    <n v="1523854800"/>
    <n v="1524286800"/>
    <b v="0"/>
    <b v="0"/>
    <s v="publishing/nonfiction"/>
    <x v="5"/>
    <n v="48"/>
    <s v="nonfiction"/>
    <x v="78"/>
    <d v="2018-04-21T05:00:00"/>
  </r>
  <r>
    <n v="813"/>
    <s v="Buckley Group"/>
    <s v="Diverse high-level attitude"/>
    <n v="3200"/>
    <n v="7661"/>
    <n v="239"/>
    <x v="1"/>
    <n v="68"/>
    <s v="US"/>
    <s v="USD"/>
    <n v="1346043600"/>
    <n v="1346907600"/>
    <b v="0"/>
    <b v="0"/>
    <s v="games/video games"/>
    <x v="6"/>
    <n v="113"/>
    <s v="video games"/>
    <x v="732"/>
    <d v="2012-09-06T05:00:00"/>
  </r>
  <r>
    <n v="814"/>
    <s v="Vincent PLC"/>
    <s v="Visionary 24hour analyzer"/>
    <n v="3200"/>
    <n v="2950"/>
    <n v="92"/>
    <x v="0"/>
    <n v="36"/>
    <s v="DK"/>
    <s v="DKK"/>
    <n v="1464325200"/>
    <n v="1464498000"/>
    <b v="0"/>
    <b v="1"/>
    <s v="music/rock"/>
    <x v="1"/>
    <n v="82"/>
    <s v="rock"/>
    <x v="733"/>
    <d v="2016-05-29T05:00:00"/>
  </r>
  <r>
    <n v="815"/>
    <s v="Watson-Douglas"/>
    <s v="Centralized bandwidth-monitored leverage"/>
    <n v="9000"/>
    <n v="11721"/>
    <n v="130"/>
    <x v="1"/>
    <n v="183"/>
    <s v="CA"/>
    <s v="CAD"/>
    <n v="1511935200"/>
    <n v="1514181600"/>
    <b v="0"/>
    <b v="0"/>
    <s v="music/rock"/>
    <x v="1"/>
    <n v="64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s v="US"/>
    <s v="USD"/>
    <n v="1392012000"/>
    <n v="1392184800"/>
    <b v="1"/>
    <b v="1"/>
    <s v="theater/plays"/>
    <x v="3"/>
    <n v="106"/>
    <s v="plays"/>
    <x v="406"/>
    <d v="2014-02-12T06:00:00"/>
  </r>
  <r>
    <n v="817"/>
    <s v="Alvarez-Bauer"/>
    <s v="Front-line intermediate moderator"/>
    <n v="51300"/>
    <n v="189192"/>
    <n v="369"/>
    <x v="1"/>
    <n v="2489"/>
    <s v="IT"/>
    <s v="EUR"/>
    <n v="1556946000"/>
    <n v="1559365200"/>
    <b v="0"/>
    <b v="1"/>
    <s v="publishing/nonfiction"/>
    <x v="5"/>
    <n v="76"/>
    <s v="nonfiction"/>
    <x v="735"/>
    <d v="2019-06-01T05:00:00"/>
  </r>
  <r>
    <n v="818"/>
    <s v="Martinez LLC"/>
    <s v="Automated local secured line"/>
    <n v="700"/>
    <n v="7664"/>
    <n v="1095"/>
    <x v="1"/>
    <n v="69"/>
    <s v="US"/>
    <s v="USD"/>
    <n v="1548050400"/>
    <n v="1549173600"/>
    <b v="0"/>
    <b v="1"/>
    <s v="theater/plays"/>
    <x v="3"/>
    <n v="111"/>
    <s v="plays"/>
    <x v="736"/>
    <d v="2019-02-03T06:00:00"/>
  </r>
  <r>
    <n v="819"/>
    <s v="Buck-Khan"/>
    <s v="Integrated bandwidth-monitored alliance"/>
    <n v="8900"/>
    <n v="4509"/>
    <n v="51"/>
    <x v="0"/>
    <n v="47"/>
    <s v="US"/>
    <s v="USD"/>
    <n v="1353736800"/>
    <n v="1355032800"/>
    <b v="1"/>
    <b v="0"/>
    <s v="games/video games"/>
    <x v="6"/>
    <n v="9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s v="GB"/>
    <s v="GBP"/>
    <n v="1532840400"/>
    <n v="1533963600"/>
    <b v="0"/>
    <b v="1"/>
    <s v="music/rock"/>
    <x v="1"/>
    <n v="43"/>
    <s v="rock"/>
    <x v="192"/>
    <d v="2018-08-11T05:00:00"/>
  </r>
  <r>
    <n v="821"/>
    <s v="Alvarez-Andrews"/>
    <s v="Extended impactful secured line"/>
    <n v="4900"/>
    <n v="14273"/>
    <n v="291"/>
    <x v="1"/>
    <n v="210"/>
    <s v="US"/>
    <s v="USD"/>
    <n v="1488261600"/>
    <n v="1489381200"/>
    <b v="0"/>
    <b v="0"/>
    <s v="film &amp; video/documentary"/>
    <x v="4"/>
    <n v="68"/>
    <s v="documentary"/>
    <x v="738"/>
    <d v="2017-03-13T05:00:00"/>
  </r>
  <r>
    <n v="822"/>
    <s v="Stewart and Sons"/>
    <s v="Distributed optimizing protocol"/>
    <n v="54000"/>
    <n v="188982"/>
    <n v="350"/>
    <x v="1"/>
    <n v="2100"/>
    <s v="US"/>
    <s v="USD"/>
    <n v="1393567200"/>
    <n v="1395032400"/>
    <b v="0"/>
    <b v="0"/>
    <s v="music/rock"/>
    <x v="1"/>
    <n v="90"/>
    <s v="rock"/>
    <x v="739"/>
    <d v="2014-03-17T05:00:00"/>
  </r>
  <r>
    <n v="823"/>
    <s v="Dyer Inc"/>
    <s v="Secured well-modulated system engine"/>
    <n v="4100"/>
    <n v="14640"/>
    <n v="357"/>
    <x v="1"/>
    <n v="252"/>
    <s v="US"/>
    <s v="USD"/>
    <n v="1410325200"/>
    <n v="1412485200"/>
    <b v="1"/>
    <b v="1"/>
    <s v="music/rock"/>
    <x v="1"/>
    <n v="58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s v="US"/>
    <s v="USD"/>
    <n v="1276923600"/>
    <n v="1279688400"/>
    <b v="0"/>
    <b v="1"/>
    <s v="publishing/nonfiction"/>
    <x v="5"/>
    <n v="84"/>
    <s v="nonfiction"/>
    <x v="740"/>
    <d v="2010-07-21T05:00:00"/>
  </r>
  <r>
    <n v="825"/>
    <s v="Solomon PLC"/>
    <s v="Open-architected 24/7 infrastructure"/>
    <n v="3600"/>
    <n v="13950"/>
    <n v="388"/>
    <x v="1"/>
    <n v="157"/>
    <s v="GB"/>
    <s v="GBP"/>
    <n v="1500958800"/>
    <n v="1501995600"/>
    <b v="0"/>
    <b v="0"/>
    <s v="film &amp; video/shorts"/>
    <x v="4"/>
    <n v="89"/>
    <s v="shorts"/>
    <x v="145"/>
    <d v="2017-08-06T05:00:00"/>
  </r>
  <r>
    <n v="826"/>
    <s v="Miller-Hubbard"/>
    <s v="Digitized 6thgeneration Local Area Network"/>
    <n v="2800"/>
    <n v="12797"/>
    <n v="457"/>
    <x v="1"/>
    <n v="194"/>
    <s v="US"/>
    <s v="USD"/>
    <n v="1292220000"/>
    <n v="1294639200"/>
    <b v="0"/>
    <b v="1"/>
    <s v="theater/plays"/>
    <x v="3"/>
    <n v="66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s v="AU"/>
    <s v="AUD"/>
    <n v="1304398800"/>
    <n v="1305435600"/>
    <b v="0"/>
    <b v="1"/>
    <s v="film &amp; video/drama"/>
    <x v="4"/>
    <n v="75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s v="theater/plays"/>
    <x v="3"/>
    <n v="70"/>
    <s v="plays"/>
    <x v="202"/>
    <d v="2018-09-22T05:00:00"/>
  </r>
  <r>
    <n v="829"/>
    <s v="Baker-Higgins"/>
    <s v="Vision-oriented scalable portal"/>
    <n v="9600"/>
    <n v="4929"/>
    <n v="51"/>
    <x v="0"/>
    <n v="154"/>
    <s v="US"/>
    <s v="USD"/>
    <n v="1433826000"/>
    <n v="1435122000"/>
    <b v="0"/>
    <b v="0"/>
    <s v="theater/plays"/>
    <x v="3"/>
    <n v="32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s v="US"/>
    <s v="USD"/>
    <n v="1514959200"/>
    <n v="1520056800"/>
    <b v="0"/>
    <b v="0"/>
    <s v="theater/plays"/>
    <x v="3"/>
    <n v="65"/>
    <s v="plays"/>
    <x v="744"/>
    <d v="2018-03-03T06:00:00"/>
  </r>
  <r>
    <n v="831"/>
    <s v="Ward PLC"/>
    <s v="Front-line bottom-line Graphic Interface"/>
    <n v="97100"/>
    <n v="105817"/>
    <n v="109"/>
    <x v="1"/>
    <n v="4233"/>
    <s v="US"/>
    <s v="USD"/>
    <n v="1332738000"/>
    <n v="1335675600"/>
    <b v="0"/>
    <b v="0"/>
    <s v="photography/photography books"/>
    <x v="7"/>
    <n v="25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s v="DK"/>
    <s v="DKK"/>
    <n v="1445490000"/>
    <n v="1448431200"/>
    <b v="1"/>
    <b v="0"/>
    <s v="publishing/translations"/>
    <x v="5"/>
    <n v="10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s v="DK"/>
    <s v="DKK"/>
    <n v="1297663200"/>
    <n v="1298613600"/>
    <b v="0"/>
    <b v="0"/>
    <s v="publishing/translations"/>
    <x v="5"/>
    <n v="6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s v="US"/>
    <s v="USD"/>
    <n v="1371963600"/>
    <n v="1372482000"/>
    <b v="0"/>
    <b v="0"/>
    <s v="theater/plays"/>
    <x v="3"/>
    <n v="94"/>
    <s v="plays"/>
    <x v="362"/>
    <d v="2013-06-29T05:00:00"/>
  </r>
  <r>
    <n v="835"/>
    <s v="Hodges, Smith and Kelly"/>
    <s v="Future-proofed 24hour model"/>
    <n v="86200"/>
    <n v="77355"/>
    <n v="90"/>
    <x v="0"/>
    <n v="1758"/>
    <s v="US"/>
    <s v="USD"/>
    <n v="1425103200"/>
    <n v="1425621600"/>
    <b v="0"/>
    <b v="0"/>
    <s v="technology/web"/>
    <x v="2"/>
    <n v="44"/>
    <s v="web"/>
    <x v="748"/>
    <d v="2015-03-06T06:00:00"/>
  </r>
  <r>
    <n v="836"/>
    <s v="Macias Inc"/>
    <s v="Optimized didactic intranet"/>
    <n v="8100"/>
    <n v="6086"/>
    <n v="75"/>
    <x v="0"/>
    <n v="94"/>
    <s v="US"/>
    <s v="USD"/>
    <n v="1265349600"/>
    <n v="1266300000"/>
    <b v="0"/>
    <b v="0"/>
    <s v="music/indie rock"/>
    <x v="1"/>
    <n v="65"/>
    <s v="indie rock"/>
    <x v="749"/>
    <d v="2010-02-16T06:00:00"/>
  </r>
  <r>
    <n v="837"/>
    <s v="Cook-Ortiz"/>
    <s v="Right-sized dedicated standardization"/>
    <n v="17700"/>
    <n v="150960"/>
    <n v="853"/>
    <x v="1"/>
    <n v="1797"/>
    <s v="US"/>
    <s v="USD"/>
    <n v="1301202000"/>
    <n v="1305867600"/>
    <b v="0"/>
    <b v="0"/>
    <s v="music/jazz"/>
    <x v="1"/>
    <n v="84"/>
    <s v="jazz"/>
    <x v="643"/>
    <d v="2011-05-20T05:00:00"/>
  </r>
  <r>
    <n v="838"/>
    <s v="Jordan-Fischer"/>
    <s v="Vision-oriented high-level extranet"/>
    <n v="6400"/>
    <n v="8890"/>
    <n v="139"/>
    <x v="1"/>
    <n v="261"/>
    <s v="US"/>
    <s v="USD"/>
    <n v="1538024400"/>
    <n v="1538802000"/>
    <b v="0"/>
    <b v="0"/>
    <s v="theater/plays"/>
    <x v="3"/>
    <n v="34"/>
    <s v="plays"/>
    <x v="750"/>
    <d v="2018-10-06T05:00:00"/>
  </r>
  <r>
    <n v="839"/>
    <s v="Pierce-Ramirez"/>
    <s v="Organized scalable initiative"/>
    <n v="7700"/>
    <n v="14644"/>
    <n v="190"/>
    <x v="1"/>
    <n v="157"/>
    <s v="US"/>
    <s v="USD"/>
    <n v="1395032400"/>
    <n v="1398920400"/>
    <b v="0"/>
    <b v="1"/>
    <s v="film &amp; video/documentary"/>
    <x v="4"/>
    <n v="93"/>
    <s v="documentary"/>
    <x v="751"/>
    <d v="2014-05-01T05:00:00"/>
  </r>
  <r>
    <n v="840"/>
    <s v="Howell and Sons"/>
    <s v="Enhanced regional moderator"/>
    <n v="116300"/>
    <n v="116583"/>
    <n v="100"/>
    <x v="1"/>
    <n v="3533"/>
    <s v="US"/>
    <s v="USD"/>
    <n v="1405486800"/>
    <n v="1405659600"/>
    <b v="0"/>
    <b v="1"/>
    <s v="theater/plays"/>
    <x v="3"/>
    <n v="3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s v="US"/>
    <s v="USD"/>
    <n v="1455861600"/>
    <n v="1457244000"/>
    <b v="0"/>
    <b v="0"/>
    <s v="technology/web"/>
    <x v="2"/>
    <n v="84"/>
    <s v="web"/>
    <x v="753"/>
    <d v="2016-03-06T06:00:00"/>
  </r>
  <r>
    <n v="842"/>
    <s v="Lawson and Sons"/>
    <s v="Reverse-engineered multi-tasking product"/>
    <n v="1500"/>
    <n v="8447"/>
    <n v="563"/>
    <x v="1"/>
    <n v="132"/>
    <s v="IT"/>
    <s v="EUR"/>
    <n v="1529038800"/>
    <n v="1529298000"/>
    <b v="0"/>
    <b v="0"/>
    <s v="technology/wearables"/>
    <x v="2"/>
    <n v="64"/>
    <s v="wearables"/>
    <x v="754"/>
    <d v="2018-06-18T05:00:00"/>
  </r>
  <r>
    <n v="843"/>
    <s v="Porter-Hicks"/>
    <s v="De-engineered next generation parallelism"/>
    <n v="8800"/>
    <n v="2703"/>
    <n v="31"/>
    <x v="0"/>
    <n v="33"/>
    <s v="US"/>
    <s v="USD"/>
    <n v="1535259600"/>
    <n v="1535778000"/>
    <b v="0"/>
    <b v="0"/>
    <s v="photography/photography books"/>
    <x v="7"/>
    <n v="82"/>
    <s v="photography books"/>
    <x v="755"/>
    <d v="2018-09-01T05:00:00"/>
  </r>
  <r>
    <n v="844"/>
    <s v="Rodriguez-Hansen"/>
    <s v="Intuitive cohesive groupware"/>
    <n v="8800"/>
    <n v="8747"/>
    <n v="99"/>
    <x v="3"/>
    <n v="94"/>
    <s v="US"/>
    <s v="USD"/>
    <n v="1327212000"/>
    <n v="1327471200"/>
    <b v="0"/>
    <b v="0"/>
    <s v="film &amp; video/documentary"/>
    <x v="4"/>
    <n v="93"/>
    <s v="documentary"/>
    <x v="756"/>
    <d v="2012-01-25T06:00:00"/>
  </r>
  <r>
    <n v="845"/>
    <s v="Williams LLC"/>
    <s v="Up-sized high-level access"/>
    <n v="69900"/>
    <n v="138087"/>
    <n v="198"/>
    <x v="1"/>
    <n v="1354"/>
    <s v="GB"/>
    <s v="GBP"/>
    <n v="1526360400"/>
    <n v="1529557200"/>
    <b v="0"/>
    <b v="0"/>
    <s v="technology/web"/>
    <x v="2"/>
    <n v="102"/>
    <s v="web"/>
    <x v="757"/>
    <d v="2018-06-21T05:00:00"/>
  </r>
  <r>
    <n v="846"/>
    <s v="Cooper, Stanley and Bryant"/>
    <s v="Phased empowering success"/>
    <n v="1000"/>
    <n v="5085"/>
    <n v="509"/>
    <x v="1"/>
    <n v="48"/>
    <s v="US"/>
    <s v="USD"/>
    <n v="1532149200"/>
    <n v="1535259600"/>
    <b v="1"/>
    <b v="1"/>
    <s v="technology/web"/>
    <x v="2"/>
    <n v="106"/>
    <s v="web"/>
    <x v="758"/>
    <d v="2018-08-26T05:00:00"/>
  </r>
  <r>
    <n v="847"/>
    <s v="Miller, Glenn and Adams"/>
    <s v="Distributed actuating project"/>
    <n v="4700"/>
    <n v="11174"/>
    <n v="238"/>
    <x v="1"/>
    <n v="110"/>
    <s v="US"/>
    <s v="USD"/>
    <n v="1515304800"/>
    <n v="1515564000"/>
    <b v="0"/>
    <b v="0"/>
    <s v="food/food trucks"/>
    <x v="0"/>
    <n v="102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s v="US"/>
    <s v="USD"/>
    <n v="1276318800"/>
    <n v="1277096400"/>
    <b v="0"/>
    <b v="0"/>
    <s v="film &amp; video/drama"/>
    <x v="4"/>
    <n v="63"/>
    <s v="drama"/>
    <x v="760"/>
    <d v="2010-06-21T05:00:00"/>
  </r>
  <r>
    <n v="849"/>
    <s v="Jones-Ryan"/>
    <s v="Vision-oriented uniform instruction set"/>
    <n v="6700"/>
    <n v="8917"/>
    <n v="133"/>
    <x v="1"/>
    <n v="307"/>
    <s v="US"/>
    <s v="USD"/>
    <n v="1328767200"/>
    <n v="1329026400"/>
    <b v="0"/>
    <b v="1"/>
    <s v="music/indie rock"/>
    <x v="1"/>
    <n v="29"/>
    <s v="indie rock"/>
    <x v="761"/>
    <d v="2012-02-12T06:00:00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s v="music/rock"/>
    <x v="1"/>
    <n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s v="US"/>
    <s v="USD"/>
    <n v="1335934800"/>
    <n v="1338786000"/>
    <b v="0"/>
    <b v="0"/>
    <s v="music/electric music"/>
    <x v="1"/>
    <n v="78"/>
    <s v="electric music"/>
    <x v="444"/>
    <d v="2012-06-04T05:00:00"/>
  </r>
  <r>
    <n v="852"/>
    <s v="Brady Ltd"/>
    <s v="Open-source reciprocal standardization"/>
    <n v="4900"/>
    <n v="2505"/>
    <n v="51"/>
    <x v="0"/>
    <n v="31"/>
    <s v="US"/>
    <s v="USD"/>
    <n v="1310792400"/>
    <n v="1311656400"/>
    <b v="0"/>
    <b v="1"/>
    <s v="games/video games"/>
    <x v="6"/>
    <n v="81"/>
    <s v="video games"/>
    <x v="763"/>
    <d v="2011-07-26T05:00:00"/>
  </r>
  <r>
    <n v="853"/>
    <s v="Collier LLC"/>
    <s v="Secured well-modulated projection"/>
    <n v="17100"/>
    <n v="111502"/>
    <n v="652"/>
    <x v="1"/>
    <n v="1467"/>
    <s v="CA"/>
    <s v="CAD"/>
    <n v="1308546000"/>
    <n v="1308978000"/>
    <b v="0"/>
    <b v="1"/>
    <s v="music/indie rock"/>
    <x v="1"/>
    <n v="76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s v="CA"/>
    <s v="CAD"/>
    <n v="1574056800"/>
    <n v="1576389600"/>
    <b v="0"/>
    <b v="0"/>
    <s v="publishing/fiction"/>
    <x v="5"/>
    <n v="73"/>
    <s v="fiction"/>
    <x v="765"/>
    <d v="2019-12-15T06:00:00"/>
  </r>
  <r>
    <n v="855"/>
    <s v="Moses-Terry"/>
    <s v="Horizontal clear-thinking framework"/>
    <n v="23400"/>
    <n v="23956"/>
    <n v="102"/>
    <x v="1"/>
    <n v="452"/>
    <s v="AU"/>
    <s v="AUD"/>
    <n v="1308373200"/>
    <n v="1311051600"/>
    <b v="0"/>
    <b v="0"/>
    <s v="theater/plays"/>
    <x v="3"/>
    <n v="53"/>
    <s v="plays"/>
    <x v="766"/>
    <d v="2011-07-19T05:00:00"/>
  </r>
  <r>
    <n v="856"/>
    <s v="Williams and Sons"/>
    <s v="Profound composite core"/>
    <n v="2400"/>
    <n v="8558"/>
    <n v="357"/>
    <x v="1"/>
    <n v="158"/>
    <s v="US"/>
    <s v="USD"/>
    <n v="1335243600"/>
    <n v="1336712400"/>
    <b v="0"/>
    <b v="0"/>
    <s v="food/food trucks"/>
    <x v="0"/>
    <n v="54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s v="CH"/>
    <s v="CHF"/>
    <n v="1328421600"/>
    <n v="1330408800"/>
    <b v="1"/>
    <b v="0"/>
    <s v="film &amp; video/shorts"/>
    <x v="4"/>
    <n v="33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s v="US"/>
    <s v="USD"/>
    <n v="1524286800"/>
    <n v="1524891600"/>
    <b v="1"/>
    <b v="0"/>
    <s v="food/food trucks"/>
    <x v="0"/>
    <n v="79"/>
    <s v="food trucks"/>
    <x v="769"/>
    <d v="2018-04-28T05:00:00"/>
  </r>
  <r>
    <n v="859"/>
    <s v="Martinez Ltd"/>
    <s v="Multi-layered upward-trending groupware"/>
    <n v="7300"/>
    <n v="2594"/>
    <n v="36"/>
    <x v="0"/>
    <n v="63"/>
    <s v="US"/>
    <s v="USD"/>
    <n v="1362117600"/>
    <n v="1363669200"/>
    <b v="0"/>
    <b v="1"/>
    <s v="theater/plays"/>
    <x v="3"/>
    <n v="41"/>
    <s v="plays"/>
    <x v="770"/>
    <d v="2013-03-19T05:00:00"/>
  </r>
  <r>
    <n v="860"/>
    <s v="Lee PLC"/>
    <s v="Re-contextualized leadingedge firmware"/>
    <n v="2000"/>
    <n v="5033"/>
    <n v="252"/>
    <x v="1"/>
    <n v="65"/>
    <s v="US"/>
    <s v="USD"/>
    <n v="1550556000"/>
    <n v="1551420000"/>
    <b v="0"/>
    <b v="1"/>
    <s v="technology/wearables"/>
    <x v="2"/>
    <n v="77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s v="US"/>
    <s v="USD"/>
    <n v="1269147600"/>
    <n v="1269838800"/>
    <b v="0"/>
    <b v="0"/>
    <s v="theater/plays"/>
    <x v="3"/>
    <n v="57"/>
    <s v="plays"/>
    <x v="772"/>
    <d v="2010-03-29T05:00:00"/>
  </r>
  <r>
    <n v="862"/>
    <s v="Lewis and Sons"/>
    <s v="Profound disintermediate open system"/>
    <n v="3500"/>
    <n v="6560"/>
    <n v="187"/>
    <x v="1"/>
    <n v="85"/>
    <s v="US"/>
    <s v="USD"/>
    <n v="1312174800"/>
    <n v="1312520400"/>
    <b v="0"/>
    <b v="0"/>
    <s v="theater/plays"/>
    <x v="3"/>
    <n v="77"/>
    <s v="plays"/>
    <x v="773"/>
    <d v="2011-08-05T05:00:00"/>
  </r>
  <r>
    <n v="863"/>
    <s v="Davis-Johnson"/>
    <s v="Automated reciprocal protocol"/>
    <n v="1400"/>
    <n v="5415"/>
    <n v="387"/>
    <x v="1"/>
    <n v="217"/>
    <s v="US"/>
    <s v="USD"/>
    <n v="1434517200"/>
    <n v="1436504400"/>
    <b v="0"/>
    <b v="1"/>
    <s v="film &amp; video/television"/>
    <x v="4"/>
    <n v="25"/>
    <s v="television"/>
    <x v="774"/>
    <d v="2015-07-10T05:00:00"/>
  </r>
  <r>
    <n v="864"/>
    <s v="Stevenson-Thompson"/>
    <s v="Automated static workforce"/>
    <n v="4200"/>
    <n v="14577"/>
    <n v="347"/>
    <x v="1"/>
    <n v="150"/>
    <s v="US"/>
    <s v="USD"/>
    <n v="1471582800"/>
    <n v="1472014800"/>
    <b v="0"/>
    <b v="0"/>
    <s v="film &amp; video/shorts"/>
    <x v="4"/>
    <n v="97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s v="US"/>
    <s v="USD"/>
    <n v="1410757200"/>
    <n v="1411534800"/>
    <b v="0"/>
    <b v="0"/>
    <s v="theater/plays"/>
    <x v="3"/>
    <n v="46"/>
    <s v="plays"/>
    <x v="776"/>
    <d v="2014-09-24T05:00:00"/>
  </r>
  <r>
    <n v="866"/>
    <s v="Jackson-Brown"/>
    <s v="Versatile 5thgeneration matrices"/>
    <n v="182800"/>
    <n v="79045"/>
    <n v="43"/>
    <x v="3"/>
    <n v="898"/>
    <s v="US"/>
    <s v="USD"/>
    <n v="1304830800"/>
    <n v="1304917200"/>
    <b v="0"/>
    <b v="0"/>
    <s v="photography/photography books"/>
    <x v="7"/>
    <n v="88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s v="US"/>
    <s v="USD"/>
    <n v="1539061200"/>
    <n v="1539579600"/>
    <b v="0"/>
    <b v="0"/>
    <s v="food/food trucks"/>
    <x v="0"/>
    <n v="26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s v="US"/>
    <s v="USD"/>
    <n v="1381554000"/>
    <n v="1382504400"/>
    <b v="0"/>
    <b v="0"/>
    <s v="theater/plays"/>
    <x v="3"/>
    <n v="103"/>
    <s v="plays"/>
    <x v="779"/>
    <d v="2013-10-23T05:00:00"/>
  </r>
  <r>
    <n v="869"/>
    <s v="Brown-Williams"/>
    <s v="Multi-channeled responsive product"/>
    <n v="161900"/>
    <n v="38376"/>
    <n v="24"/>
    <x v="0"/>
    <n v="526"/>
    <s v="US"/>
    <s v="USD"/>
    <n v="1277096400"/>
    <n v="1278306000"/>
    <b v="0"/>
    <b v="0"/>
    <s v="film &amp; video/drama"/>
    <x v="4"/>
    <n v="73"/>
    <s v="drama"/>
    <x v="780"/>
    <d v="2010-07-05T05:00:00"/>
  </r>
  <r>
    <n v="870"/>
    <s v="Hansen-Austin"/>
    <s v="Adaptive demand-driven encryption"/>
    <n v="7700"/>
    <n v="6920"/>
    <n v="90"/>
    <x v="0"/>
    <n v="121"/>
    <s v="US"/>
    <s v="USD"/>
    <n v="1440392400"/>
    <n v="1442552400"/>
    <b v="0"/>
    <b v="0"/>
    <s v="theater/plays"/>
    <x v="3"/>
    <n v="57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s v="US"/>
    <s v="USD"/>
    <n v="1509512400"/>
    <n v="1511071200"/>
    <b v="0"/>
    <b v="1"/>
    <s v="theater/plays"/>
    <x v="3"/>
    <n v="84"/>
    <s v="plays"/>
    <x v="535"/>
    <d v="2017-11-19T06:00:00"/>
  </r>
  <r>
    <n v="872"/>
    <s v="Davis LLC"/>
    <s v="Compatible logistical paradigm"/>
    <n v="4700"/>
    <n v="7992"/>
    <n v="170"/>
    <x v="1"/>
    <n v="81"/>
    <s v="AU"/>
    <s v="AUD"/>
    <n v="1535950800"/>
    <n v="1536382800"/>
    <b v="0"/>
    <b v="0"/>
    <s v="film &amp; video/science fiction"/>
    <x v="4"/>
    <n v="99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s v="US"/>
    <s v="USD"/>
    <n v="1389160800"/>
    <n v="1389592800"/>
    <b v="0"/>
    <b v="0"/>
    <s v="photography/photography books"/>
    <x v="7"/>
    <n v="42"/>
    <s v="photography books"/>
    <x v="781"/>
    <d v="2014-01-13T06:00:00"/>
  </r>
  <r>
    <n v="874"/>
    <s v="Chung-Nguyen"/>
    <s v="Managed discrete parallelism"/>
    <n v="40200"/>
    <n v="139468"/>
    <n v="347"/>
    <x v="1"/>
    <n v="4358"/>
    <s v="US"/>
    <s v="USD"/>
    <n v="1271998800"/>
    <n v="1275282000"/>
    <b v="0"/>
    <b v="1"/>
    <s v="photography/photography books"/>
    <x v="7"/>
    <n v="32"/>
    <s v="photography books"/>
    <x v="782"/>
    <d v="2010-05-31T05:00:00"/>
  </r>
  <r>
    <n v="875"/>
    <s v="Mueller-Harmon"/>
    <s v="Implemented tangible approach"/>
    <n v="7900"/>
    <n v="5465"/>
    <n v="69"/>
    <x v="0"/>
    <n v="67"/>
    <s v="US"/>
    <s v="USD"/>
    <n v="1294898400"/>
    <n v="1294984800"/>
    <b v="0"/>
    <b v="0"/>
    <s v="music/rock"/>
    <x v="1"/>
    <n v="82"/>
    <s v="rock"/>
    <x v="783"/>
    <d v="2011-01-14T06:00:00"/>
  </r>
  <r>
    <n v="876"/>
    <s v="Dixon, Perez and Banks"/>
    <s v="Re-engineered encompassing definition"/>
    <n v="8300"/>
    <n v="2111"/>
    <n v="25"/>
    <x v="0"/>
    <n v="57"/>
    <s v="CA"/>
    <s v="CAD"/>
    <n v="1559970000"/>
    <n v="1562043600"/>
    <b v="0"/>
    <b v="0"/>
    <s v="photography/photography books"/>
    <x v="7"/>
    <n v="3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s v="US"/>
    <s v="USD"/>
    <n v="1469509200"/>
    <n v="1469595600"/>
    <b v="0"/>
    <b v="0"/>
    <s v="food/food trucks"/>
    <x v="0"/>
    <n v="103"/>
    <s v="food trucks"/>
    <x v="785"/>
    <d v="2016-07-27T05:00:00"/>
  </r>
  <r>
    <n v="878"/>
    <s v="Lutz Group"/>
    <s v="Enterprise-wide foreground paradigm"/>
    <n v="2700"/>
    <n v="1012"/>
    <n v="37"/>
    <x v="0"/>
    <n v="12"/>
    <s v="IT"/>
    <s v="EUR"/>
    <n v="1579068000"/>
    <n v="1581141600"/>
    <b v="0"/>
    <b v="0"/>
    <s v="music/metal"/>
    <x v="1"/>
    <n v="84"/>
    <s v="metal"/>
    <x v="786"/>
    <d v="2020-02-08T06:00:00"/>
  </r>
  <r>
    <n v="879"/>
    <s v="Ortiz Inc"/>
    <s v="Stand-alone incremental parallelism"/>
    <n v="1000"/>
    <n v="5438"/>
    <n v="544"/>
    <x v="1"/>
    <n v="53"/>
    <s v="US"/>
    <s v="USD"/>
    <n v="1487743200"/>
    <n v="1488520800"/>
    <b v="0"/>
    <b v="0"/>
    <s v="publishing/nonfiction"/>
    <x v="5"/>
    <n v="103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s v="US"/>
    <s v="USD"/>
    <n v="1563685200"/>
    <n v="1563858000"/>
    <b v="0"/>
    <b v="0"/>
    <s v="music/electric music"/>
    <x v="1"/>
    <n v="80"/>
    <s v="electric music"/>
    <x v="788"/>
    <d v="2019-07-23T05:00:00"/>
  </r>
  <r>
    <n v="881"/>
    <s v="Charles Inc"/>
    <s v="Implemented object-oriented synergy"/>
    <n v="81300"/>
    <n v="31665"/>
    <n v="39"/>
    <x v="0"/>
    <n v="452"/>
    <s v="US"/>
    <s v="USD"/>
    <n v="1436418000"/>
    <n v="1438923600"/>
    <b v="0"/>
    <b v="1"/>
    <s v="theater/plays"/>
    <x v="3"/>
    <n v="70"/>
    <s v="plays"/>
    <x v="330"/>
    <d v="2015-08-07T05:00:0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s v="theater/plays"/>
    <x v="3"/>
    <n v="37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s v="US"/>
    <s v="USD"/>
    <n v="1274763600"/>
    <n v="1277874000"/>
    <b v="0"/>
    <b v="0"/>
    <s v="film &amp; video/shorts"/>
    <x v="4"/>
    <n v="42"/>
    <s v="shorts"/>
    <x v="790"/>
    <d v="2010-06-30T05:00:00"/>
  </r>
  <r>
    <n v="884"/>
    <s v="Strickland Group"/>
    <s v="Horizontal secondary interface"/>
    <n v="170800"/>
    <n v="109374"/>
    <n v="64"/>
    <x v="0"/>
    <n v="1886"/>
    <s v="US"/>
    <s v="USD"/>
    <n v="1399179600"/>
    <n v="1399352400"/>
    <b v="0"/>
    <b v="1"/>
    <s v="theater/plays"/>
    <x v="3"/>
    <n v="58"/>
    <s v="plays"/>
    <x v="791"/>
    <d v="2014-05-06T05:00:00"/>
  </r>
  <r>
    <n v="885"/>
    <s v="Lynch Ltd"/>
    <s v="Virtual analyzing collaboration"/>
    <n v="1800"/>
    <n v="2129"/>
    <n v="118"/>
    <x v="1"/>
    <n v="52"/>
    <s v="US"/>
    <s v="USD"/>
    <n v="1275800400"/>
    <n v="1279083600"/>
    <b v="0"/>
    <b v="0"/>
    <s v="theater/plays"/>
    <x v="3"/>
    <n v="41"/>
    <s v="plays"/>
    <x v="792"/>
    <d v="2010-07-14T05:00:00"/>
  </r>
  <r>
    <n v="886"/>
    <s v="Sanders LLC"/>
    <s v="Multi-tiered explicit focus group"/>
    <n v="150600"/>
    <n v="127745"/>
    <n v="85"/>
    <x v="0"/>
    <n v="1825"/>
    <s v="US"/>
    <s v="USD"/>
    <n v="1282798800"/>
    <n v="1284354000"/>
    <b v="0"/>
    <b v="0"/>
    <s v="music/indie rock"/>
    <x v="1"/>
    <n v="70"/>
    <s v="indie rock"/>
    <x v="793"/>
    <d v="2010-09-13T05:00:00"/>
  </r>
  <r>
    <n v="887"/>
    <s v="Cooper LLC"/>
    <s v="Multi-layered systematic knowledgebase"/>
    <n v="7800"/>
    <n v="2289"/>
    <n v="29"/>
    <x v="0"/>
    <n v="31"/>
    <s v="US"/>
    <s v="USD"/>
    <n v="1437109200"/>
    <n v="1441170000"/>
    <b v="0"/>
    <b v="1"/>
    <s v="theater/plays"/>
    <x v="3"/>
    <n v="74"/>
    <s v="plays"/>
    <x v="794"/>
    <d v="2015-09-02T05:00:00"/>
  </r>
  <r>
    <n v="888"/>
    <s v="Palmer Ltd"/>
    <s v="Reverse-engineered uniform knowledge user"/>
    <n v="5800"/>
    <n v="12174"/>
    <n v="210"/>
    <x v="1"/>
    <n v="290"/>
    <s v="US"/>
    <s v="USD"/>
    <n v="1491886800"/>
    <n v="1493528400"/>
    <b v="0"/>
    <b v="0"/>
    <s v="theater/plays"/>
    <x v="3"/>
    <n v="42"/>
    <s v="plays"/>
    <x v="795"/>
    <d v="2017-04-30T05:00:00"/>
  </r>
  <r>
    <n v="889"/>
    <s v="Santos Group"/>
    <s v="Secured dynamic capacity"/>
    <n v="5600"/>
    <n v="9508"/>
    <n v="170"/>
    <x v="1"/>
    <n v="122"/>
    <s v="US"/>
    <s v="USD"/>
    <n v="1394600400"/>
    <n v="1395205200"/>
    <b v="0"/>
    <b v="1"/>
    <s v="music/electric music"/>
    <x v="1"/>
    <n v="78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s v="US"/>
    <s v="USD"/>
    <n v="1561352400"/>
    <n v="1561438800"/>
    <b v="0"/>
    <b v="0"/>
    <s v="music/indie rock"/>
    <x v="1"/>
    <n v="106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s v="CA"/>
    <s v="CAD"/>
    <n v="1322892000"/>
    <n v="1326693600"/>
    <b v="0"/>
    <b v="0"/>
    <s v="film &amp; video/documentary"/>
    <x v="4"/>
    <n v="47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s v="US"/>
    <s v="USD"/>
    <n v="1274418000"/>
    <n v="1277960400"/>
    <b v="0"/>
    <b v="0"/>
    <s v="publishing/translations"/>
    <x v="5"/>
    <n v="76"/>
    <s v="translations"/>
    <x v="799"/>
    <d v="2010-07-01T05:00:00"/>
  </r>
  <r>
    <n v="893"/>
    <s v="Collins-Martinez"/>
    <s v="Progressive grid-enabled website"/>
    <n v="8400"/>
    <n v="10770"/>
    <n v="128"/>
    <x v="1"/>
    <n v="199"/>
    <s v="IT"/>
    <s v="EUR"/>
    <n v="1434344400"/>
    <n v="1434690000"/>
    <b v="0"/>
    <b v="1"/>
    <s v="film &amp; video/documentary"/>
    <x v="4"/>
    <n v="54"/>
    <s v="documentary"/>
    <x v="800"/>
    <d v="2015-06-19T05:00:00"/>
  </r>
  <r>
    <n v="894"/>
    <s v="Barrett Inc"/>
    <s v="Organic cohesive neural-net"/>
    <n v="1700"/>
    <n v="3208"/>
    <n v="189"/>
    <x v="1"/>
    <n v="56"/>
    <s v="GB"/>
    <s v="GBP"/>
    <n v="1373518800"/>
    <n v="1376110800"/>
    <b v="0"/>
    <b v="1"/>
    <s v="film &amp; video/television"/>
    <x v="4"/>
    <n v="57"/>
    <s v="television"/>
    <x v="801"/>
    <d v="2013-08-10T05:00:00"/>
  </r>
  <r>
    <n v="895"/>
    <s v="Adams-Rollins"/>
    <s v="Integrated demand-driven info-mediaries"/>
    <n v="159800"/>
    <n v="11108"/>
    <n v="7"/>
    <x v="0"/>
    <n v="107"/>
    <s v="US"/>
    <s v="USD"/>
    <n v="1517637600"/>
    <n v="1518415200"/>
    <b v="0"/>
    <b v="0"/>
    <s v="theater/plays"/>
    <x v="3"/>
    <n v="104"/>
    <s v="plays"/>
    <x v="802"/>
    <d v="2018-02-12T06:00:00"/>
  </r>
  <r>
    <n v="896"/>
    <s v="Wright-Bryant"/>
    <s v="Reverse-engineered client-server extranet"/>
    <n v="19800"/>
    <n v="153338"/>
    <n v="774"/>
    <x v="1"/>
    <n v="1460"/>
    <s v="AU"/>
    <s v="AUD"/>
    <n v="1310619600"/>
    <n v="1310878800"/>
    <b v="0"/>
    <b v="1"/>
    <s v="food/food trucks"/>
    <x v="0"/>
    <n v="105"/>
    <s v="food trucks"/>
    <x v="803"/>
    <d v="2011-07-17T05:00:00"/>
  </r>
  <r>
    <n v="897"/>
    <s v="Berry-Cannon"/>
    <s v="Organized discrete encoding"/>
    <n v="8800"/>
    <n v="2437"/>
    <n v="28"/>
    <x v="0"/>
    <n v="27"/>
    <s v="US"/>
    <s v="USD"/>
    <n v="1556427600"/>
    <n v="1556600400"/>
    <b v="0"/>
    <b v="0"/>
    <s v="theater/plays"/>
    <x v="3"/>
    <n v="90"/>
    <s v="plays"/>
    <x v="212"/>
    <d v="2019-04-30T05:00:00"/>
  </r>
  <r>
    <n v="898"/>
    <s v="Davis-Gonzalez"/>
    <s v="Balanced regional flexibility"/>
    <n v="179100"/>
    <n v="93991"/>
    <n v="52"/>
    <x v="0"/>
    <n v="1221"/>
    <s v="US"/>
    <s v="USD"/>
    <n v="1576476000"/>
    <n v="1576994400"/>
    <b v="0"/>
    <b v="0"/>
    <s v="film &amp; video/documentary"/>
    <x v="4"/>
    <n v="77"/>
    <s v="documentary"/>
    <x v="804"/>
    <d v="2019-12-22T06:00:00"/>
  </r>
  <r>
    <n v="899"/>
    <s v="Best-Young"/>
    <s v="Implemented multimedia time-frame"/>
    <n v="3100"/>
    <n v="12620"/>
    <n v="407"/>
    <x v="1"/>
    <n v="123"/>
    <s v="CH"/>
    <s v="CHF"/>
    <n v="1381122000"/>
    <n v="1382677200"/>
    <b v="0"/>
    <b v="0"/>
    <s v="music/jazz"/>
    <x v="1"/>
    <n v="103"/>
    <s v="jazz"/>
    <x v="805"/>
    <d v="2013-10-25T05:00:00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s v="technology/web"/>
    <x v="2"/>
    <n v="2"/>
    <s v="web"/>
    <x v="806"/>
    <d v="2014-09-20T05:00:00"/>
  </r>
  <r>
    <n v="901"/>
    <s v="Hogan Group"/>
    <s v="Versatile bottom-line definition"/>
    <n v="5600"/>
    <n v="8746"/>
    <n v="156"/>
    <x v="1"/>
    <n v="159"/>
    <s v="US"/>
    <s v="USD"/>
    <n v="1531803600"/>
    <n v="1534654800"/>
    <b v="0"/>
    <b v="1"/>
    <s v="music/rock"/>
    <x v="1"/>
    <n v="55"/>
    <s v="rock"/>
    <x v="807"/>
    <d v="2018-08-19T05:00:00"/>
  </r>
  <r>
    <n v="902"/>
    <s v="Wang, Silva and Byrd"/>
    <s v="Integrated bifurcated software"/>
    <n v="1400"/>
    <n v="3534"/>
    <n v="252"/>
    <x v="1"/>
    <n v="110"/>
    <s v="US"/>
    <s v="USD"/>
    <n v="1454133600"/>
    <n v="1457762400"/>
    <b v="0"/>
    <b v="0"/>
    <s v="technology/web"/>
    <x v="2"/>
    <n v="32"/>
    <s v="web"/>
    <x v="722"/>
    <d v="2016-03-12T06:00:00"/>
  </r>
  <r>
    <n v="903"/>
    <s v="Parker-Morris"/>
    <s v="Assimilated next generation instruction set"/>
    <n v="41000"/>
    <n v="709"/>
    <n v="2"/>
    <x v="2"/>
    <n v="14"/>
    <s v="US"/>
    <s v="USD"/>
    <n v="1336194000"/>
    <n v="1337490000"/>
    <b v="0"/>
    <b v="1"/>
    <s v="publishing/nonfiction"/>
    <x v="5"/>
    <n v="51"/>
    <s v="nonfiction"/>
    <x v="477"/>
    <d v="2012-05-20T05:00:00"/>
  </r>
  <r>
    <n v="904"/>
    <s v="Rodriguez, Johnson and Jackson"/>
    <s v="Digitized foreground array"/>
    <n v="6500"/>
    <n v="795"/>
    <n v="12"/>
    <x v="0"/>
    <n v="16"/>
    <s v="US"/>
    <s v="USD"/>
    <n v="1349326800"/>
    <n v="1349672400"/>
    <b v="0"/>
    <b v="0"/>
    <s v="publishing/radio &amp; podcasts"/>
    <x v="5"/>
    <n v="50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s v="US"/>
    <s v="USD"/>
    <n v="1379566800"/>
    <n v="1379826000"/>
    <b v="0"/>
    <b v="0"/>
    <s v="theater/plays"/>
    <x v="3"/>
    <n v="55"/>
    <s v="plays"/>
    <x v="9"/>
    <d v="2013-09-22T05:00:00"/>
  </r>
  <r>
    <n v="906"/>
    <s v="Hayes Group"/>
    <s v="Implemented even-keeled standardization"/>
    <n v="5500"/>
    <n v="8964"/>
    <n v="163"/>
    <x v="1"/>
    <n v="191"/>
    <s v="US"/>
    <s v="USD"/>
    <n v="1494651600"/>
    <n v="1497762000"/>
    <b v="1"/>
    <b v="1"/>
    <s v="film &amp; video/documentary"/>
    <x v="4"/>
    <n v="47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s v="US"/>
    <s v="USD"/>
    <n v="1303880400"/>
    <n v="1304485200"/>
    <b v="0"/>
    <b v="0"/>
    <s v="theater/plays"/>
    <x v="3"/>
    <n v="45"/>
    <s v="plays"/>
    <x v="809"/>
    <d v="2011-05-04T05:00:00"/>
  </r>
  <r>
    <n v="908"/>
    <s v="Bryant-Pope"/>
    <s v="Networked intangible help-desk"/>
    <n v="38200"/>
    <n v="121950"/>
    <n v="319"/>
    <x v="1"/>
    <n v="3934"/>
    <s v="US"/>
    <s v="USD"/>
    <n v="1335934800"/>
    <n v="1336885200"/>
    <b v="0"/>
    <b v="0"/>
    <s v="games/video games"/>
    <x v="6"/>
    <n v="31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s v="CA"/>
    <s v="CAD"/>
    <n v="1528088400"/>
    <n v="1530421200"/>
    <b v="0"/>
    <b v="1"/>
    <s v="theater/plays"/>
    <x v="3"/>
    <n v="108"/>
    <s v="plays"/>
    <x v="384"/>
    <d v="2018-07-01T05:00:00"/>
  </r>
  <r>
    <n v="910"/>
    <s v="King-Morris"/>
    <s v="Proactive incremental architecture"/>
    <n v="154500"/>
    <n v="30215"/>
    <n v="20"/>
    <x v="3"/>
    <n v="296"/>
    <s v="US"/>
    <s v="USD"/>
    <n v="1421906400"/>
    <n v="1421992800"/>
    <b v="0"/>
    <b v="0"/>
    <s v="theater/plays"/>
    <x v="3"/>
    <n v="102"/>
    <s v="plays"/>
    <x v="810"/>
    <d v="2015-01-23T06:00:00"/>
  </r>
  <r>
    <n v="911"/>
    <s v="Carter, Cole and Curtis"/>
    <s v="Cloned responsive standardization"/>
    <n v="5800"/>
    <n v="11539"/>
    <n v="199"/>
    <x v="1"/>
    <n v="462"/>
    <s v="US"/>
    <s v="USD"/>
    <n v="1568005200"/>
    <n v="1568178000"/>
    <b v="1"/>
    <b v="0"/>
    <s v="technology/web"/>
    <x v="2"/>
    <n v="25"/>
    <s v="web"/>
    <x v="811"/>
    <d v="2019-09-11T05:00:00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s v="film &amp; video/drama"/>
    <x v="4"/>
    <n v="80"/>
    <s v="drama"/>
    <x v="812"/>
    <d v="2012-09-18T05:00:00"/>
  </r>
  <r>
    <n v="913"/>
    <s v="Rivera-Pearson"/>
    <s v="Re-engineered asymmetric challenge"/>
    <n v="70200"/>
    <n v="35536"/>
    <n v="51"/>
    <x v="0"/>
    <n v="523"/>
    <s v="AU"/>
    <s v="AUD"/>
    <n v="1557637200"/>
    <n v="1558760400"/>
    <b v="0"/>
    <b v="0"/>
    <s v="film &amp; video/drama"/>
    <x v="4"/>
    <n v="68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s v="GB"/>
    <s v="GBP"/>
    <n v="1375592400"/>
    <n v="1376629200"/>
    <b v="0"/>
    <b v="0"/>
    <s v="theater/plays"/>
    <x v="3"/>
    <n v="26"/>
    <s v="plays"/>
    <x v="814"/>
    <d v="2013-08-16T05:00:00"/>
  </r>
  <r>
    <n v="915"/>
    <s v="Riggs Group"/>
    <s v="Configurable upward-trending solution"/>
    <n v="125900"/>
    <n v="195936"/>
    <n v="156"/>
    <x v="1"/>
    <n v="1866"/>
    <s v="GB"/>
    <s v="GBP"/>
    <n v="1503982800"/>
    <n v="1504760400"/>
    <b v="0"/>
    <b v="0"/>
    <s v="film &amp; video/television"/>
    <x v="4"/>
    <n v="105"/>
    <s v="television"/>
    <x v="80"/>
    <d v="2017-09-07T05:00:00"/>
  </r>
  <r>
    <n v="916"/>
    <s v="Clements Ltd"/>
    <s v="Persistent bandwidth-monitored framework"/>
    <n v="3700"/>
    <n v="1343"/>
    <n v="36"/>
    <x v="0"/>
    <n v="52"/>
    <s v="US"/>
    <s v="USD"/>
    <n v="1418882400"/>
    <n v="1419660000"/>
    <b v="0"/>
    <b v="0"/>
    <s v="photography/photography books"/>
    <x v="7"/>
    <n v="26"/>
    <s v="photography books"/>
    <x v="815"/>
    <d v="2014-12-27T06:00:00"/>
  </r>
  <r>
    <n v="917"/>
    <s v="Cooper Inc"/>
    <s v="Polarized discrete product"/>
    <n v="3600"/>
    <n v="2097"/>
    <n v="58"/>
    <x v="2"/>
    <n v="27"/>
    <s v="GB"/>
    <s v="GBP"/>
    <n v="1309237200"/>
    <n v="1311310800"/>
    <b v="0"/>
    <b v="1"/>
    <s v="film &amp; video/shorts"/>
    <x v="4"/>
    <n v="78"/>
    <s v="shorts"/>
    <x v="816"/>
    <d v="2011-07-22T05:00:00"/>
  </r>
  <r>
    <n v="918"/>
    <s v="Jones-Gonzalez"/>
    <s v="Seamless dynamic website"/>
    <n v="3800"/>
    <n v="9021"/>
    <n v="237"/>
    <x v="1"/>
    <n v="156"/>
    <s v="CH"/>
    <s v="CHF"/>
    <n v="1343365200"/>
    <n v="1344315600"/>
    <b v="0"/>
    <b v="0"/>
    <s v="publishing/radio &amp; podcasts"/>
    <x v="5"/>
    <n v="58"/>
    <s v="radio &amp; podcasts"/>
    <x v="474"/>
    <d v="2012-08-07T05:00:00"/>
  </r>
  <r>
    <n v="919"/>
    <s v="Fox Ltd"/>
    <s v="Extended multimedia firmware"/>
    <n v="35600"/>
    <n v="20915"/>
    <n v="59"/>
    <x v="0"/>
    <n v="225"/>
    <s v="AU"/>
    <s v="AUD"/>
    <n v="1507957200"/>
    <n v="1510725600"/>
    <b v="0"/>
    <b v="1"/>
    <s v="theater/plays"/>
    <x v="3"/>
    <n v="93"/>
    <s v="plays"/>
    <x v="817"/>
    <d v="2017-11-15T06:00:00"/>
  </r>
  <r>
    <n v="920"/>
    <s v="Green, Murphy and Webb"/>
    <s v="Versatile directional project"/>
    <n v="5300"/>
    <n v="9676"/>
    <n v="183"/>
    <x v="1"/>
    <n v="255"/>
    <s v="US"/>
    <s v="USD"/>
    <n v="1549519200"/>
    <n v="1551247200"/>
    <b v="1"/>
    <b v="0"/>
    <s v="film &amp; video/animation"/>
    <x v="4"/>
    <n v="38"/>
    <s v="animation"/>
    <x v="818"/>
    <d v="2019-02-27T06:00:00"/>
  </r>
  <r>
    <n v="921"/>
    <s v="Stevenson PLC"/>
    <s v="Profound directional knowledge user"/>
    <n v="160400"/>
    <n v="1210"/>
    <n v="1"/>
    <x v="0"/>
    <n v="38"/>
    <s v="US"/>
    <s v="USD"/>
    <n v="1329026400"/>
    <n v="1330236000"/>
    <b v="0"/>
    <b v="0"/>
    <s v="technology/web"/>
    <x v="2"/>
    <n v="32"/>
    <s v="web"/>
    <x v="819"/>
    <d v="2012-02-26T06:00:00"/>
  </r>
  <r>
    <n v="922"/>
    <s v="Soto-Anthony"/>
    <s v="Ameliorated logistical capability"/>
    <n v="51400"/>
    <n v="90440"/>
    <n v="176"/>
    <x v="1"/>
    <n v="2261"/>
    <s v="US"/>
    <s v="USD"/>
    <n v="1544335200"/>
    <n v="1545112800"/>
    <b v="0"/>
    <b v="1"/>
    <s v="music/world music"/>
    <x v="1"/>
    <n v="40"/>
    <s v="world music"/>
    <x v="609"/>
    <d v="2018-12-18T06:00:00"/>
  </r>
  <r>
    <n v="923"/>
    <s v="Wise and Sons"/>
    <s v="Sharable discrete definition"/>
    <n v="1700"/>
    <n v="4044"/>
    <n v="238"/>
    <x v="1"/>
    <n v="40"/>
    <s v="US"/>
    <s v="USD"/>
    <n v="1279083600"/>
    <n v="1279170000"/>
    <b v="0"/>
    <b v="0"/>
    <s v="theater/plays"/>
    <x v="3"/>
    <n v="101"/>
    <s v="plays"/>
    <x v="547"/>
    <d v="2010-07-15T05:00:00"/>
  </r>
  <r>
    <n v="924"/>
    <s v="Butler-Barr"/>
    <s v="User-friendly next generation core"/>
    <n v="39400"/>
    <n v="192292"/>
    <n v="488"/>
    <x v="1"/>
    <n v="2289"/>
    <s v="IT"/>
    <s v="EUR"/>
    <n v="1572498000"/>
    <n v="1573452000"/>
    <b v="0"/>
    <b v="0"/>
    <s v="theater/plays"/>
    <x v="3"/>
    <n v="84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s v="US"/>
    <s v="USD"/>
    <n v="1506056400"/>
    <n v="1507093200"/>
    <b v="0"/>
    <b v="0"/>
    <s v="theater/plays"/>
    <x v="3"/>
    <n v="103"/>
    <s v="plays"/>
    <x v="821"/>
    <d v="2017-10-04T05:00:00"/>
  </r>
  <r>
    <n v="926"/>
    <s v="Brown-Oliver"/>
    <s v="Synchronized cohesive encoding"/>
    <n v="8700"/>
    <n v="1577"/>
    <n v="18"/>
    <x v="0"/>
    <n v="15"/>
    <s v="US"/>
    <s v="USD"/>
    <n v="1463029200"/>
    <n v="1463374800"/>
    <b v="0"/>
    <b v="0"/>
    <s v="food/food trucks"/>
    <x v="0"/>
    <n v="105"/>
    <s v="food trucks"/>
    <x v="151"/>
    <d v="2016-05-16T05:00:00"/>
  </r>
  <r>
    <n v="927"/>
    <s v="Davis-Gardner"/>
    <s v="Synergistic dynamic utilization"/>
    <n v="7200"/>
    <n v="3301"/>
    <n v="46"/>
    <x v="0"/>
    <n v="37"/>
    <s v="US"/>
    <s v="USD"/>
    <n v="1342069200"/>
    <n v="1344574800"/>
    <b v="0"/>
    <b v="0"/>
    <s v="theater/plays"/>
    <x v="3"/>
    <n v="89"/>
    <s v="plays"/>
    <x v="822"/>
    <d v="2012-08-10T05:00:00"/>
  </r>
  <r>
    <n v="928"/>
    <s v="Dawson Group"/>
    <s v="Triple-buffered bi-directional model"/>
    <n v="167400"/>
    <n v="196386"/>
    <n v="117"/>
    <x v="1"/>
    <n v="3777"/>
    <s v="IT"/>
    <s v="EUR"/>
    <n v="1388296800"/>
    <n v="1389074400"/>
    <b v="0"/>
    <b v="0"/>
    <s v="technology/web"/>
    <x v="2"/>
    <n v="52"/>
    <s v="web"/>
    <x v="823"/>
    <d v="2014-01-07T06:00:00"/>
  </r>
  <r>
    <n v="929"/>
    <s v="Turner-Terrell"/>
    <s v="Polarized tertiary function"/>
    <n v="5500"/>
    <n v="11952"/>
    <n v="217"/>
    <x v="1"/>
    <n v="184"/>
    <s v="GB"/>
    <s v="GBP"/>
    <n v="1493787600"/>
    <n v="1494997200"/>
    <b v="0"/>
    <b v="0"/>
    <s v="theater/plays"/>
    <x v="3"/>
    <n v="65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s v="US"/>
    <s v="USD"/>
    <n v="1424844000"/>
    <n v="1425448800"/>
    <b v="0"/>
    <b v="1"/>
    <s v="theater/plays"/>
    <x v="3"/>
    <n v="46"/>
    <s v="plays"/>
    <x v="825"/>
    <d v="2015-03-04T06:00:00"/>
  </r>
  <r>
    <n v="931"/>
    <s v="Lowery, Hayden and Cruz"/>
    <s v="Digitized 24/7 budgetary management"/>
    <n v="7900"/>
    <n v="5729"/>
    <n v="73"/>
    <x v="0"/>
    <n v="112"/>
    <s v="US"/>
    <s v="USD"/>
    <n v="1403931600"/>
    <n v="1404104400"/>
    <b v="0"/>
    <b v="1"/>
    <s v="theater/plays"/>
    <x v="3"/>
    <n v="51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s v="US"/>
    <s v="USD"/>
    <n v="1394514000"/>
    <n v="1394773200"/>
    <b v="0"/>
    <b v="0"/>
    <s v="music/rock"/>
    <x v="1"/>
    <n v="34"/>
    <s v="rock"/>
    <x v="827"/>
    <d v="2014-03-14T05:00:00"/>
  </r>
  <r>
    <n v="933"/>
    <s v="Espinoza Group"/>
    <s v="Implemented tangible support"/>
    <n v="73000"/>
    <n v="175015"/>
    <n v="240"/>
    <x v="1"/>
    <n v="1902"/>
    <s v="US"/>
    <s v="USD"/>
    <n v="1365397200"/>
    <n v="1366520400"/>
    <b v="0"/>
    <b v="0"/>
    <s v="theater/plays"/>
    <x v="3"/>
    <n v="92"/>
    <s v="plays"/>
    <x v="828"/>
    <d v="2013-04-21T05:00:00"/>
  </r>
  <r>
    <n v="934"/>
    <s v="Davis, Crawford and Lopez"/>
    <s v="Reactive radical framework"/>
    <n v="6200"/>
    <n v="11280"/>
    <n v="182"/>
    <x v="1"/>
    <n v="105"/>
    <s v="US"/>
    <s v="USD"/>
    <n v="1456120800"/>
    <n v="1456639200"/>
    <b v="0"/>
    <b v="0"/>
    <s v="theater/plays"/>
    <x v="3"/>
    <n v="107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s v="US"/>
    <s v="USD"/>
    <n v="1437714000"/>
    <n v="1438318800"/>
    <b v="0"/>
    <b v="0"/>
    <s v="theater/plays"/>
    <x v="3"/>
    <n v="76"/>
    <s v="plays"/>
    <x v="830"/>
    <d v="2015-07-31T05:00:00"/>
  </r>
  <r>
    <n v="936"/>
    <s v="Brown Ltd"/>
    <s v="Enhanced composite contingency"/>
    <n v="103200"/>
    <n v="1690"/>
    <n v="2"/>
    <x v="0"/>
    <n v="21"/>
    <s v="US"/>
    <s v="USD"/>
    <n v="1563771600"/>
    <n v="1564030800"/>
    <b v="1"/>
    <b v="0"/>
    <s v="theater/plays"/>
    <x v="3"/>
    <n v="80"/>
    <s v="plays"/>
    <x v="831"/>
    <d v="2019-07-25T05:00:00"/>
  </r>
  <r>
    <n v="937"/>
    <s v="Tapia, Sandoval and Hurley"/>
    <s v="Cloned fresh-thinking model"/>
    <n v="171000"/>
    <n v="84891"/>
    <n v="50"/>
    <x v="3"/>
    <n v="976"/>
    <s v="US"/>
    <s v="USD"/>
    <n v="1448517600"/>
    <n v="1449295200"/>
    <b v="0"/>
    <b v="0"/>
    <s v="film &amp; video/documentary"/>
    <x v="4"/>
    <n v="87"/>
    <s v="documentary"/>
    <x v="832"/>
    <d v="2015-12-05T06:00:00"/>
  </r>
  <r>
    <n v="938"/>
    <s v="Allen Inc"/>
    <s v="Total dedicated benchmark"/>
    <n v="9200"/>
    <n v="10093"/>
    <n v="110"/>
    <x v="1"/>
    <n v="96"/>
    <s v="US"/>
    <s v="USD"/>
    <n v="1528779600"/>
    <n v="1531890000"/>
    <b v="0"/>
    <b v="1"/>
    <s v="publishing/fiction"/>
    <x v="5"/>
    <n v="10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s v="US"/>
    <s v="USD"/>
    <n v="1304744400"/>
    <n v="1306213200"/>
    <b v="0"/>
    <b v="1"/>
    <s v="games/video games"/>
    <x v="6"/>
    <n v="57"/>
    <s v="video games"/>
    <x v="834"/>
    <d v="2011-05-24T05:00:00"/>
  </r>
  <r>
    <n v="940"/>
    <s v="Wiggins Ltd"/>
    <s v="Upgradable analyzing core"/>
    <n v="9900"/>
    <n v="6161"/>
    <n v="62"/>
    <x v="2"/>
    <n v="66"/>
    <s v="CA"/>
    <s v="CAD"/>
    <n v="1354341600"/>
    <n v="1356242400"/>
    <b v="0"/>
    <b v="0"/>
    <s v="technology/web"/>
    <x v="2"/>
    <n v="93"/>
    <s v="web"/>
    <x v="835"/>
    <d v="2012-12-23T06:00:00"/>
  </r>
  <r>
    <n v="941"/>
    <s v="Luna-Horne"/>
    <s v="Profound exuding pricing structure"/>
    <n v="43000"/>
    <n v="5615"/>
    <n v="13"/>
    <x v="0"/>
    <n v="78"/>
    <s v="US"/>
    <s v="USD"/>
    <n v="1294552800"/>
    <n v="1297576800"/>
    <b v="1"/>
    <b v="0"/>
    <s v="theater/plays"/>
    <x v="3"/>
    <n v="72"/>
    <s v="plays"/>
    <x v="836"/>
    <d v="2011-02-13T06:00:00"/>
  </r>
  <r>
    <n v="942"/>
    <s v="Allen Inc"/>
    <s v="Horizontal optimizing model"/>
    <n v="9600"/>
    <n v="6205"/>
    <n v="65"/>
    <x v="0"/>
    <n v="67"/>
    <s v="AU"/>
    <s v="AUD"/>
    <n v="1295935200"/>
    <n v="1296194400"/>
    <b v="0"/>
    <b v="0"/>
    <s v="theater/plays"/>
    <x v="3"/>
    <n v="9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s v="US"/>
    <s v="USD"/>
    <n v="1411534800"/>
    <n v="1414558800"/>
    <b v="0"/>
    <b v="0"/>
    <s v="food/food trucks"/>
    <x v="0"/>
    <n v="105"/>
    <s v="food trucks"/>
    <x v="219"/>
    <d v="2014-10-29T05:00:00"/>
  </r>
  <r>
    <n v="944"/>
    <s v="Walter Inc"/>
    <s v="Streamlined 5thgeneration intranet"/>
    <n v="10000"/>
    <n v="8142"/>
    <n v="81"/>
    <x v="0"/>
    <n v="263"/>
    <s v="AU"/>
    <s v="AUD"/>
    <n v="1486706400"/>
    <n v="1488348000"/>
    <b v="0"/>
    <b v="0"/>
    <s v="photography/photography books"/>
    <x v="7"/>
    <n v="31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s v="US"/>
    <s v="USD"/>
    <n v="1333602000"/>
    <n v="1334898000"/>
    <b v="1"/>
    <b v="0"/>
    <s v="photography/photography books"/>
    <x v="7"/>
    <n v="33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s v="US"/>
    <s v="USD"/>
    <n v="1308200400"/>
    <n v="1308373200"/>
    <b v="0"/>
    <b v="0"/>
    <s v="theater/plays"/>
    <x v="3"/>
    <n v="84"/>
    <s v="plays"/>
    <x v="839"/>
    <d v="2011-06-18T05:00:00"/>
  </r>
  <r>
    <n v="947"/>
    <s v="Smith-Powell"/>
    <s v="Upgradable clear-thinking hardware"/>
    <n v="3600"/>
    <n v="961"/>
    <n v="27"/>
    <x v="0"/>
    <n v="13"/>
    <s v="US"/>
    <s v="USD"/>
    <n v="1411707600"/>
    <n v="1412312400"/>
    <b v="0"/>
    <b v="0"/>
    <s v="theater/plays"/>
    <x v="3"/>
    <n v="74"/>
    <s v="plays"/>
    <x v="840"/>
    <d v="2014-10-03T05:00:00"/>
  </r>
  <r>
    <n v="948"/>
    <s v="Smith-Hill"/>
    <s v="Integrated holistic paradigm"/>
    <n v="9400"/>
    <n v="5918"/>
    <n v="63"/>
    <x v="3"/>
    <n v="160"/>
    <s v="US"/>
    <s v="USD"/>
    <n v="1418364000"/>
    <n v="1419228000"/>
    <b v="1"/>
    <b v="1"/>
    <s v="film &amp; video/documentary"/>
    <x v="4"/>
    <n v="37"/>
    <s v="documentary"/>
    <x v="841"/>
    <d v="2014-12-22T06:00:00"/>
  </r>
  <r>
    <n v="949"/>
    <s v="Wright LLC"/>
    <s v="Seamless clear-thinking conglomeration"/>
    <n v="5900"/>
    <n v="9520"/>
    <n v="161"/>
    <x v="1"/>
    <n v="203"/>
    <s v="US"/>
    <s v="USD"/>
    <n v="1429333200"/>
    <n v="1430974800"/>
    <b v="0"/>
    <b v="0"/>
    <s v="technology/web"/>
    <x v="2"/>
    <n v="47"/>
    <s v="web"/>
    <x v="842"/>
    <d v="2015-05-07T05:00:0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s v="theater/plays"/>
    <x v="3"/>
    <n v="5"/>
    <s v="plays"/>
    <x v="843"/>
    <d v="2019-04-21T05:00:00"/>
  </r>
  <r>
    <n v="951"/>
    <s v="Peterson Ltd"/>
    <s v="Re-engineered 24hour matrix"/>
    <n v="14500"/>
    <n v="159056"/>
    <n v="1097"/>
    <x v="1"/>
    <n v="1559"/>
    <s v="US"/>
    <s v="USD"/>
    <n v="1482732000"/>
    <n v="1482818400"/>
    <b v="0"/>
    <b v="1"/>
    <s v="music/rock"/>
    <x v="1"/>
    <n v="102"/>
    <s v="rock"/>
    <x v="844"/>
    <d v="2016-12-27T06:00:00"/>
  </r>
  <r>
    <n v="952"/>
    <s v="Cummings-Hayes"/>
    <s v="Virtual multi-tasking core"/>
    <n v="145500"/>
    <n v="101987"/>
    <n v="70"/>
    <x v="3"/>
    <n v="2266"/>
    <s v="US"/>
    <s v="USD"/>
    <n v="1470718800"/>
    <n v="1471928400"/>
    <b v="0"/>
    <b v="0"/>
    <s v="film &amp; video/documentary"/>
    <x v="4"/>
    <n v="45"/>
    <s v="documentary"/>
    <x v="845"/>
    <d v="2016-08-23T05:00:00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s v="film &amp; video/science fiction"/>
    <x v="4"/>
    <n v="9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s v="AU"/>
    <s v="AUD"/>
    <n v="1348290000"/>
    <n v="1350363600"/>
    <b v="0"/>
    <b v="0"/>
    <s v="technology/web"/>
    <x v="2"/>
    <n v="101"/>
    <s v="web"/>
    <x v="110"/>
    <d v="2012-10-16T05:00:00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s v="theater/plays"/>
    <x v="3"/>
    <n v="97"/>
    <s v="plays"/>
    <x v="847"/>
    <d v="2012-11-27T06:00:00"/>
  </r>
  <r>
    <n v="956"/>
    <s v="Wood Inc"/>
    <s v="Re-engineered composite focus group"/>
    <n v="187600"/>
    <n v="35698"/>
    <n v="19"/>
    <x v="0"/>
    <n v="830"/>
    <s v="US"/>
    <s v="USD"/>
    <n v="1450764000"/>
    <n v="1451109600"/>
    <b v="0"/>
    <b v="0"/>
    <s v="film &amp; video/science fiction"/>
    <x v="4"/>
    <n v="43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s v="US"/>
    <s v="USD"/>
    <n v="1329372000"/>
    <n v="1329631200"/>
    <b v="0"/>
    <b v="0"/>
    <s v="theater/plays"/>
    <x v="3"/>
    <n v="95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s v="US"/>
    <s v="USD"/>
    <n v="1277096400"/>
    <n v="1278997200"/>
    <b v="0"/>
    <b v="0"/>
    <s v="film &amp; video/animation"/>
    <x v="4"/>
    <n v="72"/>
    <s v="animation"/>
    <x v="780"/>
    <d v="2010-07-13T05:00:00"/>
  </r>
  <r>
    <n v="959"/>
    <s v="Black-Graham"/>
    <s v="Operative hybrid utilization"/>
    <n v="145000"/>
    <n v="6631"/>
    <n v="5"/>
    <x v="0"/>
    <n v="130"/>
    <s v="US"/>
    <s v="USD"/>
    <n v="1277701200"/>
    <n v="1280120400"/>
    <b v="0"/>
    <b v="0"/>
    <s v="publishing/translations"/>
    <x v="5"/>
    <n v="51"/>
    <s v="translations"/>
    <x v="140"/>
    <d v="2010-07-26T05:00:00"/>
  </r>
  <r>
    <n v="960"/>
    <s v="Robbins Group"/>
    <s v="Function-based interactive matrix"/>
    <n v="5500"/>
    <n v="4678"/>
    <n v="85"/>
    <x v="0"/>
    <n v="55"/>
    <s v="US"/>
    <s v="USD"/>
    <n v="1454911200"/>
    <n v="1458104400"/>
    <b v="0"/>
    <b v="0"/>
    <s v="technology/web"/>
    <x v="2"/>
    <n v="85"/>
    <s v="web"/>
    <x v="850"/>
    <d v="2016-03-16T05:00:00"/>
  </r>
  <r>
    <n v="961"/>
    <s v="Mason, Case and May"/>
    <s v="Optimized content-based collaboration"/>
    <n v="5700"/>
    <n v="6800"/>
    <n v="119"/>
    <x v="1"/>
    <n v="155"/>
    <s v="US"/>
    <s v="USD"/>
    <n v="1297922400"/>
    <n v="1298268000"/>
    <b v="0"/>
    <b v="0"/>
    <s v="publishing/translations"/>
    <x v="5"/>
    <n v="44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s v="US"/>
    <s v="USD"/>
    <n v="1384408800"/>
    <n v="1386223200"/>
    <b v="0"/>
    <b v="0"/>
    <s v="food/food trucks"/>
    <x v="0"/>
    <n v="40"/>
    <s v="food trucks"/>
    <x v="852"/>
    <d v="2013-12-05T06:00:00"/>
  </r>
  <r>
    <n v="963"/>
    <s v="Rodriguez-Robinson"/>
    <s v="Ergonomic methodical hub"/>
    <n v="5900"/>
    <n v="4997"/>
    <n v="85"/>
    <x v="0"/>
    <n v="114"/>
    <s v="IT"/>
    <s v="EUR"/>
    <n v="1299304800"/>
    <n v="1299823200"/>
    <b v="0"/>
    <b v="1"/>
    <s v="photography/photography books"/>
    <x v="7"/>
    <n v="44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s v="US"/>
    <s v="USD"/>
    <n v="1431320400"/>
    <n v="1431752400"/>
    <b v="0"/>
    <b v="0"/>
    <s v="theater/plays"/>
    <x v="3"/>
    <n v="85"/>
    <s v="plays"/>
    <x v="854"/>
    <d v="2015-05-16T05:00:00"/>
  </r>
  <r>
    <n v="965"/>
    <s v="Nunez-King"/>
    <s v="Phased clear-thinking policy"/>
    <n v="2200"/>
    <n v="8501"/>
    <n v="386"/>
    <x v="1"/>
    <n v="207"/>
    <s v="GB"/>
    <s v="GBP"/>
    <n v="1264399200"/>
    <n v="1267855200"/>
    <b v="0"/>
    <b v="0"/>
    <s v="music/rock"/>
    <x v="1"/>
    <n v="41"/>
    <s v="rock"/>
    <x v="67"/>
    <d v="2010-03-06T06:00:00"/>
  </r>
  <r>
    <n v="966"/>
    <s v="Davis and Sons"/>
    <s v="Seamless solution-oriented capacity"/>
    <n v="1700"/>
    <n v="13468"/>
    <n v="792"/>
    <x v="1"/>
    <n v="245"/>
    <s v="US"/>
    <s v="USD"/>
    <n v="1497502800"/>
    <n v="1497675600"/>
    <b v="0"/>
    <b v="0"/>
    <s v="theater/plays"/>
    <x v="3"/>
    <n v="55"/>
    <s v="plays"/>
    <x v="855"/>
    <d v="2017-06-17T05:00:00"/>
  </r>
  <r>
    <n v="967"/>
    <s v="Howard-Douglas"/>
    <s v="Organized human-resource attitude"/>
    <n v="88400"/>
    <n v="121138"/>
    <n v="137"/>
    <x v="1"/>
    <n v="1573"/>
    <s v="US"/>
    <s v="USD"/>
    <n v="1333688400"/>
    <n v="1336885200"/>
    <b v="0"/>
    <b v="0"/>
    <s v="music/world music"/>
    <x v="1"/>
    <n v="77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s v="US"/>
    <s v="USD"/>
    <n v="1293861600"/>
    <n v="1295157600"/>
    <b v="0"/>
    <b v="0"/>
    <s v="food/food trucks"/>
    <x v="0"/>
    <n v="71"/>
    <s v="food trucks"/>
    <x v="344"/>
    <d v="2011-01-16T06:00:00"/>
  </r>
  <r>
    <n v="969"/>
    <s v="Lopez-King"/>
    <s v="Multi-lateral radical solution"/>
    <n v="7900"/>
    <n v="8550"/>
    <n v="108"/>
    <x v="1"/>
    <n v="93"/>
    <s v="US"/>
    <s v="USD"/>
    <n v="1576994400"/>
    <n v="1577599200"/>
    <b v="0"/>
    <b v="0"/>
    <s v="theater/plays"/>
    <x v="3"/>
    <n v="92"/>
    <s v="plays"/>
    <x v="856"/>
    <d v="2019-12-29T06:00:00"/>
  </r>
  <r>
    <n v="970"/>
    <s v="Glover-Nelson"/>
    <s v="Inverse context-sensitive info-mediaries"/>
    <n v="94900"/>
    <n v="57659"/>
    <n v="61"/>
    <x v="0"/>
    <n v="594"/>
    <s v="US"/>
    <s v="USD"/>
    <n v="1304917200"/>
    <n v="1305003600"/>
    <b v="0"/>
    <b v="0"/>
    <s v="theater/plays"/>
    <x v="3"/>
    <n v="97"/>
    <s v="plays"/>
    <x v="857"/>
    <d v="2011-05-10T05:00:00"/>
  </r>
  <r>
    <n v="971"/>
    <s v="Garner and Sons"/>
    <s v="Versatile neutral workforce"/>
    <n v="5100"/>
    <n v="1414"/>
    <n v="28"/>
    <x v="0"/>
    <n v="24"/>
    <s v="US"/>
    <s v="USD"/>
    <n v="1381208400"/>
    <n v="1381726800"/>
    <b v="0"/>
    <b v="0"/>
    <s v="film &amp; video/television"/>
    <x v="4"/>
    <n v="59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s v="US"/>
    <s v="USD"/>
    <n v="1401685200"/>
    <n v="1402462800"/>
    <b v="0"/>
    <b v="1"/>
    <s v="technology/web"/>
    <x v="2"/>
    <n v="58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s v="US"/>
    <s v="USD"/>
    <n v="1291960800"/>
    <n v="1292133600"/>
    <b v="0"/>
    <b v="1"/>
    <s v="theater/plays"/>
    <x v="3"/>
    <n v="104"/>
    <s v="plays"/>
    <x v="860"/>
    <d v="2010-12-12T06:00:00"/>
  </r>
  <r>
    <n v="974"/>
    <s v="Thomas, Clay and Mendoza"/>
    <s v="Multi-channeled reciprocal interface"/>
    <n v="800"/>
    <n v="2991"/>
    <n v="374"/>
    <x v="1"/>
    <n v="32"/>
    <s v="US"/>
    <s v="USD"/>
    <n v="1368853200"/>
    <n v="1368939600"/>
    <b v="0"/>
    <b v="0"/>
    <s v="music/indie rock"/>
    <x v="1"/>
    <n v="93"/>
    <s v="indie rock"/>
    <x v="170"/>
    <d v="2013-05-19T05:00:00"/>
  </r>
  <r>
    <n v="975"/>
    <s v="Ayala Group"/>
    <s v="Right-sized maximized migration"/>
    <n v="5400"/>
    <n v="8366"/>
    <n v="155"/>
    <x v="1"/>
    <n v="135"/>
    <s v="US"/>
    <s v="USD"/>
    <n v="1448776800"/>
    <n v="1452146400"/>
    <b v="0"/>
    <b v="1"/>
    <s v="theater/plays"/>
    <x v="3"/>
    <n v="62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s v="US"/>
    <s v="USD"/>
    <n v="1296194400"/>
    <n v="1296712800"/>
    <b v="0"/>
    <b v="1"/>
    <s v="theater/plays"/>
    <x v="3"/>
    <n v="92"/>
    <s v="plays"/>
    <x v="862"/>
    <d v="2011-02-03T06:00:00"/>
  </r>
  <r>
    <n v="977"/>
    <s v="Johnson Group"/>
    <s v="Vision-oriented interactive solution"/>
    <n v="7000"/>
    <n v="5177"/>
    <n v="74"/>
    <x v="0"/>
    <n v="67"/>
    <s v="US"/>
    <s v="USD"/>
    <n v="1517983200"/>
    <n v="1520748000"/>
    <b v="0"/>
    <b v="0"/>
    <s v="food/food trucks"/>
    <x v="0"/>
    <n v="77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s v="US"/>
    <s v="USD"/>
    <n v="1478930400"/>
    <n v="1480831200"/>
    <b v="0"/>
    <b v="0"/>
    <s v="games/video games"/>
    <x v="6"/>
    <n v="94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s v="GB"/>
    <s v="GBP"/>
    <n v="1426395600"/>
    <n v="1426914000"/>
    <b v="0"/>
    <b v="0"/>
    <s v="theater/plays"/>
    <x v="3"/>
    <n v="85"/>
    <s v="plays"/>
    <x v="527"/>
    <d v="2015-03-21T05:00:00"/>
  </r>
  <r>
    <n v="980"/>
    <s v="Huff-Johnson"/>
    <s v="Universal fault-tolerant orchestration"/>
    <n v="195200"/>
    <n v="78630"/>
    <n v="40"/>
    <x v="0"/>
    <n v="742"/>
    <s v="US"/>
    <s v="USD"/>
    <n v="1446181200"/>
    <n v="1446616800"/>
    <b v="1"/>
    <b v="0"/>
    <s v="publishing/nonfiction"/>
    <x v="5"/>
    <n v="106"/>
    <s v="nonfiction"/>
    <x v="865"/>
    <d v="2015-11-04T06:00:00"/>
  </r>
  <r>
    <n v="981"/>
    <s v="Diaz-Little"/>
    <s v="Grass-roots executive synergy"/>
    <n v="6700"/>
    <n v="11941"/>
    <n v="178"/>
    <x v="1"/>
    <n v="323"/>
    <s v="US"/>
    <s v="USD"/>
    <n v="1514181600"/>
    <n v="1517032800"/>
    <b v="0"/>
    <b v="0"/>
    <s v="technology/web"/>
    <x v="2"/>
    <n v="37"/>
    <s v="web"/>
    <x v="866"/>
    <d v="2018-01-27T06:00:00"/>
  </r>
  <r>
    <n v="982"/>
    <s v="Freeman-French"/>
    <s v="Multi-layered optimal application"/>
    <n v="7200"/>
    <n v="6115"/>
    <n v="85"/>
    <x v="0"/>
    <n v="75"/>
    <s v="US"/>
    <s v="USD"/>
    <n v="1311051600"/>
    <n v="1311224400"/>
    <b v="0"/>
    <b v="1"/>
    <s v="film &amp; video/documentary"/>
    <x v="4"/>
    <n v="82"/>
    <s v="documentary"/>
    <x v="867"/>
    <d v="2011-07-21T05:00:00"/>
  </r>
  <r>
    <n v="983"/>
    <s v="Beck-Weber"/>
    <s v="Business-focused full-range core"/>
    <n v="129100"/>
    <n v="188404"/>
    <n v="146"/>
    <x v="1"/>
    <n v="2326"/>
    <s v="US"/>
    <s v="USD"/>
    <n v="1564894800"/>
    <n v="1566190800"/>
    <b v="0"/>
    <b v="0"/>
    <s v="film &amp; video/documentary"/>
    <x v="4"/>
    <n v="81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s v="US"/>
    <s v="USD"/>
    <n v="1567918800"/>
    <n v="1570165200"/>
    <b v="0"/>
    <b v="0"/>
    <s v="theater/plays"/>
    <x v="3"/>
    <n v="26"/>
    <s v="plays"/>
    <x v="105"/>
    <d v="2019-10-04T05:00:00"/>
  </r>
  <r>
    <n v="985"/>
    <s v="Logan-Curtis"/>
    <s v="Enhanced optimal ability"/>
    <n v="170600"/>
    <n v="114523"/>
    <n v="67"/>
    <x v="0"/>
    <n v="4405"/>
    <s v="US"/>
    <s v="USD"/>
    <n v="1386309600"/>
    <n v="1388556000"/>
    <b v="0"/>
    <b v="1"/>
    <s v="music/rock"/>
    <x v="1"/>
    <n v="26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s v="US"/>
    <s v="USD"/>
    <n v="1301979600"/>
    <n v="1303189200"/>
    <b v="0"/>
    <b v="0"/>
    <s v="music/rock"/>
    <x v="1"/>
    <n v="34"/>
    <s v="rock"/>
    <x v="253"/>
    <d v="2011-04-19T05:00:00"/>
  </r>
  <r>
    <n v="987"/>
    <s v="Wilson Group"/>
    <s v="Ameliorated foreground focus group"/>
    <n v="6200"/>
    <n v="13441"/>
    <n v="217"/>
    <x v="1"/>
    <n v="480"/>
    <s v="US"/>
    <s v="USD"/>
    <n v="1493269200"/>
    <n v="1494478800"/>
    <b v="0"/>
    <b v="0"/>
    <s v="film &amp; video/documentary"/>
    <x v="4"/>
    <n v="28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s v="US"/>
    <s v="USD"/>
    <n v="1478930400"/>
    <n v="1480744800"/>
    <b v="0"/>
    <b v="0"/>
    <s v="publishing/radio &amp; podcasts"/>
    <x v="5"/>
    <n v="77"/>
    <s v="radio &amp; podcasts"/>
    <x v="864"/>
    <d v="2016-12-03T06:00:00"/>
  </r>
  <r>
    <n v="989"/>
    <s v="Hernandez Inc"/>
    <s v="Versatile dedicated migration"/>
    <n v="2400"/>
    <n v="11990"/>
    <n v="500"/>
    <x v="1"/>
    <n v="226"/>
    <s v="US"/>
    <s v="USD"/>
    <n v="1555390800"/>
    <n v="1555822800"/>
    <b v="0"/>
    <b v="0"/>
    <s v="publishing/translations"/>
    <x v="5"/>
    <n v="53"/>
    <s v="translations"/>
    <x v="843"/>
    <d v="2019-04-21T05:00:00"/>
  </r>
  <r>
    <n v="990"/>
    <s v="Ortiz-Roberts"/>
    <s v="Devolved foreground customer loyalty"/>
    <n v="7800"/>
    <n v="6839"/>
    <n v="88"/>
    <x v="0"/>
    <n v="64"/>
    <s v="US"/>
    <s v="USD"/>
    <n v="1456984800"/>
    <n v="1458882000"/>
    <b v="0"/>
    <b v="1"/>
    <s v="film &amp; video/drama"/>
    <x v="4"/>
    <n v="107"/>
    <s v="drama"/>
    <x v="289"/>
    <d v="2016-03-25T05:00:00"/>
  </r>
  <r>
    <n v="991"/>
    <s v="Ramirez LLC"/>
    <s v="Reduced reciprocal focus group"/>
    <n v="9800"/>
    <n v="11091"/>
    <n v="113"/>
    <x v="1"/>
    <n v="241"/>
    <s v="US"/>
    <s v="USD"/>
    <n v="1411621200"/>
    <n v="1411966800"/>
    <b v="0"/>
    <b v="1"/>
    <s v="music/rock"/>
    <x v="1"/>
    <n v="46"/>
    <s v="rock"/>
    <x v="870"/>
    <d v="2014-09-29T05:00:00"/>
  </r>
  <r>
    <n v="992"/>
    <s v="Morrow Inc"/>
    <s v="Networked global migration"/>
    <n v="3100"/>
    <n v="13223"/>
    <n v="427"/>
    <x v="1"/>
    <n v="132"/>
    <s v="US"/>
    <s v="USD"/>
    <n v="1525669200"/>
    <n v="1526878800"/>
    <b v="0"/>
    <b v="1"/>
    <s v="film &amp; video/drama"/>
    <x v="4"/>
    <n v="100"/>
    <s v="drama"/>
    <x v="871"/>
    <d v="2018-05-21T05:00:00"/>
  </r>
  <r>
    <n v="993"/>
    <s v="Erickson-Rogers"/>
    <s v="De-engineered even-keeled definition"/>
    <n v="9800"/>
    <n v="7608"/>
    <n v="78"/>
    <x v="3"/>
    <n v="75"/>
    <s v="IT"/>
    <s v="EUR"/>
    <n v="1450936800"/>
    <n v="1452405600"/>
    <b v="0"/>
    <b v="1"/>
    <s v="photography/photography books"/>
    <x v="7"/>
    <n v="101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s v="US"/>
    <s v="USD"/>
    <n v="1413522000"/>
    <n v="1414040400"/>
    <b v="0"/>
    <b v="1"/>
    <s v="publishing/translations"/>
    <x v="5"/>
    <n v="88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s v="US"/>
    <s v="USD"/>
    <n v="1541307600"/>
    <n v="1543816800"/>
    <b v="0"/>
    <b v="1"/>
    <s v="food/food trucks"/>
    <x v="0"/>
    <n v="75"/>
    <s v="food trucks"/>
    <x v="874"/>
    <d v="2018-12-03T06:00:00"/>
  </r>
  <r>
    <n v="996"/>
    <s v="Butler LLC"/>
    <s v="Future-proofed upward-trending migration"/>
    <n v="6600"/>
    <n v="4814"/>
    <n v="73"/>
    <x v="0"/>
    <n v="112"/>
    <s v="US"/>
    <s v="USD"/>
    <n v="1357106400"/>
    <n v="1359698400"/>
    <b v="0"/>
    <b v="0"/>
    <s v="theater/plays"/>
    <x v="3"/>
    <n v="43"/>
    <s v="plays"/>
    <x v="875"/>
    <d v="2013-02-01T06:00:00"/>
  </r>
  <r>
    <n v="997"/>
    <s v="Ball LLC"/>
    <s v="Right-sized full-range throughput"/>
    <n v="7600"/>
    <n v="4603"/>
    <n v="61"/>
    <x v="3"/>
    <n v="139"/>
    <s v="IT"/>
    <s v="EUR"/>
    <n v="1390197600"/>
    <n v="1390629600"/>
    <b v="0"/>
    <b v="0"/>
    <s v="theater/plays"/>
    <x v="3"/>
    <n v="3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s v="US"/>
    <s v="USD"/>
    <n v="1265868000"/>
    <n v="1267077600"/>
    <b v="0"/>
    <b v="1"/>
    <s v="music/indie rock"/>
    <x v="1"/>
    <n v="10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s v="US"/>
    <s v="USD"/>
    <n v="1467176400"/>
    <n v="1467781200"/>
    <b v="0"/>
    <b v="0"/>
    <s v="food/food trucks"/>
    <x v="0"/>
    <n v="56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80C21-4C0C-49D9-BB9D-1CE49E4888C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246AC-8AA1-45EE-ADC5-85E90FC9778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F5D74-51B3-448D-B963-9AE5DEEF947D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2549-7855-4435-95F8-22B1D1C1555C}">
  <dimension ref="A1:F14"/>
  <sheetViews>
    <sheetView zoomScaleNormal="100" workbookViewId="0">
      <selection activeCell="I30" sqref="I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2035</v>
      </c>
      <c r="B3" s="8" t="s">
        <v>2045</v>
      </c>
    </row>
    <row r="4" spans="1:6" x14ac:dyDescent="0.25">
      <c r="A4" s="8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5">
      <c r="A5" s="9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2039</v>
      </c>
      <c r="E8">
        <v>4</v>
      </c>
      <c r="F8">
        <v>4</v>
      </c>
    </row>
    <row r="9" spans="1:6" x14ac:dyDescent="0.25">
      <c r="A9" s="9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869C-691A-4567-A1E2-E76421F04DF2}">
  <dimension ref="A1:F30"/>
  <sheetViews>
    <sheetView topLeftCell="A16" zoomScale="130" zoomScaleNormal="130"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2034</v>
      </c>
      <c r="B2" t="s">
        <v>2070</v>
      </c>
    </row>
    <row r="4" spans="1:6" x14ac:dyDescent="0.25">
      <c r="A4" s="8" t="s">
        <v>2035</v>
      </c>
      <c r="B4" s="8" t="s">
        <v>2045</v>
      </c>
    </row>
    <row r="5" spans="1:6" x14ac:dyDescent="0.25">
      <c r="A5" s="8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5">
      <c r="A6" s="9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2047</v>
      </c>
      <c r="E7">
        <v>4</v>
      </c>
      <c r="F7">
        <v>4</v>
      </c>
    </row>
    <row r="8" spans="1:6" x14ac:dyDescent="0.25">
      <c r="A8" s="9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2050</v>
      </c>
      <c r="C10">
        <v>8</v>
      </c>
      <c r="E10">
        <v>10</v>
      </c>
      <c r="F10">
        <v>18</v>
      </c>
    </row>
    <row r="11" spans="1:6" x14ac:dyDescent="0.25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2055</v>
      </c>
      <c r="C15">
        <v>3</v>
      </c>
      <c r="E15">
        <v>4</v>
      </c>
      <c r="F15">
        <v>7</v>
      </c>
    </row>
    <row r="16" spans="1:6" x14ac:dyDescent="0.25">
      <c r="A16" s="9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2060</v>
      </c>
      <c r="C20">
        <v>4</v>
      </c>
      <c r="E20">
        <v>4</v>
      </c>
      <c r="F20">
        <v>8</v>
      </c>
    </row>
    <row r="21" spans="1:6" x14ac:dyDescent="0.25">
      <c r="A21" s="9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2062</v>
      </c>
      <c r="C22">
        <v>9</v>
      </c>
      <c r="E22">
        <v>5</v>
      </c>
      <c r="F22">
        <v>14</v>
      </c>
    </row>
    <row r="23" spans="1:6" x14ac:dyDescent="0.25">
      <c r="A23" s="9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2065</v>
      </c>
      <c r="C25">
        <v>7</v>
      </c>
      <c r="E25">
        <v>14</v>
      </c>
      <c r="F25">
        <v>21</v>
      </c>
    </row>
    <row r="26" spans="1:6" x14ac:dyDescent="0.25">
      <c r="A26" s="9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2069</v>
      </c>
      <c r="E29">
        <v>3</v>
      </c>
      <c r="F29">
        <v>3</v>
      </c>
    </row>
    <row r="30" spans="1:6" x14ac:dyDescent="0.25">
      <c r="A30" s="9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E889-0C0D-4C25-98A2-50BA3B5E7E97}">
  <dimension ref="A1:F18"/>
  <sheetViews>
    <sheetView workbookViewId="0">
      <selection activeCell="A13" sqref="A13:XFD1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2034</v>
      </c>
      <c r="B1" t="s">
        <v>2070</v>
      </c>
    </row>
    <row r="2" spans="1:6" x14ac:dyDescent="0.25">
      <c r="A2" s="8" t="s">
        <v>2085</v>
      </c>
      <c r="B2" t="s">
        <v>2070</v>
      </c>
    </row>
    <row r="4" spans="1:6" x14ac:dyDescent="0.25">
      <c r="A4" s="8" t="s">
        <v>2035</v>
      </c>
      <c r="B4" s="8" t="s">
        <v>2045</v>
      </c>
    </row>
    <row r="5" spans="1:6" x14ac:dyDescent="0.25">
      <c r="A5" s="8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2033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440" workbookViewId="0">
      <selection activeCell="I473" sqref="I47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8.75" customWidth="1"/>
    <col min="8" max="8" width="13" bestFit="1" customWidth="1"/>
    <col min="11" max="12" width="11.125" bestFit="1" customWidth="1"/>
    <col min="15" max="15" width="28" bestFit="1" customWidth="1"/>
    <col min="16" max="16" width="14.5" bestFit="1" customWidth="1"/>
    <col min="17" max="17" width="16.5" bestFit="1" customWidth="1"/>
    <col min="18" max="18" width="17" customWidth="1"/>
    <col min="19" max="19" width="26.375" customWidth="1"/>
    <col min="20" max="20" width="26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2034</v>
      </c>
      <c r="Q1" s="1" t="s">
        <v>2030</v>
      </c>
      <c r="R1" s="1" t="s">
        <v>2031</v>
      </c>
      <c r="S1" s="1" t="s">
        <v>2072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s="5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t="str">
        <f t="shared" ref="P2:P66" si="0">LEFT(O2,SEARCH("/",O2)-1)</f>
        <v>food</v>
      </c>
      <c r="Q2">
        <f>IF(H2=0, 0, ROUND(E2/H2,0))</f>
        <v>0</v>
      </c>
      <c r="R2" t="str">
        <f>RIGHT(O2,LEN(O2)-SEARCH("/",O2))</f>
        <v>food trucks</v>
      </c>
      <c r="S2" s="10">
        <f>(((K2/60)/60)/24)+DATE(1970,1,1)</f>
        <v>42336.25</v>
      </c>
      <c r="T2" s="10">
        <f>(((L2/60)/60)/24)+DATE(1970,1,1)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1">ROUND((E3/D3)*100,0)</f>
        <v>1040</v>
      </c>
      <c r="G3" s="4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t="str">
        <f t="shared" si="0"/>
        <v>music</v>
      </c>
      <c r="Q3">
        <f t="shared" ref="Q3:Q66" si="2">IF(H3=0, 0, ROUND(E3/H3,0))</f>
        <v>92</v>
      </c>
      <c r="R3" t="str">
        <f t="shared" ref="R3:R66" si="3">RIGHT(O3,LEN(O3)-SEARCH("/",O3))</f>
        <v>rock</v>
      </c>
      <c r="S3" s="10">
        <f t="shared" ref="S3:S66" si="4">(((K3/60)/60)/24)+DATE(1970,1,1)</f>
        <v>41870.208333333336</v>
      </c>
      <c r="T3" s="10">
        <f t="shared" ref="T3:T66" si="5">(((L3/60)/60)/24)+DATE(1970,1,1)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1"/>
        <v>131</v>
      </c>
      <c r="G4" s="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t="str">
        <f t="shared" si="0"/>
        <v>technology</v>
      </c>
      <c r="Q4">
        <f t="shared" si="2"/>
        <v>100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s="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t="str">
        <f t="shared" si="0"/>
        <v>music</v>
      </c>
      <c r="Q5">
        <f t="shared" si="2"/>
        <v>103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1"/>
        <v>69</v>
      </c>
      <c r="G6" s="5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t="str">
        <f t="shared" si="0"/>
        <v>theater</v>
      </c>
      <c r="Q6">
        <f t="shared" si="2"/>
        <v>99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s="4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t="str">
        <f t="shared" si="0"/>
        <v>theater</v>
      </c>
      <c r="Q7">
        <f t="shared" si="2"/>
        <v>76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s="5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t="str">
        <f t="shared" si="0"/>
        <v>film &amp; video</v>
      </c>
      <c r="Q8">
        <f t="shared" si="2"/>
        <v>61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s="4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t="str">
        <f t="shared" si="0"/>
        <v>theater</v>
      </c>
      <c r="Q9">
        <f t="shared" si="2"/>
        <v>65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s="6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t="str">
        <f t="shared" si="0"/>
        <v>theater</v>
      </c>
      <c r="Q10">
        <f t="shared" si="2"/>
        <v>31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s="5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t="str">
        <f t="shared" si="0"/>
        <v>music</v>
      </c>
      <c r="Q11">
        <f t="shared" si="2"/>
        <v>73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1"/>
        <v>266</v>
      </c>
      <c r="G12" s="4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t="str">
        <f t="shared" si="0"/>
        <v>film &amp; video</v>
      </c>
      <c r="Q12">
        <f t="shared" si="2"/>
        <v>63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1"/>
        <v>48</v>
      </c>
      <c r="G13" s="5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t="str">
        <f t="shared" si="0"/>
        <v>theater</v>
      </c>
      <c r="Q13">
        <f t="shared" si="2"/>
        <v>112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1"/>
        <v>89</v>
      </c>
      <c r="G14" s="5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t="str">
        <f t="shared" si="0"/>
        <v>film &amp; video</v>
      </c>
      <c r="Q14">
        <f t="shared" si="2"/>
        <v>102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1"/>
        <v>245</v>
      </c>
      <c r="G15" s="4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t="str">
        <f t="shared" si="0"/>
        <v>music</v>
      </c>
      <c r="Q15">
        <f t="shared" si="2"/>
        <v>105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s="5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t="str">
        <f t="shared" si="0"/>
        <v>music</v>
      </c>
      <c r="Q16">
        <f t="shared" si="2"/>
        <v>94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1"/>
        <v>47</v>
      </c>
      <c r="G17" s="5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t="str">
        <f t="shared" si="0"/>
        <v>technology</v>
      </c>
      <c r="Q17">
        <f t="shared" si="2"/>
        <v>85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1"/>
        <v>649</v>
      </c>
      <c r="G18" s="4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t="str">
        <f t="shared" si="0"/>
        <v>publishing</v>
      </c>
      <c r="Q18">
        <f t="shared" si="2"/>
        <v>110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1"/>
        <v>159</v>
      </c>
      <c r="G19" s="4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t="str">
        <f t="shared" si="0"/>
        <v>film &amp; video</v>
      </c>
      <c r="Q19">
        <f t="shared" si="2"/>
        <v>108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s="7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t="str">
        <f t="shared" si="0"/>
        <v>theater</v>
      </c>
      <c r="Q20">
        <f t="shared" si="2"/>
        <v>45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s="5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t="str">
        <f t="shared" si="0"/>
        <v>theater</v>
      </c>
      <c r="Q21">
        <f t="shared" si="2"/>
        <v>45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1"/>
        <v>112</v>
      </c>
      <c r="G22" s="4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t="str">
        <f t="shared" si="0"/>
        <v>film &amp; video</v>
      </c>
      <c r="Q22">
        <f t="shared" si="2"/>
        <v>106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s="5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t="str">
        <f t="shared" si="0"/>
        <v>theater</v>
      </c>
      <c r="Q23">
        <f t="shared" si="2"/>
        <v>69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1"/>
        <v>128</v>
      </c>
      <c r="G24" s="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t="str">
        <f t="shared" si="0"/>
        <v>theater</v>
      </c>
      <c r="Q24">
        <f t="shared" si="2"/>
        <v>85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1"/>
        <v>332</v>
      </c>
      <c r="G25" s="4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t="str">
        <f t="shared" si="0"/>
        <v>film &amp; video</v>
      </c>
      <c r="Q25">
        <f t="shared" si="2"/>
        <v>105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s="4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t="str">
        <f t="shared" si="0"/>
        <v>technology</v>
      </c>
      <c r="Q26">
        <f t="shared" si="2"/>
        <v>39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1"/>
        <v>216</v>
      </c>
      <c r="G27" s="4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t="str">
        <f t="shared" si="0"/>
        <v>games</v>
      </c>
      <c r="Q27">
        <f t="shared" si="2"/>
        <v>73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1"/>
        <v>48</v>
      </c>
      <c r="G28" s="7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t="str">
        <f t="shared" si="0"/>
        <v>theater</v>
      </c>
      <c r="Q28">
        <f t="shared" si="2"/>
        <v>35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s="5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t="str">
        <f t="shared" si="0"/>
        <v>music</v>
      </c>
      <c r="Q29">
        <f t="shared" si="2"/>
        <v>107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1"/>
        <v>105</v>
      </c>
      <c r="G30" s="4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t="str">
        <f t="shared" si="0"/>
        <v>theater</v>
      </c>
      <c r="Q30">
        <f t="shared" si="2"/>
        <v>62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s="4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t="str">
        <f t="shared" si="0"/>
        <v>film &amp; video</v>
      </c>
      <c r="Q31">
        <f t="shared" si="2"/>
        <v>94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s="4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t="str">
        <f t="shared" si="0"/>
        <v>film &amp; video</v>
      </c>
      <c r="Q32">
        <f t="shared" si="2"/>
        <v>112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s="4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t="str">
        <f t="shared" si="0"/>
        <v>games</v>
      </c>
      <c r="Q33">
        <f t="shared" si="2"/>
        <v>48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s="5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t="str">
        <f t="shared" si="0"/>
        <v>film &amp; video</v>
      </c>
      <c r="Q34">
        <f t="shared" si="2"/>
        <v>38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s="4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t="str">
        <f t="shared" si="0"/>
        <v>theater</v>
      </c>
      <c r="Q35">
        <f t="shared" si="2"/>
        <v>35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s="4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t="str">
        <f t="shared" si="0"/>
        <v>film &amp; video</v>
      </c>
      <c r="Q36">
        <f t="shared" si="2"/>
        <v>85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1"/>
        <v>150</v>
      </c>
      <c r="G37" s="4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t="str">
        <f t="shared" si="0"/>
        <v>film &amp; video</v>
      </c>
      <c r="Q37">
        <f t="shared" si="2"/>
        <v>96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1"/>
        <v>157</v>
      </c>
      <c r="G38" s="4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t="str">
        <f t="shared" si="0"/>
        <v>theater</v>
      </c>
      <c r="Q38">
        <f t="shared" si="2"/>
        <v>69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s="4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t="str">
        <f t="shared" si="0"/>
        <v>publishing</v>
      </c>
      <c r="Q39">
        <f t="shared" si="2"/>
        <v>106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1"/>
        <v>325</v>
      </c>
      <c r="G40" s="4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t="str">
        <f t="shared" si="0"/>
        <v>photography</v>
      </c>
      <c r="Q40">
        <f t="shared" si="2"/>
        <v>75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s="5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t="str">
        <f t="shared" si="0"/>
        <v>theater</v>
      </c>
      <c r="Q41">
        <f t="shared" si="2"/>
        <v>57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1"/>
        <v>169</v>
      </c>
      <c r="G42" s="4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t="str">
        <f t="shared" si="0"/>
        <v>technology</v>
      </c>
      <c r="Q42">
        <f t="shared" si="2"/>
        <v>75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s="4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t="str">
        <f t="shared" si="0"/>
        <v>music</v>
      </c>
      <c r="Q43">
        <f t="shared" si="2"/>
        <v>107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s="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t="str">
        <f t="shared" si="0"/>
        <v>food</v>
      </c>
      <c r="Q44">
        <f t="shared" si="2"/>
        <v>36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s="4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t="str">
        <f t="shared" si="0"/>
        <v>publishing</v>
      </c>
      <c r="Q45">
        <f t="shared" si="2"/>
        <v>27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s="4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t="str">
        <f t="shared" si="0"/>
        <v>publishing</v>
      </c>
      <c r="Q46">
        <f t="shared" si="2"/>
        <v>108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s="5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t="str">
        <f t="shared" si="0"/>
        <v>theater</v>
      </c>
      <c r="Q47">
        <f t="shared" si="2"/>
        <v>94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s="4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t="str">
        <f t="shared" si="0"/>
        <v>music</v>
      </c>
      <c r="Q48">
        <f t="shared" si="2"/>
        <v>46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1"/>
        <v>475</v>
      </c>
      <c r="G49" s="4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t="str">
        <f t="shared" si="0"/>
        <v>theater</v>
      </c>
      <c r="Q49">
        <f t="shared" si="2"/>
        <v>48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s="4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t="str">
        <f t="shared" si="0"/>
        <v>theater</v>
      </c>
      <c r="Q50">
        <f t="shared" si="2"/>
        <v>53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s="4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t="str">
        <f t="shared" si="0"/>
        <v>music</v>
      </c>
      <c r="Q51">
        <f t="shared" si="2"/>
        <v>45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s="5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t="str">
        <f t="shared" si="0"/>
        <v>music</v>
      </c>
      <c r="Q52">
        <f t="shared" si="2"/>
        <v>2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s="5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t="str">
        <f t="shared" si="0"/>
        <v>technology</v>
      </c>
      <c r="Q53">
        <f t="shared" si="2"/>
        <v>99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1"/>
        <v>34</v>
      </c>
      <c r="G54" s="5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t="str">
        <f t="shared" si="0"/>
        <v>theater</v>
      </c>
      <c r="Q54">
        <f t="shared" si="2"/>
        <v>33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1"/>
        <v>140</v>
      </c>
      <c r="G55" s="4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t="str">
        <f t="shared" si="0"/>
        <v>film &amp; video</v>
      </c>
      <c r="Q55">
        <f t="shared" si="2"/>
        <v>59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s="5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t="str">
        <f t="shared" si="0"/>
        <v>technology</v>
      </c>
      <c r="Q56">
        <f t="shared" si="2"/>
        <v>45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s="4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t="str">
        <f t="shared" si="0"/>
        <v>music</v>
      </c>
      <c r="Q57">
        <f t="shared" si="2"/>
        <v>90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s="4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t="str">
        <f t="shared" si="0"/>
        <v>technology</v>
      </c>
      <c r="Q58">
        <f t="shared" si="2"/>
        <v>70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1"/>
        <v>215</v>
      </c>
      <c r="G59" s="4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t="str">
        <f t="shared" si="0"/>
        <v>games</v>
      </c>
      <c r="Q59">
        <f t="shared" si="2"/>
        <v>31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1"/>
        <v>227</v>
      </c>
      <c r="G60" s="4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t="str">
        <f t="shared" si="0"/>
        <v>theater</v>
      </c>
      <c r="Q60">
        <f t="shared" si="2"/>
        <v>29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1"/>
        <v>275</v>
      </c>
      <c r="G61" s="4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t="str">
        <f t="shared" si="0"/>
        <v>theater</v>
      </c>
      <c r="Q61">
        <f t="shared" si="2"/>
        <v>30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1"/>
        <v>144</v>
      </c>
      <c r="G62" s="4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t="str">
        <f t="shared" si="0"/>
        <v>theater</v>
      </c>
      <c r="Q62">
        <f t="shared" si="2"/>
        <v>85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s="5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t="str">
        <f t="shared" si="0"/>
        <v>theater</v>
      </c>
      <c r="Q63">
        <f t="shared" si="2"/>
        <v>82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s="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t="str">
        <f t="shared" si="0"/>
        <v>technology</v>
      </c>
      <c r="Q64">
        <f t="shared" si="2"/>
        <v>58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s="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t="str">
        <f t="shared" si="0"/>
        <v>theater</v>
      </c>
      <c r="Q65">
        <f t="shared" si="2"/>
        <v>111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s="5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t="str">
        <f t="shared" si="0"/>
        <v>technology</v>
      </c>
      <c r="Q66">
        <f t="shared" si="2"/>
        <v>72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s="4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t="str">
        <f t="shared" ref="P67:P130" si="7">LEFT(O67,SEARCH("/",O67)-1)</f>
        <v>theater</v>
      </c>
      <c r="Q67">
        <f t="shared" ref="Q67:Q130" si="8">IF(H67=0, 0, ROUND(E67/H67,0))</f>
        <v>61</v>
      </c>
      <c r="R67" t="str">
        <f t="shared" ref="R67:R130" si="9">RIGHT(O67,LEN(O67)-SEARCH("/",O67))</f>
        <v>plays</v>
      </c>
      <c r="S67" s="10">
        <f t="shared" ref="S67:S130" si="10">(((K67/60)/60)/24)+DATE(1970,1,1)</f>
        <v>40570.25</v>
      </c>
      <c r="T67" s="10">
        <f t="shared" ref="T67:T130" si="11">(((L67/60)/60)/24)+DATE(1970,1,1)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s="5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t="str">
        <f t="shared" si="7"/>
        <v>theater</v>
      </c>
      <c r="Q68">
        <f t="shared" si="8"/>
        <v>109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s="4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t="str">
        <f t="shared" si="7"/>
        <v>technology</v>
      </c>
      <c r="Q69">
        <f t="shared" si="8"/>
        <v>29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s="4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t="str">
        <f t="shared" si="7"/>
        <v>theater</v>
      </c>
      <c r="Q70">
        <f t="shared" si="8"/>
        <v>59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s="7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t="str">
        <f t="shared" si="7"/>
        <v>theater</v>
      </c>
      <c r="Q71">
        <f t="shared" si="8"/>
        <v>112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s="4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t="str">
        <f t="shared" si="7"/>
        <v>theater</v>
      </c>
      <c r="Q72">
        <f t="shared" si="8"/>
        <v>64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s="4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t="str">
        <f t="shared" si="7"/>
        <v>theater</v>
      </c>
      <c r="Q73">
        <f t="shared" si="8"/>
        <v>85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s="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t="str">
        <f t="shared" si="7"/>
        <v>film &amp; video</v>
      </c>
      <c r="Q74">
        <f t="shared" si="8"/>
        <v>74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s="4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t="str">
        <f t="shared" si="7"/>
        <v>music</v>
      </c>
      <c r="Q75">
        <f t="shared" si="8"/>
        <v>105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s="4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t="str">
        <f t="shared" si="7"/>
        <v>music</v>
      </c>
      <c r="Q76">
        <f t="shared" si="8"/>
        <v>56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s="4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t="str">
        <f t="shared" si="7"/>
        <v>photography</v>
      </c>
      <c r="Q77">
        <f t="shared" si="8"/>
        <v>86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s="5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t="str">
        <f t="shared" si="7"/>
        <v>theater</v>
      </c>
      <c r="Q78">
        <f t="shared" si="8"/>
        <v>57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s="5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t="str">
        <f t="shared" si="7"/>
        <v>film &amp; video</v>
      </c>
      <c r="Q79">
        <f t="shared" si="8"/>
        <v>80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s="4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t="str">
        <f t="shared" si="7"/>
        <v>publishing</v>
      </c>
      <c r="Q80">
        <f t="shared" si="8"/>
        <v>41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s="5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t="str">
        <f t="shared" si="7"/>
        <v>theater</v>
      </c>
      <c r="Q81">
        <f t="shared" si="8"/>
        <v>48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s="4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t="str">
        <f t="shared" si="7"/>
        <v>games</v>
      </c>
      <c r="Q82">
        <f t="shared" si="8"/>
        <v>55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s="4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t="str">
        <f t="shared" si="7"/>
        <v>music</v>
      </c>
      <c r="Q83">
        <f t="shared" si="8"/>
        <v>92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s="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t="str">
        <f t="shared" si="7"/>
        <v>games</v>
      </c>
      <c r="Q84">
        <f t="shared" si="8"/>
        <v>83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s="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t="str">
        <f t="shared" si="7"/>
        <v>music</v>
      </c>
      <c r="Q85">
        <f t="shared" si="8"/>
        <v>40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s="4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t="str">
        <f t="shared" si="7"/>
        <v>technology</v>
      </c>
      <c r="Q86">
        <f t="shared" si="8"/>
        <v>111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s="4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t="str">
        <f t="shared" si="7"/>
        <v>music</v>
      </c>
      <c r="Q87">
        <f t="shared" si="8"/>
        <v>91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s="4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t="str">
        <f t="shared" si="7"/>
        <v>theater</v>
      </c>
      <c r="Q88">
        <f t="shared" si="8"/>
        <v>61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s="5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t="str">
        <f t="shared" si="7"/>
        <v>music</v>
      </c>
      <c r="Q89">
        <f t="shared" si="8"/>
        <v>83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s="4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t="str">
        <f t="shared" si="7"/>
        <v>publishing</v>
      </c>
      <c r="Q90">
        <f t="shared" si="8"/>
        <v>111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s="4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t="str">
        <f t="shared" si="7"/>
        <v>theater</v>
      </c>
      <c r="Q91">
        <f t="shared" si="8"/>
        <v>89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s="5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t="str">
        <f t="shared" si="7"/>
        <v>theater</v>
      </c>
      <c r="Q92">
        <f t="shared" si="8"/>
        <v>58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s="5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t="str">
        <f t="shared" si="7"/>
        <v>publishing</v>
      </c>
      <c r="Q93">
        <f t="shared" si="8"/>
        <v>110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s="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t="str">
        <f t="shared" si="7"/>
        <v>games</v>
      </c>
      <c r="Q94">
        <f t="shared" si="8"/>
        <v>104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s="7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t="str">
        <f t="shared" si="7"/>
        <v>theater</v>
      </c>
      <c r="Q95">
        <f t="shared" si="8"/>
        <v>108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s="4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t="str">
        <f t="shared" si="7"/>
        <v>technology</v>
      </c>
      <c r="Q96">
        <f t="shared" si="8"/>
        <v>49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s="4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t="str">
        <f t="shared" si="7"/>
        <v>film &amp; video</v>
      </c>
      <c r="Q97">
        <f t="shared" si="8"/>
        <v>38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s="4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t="str">
        <f t="shared" si="7"/>
        <v>theater</v>
      </c>
      <c r="Q98">
        <f t="shared" si="8"/>
        <v>65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s="4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t="str">
        <f t="shared" si="7"/>
        <v>food</v>
      </c>
      <c r="Q99">
        <f t="shared" si="8"/>
        <v>107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s="5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t="str">
        <f t="shared" si="7"/>
        <v>games</v>
      </c>
      <c r="Q100">
        <f t="shared" si="8"/>
        <v>27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s="4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t="str">
        <f t="shared" si="7"/>
        <v>theater</v>
      </c>
      <c r="Q101">
        <f t="shared" si="8"/>
        <v>91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s="5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t="str">
        <f t="shared" si="7"/>
        <v>theater</v>
      </c>
      <c r="Q102">
        <f t="shared" si="8"/>
        <v>1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s="4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t="str">
        <f t="shared" si="7"/>
        <v>music</v>
      </c>
      <c r="Q103">
        <f t="shared" si="8"/>
        <v>56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s="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t="str">
        <f t="shared" si="7"/>
        <v>technology</v>
      </c>
      <c r="Q104">
        <f t="shared" si="8"/>
        <v>31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s="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t="str">
        <f t="shared" si="7"/>
        <v>music</v>
      </c>
      <c r="Q105">
        <f t="shared" si="8"/>
        <v>67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s="4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t="str">
        <f t="shared" si="7"/>
        <v>music</v>
      </c>
      <c r="Q106">
        <f t="shared" si="8"/>
        <v>89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s="4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t="str">
        <f t="shared" si="7"/>
        <v>technology</v>
      </c>
      <c r="Q107">
        <f t="shared" si="8"/>
        <v>103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s="4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t="str">
        <f t="shared" si="7"/>
        <v>theater</v>
      </c>
      <c r="Q108">
        <f t="shared" si="8"/>
        <v>95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s="4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t="str">
        <f t="shared" si="7"/>
        <v>theater</v>
      </c>
      <c r="Q109">
        <f t="shared" si="8"/>
        <v>76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s="4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t="str">
        <f t="shared" si="7"/>
        <v>film &amp; video</v>
      </c>
      <c r="Q110">
        <f t="shared" si="8"/>
        <v>108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s="5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t="str">
        <f t="shared" si="7"/>
        <v>film &amp; video</v>
      </c>
      <c r="Q111">
        <f t="shared" si="8"/>
        <v>51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s="5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t="str">
        <f t="shared" si="7"/>
        <v>food</v>
      </c>
      <c r="Q112">
        <f t="shared" si="8"/>
        <v>72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s="4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t="str">
        <f t="shared" si="7"/>
        <v>publishing</v>
      </c>
      <c r="Q113">
        <f t="shared" si="8"/>
        <v>109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s="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t="str">
        <f t="shared" si="7"/>
        <v>technology</v>
      </c>
      <c r="Q114">
        <f t="shared" si="8"/>
        <v>35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s="4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t="str">
        <f t="shared" si="7"/>
        <v>food</v>
      </c>
      <c r="Q115">
        <f t="shared" si="8"/>
        <v>95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s="4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t="str">
        <f t="shared" si="7"/>
        <v>technology</v>
      </c>
      <c r="Q116">
        <f t="shared" si="8"/>
        <v>110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s="5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t="str">
        <f t="shared" si="7"/>
        <v>publishing</v>
      </c>
      <c r="Q117">
        <f t="shared" si="8"/>
        <v>44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s="5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t="str">
        <f t="shared" si="7"/>
        <v>theater</v>
      </c>
      <c r="Q118">
        <f t="shared" si="8"/>
        <v>87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s="4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t="str">
        <f t="shared" si="7"/>
        <v>film &amp; video</v>
      </c>
      <c r="Q119">
        <f t="shared" si="8"/>
        <v>31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s="4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t="str">
        <f t="shared" si="7"/>
        <v>photography</v>
      </c>
      <c r="Q120">
        <f t="shared" si="8"/>
        <v>95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s="4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t="str">
        <f t="shared" si="7"/>
        <v>film &amp; video</v>
      </c>
      <c r="Q121">
        <f t="shared" si="8"/>
        <v>70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s="4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t="str">
        <f t="shared" si="7"/>
        <v>games</v>
      </c>
      <c r="Q122">
        <f t="shared" si="8"/>
        <v>63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s="4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t="str">
        <f t="shared" si="7"/>
        <v>games</v>
      </c>
      <c r="Q123">
        <f t="shared" si="8"/>
        <v>110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s="5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t="str">
        <f t="shared" si="7"/>
        <v>publishing</v>
      </c>
      <c r="Q124">
        <f t="shared" si="8"/>
        <v>26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s="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t="str">
        <f t="shared" si="7"/>
        <v>theater</v>
      </c>
      <c r="Q125">
        <f t="shared" si="8"/>
        <v>50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s="4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t="str">
        <f t="shared" si="7"/>
        <v>photography</v>
      </c>
      <c r="Q126">
        <f t="shared" si="8"/>
        <v>102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s="4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t="str">
        <f t="shared" si="7"/>
        <v>theater</v>
      </c>
      <c r="Q127">
        <f t="shared" si="8"/>
        <v>47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s="5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t="str">
        <f t="shared" si="7"/>
        <v>theater</v>
      </c>
      <c r="Q128">
        <f t="shared" si="8"/>
        <v>90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s="5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t="str">
        <f t="shared" si="7"/>
        <v>theater</v>
      </c>
      <c r="Q129">
        <f t="shared" si="8"/>
        <v>79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s="7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t="str">
        <f t="shared" si="7"/>
        <v>music</v>
      </c>
      <c r="Q130">
        <f t="shared" si="8"/>
        <v>80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s="7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t="str">
        <f t="shared" ref="P131:P194" si="13">LEFT(O131,SEARCH("/",O131)-1)</f>
        <v>food</v>
      </c>
      <c r="Q131">
        <f t="shared" ref="Q131:Q194" si="14">IF(H131=0, 0, ROUND(E131/H131,0))</f>
        <v>86</v>
      </c>
      <c r="R131" t="str">
        <f t="shared" ref="R131:R194" si="15">RIGHT(O131,LEN(O131)-SEARCH("/",O131))</f>
        <v>food trucks</v>
      </c>
      <c r="S131" s="10">
        <f t="shared" ref="S131:S194" si="16">(((K131/60)/60)/24)+DATE(1970,1,1)</f>
        <v>42038.25</v>
      </c>
      <c r="T131" s="10">
        <f t="shared" ref="T131:T194" si="17">(((L131/60)/60)/24)+DATE(1970,1,1)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s="4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t="str">
        <f t="shared" si="13"/>
        <v>film &amp; video</v>
      </c>
      <c r="Q132">
        <f t="shared" si="14"/>
        <v>28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s="4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t="str">
        <f t="shared" si="13"/>
        <v>technology</v>
      </c>
      <c r="Q133">
        <f t="shared" si="14"/>
        <v>68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s="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t="str">
        <f t="shared" si="13"/>
        <v>theater</v>
      </c>
      <c r="Q134">
        <f t="shared" si="14"/>
        <v>43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s="4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t="str">
        <f t="shared" si="13"/>
        <v>music</v>
      </c>
      <c r="Q135">
        <f t="shared" si="14"/>
        <v>88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s="5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t="str">
        <f t="shared" si="13"/>
        <v>film &amp; video</v>
      </c>
      <c r="Q136">
        <f t="shared" si="14"/>
        <v>95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s="5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t="str">
        <f t="shared" si="13"/>
        <v>theater</v>
      </c>
      <c r="Q137">
        <f t="shared" si="14"/>
        <v>47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s="7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t="str">
        <f t="shared" si="13"/>
        <v>film &amp; video</v>
      </c>
      <c r="Q138">
        <f t="shared" si="14"/>
        <v>47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s="4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t="str">
        <f t="shared" si="13"/>
        <v>publishing</v>
      </c>
      <c r="Q139">
        <f t="shared" si="14"/>
        <v>94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s="5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t="str">
        <f t="shared" si="13"/>
        <v>games</v>
      </c>
      <c r="Q140">
        <f t="shared" si="14"/>
        <v>80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s="5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t="str">
        <f t="shared" si="13"/>
        <v>technology</v>
      </c>
      <c r="Q141">
        <f t="shared" si="14"/>
        <v>59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s="4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t="str">
        <f t="shared" si="13"/>
        <v>film &amp; video</v>
      </c>
      <c r="Q142">
        <f t="shared" si="14"/>
        <v>66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s="4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t="str">
        <f t="shared" si="13"/>
        <v>technology</v>
      </c>
      <c r="Q143">
        <f t="shared" si="14"/>
        <v>61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s="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t="str">
        <f t="shared" si="13"/>
        <v>technology</v>
      </c>
      <c r="Q144">
        <f t="shared" si="14"/>
        <v>98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s="4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t="str">
        <f t="shared" si="13"/>
        <v>music</v>
      </c>
      <c r="Q145">
        <f t="shared" si="14"/>
        <v>105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s="4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t="str">
        <f t="shared" si="13"/>
        <v>theater</v>
      </c>
      <c r="Q146">
        <f t="shared" si="14"/>
        <v>86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s="4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t="str">
        <f t="shared" si="13"/>
        <v>technology</v>
      </c>
      <c r="Q147">
        <f t="shared" si="14"/>
        <v>77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s="7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t="str">
        <f t="shared" si="13"/>
        <v>theater</v>
      </c>
      <c r="Q148">
        <f t="shared" si="14"/>
        <v>30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s="4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t="str">
        <f t="shared" si="13"/>
        <v>theater</v>
      </c>
      <c r="Q149">
        <f t="shared" si="14"/>
        <v>47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s="4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t="str">
        <f t="shared" si="13"/>
        <v>technology</v>
      </c>
      <c r="Q150">
        <f t="shared" si="14"/>
        <v>105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s="4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t="str">
        <f t="shared" si="13"/>
        <v>music</v>
      </c>
      <c r="Q151">
        <f t="shared" si="14"/>
        <v>70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s="5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t="str">
        <f t="shared" si="13"/>
        <v>music</v>
      </c>
      <c r="Q152">
        <f t="shared" si="14"/>
        <v>1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s="5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t="str">
        <f t="shared" si="13"/>
        <v>music</v>
      </c>
      <c r="Q153">
        <f t="shared" si="14"/>
        <v>60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s="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t="str">
        <f t="shared" si="13"/>
        <v>music</v>
      </c>
      <c r="Q154">
        <f t="shared" si="14"/>
        <v>52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s="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t="str">
        <f t="shared" si="13"/>
        <v>theater</v>
      </c>
      <c r="Q155">
        <f t="shared" si="14"/>
        <v>31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s="5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t="str">
        <f t="shared" si="13"/>
        <v>music</v>
      </c>
      <c r="Q156">
        <f t="shared" si="14"/>
        <v>95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s="5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t="str">
        <f t="shared" si="13"/>
        <v>theater</v>
      </c>
      <c r="Q157">
        <f t="shared" si="14"/>
        <v>76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s="7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t="str">
        <f t="shared" si="13"/>
        <v>music</v>
      </c>
      <c r="Q158">
        <f t="shared" si="14"/>
        <v>71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s="5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t="str">
        <f t="shared" si="13"/>
        <v>photography</v>
      </c>
      <c r="Q159">
        <f t="shared" si="14"/>
        <v>74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s="4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t="str">
        <f t="shared" si="13"/>
        <v>music</v>
      </c>
      <c r="Q160">
        <f t="shared" si="14"/>
        <v>113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s="4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t="str">
        <f t="shared" si="13"/>
        <v>theater</v>
      </c>
      <c r="Q161">
        <f t="shared" si="14"/>
        <v>105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s="4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t="str">
        <f t="shared" si="13"/>
        <v>technology</v>
      </c>
      <c r="Q162">
        <f t="shared" si="14"/>
        <v>79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s="5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t="str">
        <f t="shared" si="13"/>
        <v>technology</v>
      </c>
      <c r="Q163">
        <f t="shared" si="14"/>
        <v>57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s="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t="str">
        <f t="shared" si="13"/>
        <v>music</v>
      </c>
      <c r="Q164">
        <f t="shared" si="14"/>
        <v>58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s="4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t="str">
        <f t="shared" si="13"/>
        <v>photography</v>
      </c>
      <c r="Q165">
        <f t="shared" si="14"/>
        <v>36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s="4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t="str">
        <f t="shared" si="13"/>
        <v>theater</v>
      </c>
      <c r="Q166">
        <f t="shared" si="14"/>
        <v>108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s="4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t="str">
        <f t="shared" si="13"/>
        <v>technology</v>
      </c>
      <c r="Q167">
        <f t="shared" si="14"/>
        <v>44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s="4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t="str">
        <f t="shared" si="13"/>
        <v>photography</v>
      </c>
      <c r="Q168">
        <f t="shared" si="14"/>
        <v>55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s="4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t="str">
        <f t="shared" si="13"/>
        <v>theater</v>
      </c>
      <c r="Q169">
        <f t="shared" si="14"/>
        <v>74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s="5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t="str">
        <f t="shared" si="13"/>
        <v>music</v>
      </c>
      <c r="Q170">
        <f t="shared" si="14"/>
        <v>42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s="4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t="str">
        <f t="shared" si="13"/>
        <v>film &amp; video</v>
      </c>
      <c r="Q171">
        <f t="shared" si="14"/>
        <v>78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s="5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t="str">
        <f t="shared" si="13"/>
        <v>music</v>
      </c>
      <c r="Q172">
        <f t="shared" si="14"/>
        <v>83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s="5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t="str">
        <f t="shared" si="13"/>
        <v>publishing</v>
      </c>
      <c r="Q173">
        <f t="shared" si="14"/>
        <v>104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s="5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t="str">
        <f t="shared" si="13"/>
        <v>film &amp; video</v>
      </c>
      <c r="Q174">
        <f t="shared" si="14"/>
        <v>26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s="4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t="str">
        <f t="shared" si="13"/>
        <v>theater</v>
      </c>
      <c r="Q175">
        <f t="shared" si="14"/>
        <v>101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s="4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t="str">
        <f t="shared" si="13"/>
        <v>technology</v>
      </c>
      <c r="Q176">
        <f t="shared" si="14"/>
        <v>112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s="5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t="str">
        <f t="shared" si="13"/>
        <v>theater</v>
      </c>
      <c r="Q177">
        <f t="shared" si="14"/>
        <v>42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s="5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t="str">
        <f t="shared" si="13"/>
        <v>theater</v>
      </c>
      <c r="Q178">
        <f t="shared" si="14"/>
        <v>110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s="4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t="str">
        <f t="shared" si="13"/>
        <v>theater</v>
      </c>
      <c r="Q179">
        <f t="shared" si="14"/>
        <v>59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s="5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t="str">
        <f t="shared" si="13"/>
        <v>food</v>
      </c>
      <c r="Q180">
        <f t="shared" si="14"/>
        <v>33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s="4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t="str">
        <f t="shared" si="13"/>
        <v>theater</v>
      </c>
      <c r="Q181">
        <f t="shared" si="14"/>
        <v>45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s="4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t="str">
        <f t="shared" si="13"/>
        <v>technology</v>
      </c>
      <c r="Q182">
        <f t="shared" si="14"/>
        <v>82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s="5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t="str">
        <f t="shared" si="13"/>
        <v>technology</v>
      </c>
      <c r="Q183">
        <f t="shared" si="14"/>
        <v>39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s="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t="str">
        <f t="shared" si="13"/>
        <v>theater</v>
      </c>
      <c r="Q184">
        <f t="shared" si="14"/>
        <v>59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s="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t="str">
        <f t="shared" si="13"/>
        <v>music</v>
      </c>
      <c r="Q185">
        <f t="shared" si="14"/>
        <v>41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s="4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t="str">
        <f t="shared" si="13"/>
        <v>theater</v>
      </c>
      <c r="Q186">
        <f t="shared" si="14"/>
        <v>31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s="5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t="str">
        <f t="shared" si="13"/>
        <v>film &amp; video</v>
      </c>
      <c r="Q187">
        <f t="shared" si="14"/>
        <v>38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s="5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t="str">
        <f t="shared" si="13"/>
        <v>theater</v>
      </c>
      <c r="Q188">
        <f t="shared" si="14"/>
        <v>32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s="4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t="str">
        <f t="shared" si="13"/>
        <v>film &amp; video</v>
      </c>
      <c r="Q189">
        <f t="shared" si="14"/>
        <v>96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s="5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t="str">
        <f t="shared" si="13"/>
        <v>theater</v>
      </c>
      <c r="Q190">
        <f t="shared" si="14"/>
        <v>75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s="7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t="str">
        <f t="shared" si="13"/>
        <v>theater</v>
      </c>
      <c r="Q191">
        <f t="shared" si="14"/>
        <v>102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s="5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t="str">
        <f t="shared" si="13"/>
        <v>theater</v>
      </c>
      <c r="Q192">
        <f t="shared" si="14"/>
        <v>106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s="5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t="str">
        <f t="shared" si="13"/>
        <v>theater</v>
      </c>
      <c r="Q193">
        <f t="shared" si="14"/>
        <v>37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s="5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t="str">
        <f t="shared" si="13"/>
        <v>music</v>
      </c>
      <c r="Q194">
        <f t="shared" si="14"/>
        <v>35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s="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t="str">
        <f t="shared" ref="P195:P258" si="19">LEFT(O195,SEARCH("/",O195)-1)</f>
        <v>music</v>
      </c>
      <c r="Q195">
        <f t="shared" ref="Q195:Q258" si="20">IF(H195=0, 0, ROUND(E195/H195,0))</f>
        <v>46</v>
      </c>
      <c r="R195" t="str">
        <f t="shared" ref="R195:R258" si="21">RIGHT(O195,LEN(O195)-SEARCH("/",O195))</f>
        <v>indie rock</v>
      </c>
      <c r="S195" s="10">
        <f t="shared" ref="S195:S258" si="22">(((K195/60)/60)/24)+DATE(1970,1,1)</f>
        <v>43198.208333333328</v>
      </c>
      <c r="T195" s="10">
        <f t="shared" ref="T195:T258" si="23">(((L195/60)/60)/24)+DATE(1970,1,1)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s="4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t="str">
        <f t="shared" si="19"/>
        <v>music</v>
      </c>
      <c r="Q196">
        <f t="shared" si="20"/>
        <v>69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s="4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t="str">
        <f t="shared" si="19"/>
        <v>music</v>
      </c>
      <c r="Q197">
        <f t="shared" si="20"/>
        <v>109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s="5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t="str">
        <f t="shared" si="19"/>
        <v>technology</v>
      </c>
      <c r="Q198">
        <f t="shared" si="20"/>
        <v>52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s="4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t="str">
        <f t="shared" si="19"/>
        <v>film &amp; video</v>
      </c>
      <c r="Q199">
        <f t="shared" si="20"/>
        <v>82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s="5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t="str">
        <f t="shared" si="19"/>
        <v>music</v>
      </c>
      <c r="Q200">
        <f t="shared" si="20"/>
        <v>36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s="5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t="str">
        <f t="shared" si="19"/>
        <v>music</v>
      </c>
      <c r="Q201">
        <f t="shared" si="20"/>
        <v>74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s="5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t="str">
        <f t="shared" si="19"/>
        <v>theater</v>
      </c>
      <c r="Q202">
        <f t="shared" si="20"/>
        <v>2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s="4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t="str">
        <f t="shared" si="19"/>
        <v>technology</v>
      </c>
      <c r="Q203">
        <f t="shared" si="20"/>
        <v>91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s="7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t="str">
        <f t="shared" si="19"/>
        <v>food</v>
      </c>
      <c r="Q204">
        <f t="shared" si="20"/>
        <v>80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s="4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t="str">
        <f t="shared" si="19"/>
        <v>theater</v>
      </c>
      <c r="Q205">
        <f t="shared" si="20"/>
        <v>43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s="5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t="str">
        <f t="shared" si="19"/>
        <v>music</v>
      </c>
      <c r="Q206">
        <f t="shared" si="20"/>
        <v>63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s="4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t="str">
        <f t="shared" si="19"/>
        <v>theater</v>
      </c>
      <c r="Q207">
        <f t="shared" si="20"/>
        <v>70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s="7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t="str">
        <f t="shared" si="19"/>
        <v>publishing</v>
      </c>
      <c r="Q208">
        <f t="shared" si="20"/>
        <v>61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s="4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t="str">
        <f t="shared" si="19"/>
        <v>music</v>
      </c>
      <c r="Q209">
        <f t="shared" si="20"/>
        <v>99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s="4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t="str">
        <f t="shared" si="19"/>
        <v>film &amp; video</v>
      </c>
      <c r="Q210">
        <f t="shared" si="20"/>
        <v>97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s="6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t="str">
        <f t="shared" si="19"/>
        <v>film &amp; video</v>
      </c>
      <c r="Q211">
        <f t="shared" si="20"/>
        <v>51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s="5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t="str">
        <f t="shared" si="19"/>
        <v>film &amp; video</v>
      </c>
      <c r="Q212">
        <f t="shared" si="20"/>
        <v>28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s="5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t="str">
        <f t="shared" si="19"/>
        <v>theater</v>
      </c>
      <c r="Q213">
        <f t="shared" si="20"/>
        <v>61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s="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t="str">
        <f t="shared" si="19"/>
        <v>theater</v>
      </c>
      <c r="Q214">
        <f t="shared" si="20"/>
        <v>73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s="4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t="str">
        <f t="shared" si="19"/>
        <v>music</v>
      </c>
      <c r="Q215">
        <f t="shared" si="20"/>
        <v>40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s="4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t="str">
        <f t="shared" si="19"/>
        <v>music</v>
      </c>
      <c r="Q216">
        <f t="shared" si="20"/>
        <v>87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s="5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t="str">
        <f t="shared" si="19"/>
        <v>theater</v>
      </c>
      <c r="Q217">
        <f t="shared" si="20"/>
        <v>42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s="4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t="str">
        <f t="shared" si="19"/>
        <v>theater</v>
      </c>
      <c r="Q218">
        <f t="shared" si="20"/>
        <v>104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s="5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t="str">
        <f t="shared" si="19"/>
        <v>film &amp; video</v>
      </c>
      <c r="Q219">
        <f t="shared" si="20"/>
        <v>62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s="4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t="str">
        <f t="shared" si="19"/>
        <v>film &amp; video</v>
      </c>
      <c r="Q220">
        <f t="shared" si="20"/>
        <v>31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s="4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t="str">
        <f t="shared" si="19"/>
        <v>film &amp; video</v>
      </c>
      <c r="Q221">
        <f t="shared" si="20"/>
        <v>90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s="5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t="str">
        <f t="shared" si="19"/>
        <v>theater</v>
      </c>
      <c r="Q222">
        <f t="shared" si="20"/>
        <v>39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s="5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t="str">
        <f t="shared" si="19"/>
        <v>food</v>
      </c>
      <c r="Q223">
        <f t="shared" si="20"/>
        <v>55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s="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t="str">
        <f t="shared" si="19"/>
        <v>photography</v>
      </c>
      <c r="Q224">
        <f t="shared" si="20"/>
        <v>48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s="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t="str">
        <f t="shared" si="19"/>
        <v>theater</v>
      </c>
      <c r="Q225">
        <f t="shared" si="20"/>
        <v>88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s="4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t="str">
        <f t="shared" si="19"/>
        <v>film &amp; video</v>
      </c>
      <c r="Q226">
        <f t="shared" si="20"/>
        <v>52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s="4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t="str">
        <f t="shared" si="19"/>
        <v>music</v>
      </c>
      <c r="Q227">
        <f t="shared" si="20"/>
        <v>30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s="4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t="str">
        <f t="shared" si="19"/>
        <v>photography</v>
      </c>
      <c r="Q228">
        <f t="shared" si="20"/>
        <v>98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s="4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t="str">
        <f t="shared" si="19"/>
        <v>games</v>
      </c>
      <c r="Q229">
        <f t="shared" si="20"/>
        <v>109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s="4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t="str">
        <f t="shared" si="19"/>
        <v>film &amp; video</v>
      </c>
      <c r="Q230">
        <f t="shared" si="20"/>
        <v>67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s="4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t="str">
        <f t="shared" si="19"/>
        <v>games</v>
      </c>
      <c r="Q231">
        <f t="shared" si="20"/>
        <v>65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s="4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t="str">
        <f t="shared" si="19"/>
        <v>games</v>
      </c>
      <c r="Q232">
        <f t="shared" si="20"/>
        <v>100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s="7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t="str">
        <f t="shared" si="19"/>
        <v>theater</v>
      </c>
      <c r="Q233">
        <f t="shared" si="20"/>
        <v>82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s="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t="str">
        <f t="shared" si="19"/>
        <v>theater</v>
      </c>
      <c r="Q234">
        <f t="shared" si="20"/>
        <v>63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s="4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t="str">
        <f t="shared" si="19"/>
        <v>film &amp; video</v>
      </c>
      <c r="Q235">
        <f t="shared" si="20"/>
        <v>97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s="4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t="str">
        <f t="shared" si="19"/>
        <v>games</v>
      </c>
      <c r="Q236">
        <f t="shared" si="20"/>
        <v>55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s="5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t="str">
        <f t="shared" si="19"/>
        <v>film &amp; video</v>
      </c>
      <c r="Q237">
        <f t="shared" si="20"/>
        <v>39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s="5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t="str">
        <f t="shared" si="19"/>
        <v>music</v>
      </c>
      <c r="Q238">
        <f t="shared" si="20"/>
        <v>76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s="4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t="str">
        <f t="shared" si="19"/>
        <v>film &amp; video</v>
      </c>
      <c r="Q239">
        <f t="shared" si="20"/>
        <v>45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s="4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t="str">
        <f t="shared" si="19"/>
        <v>theater</v>
      </c>
      <c r="Q240">
        <f t="shared" si="20"/>
        <v>105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s="5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t="str">
        <f t="shared" si="19"/>
        <v>technology</v>
      </c>
      <c r="Q241">
        <f t="shared" si="20"/>
        <v>76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s="4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t="str">
        <f t="shared" si="19"/>
        <v>theater</v>
      </c>
      <c r="Q242">
        <f t="shared" si="20"/>
        <v>69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s="4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t="str">
        <f t="shared" si="19"/>
        <v>publishing</v>
      </c>
      <c r="Q243">
        <f t="shared" si="20"/>
        <v>102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s="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t="str">
        <f t="shared" si="19"/>
        <v>music</v>
      </c>
      <c r="Q244">
        <f t="shared" si="20"/>
        <v>43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s="4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t="str">
        <f t="shared" si="19"/>
        <v>theater</v>
      </c>
      <c r="Q245">
        <f t="shared" si="20"/>
        <v>43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s="4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t="str">
        <f t="shared" si="19"/>
        <v>theater</v>
      </c>
      <c r="Q246">
        <f t="shared" si="20"/>
        <v>75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s="4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t="str">
        <f t="shared" si="19"/>
        <v>theater</v>
      </c>
      <c r="Q247">
        <f t="shared" si="20"/>
        <v>69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s="4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t="str">
        <f t="shared" si="19"/>
        <v>technology</v>
      </c>
      <c r="Q248">
        <f t="shared" si="20"/>
        <v>66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s="4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t="str">
        <f t="shared" si="19"/>
        <v>publishing</v>
      </c>
      <c r="Q249">
        <f t="shared" si="20"/>
        <v>98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s="4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t="str">
        <f t="shared" si="19"/>
        <v>games</v>
      </c>
      <c r="Q250">
        <f t="shared" si="20"/>
        <v>60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s="4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t="str">
        <f t="shared" si="19"/>
        <v>publishing</v>
      </c>
      <c r="Q251">
        <f t="shared" si="20"/>
        <v>26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s="5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t="str">
        <f t="shared" si="19"/>
        <v>music</v>
      </c>
      <c r="Q252">
        <f t="shared" si="20"/>
        <v>3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s="5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t="str">
        <f t="shared" si="19"/>
        <v>theater</v>
      </c>
      <c r="Q253">
        <f t="shared" si="20"/>
        <v>38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s="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t="str">
        <f t="shared" si="19"/>
        <v>theater</v>
      </c>
      <c r="Q254">
        <f t="shared" si="20"/>
        <v>106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s="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t="str">
        <f t="shared" si="19"/>
        <v>film &amp; video</v>
      </c>
      <c r="Q255">
        <f t="shared" si="20"/>
        <v>81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s="4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t="str">
        <f t="shared" si="19"/>
        <v>publishing</v>
      </c>
      <c r="Q256">
        <f t="shared" si="20"/>
        <v>97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s="4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t="str">
        <f t="shared" si="19"/>
        <v>music</v>
      </c>
      <c r="Q257">
        <f t="shared" si="20"/>
        <v>57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s="5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t="str">
        <f t="shared" si="19"/>
        <v>music</v>
      </c>
      <c r="Q258">
        <f t="shared" si="20"/>
        <v>64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s="4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t="str">
        <f t="shared" ref="P259:P322" si="25">LEFT(O259,SEARCH("/",O259)-1)</f>
        <v>theater</v>
      </c>
      <c r="Q259">
        <f t="shared" ref="Q259:Q322" si="26">IF(H259=0, 0, ROUND(E259/H259,0))</f>
        <v>90</v>
      </c>
      <c r="R259" t="str">
        <f t="shared" ref="R259:R322" si="27">RIGHT(O259,LEN(O259)-SEARCH("/",O259))</f>
        <v>plays</v>
      </c>
      <c r="S259" s="10">
        <f t="shared" ref="S259:S322" si="28">(((K259/60)/60)/24)+DATE(1970,1,1)</f>
        <v>41338.25</v>
      </c>
      <c r="T259" s="10">
        <f t="shared" ref="T259:T322" si="29">(((L259/60)/60)/24)+DATE(1970,1,1)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s="4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t="str">
        <f t="shared" si="25"/>
        <v>theater</v>
      </c>
      <c r="Q260">
        <f t="shared" si="26"/>
        <v>72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s="4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t="str">
        <f t="shared" si="25"/>
        <v>photography</v>
      </c>
      <c r="Q261">
        <f t="shared" si="26"/>
        <v>78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s="4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t="str">
        <f t="shared" si="25"/>
        <v>music</v>
      </c>
      <c r="Q262">
        <f t="shared" si="26"/>
        <v>38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s="5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t="str">
        <f t="shared" si="25"/>
        <v>music</v>
      </c>
      <c r="Q263">
        <f t="shared" si="26"/>
        <v>58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s="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t="str">
        <f t="shared" si="25"/>
        <v>music</v>
      </c>
      <c r="Q264">
        <f t="shared" si="26"/>
        <v>50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s="4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t="str">
        <f t="shared" si="25"/>
        <v>photography</v>
      </c>
      <c r="Q265">
        <f t="shared" si="26"/>
        <v>54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s="4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t="str">
        <f t="shared" si="25"/>
        <v>theater</v>
      </c>
      <c r="Q266">
        <f t="shared" si="26"/>
        <v>30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s="4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t="str">
        <f t="shared" si="25"/>
        <v>theater</v>
      </c>
      <c r="Q267">
        <f t="shared" si="26"/>
        <v>70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s="5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t="str">
        <f t="shared" si="25"/>
        <v>music</v>
      </c>
      <c r="Q268">
        <f t="shared" si="26"/>
        <v>27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s="4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t="str">
        <f t="shared" si="25"/>
        <v>theater</v>
      </c>
      <c r="Q269">
        <f t="shared" si="26"/>
        <v>52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s="4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t="str">
        <f t="shared" si="25"/>
        <v>film &amp; video</v>
      </c>
      <c r="Q270">
        <f t="shared" si="26"/>
        <v>56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s="4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t="str">
        <f t="shared" si="25"/>
        <v>film &amp; video</v>
      </c>
      <c r="Q271">
        <f t="shared" si="26"/>
        <v>102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s="7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t="str">
        <f t="shared" si="25"/>
        <v>games</v>
      </c>
      <c r="Q272">
        <f t="shared" si="26"/>
        <v>25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s="6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t="str">
        <f t="shared" si="25"/>
        <v>photography</v>
      </c>
      <c r="Q273">
        <f t="shared" si="26"/>
        <v>32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s="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t="str">
        <f t="shared" si="25"/>
        <v>theater</v>
      </c>
      <c r="Q274">
        <f t="shared" si="26"/>
        <v>82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s="4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t="str">
        <f t="shared" si="25"/>
        <v>theater</v>
      </c>
      <c r="Q275">
        <f t="shared" si="26"/>
        <v>38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s="5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t="str">
        <f t="shared" si="25"/>
        <v>theater</v>
      </c>
      <c r="Q276">
        <f t="shared" si="26"/>
        <v>52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s="4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t="str">
        <f t="shared" si="25"/>
        <v>publishing</v>
      </c>
      <c r="Q277">
        <f t="shared" si="26"/>
        <v>81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s="5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t="str">
        <f t="shared" si="25"/>
        <v>games</v>
      </c>
      <c r="Q278">
        <f t="shared" si="26"/>
        <v>40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s="4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t="str">
        <f t="shared" si="25"/>
        <v>theater</v>
      </c>
      <c r="Q279">
        <f t="shared" si="26"/>
        <v>90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s="4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t="str">
        <f t="shared" si="25"/>
        <v>technology</v>
      </c>
      <c r="Q280">
        <f t="shared" si="26"/>
        <v>97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s="4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t="str">
        <f t="shared" si="25"/>
        <v>theater</v>
      </c>
      <c r="Q281">
        <f t="shared" si="26"/>
        <v>25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s="4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t="str">
        <f t="shared" si="25"/>
        <v>film &amp; video</v>
      </c>
      <c r="Q282">
        <f t="shared" si="26"/>
        <v>37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s="5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t="str">
        <f t="shared" si="25"/>
        <v>theater</v>
      </c>
      <c r="Q283">
        <f t="shared" si="26"/>
        <v>73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s="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t="str">
        <f t="shared" si="25"/>
        <v>film &amp; video</v>
      </c>
      <c r="Q284">
        <f t="shared" si="26"/>
        <v>68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s="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t="str">
        <f t="shared" si="25"/>
        <v>music</v>
      </c>
      <c r="Q285">
        <f t="shared" si="26"/>
        <v>52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s="5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t="str">
        <f t="shared" si="25"/>
        <v>technology</v>
      </c>
      <c r="Q286">
        <f t="shared" si="26"/>
        <v>62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s="4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t="str">
        <f t="shared" si="25"/>
        <v>theater</v>
      </c>
      <c r="Q287">
        <f t="shared" si="26"/>
        <v>25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s="7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t="str">
        <f t="shared" si="25"/>
        <v>theater</v>
      </c>
      <c r="Q288">
        <f t="shared" si="26"/>
        <v>106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s="4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t="str">
        <f t="shared" si="25"/>
        <v>music</v>
      </c>
      <c r="Q289">
        <f t="shared" si="26"/>
        <v>75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s="5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t="str">
        <f t="shared" si="25"/>
        <v>music</v>
      </c>
      <c r="Q290">
        <f t="shared" si="26"/>
        <v>40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s="4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t="str">
        <f t="shared" si="25"/>
        <v>theater</v>
      </c>
      <c r="Q291">
        <f t="shared" si="26"/>
        <v>40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s="5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t="str">
        <f t="shared" si="25"/>
        <v>film &amp; video</v>
      </c>
      <c r="Q292">
        <f t="shared" si="26"/>
        <v>101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s="4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t="str">
        <f t="shared" si="25"/>
        <v>technology</v>
      </c>
      <c r="Q293">
        <f t="shared" si="26"/>
        <v>77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s="5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t="str">
        <f t="shared" si="25"/>
        <v>food</v>
      </c>
      <c r="Q294">
        <f t="shared" si="26"/>
        <v>72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s="7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t="str">
        <f t="shared" si="25"/>
        <v>theater</v>
      </c>
      <c r="Q295">
        <f t="shared" si="26"/>
        <v>33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s="4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t="str">
        <f t="shared" si="25"/>
        <v>theater</v>
      </c>
      <c r="Q296">
        <f t="shared" si="26"/>
        <v>44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s="5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t="str">
        <f t="shared" si="25"/>
        <v>theater</v>
      </c>
      <c r="Q297">
        <f t="shared" si="26"/>
        <v>36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s="5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t="str">
        <f t="shared" si="25"/>
        <v>theater</v>
      </c>
      <c r="Q298">
        <f t="shared" si="26"/>
        <v>88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s="5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t="str">
        <f t="shared" si="25"/>
        <v>theater</v>
      </c>
      <c r="Q299">
        <f t="shared" si="26"/>
        <v>65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s="4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t="str">
        <f t="shared" si="25"/>
        <v>music</v>
      </c>
      <c r="Q300">
        <f t="shared" si="26"/>
        <v>70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s="5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t="str">
        <f t="shared" si="25"/>
        <v>food</v>
      </c>
      <c r="Q301">
        <f t="shared" si="26"/>
        <v>40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s="5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t="str">
        <f t="shared" si="25"/>
        <v>publishing</v>
      </c>
      <c r="Q302">
        <f t="shared" si="26"/>
        <v>5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s="4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t="str">
        <f t="shared" si="25"/>
        <v>film &amp; video</v>
      </c>
      <c r="Q303">
        <f t="shared" si="26"/>
        <v>41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s="5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t="str">
        <f t="shared" si="25"/>
        <v>theater</v>
      </c>
      <c r="Q304">
        <f t="shared" si="26"/>
        <v>99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s="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t="str">
        <f t="shared" si="25"/>
        <v>music</v>
      </c>
      <c r="Q305">
        <f t="shared" si="26"/>
        <v>88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s="4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t="str">
        <f t="shared" si="25"/>
        <v>film &amp; video</v>
      </c>
      <c r="Q306">
        <f t="shared" si="26"/>
        <v>81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s="4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t="str">
        <f t="shared" si="25"/>
        <v>theater</v>
      </c>
      <c r="Q307">
        <f t="shared" si="26"/>
        <v>94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s="5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t="str">
        <f t="shared" si="25"/>
        <v>theater</v>
      </c>
      <c r="Q308">
        <f t="shared" si="26"/>
        <v>73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s="4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t="str">
        <f t="shared" si="25"/>
        <v>publishing</v>
      </c>
      <c r="Q309">
        <f t="shared" si="26"/>
        <v>66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s="5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t="str">
        <f t="shared" si="25"/>
        <v>theater</v>
      </c>
      <c r="Q310">
        <f t="shared" si="26"/>
        <v>109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s="7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t="str">
        <f t="shared" si="25"/>
        <v>music</v>
      </c>
      <c r="Q311">
        <f t="shared" si="26"/>
        <v>41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s="5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t="str">
        <f t="shared" si="25"/>
        <v>games</v>
      </c>
      <c r="Q312">
        <f t="shared" si="26"/>
        <v>99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s="4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t="str">
        <f t="shared" si="25"/>
        <v>theater</v>
      </c>
      <c r="Q313">
        <f t="shared" si="26"/>
        <v>106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s="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t="str">
        <f t="shared" si="25"/>
        <v>theater</v>
      </c>
      <c r="Q314">
        <f t="shared" si="26"/>
        <v>49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s="4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t="str">
        <f t="shared" si="25"/>
        <v>music</v>
      </c>
      <c r="Q315">
        <f t="shared" si="26"/>
        <v>39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s="4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t="str">
        <f t="shared" si="25"/>
        <v>film &amp; video</v>
      </c>
      <c r="Q316">
        <f t="shared" si="26"/>
        <v>31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s="5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t="str">
        <f t="shared" si="25"/>
        <v>theater</v>
      </c>
      <c r="Q317">
        <f t="shared" si="26"/>
        <v>104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s="5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t="str">
        <f t="shared" si="25"/>
        <v>food</v>
      </c>
      <c r="Q318">
        <f t="shared" si="26"/>
        <v>59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s="5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t="str">
        <f t="shared" si="25"/>
        <v>theater</v>
      </c>
      <c r="Q319">
        <f t="shared" si="26"/>
        <v>42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s="5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t="str">
        <f t="shared" si="25"/>
        <v>music</v>
      </c>
      <c r="Q320">
        <f t="shared" si="26"/>
        <v>53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s="7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t="str">
        <f t="shared" si="25"/>
        <v>technology</v>
      </c>
      <c r="Q321">
        <f t="shared" si="26"/>
        <v>51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s="5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t="str">
        <f t="shared" si="25"/>
        <v>publishing</v>
      </c>
      <c r="Q322">
        <f t="shared" si="26"/>
        <v>101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s="5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t="str">
        <f t="shared" ref="P323:P386" si="31">LEFT(O323,SEARCH("/",O323)-1)</f>
        <v>film &amp; video</v>
      </c>
      <c r="Q323">
        <f t="shared" ref="Q323:Q386" si="32">IF(H323=0, 0, ROUND(E323/H323,0))</f>
        <v>65</v>
      </c>
      <c r="R323" t="str">
        <f t="shared" ref="R323:R386" si="33">RIGHT(O323,LEN(O323)-SEARCH("/",O323))</f>
        <v>shorts</v>
      </c>
      <c r="S323" s="10">
        <f t="shared" ref="S323:S386" si="34">(((K323/60)/60)/24)+DATE(1970,1,1)</f>
        <v>40634.208333333336</v>
      </c>
      <c r="T323" s="10">
        <f t="shared" ref="T323:T386" si="35">(((L323/60)/60)/24)+DATE(1970,1,1)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s="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t="str">
        <f t="shared" si="31"/>
        <v>theater</v>
      </c>
      <c r="Q324">
        <f t="shared" si="32"/>
        <v>38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s="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t="str">
        <f t="shared" si="31"/>
        <v>film &amp; video</v>
      </c>
      <c r="Q325">
        <f t="shared" si="32"/>
        <v>83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s="4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t="str">
        <f t="shared" si="31"/>
        <v>theater</v>
      </c>
      <c r="Q326">
        <f t="shared" si="32"/>
        <v>38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s="5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t="str">
        <f t="shared" si="31"/>
        <v>theater</v>
      </c>
      <c r="Q327">
        <f t="shared" si="32"/>
        <v>81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s="5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t="str">
        <f t="shared" si="31"/>
        <v>film &amp; video</v>
      </c>
      <c r="Q328">
        <f t="shared" si="32"/>
        <v>26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s="5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t="str">
        <f t="shared" si="31"/>
        <v>theater</v>
      </c>
      <c r="Q329">
        <f t="shared" si="32"/>
        <v>30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s="4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t="str">
        <f t="shared" si="31"/>
        <v>music</v>
      </c>
      <c r="Q330">
        <f t="shared" si="32"/>
        <v>54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s="6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t="str">
        <f t="shared" si="31"/>
        <v>games</v>
      </c>
      <c r="Q331">
        <f t="shared" si="32"/>
        <v>102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s="4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t="str">
        <f t="shared" si="31"/>
        <v>film &amp; video</v>
      </c>
      <c r="Q332">
        <f t="shared" si="32"/>
        <v>45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s="4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t="str">
        <f t="shared" si="31"/>
        <v>food</v>
      </c>
      <c r="Q333">
        <f t="shared" si="32"/>
        <v>77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s="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t="str">
        <f t="shared" si="31"/>
        <v>technology</v>
      </c>
      <c r="Q334">
        <f t="shared" si="32"/>
        <v>88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s="4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t="str">
        <f t="shared" si="31"/>
        <v>theater</v>
      </c>
      <c r="Q335">
        <f t="shared" si="32"/>
        <v>47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s="4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t="str">
        <f t="shared" si="31"/>
        <v>music</v>
      </c>
      <c r="Q336">
        <f t="shared" si="32"/>
        <v>111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s="4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t="str">
        <f t="shared" si="31"/>
        <v>music</v>
      </c>
      <c r="Q337">
        <f t="shared" si="32"/>
        <v>87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s="5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t="str">
        <f t="shared" si="31"/>
        <v>music</v>
      </c>
      <c r="Q338">
        <f t="shared" si="32"/>
        <v>64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s="4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t="str">
        <f t="shared" si="31"/>
        <v>theater</v>
      </c>
      <c r="Q339">
        <f t="shared" si="32"/>
        <v>106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s="4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t="str">
        <f t="shared" si="31"/>
        <v>theater</v>
      </c>
      <c r="Q340">
        <f t="shared" si="32"/>
        <v>74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s="7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t="str">
        <f t="shared" si="31"/>
        <v>theater</v>
      </c>
      <c r="Q341">
        <f t="shared" si="32"/>
        <v>84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s="5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t="str">
        <f t="shared" si="31"/>
        <v>photography</v>
      </c>
      <c r="Q342">
        <f t="shared" si="32"/>
        <v>89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s="5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t="str">
        <f t="shared" si="31"/>
        <v>music</v>
      </c>
      <c r="Q343">
        <f t="shared" si="32"/>
        <v>77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s="5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t="str">
        <f t="shared" si="31"/>
        <v>theater</v>
      </c>
      <c r="Q344">
        <f t="shared" si="32"/>
        <v>97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s="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t="str">
        <f t="shared" si="31"/>
        <v>theater</v>
      </c>
      <c r="Q345">
        <f t="shared" si="32"/>
        <v>33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s="5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t="str">
        <f t="shared" si="31"/>
        <v>games</v>
      </c>
      <c r="Q346">
        <f t="shared" si="32"/>
        <v>100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s="5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t="str">
        <f t="shared" si="31"/>
        <v>film &amp; video</v>
      </c>
      <c r="Q347">
        <f t="shared" si="32"/>
        <v>70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s="5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t="str">
        <f t="shared" si="31"/>
        <v>music</v>
      </c>
      <c r="Q348">
        <f t="shared" si="32"/>
        <v>110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s="4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t="str">
        <f t="shared" si="31"/>
        <v>technology</v>
      </c>
      <c r="Q349">
        <f t="shared" si="32"/>
        <v>66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s="5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t="str">
        <f t="shared" si="31"/>
        <v>food</v>
      </c>
      <c r="Q350">
        <f t="shared" si="32"/>
        <v>41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s="5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t="str">
        <f t="shared" si="31"/>
        <v>theater</v>
      </c>
      <c r="Q351">
        <f t="shared" si="32"/>
        <v>104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s="5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t="str">
        <f t="shared" si="31"/>
        <v>music</v>
      </c>
      <c r="Q352">
        <f t="shared" si="32"/>
        <v>5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s="4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t="str">
        <f t="shared" si="31"/>
        <v>music</v>
      </c>
      <c r="Q353">
        <f t="shared" si="32"/>
        <v>47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s="5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t="str">
        <f t="shared" si="31"/>
        <v>theater</v>
      </c>
      <c r="Q354">
        <f t="shared" si="32"/>
        <v>30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s="4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t="str">
        <f t="shared" si="31"/>
        <v>theater</v>
      </c>
      <c r="Q355">
        <f t="shared" si="32"/>
        <v>81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s="4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t="str">
        <f t="shared" si="31"/>
        <v>film &amp; video</v>
      </c>
      <c r="Q356">
        <f t="shared" si="32"/>
        <v>94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s="6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t="str">
        <f t="shared" si="31"/>
        <v>technology</v>
      </c>
      <c r="Q357">
        <f t="shared" si="32"/>
        <v>26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s="5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t="str">
        <f t="shared" si="31"/>
        <v>theater</v>
      </c>
      <c r="Q358">
        <f t="shared" si="32"/>
        <v>86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s="4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t="str">
        <f t="shared" si="31"/>
        <v>games</v>
      </c>
      <c r="Q359">
        <f t="shared" si="32"/>
        <v>104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s="5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t="str">
        <f t="shared" si="31"/>
        <v>photography</v>
      </c>
      <c r="Q360">
        <f t="shared" si="32"/>
        <v>50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s="4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t="str">
        <f t="shared" si="31"/>
        <v>film &amp; video</v>
      </c>
      <c r="Q361">
        <f t="shared" si="32"/>
        <v>64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s="4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t="str">
        <f t="shared" si="31"/>
        <v>theater</v>
      </c>
      <c r="Q362">
        <f t="shared" si="32"/>
        <v>47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s="4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t="str">
        <f t="shared" si="31"/>
        <v>theater</v>
      </c>
      <c r="Q363">
        <f t="shared" si="32"/>
        <v>108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s="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t="str">
        <f t="shared" si="31"/>
        <v>music</v>
      </c>
      <c r="Q364">
        <f t="shared" si="32"/>
        <v>72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s="4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t="str">
        <f t="shared" si="31"/>
        <v>music</v>
      </c>
      <c r="Q365">
        <f t="shared" si="32"/>
        <v>60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s="4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t="str">
        <f t="shared" si="31"/>
        <v>music</v>
      </c>
      <c r="Q366">
        <f t="shared" si="32"/>
        <v>78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s="4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t="str">
        <f t="shared" si="31"/>
        <v>theater</v>
      </c>
      <c r="Q367">
        <f t="shared" si="32"/>
        <v>105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s="4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t="str">
        <f t="shared" si="31"/>
        <v>theater</v>
      </c>
      <c r="Q368">
        <f t="shared" si="32"/>
        <v>106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s="5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t="str">
        <f t="shared" si="31"/>
        <v>theater</v>
      </c>
      <c r="Q369">
        <f t="shared" si="32"/>
        <v>25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s="4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t="str">
        <f t="shared" si="31"/>
        <v>film &amp; video</v>
      </c>
      <c r="Q370">
        <f t="shared" si="32"/>
        <v>70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s="4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t="str">
        <f t="shared" si="31"/>
        <v>film &amp; video</v>
      </c>
      <c r="Q371">
        <f t="shared" si="32"/>
        <v>96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s="4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t="str">
        <f t="shared" si="31"/>
        <v>theater</v>
      </c>
      <c r="Q372">
        <f t="shared" si="32"/>
        <v>30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s="5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t="str">
        <f t="shared" si="31"/>
        <v>theater</v>
      </c>
      <c r="Q373">
        <f t="shared" si="32"/>
        <v>59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s="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t="str">
        <f t="shared" si="31"/>
        <v>film &amp; video</v>
      </c>
      <c r="Q374">
        <f t="shared" si="32"/>
        <v>85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s="4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t="str">
        <f t="shared" si="31"/>
        <v>theater</v>
      </c>
      <c r="Q375">
        <f t="shared" si="32"/>
        <v>78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s="5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t="str">
        <f t="shared" si="31"/>
        <v>film &amp; video</v>
      </c>
      <c r="Q376">
        <f t="shared" si="32"/>
        <v>50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s="5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t="str">
        <f t="shared" si="31"/>
        <v>music</v>
      </c>
      <c r="Q377">
        <f t="shared" si="32"/>
        <v>59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s="4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t="str">
        <f t="shared" si="31"/>
        <v>music</v>
      </c>
      <c r="Q378">
        <f t="shared" si="32"/>
        <v>94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s="5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t="str">
        <f t="shared" si="31"/>
        <v>theater</v>
      </c>
      <c r="Q379">
        <f t="shared" si="32"/>
        <v>40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s="5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t="str">
        <f t="shared" si="31"/>
        <v>film &amp; video</v>
      </c>
      <c r="Q380">
        <f t="shared" si="32"/>
        <v>70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s="5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t="str">
        <f t="shared" si="31"/>
        <v>theater</v>
      </c>
      <c r="Q381">
        <f t="shared" si="32"/>
        <v>66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s="4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t="str">
        <f t="shared" si="31"/>
        <v>theater</v>
      </c>
      <c r="Q382">
        <f t="shared" si="32"/>
        <v>48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s="4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t="str">
        <f t="shared" si="31"/>
        <v>theater</v>
      </c>
      <c r="Q383">
        <f t="shared" si="32"/>
        <v>63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s="5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t="str">
        <f t="shared" si="31"/>
        <v>photography</v>
      </c>
      <c r="Q384">
        <f t="shared" si="32"/>
        <v>87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s="4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t="str">
        <f t="shared" si="31"/>
        <v>food</v>
      </c>
      <c r="Q385">
        <f t="shared" si="32"/>
        <v>75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s="4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t="str">
        <f t="shared" si="31"/>
        <v>film &amp; video</v>
      </c>
      <c r="Q386">
        <f t="shared" si="32"/>
        <v>41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s="4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t="str">
        <f t="shared" ref="P387:P450" si="37">LEFT(O387,SEARCH("/",O387)-1)</f>
        <v>publishing</v>
      </c>
      <c r="Q387">
        <f t="shared" ref="Q387:Q450" si="38">IF(H387=0, 0, ROUND(E387/H387,0))</f>
        <v>50</v>
      </c>
      <c r="R387" t="str">
        <f t="shared" ref="R387:R450" si="39">RIGHT(O387,LEN(O387)-SEARCH("/",O387))</f>
        <v>nonfiction</v>
      </c>
      <c r="S387" s="10">
        <f t="shared" ref="S387:S450" si="40">(((K387/60)/60)/24)+DATE(1970,1,1)</f>
        <v>43553.208333333328</v>
      </c>
      <c r="T387" s="10">
        <f t="shared" ref="T387:T450" si="41">(((L387/60)/60)/24)+DATE(1970,1,1)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s="5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t="str">
        <f t="shared" si="37"/>
        <v>theater</v>
      </c>
      <c r="Q388">
        <f t="shared" si="38"/>
        <v>97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s="5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t="str">
        <f t="shared" si="37"/>
        <v>technology</v>
      </c>
      <c r="Q389">
        <f t="shared" si="38"/>
        <v>101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s="7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t="str">
        <f t="shared" si="37"/>
        <v>music</v>
      </c>
      <c r="Q390">
        <f t="shared" si="38"/>
        <v>89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s="4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t="str">
        <f t="shared" si="37"/>
        <v>theater</v>
      </c>
      <c r="Q391">
        <f t="shared" si="38"/>
        <v>88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s="4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t="str">
        <f t="shared" si="37"/>
        <v>photography</v>
      </c>
      <c r="Q392">
        <f t="shared" si="38"/>
        <v>90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s="5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t="str">
        <f t="shared" si="37"/>
        <v>publishing</v>
      </c>
      <c r="Q393">
        <f t="shared" si="38"/>
        <v>29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s="5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t="str">
        <f t="shared" si="37"/>
        <v>technology</v>
      </c>
      <c r="Q394">
        <f t="shared" si="38"/>
        <v>42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s="4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t="str">
        <f t="shared" si="37"/>
        <v>music</v>
      </c>
      <c r="Q395">
        <f t="shared" si="38"/>
        <v>47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s="4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t="str">
        <f t="shared" si="37"/>
        <v>film &amp; video</v>
      </c>
      <c r="Q396">
        <f t="shared" si="38"/>
        <v>110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s="4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t="str">
        <f t="shared" si="37"/>
        <v>theater</v>
      </c>
      <c r="Q397">
        <f t="shared" si="38"/>
        <v>42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s="4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t="str">
        <f t="shared" si="37"/>
        <v>film &amp; video</v>
      </c>
      <c r="Q398">
        <f t="shared" si="38"/>
        <v>48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s="4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t="str">
        <f t="shared" si="37"/>
        <v>music</v>
      </c>
      <c r="Q399">
        <f t="shared" si="38"/>
        <v>31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s="4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t="str">
        <f t="shared" si="37"/>
        <v>film &amp; video</v>
      </c>
      <c r="Q400">
        <f t="shared" si="38"/>
        <v>99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s="5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t="str">
        <f t="shared" si="37"/>
        <v>music</v>
      </c>
      <c r="Q401">
        <f t="shared" si="38"/>
        <v>66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s="5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t="str">
        <f t="shared" si="37"/>
        <v>photography</v>
      </c>
      <c r="Q402">
        <f t="shared" si="38"/>
        <v>2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s="4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t="str">
        <f t="shared" si="37"/>
        <v>theater</v>
      </c>
      <c r="Q403">
        <f t="shared" si="38"/>
        <v>46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s="5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t="str">
        <f t="shared" si="37"/>
        <v>film &amp; video</v>
      </c>
      <c r="Q404">
        <f t="shared" si="38"/>
        <v>74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s="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t="str">
        <f t="shared" si="37"/>
        <v>theater</v>
      </c>
      <c r="Q405">
        <f t="shared" si="38"/>
        <v>56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s="4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t="str">
        <f t="shared" si="37"/>
        <v>theater</v>
      </c>
      <c r="Q406">
        <f t="shared" si="38"/>
        <v>69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s="5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t="str">
        <f t="shared" si="37"/>
        <v>theater</v>
      </c>
      <c r="Q407">
        <f t="shared" si="38"/>
        <v>61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s="4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t="str">
        <f t="shared" si="37"/>
        <v>film &amp; video</v>
      </c>
      <c r="Q408">
        <f t="shared" si="38"/>
        <v>111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s="4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t="str">
        <f t="shared" si="37"/>
        <v>theater</v>
      </c>
      <c r="Q409">
        <f t="shared" si="38"/>
        <v>25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s="4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t="str">
        <f t="shared" si="37"/>
        <v>film &amp; video</v>
      </c>
      <c r="Q410">
        <f t="shared" si="38"/>
        <v>79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s="5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t="str">
        <f t="shared" si="37"/>
        <v>music</v>
      </c>
      <c r="Q411">
        <f t="shared" si="38"/>
        <v>88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s="6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t="str">
        <f t="shared" si="37"/>
        <v>games</v>
      </c>
      <c r="Q412">
        <f t="shared" si="38"/>
        <v>50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s="4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t="str">
        <f t="shared" si="37"/>
        <v>theater</v>
      </c>
      <c r="Q413">
        <f t="shared" si="38"/>
        <v>100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s="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t="str">
        <f t="shared" si="37"/>
        <v>publishing</v>
      </c>
      <c r="Q414">
        <f t="shared" si="38"/>
        <v>105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s="6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t="str">
        <f t="shared" si="37"/>
        <v>film &amp; video</v>
      </c>
      <c r="Q415">
        <f t="shared" si="38"/>
        <v>108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s="5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t="str">
        <f t="shared" si="37"/>
        <v>food</v>
      </c>
      <c r="Q416">
        <f t="shared" si="38"/>
        <v>29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s="5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t="str">
        <f t="shared" si="37"/>
        <v>theater</v>
      </c>
      <c r="Q417">
        <f t="shared" si="38"/>
        <v>30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s="5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t="str">
        <f t="shared" si="37"/>
        <v>film &amp; video</v>
      </c>
      <c r="Q418">
        <f t="shared" si="38"/>
        <v>41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s="5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t="str">
        <f t="shared" si="37"/>
        <v>theater</v>
      </c>
      <c r="Q419">
        <f t="shared" si="38"/>
        <v>63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s="5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t="str">
        <f t="shared" si="37"/>
        <v>film &amp; video</v>
      </c>
      <c r="Q420">
        <f t="shared" si="38"/>
        <v>47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s="4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t="str">
        <f t="shared" si="37"/>
        <v>technology</v>
      </c>
      <c r="Q421">
        <f t="shared" si="38"/>
        <v>27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s="4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t="str">
        <f t="shared" si="37"/>
        <v>theater</v>
      </c>
      <c r="Q422">
        <f t="shared" si="38"/>
        <v>68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s="5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t="str">
        <f t="shared" si="37"/>
        <v>technology</v>
      </c>
      <c r="Q423">
        <f t="shared" si="38"/>
        <v>51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s="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t="str">
        <f t="shared" si="37"/>
        <v>theater</v>
      </c>
      <c r="Q424">
        <f t="shared" si="38"/>
        <v>54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s="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t="str">
        <f t="shared" si="37"/>
        <v>food</v>
      </c>
      <c r="Q425">
        <f t="shared" si="38"/>
        <v>97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s="5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t="str">
        <f t="shared" si="37"/>
        <v>music</v>
      </c>
      <c r="Q426">
        <f t="shared" si="38"/>
        <v>25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s="4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t="str">
        <f t="shared" si="37"/>
        <v>photography</v>
      </c>
      <c r="Q427">
        <f t="shared" si="38"/>
        <v>84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s="4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t="str">
        <f t="shared" si="37"/>
        <v>theater</v>
      </c>
      <c r="Q428">
        <f t="shared" si="38"/>
        <v>47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s="4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t="str">
        <f t="shared" si="37"/>
        <v>theater</v>
      </c>
      <c r="Q429">
        <f t="shared" si="38"/>
        <v>78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s="5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t="str">
        <f t="shared" si="37"/>
        <v>film &amp; video</v>
      </c>
      <c r="Q430">
        <f t="shared" si="38"/>
        <v>63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s="7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t="str">
        <f t="shared" si="37"/>
        <v>photography</v>
      </c>
      <c r="Q431">
        <f t="shared" si="38"/>
        <v>81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s="5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t="str">
        <f t="shared" si="37"/>
        <v>theater</v>
      </c>
      <c r="Q432">
        <f t="shared" si="38"/>
        <v>65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s="4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t="str">
        <f t="shared" si="37"/>
        <v>theater</v>
      </c>
      <c r="Q433">
        <f t="shared" si="38"/>
        <v>104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s="5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t="str">
        <f t="shared" si="37"/>
        <v>theater</v>
      </c>
      <c r="Q434">
        <f t="shared" si="38"/>
        <v>70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s="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t="str">
        <f t="shared" si="37"/>
        <v>film &amp; video</v>
      </c>
      <c r="Q435">
        <f t="shared" si="38"/>
        <v>83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s="7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t="str">
        <f t="shared" si="37"/>
        <v>theater</v>
      </c>
      <c r="Q436">
        <f t="shared" si="38"/>
        <v>90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s="4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t="str">
        <f t="shared" si="37"/>
        <v>theater</v>
      </c>
      <c r="Q437">
        <f t="shared" si="38"/>
        <v>104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s="4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t="str">
        <f t="shared" si="37"/>
        <v>music</v>
      </c>
      <c r="Q438">
        <f t="shared" si="38"/>
        <v>55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s="4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t="str">
        <f t="shared" si="37"/>
        <v>film &amp; video</v>
      </c>
      <c r="Q439">
        <f t="shared" si="38"/>
        <v>52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s="4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t="str">
        <f t="shared" si="37"/>
        <v>theater</v>
      </c>
      <c r="Q440">
        <f t="shared" si="38"/>
        <v>60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s="4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t="str">
        <f t="shared" si="37"/>
        <v>film &amp; video</v>
      </c>
      <c r="Q441">
        <f t="shared" si="38"/>
        <v>44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s="4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t="str">
        <f t="shared" si="37"/>
        <v>film &amp; video</v>
      </c>
      <c r="Q442">
        <f t="shared" si="38"/>
        <v>53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s="5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t="str">
        <f t="shared" si="37"/>
        <v>technology</v>
      </c>
      <c r="Q443">
        <f t="shared" si="38"/>
        <v>55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s="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t="str">
        <f t="shared" si="37"/>
        <v>theater</v>
      </c>
      <c r="Q444">
        <f t="shared" si="38"/>
        <v>75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s="7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t="str">
        <f t="shared" si="37"/>
        <v>theater</v>
      </c>
      <c r="Q445">
        <f t="shared" si="38"/>
        <v>36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s="4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t="str">
        <f t="shared" si="37"/>
        <v>music</v>
      </c>
      <c r="Q446">
        <f t="shared" si="38"/>
        <v>37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s="4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t="str">
        <f t="shared" si="37"/>
        <v>theater</v>
      </c>
      <c r="Q447">
        <f t="shared" si="38"/>
        <v>63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s="5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t="str">
        <f t="shared" si="37"/>
        <v>technology</v>
      </c>
      <c r="Q448">
        <f t="shared" si="38"/>
        <v>30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s="7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t="str">
        <f t="shared" si="37"/>
        <v>film &amp; video</v>
      </c>
      <c r="Q449">
        <f t="shared" si="38"/>
        <v>86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s="5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t="str">
        <f t="shared" si="37"/>
        <v>games</v>
      </c>
      <c r="Q450">
        <f t="shared" si="38"/>
        <v>75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s="4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t="str">
        <f t="shared" ref="P451:P514" si="43">LEFT(O451,SEARCH("/",O451)-1)</f>
        <v>games</v>
      </c>
      <c r="Q451">
        <f t="shared" ref="Q451:Q514" si="44">IF(H451=0, 0, ROUND(E451/H451,0))</f>
        <v>101</v>
      </c>
      <c r="R451" t="str">
        <f t="shared" ref="R451:R514" si="45">RIGHT(O451,LEN(O451)-SEARCH("/",O451))</f>
        <v>video games</v>
      </c>
      <c r="S451" s="10">
        <f t="shared" ref="S451:S514" si="46">(((K451/60)/60)/24)+DATE(1970,1,1)</f>
        <v>43530.25</v>
      </c>
      <c r="T451" s="10">
        <f t="shared" ref="T451:T514" si="47">(((L451/60)/60)/24)+DATE(1970,1,1)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s="5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t="str">
        <f t="shared" si="43"/>
        <v>film &amp; video</v>
      </c>
      <c r="Q452">
        <f t="shared" si="44"/>
        <v>4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s="4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t="str">
        <f t="shared" si="43"/>
        <v>music</v>
      </c>
      <c r="Q453">
        <f t="shared" si="44"/>
        <v>29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s="5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t="str">
        <f t="shared" si="43"/>
        <v>film &amp; video</v>
      </c>
      <c r="Q454">
        <f t="shared" si="44"/>
        <v>98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s="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t="str">
        <f t="shared" si="43"/>
        <v>film &amp; video</v>
      </c>
      <c r="Q455">
        <f t="shared" si="44"/>
        <v>87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s="5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t="str">
        <f t="shared" si="43"/>
        <v>film &amp; video</v>
      </c>
      <c r="Q456">
        <f t="shared" si="44"/>
        <v>45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s="4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t="str">
        <f t="shared" si="43"/>
        <v>theater</v>
      </c>
      <c r="Q457">
        <f t="shared" si="44"/>
        <v>37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s="4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t="str">
        <f t="shared" si="43"/>
        <v>music</v>
      </c>
      <c r="Q458">
        <f t="shared" si="44"/>
        <v>95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s="5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t="str">
        <f t="shared" si="43"/>
        <v>theater</v>
      </c>
      <c r="Q459">
        <f t="shared" si="44"/>
        <v>29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s="4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t="str">
        <f t="shared" si="43"/>
        <v>theater</v>
      </c>
      <c r="Q460">
        <f t="shared" si="44"/>
        <v>56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s="5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t="str">
        <f t="shared" si="43"/>
        <v>film &amp; video</v>
      </c>
      <c r="Q461">
        <f t="shared" si="44"/>
        <v>54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s="4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t="str">
        <f t="shared" si="43"/>
        <v>theater</v>
      </c>
      <c r="Q462">
        <f t="shared" si="44"/>
        <v>82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s="4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t="str">
        <f t="shared" si="43"/>
        <v>film &amp; video</v>
      </c>
      <c r="Q463">
        <f t="shared" si="44"/>
        <v>67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s="5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t="str">
        <f t="shared" si="43"/>
        <v>games</v>
      </c>
      <c r="Q464">
        <f t="shared" si="44"/>
        <v>108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s="4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t="str">
        <f t="shared" si="43"/>
        <v>film &amp; video</v>
      </c>
      <c r="Q465">
        <f t="shared" si="44"/>
        <v>69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s="4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t="str">
        <f t="shared" si="43"/>
        <v>theater</v>
      </c>
      <c r="Q466">
        <f t="shared" si="44"/>
        <v>39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s="4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t="str">
        <f t="shared" si="43"/>
        <v>publishing</v>
      </c>
      <c r="Q467">
        <f t="shared" si="44"/>
        <v>110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s="4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t="str">
        <f t="shared" si="43"/>
        <v>technology</v>
      </c>
      <c r="Q468">
        <f t="shared" si="44"/>
        <v>95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s="4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t="str">
        <f t="shared" si="43"/>
        <v>technology</v>
      </c>
      <c r="Q469">
        <f t="shared" si="44"/>
        <v>58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s="5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t="str">
        <f t="shared" si="43"/>
        <v>theater</v>
      </c>
      <c r="Q470">
        <f t="shared" si="44"/>
        <v>101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s="4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t="str">
        <f t="shared" si="43"/>
        <v>film &amp; video</v>
      </c>
      <c r="Q471">
        <f t="shared" si="44"/>
        <v>65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s="4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t="str">
        <f t="shared" si="43"/>
        <v>technology</v>
      </c>
      <c r="Q472">
        <f t="shared" si="44"/>
        <v>27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s="4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t="str">
        <f t="shared" si="43"/>
        <v>food</v>
      </c>
      <c r="Q473">
        <f t="shared" si="44"/>
        <v>51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s="5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t="str">
        <f t="shared" si="43"/>
        <v>music</v>
      </c>
      <c r="Q474">
        <f t="shared" si="44"/>
        <v>105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s="4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t="str">
        <f t="shared" si="43"/>
        <v>music</v>
      </c>
      <c r="Q475">
        <f t="shared" si="44"/>
        <v>84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s="4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t="str">
        <f t="shared" si="43"/>
        <v>film &amp; video</v>
      </c>
      <c r="Q476">
        <f t="shared" si="44"/>
        <v>103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s="4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t="str">
        <f t="shared" si="43"/>
        <v>publishing</v>
      </c>
      <c r="Q477">
        <f t="shared" si="44"/>
        <v>40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s="5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t="str">
        <f t="shared" si="43"/>
        <v>publishing</v>
      </c>
      <c r="Q478">
        <f t="shared" si="44"/>
        <v>51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s="5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t="str">
        <f t="shared" si="43"/>
        <v>film &amp; video</v>
      </c>
      <c r="Q479">
        <f t="shared" si="44"/>
        <v>41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s="4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t="str">
        <f t="shared" si="43"/>
        <v>technology</v>
      </c>
      <c r="Q480">
        <f t="shared" si="44"/>
        <v>59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s="4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t="str">
        <f t="shared" si="43"/>
        <v>food</v>
      </c>
      <c r="Q481">
        <f t="shared" si="44"/>
        <v>71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s="4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t="str">
        <f t="shared" si="43"/>
        <v>photography</v>
      </c>
      <c r="Q482">
        <f t="shared" si="44"/>
        <v>99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s="5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t="str">
        <f t="shared" si="43"/>
        <v>theater</v>
      </c>
      <c r="Q483">
        <f t="shared" si="44"/>
        <v>104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s="5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t="str">
        <f t="shared" si="43"/>
        <v>publishing</v>
      </c>
      <c r="Q484">
        <f t="shared" si="44"/>
        <v>77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s="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t="str">
        <f t="shared" si="43"/>
        <v>theater</v>
      </c>
      <c r="Q485">
        <f t="shared" si="44"/>
        <v>87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s="4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t="str">
        <f t="shared" si="43"/>
        <v>food</v>
      </c>
      <c r="Q486">
        <f t="shared" si="44"/>
        <v>49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s="5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t="str">
        <f t="shared" si="43"/>
        <v>theater</v>
      </c>
      <c r="Q487">
        <f t="shared" si="44"/>
        <v>43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s="5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t="str">
        <f t="shared" si="43"/>
        <v>publishing</v>
      </c>
      <c r="Q488">
        <f t="shared" si="44"/>
        <v>33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s="4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t="str">
        <f t="shared" si="43"/>
        <v>theater</v>
      </c>
      <c r="Q489">
        <f t="shared" si="44"/>
        <v>84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s="4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t="str">
        <f t="shared" si="43"/>
        <v>theater</v>
      </c>
      <c r="Q490">
        <f t="shared" si="44"/>
        <v>101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s="4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t="str">
        <f t="shared" si="43"/>
        <v>technology</v>
      </c>
      <c r="Q491">
        <f t="shared" si="44"/>
        <v>110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s="4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t="str">
        <f t="shared" si="43"/>
        <v>journalism</v>
      </c>
      <c r="Q492">
        <f t="shared" si="44"/>
        <v>32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s="4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t="str">
        <f t="shared" si="43"/>
        <v>food</v>
      </c>
      <c r="Q493">
        <f t="shared" si="44"/>
        <v>71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s="7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t="str">
        <f t="shared" si="43"/>
        <v>film &amp; video</v>
      </c>
      <c r="Q494">
        <f t="shared" si="44"/>
        <v>77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s="4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t="str">
        <f t="shared" si="43"/>
        <v>photography</v>
      </c>
      <c r="Q495">
        <f t="shared" si="44"/>
        <v>102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s="4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t="str">
        <f t="shared" si="43"/>
        <v>technology</v>
      </c>
      <c r="Q496">
        <f t="shared" si="44"/>
        <v>51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s="4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t="str">
        <f t="shared" si="43"/>
        <v>theater</v>
      </c>
      <c r="Q497">
        <f t="shared" si="44"/>
        <v>68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s="5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t="str">
        <f t="shared" si="43"/>
        <v>film &amp; video</v>
      </c>
      <c r="Q498">
        <f t="shared" si="44"/>
        <v>31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s="5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t="str">
        <f t="shared" si="43"/>
        <v>technology</v>
      </c>
      <c r="Q499">
        <f t="shared" si="44"/>
        <v>28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s="5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t="str">
        <f t="shared" si="43"/>
        <v>technology</v>
      </c>
      <c r="Q500">
        <f t="shared" si="44"/>
        <v>80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s="5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t="str">
        <f t="shared" si="43"/>
        <v>film &amp; video</v>
      </c>
      <c r="Q501">
        <f t="shared" si="44"/>
        <v>38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s="5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t="str">
        <f t="shared" si="43"/>
        <v>theater</v>
      </c>
      <c r="Q502">
        <f t="shared" si="44"/>
        <v>0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s="5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t="str">
        <f t="shared" si="43"/>
        <v>film &amp; video</v>
      </c>
      <c r="Q503">
        <f t="shared" si="44"/>
        <v>60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s="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t="str">
        <f t="shared" si="43"/>
        <v>games</v>
      </c>
      <c r="Q504">
        <f t="shared" si="44"/>
        <v>37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s="4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t="str">
        <f t="shared" si="43"/>
        <v>film &amp; video</v>
      </c>
      <c r="Q505">
        <f t="shared" si="44"/>
        <v>100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s="5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t="str">
        <f t="shared" si="43"/>
        <v>music</v>
      </c>
      <c r="Q506">
        <f t="shared" si="44"/>
        <v>112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s="5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t="str">
        <f t="shared" si="43"/>
        <v>publishing</v>
      </c>
      <c r="Q507">
        <f t="shared" si="44"/>
        <v>36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s="4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t="str">
        <f t="shared" si="43"/>
        <v>theater</v>
      </c>
      <c r="Q508">
        <f t="shared" si="44"/>
        <v>66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s="5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t="str">
        <f t="shared" si="43"/>
        <v>technology</v>
      </c>
      <c r="Q509">
        <f t="shared" si="44"/>
        <v>44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s="4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t="str">
        <f t="shared" si="43"/>
        <v>theater</v>
      </c>
      <c r="Q510">
        <f t="shared" si="44"/>
        <v>53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s="5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t="str">
        <f t="shared" si="43"/>
        <v>theater</v>
      </c>
      <c r="Q511">
        <f t="shared" si="44"/>
        <v>95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s="4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t="str">
        <f t="shared" si="43"/>
        <v>film &amp; video</v>
      </c>
      <c r="Q512">
        <f t="shared" si="44"/>
        <v>71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s="5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t="str">
        <f t="shared" si="43"/>
        <v>theater</v>
      </c>
      <c r="Q513">
        <f t="shared" si="44"/>
        <v>98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s="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t="str">
        <f t="shared" si="43"/>
        <v>games</v>
      </c>
      <c r="Q514">
        <f t="shared" si="44"/>
        <v>53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s="7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t="str">
        <f t="shared" ref="P515:P578" si="49">LEFT(O515,SEARCH("/",O515)-1)</f>
        <v>film &amp; video</v>
      </c>
      <c r="Q515">
        <f t="shared" ref="Q515:Q578" si="50">IF(H515=0, 0, ROUND(E515/H515,0))</f>
        <v>93</v>
      </c>
      <c r="R515" t="str">
        <f t="shared" ref="R515:R578" si="51">RIGHT(O515,LEN(O515)-SEARCH("/",O515))</f>
        <v>television</v>
      </c>
      <c r="S515" s="10">
        <f t="shared" ref="S515:S578" si="52">(((K515/60)/60)/24)+DATE(1970,1,1)</f>
        <v>40430.208333333336</v>
      </c>
      <c r="T515" s="10">
        <f t="shared" ref="T515:T578" si="53">(((L515/60)/60)/24)+DATE(1970,1,1)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s="7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t="str">
        <f t="shared" si="49"/>
        <v>music</v>
      </c>
      <c r="Q516">
        <f t="shared" si="50"/>
        <v>59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s="5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t="str">
        <f t="shared" si="49"/>
        <v>theater</v>
      </c>
      <c r="Q517">
        <f t="shared" si="50"/>
        <v>36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s="5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t="str">
        <f t="shared" si="49"/>
        <v>publishing</v>
      </c>
      <c r="Q518">
        <f t="shared" si="50"/>
        <v>63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s="4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t="str">
        <f t="shared" si="49"/>
        <v>food</v>
      </c>
      <c r="Q519">
        <f t="shared" si="50"/>
        <v>85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s="5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t="str">
        <f t="shared" si="49"/>
        <v>film &amp; video</v>
      </c>
      <c r="Q520">
        <f t="shared" si="50"/>
        <v>62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s="4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t="str">
        <f t="shared" si="49"/>
        <v>music</v>
      </c>
      <c r="Q521">
        <f t="shared" si="50"/>
        <v>102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s="4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t="str">
        <f t="shared" si="49"/>
        <v>theater</v>
      </c>
      <c r="Q522">
        <f t="shared" si="50"/>
        <v>106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s="4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t="str">
        <f t="shared" si="49"/>
        <v>film &amp; video</v>
      </c>
      <c r="Q523">
        <f t="shared" si="50"/>
        <v>30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s="5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t="str">
        <f t="shared" si="49"/>
        <v>film &amp; video</v>
      </c>
      <c r="Q524">
        <f t="shared" si="50"/>
        <v>86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s="4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t="str">
        <f t="shared" si="49"/>
        <v>film &amp; video</v>
      </c>
      <c r="Q525">
        <f t="shared" si="50"/>
        <v>71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s="5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t="str">
        <f t="shared" si="49"/>
        <v>theater</v>
      </c>
      <c r="Q526">
        <f t="shared" si="50"/>
        <v>41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s="5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t="str">
        <f t="shared" si="49"/>
        <v>technology</v>
      </c>
      <c r="Q527">
        <f t="shared" si="50"/>
        <v>28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s="4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t="str">
        <f t="shared" si="49"/>
        <v>theater</v>
      </c>
      <c r="Q528">
        <f t="shared" si="50"/>
        <v>88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s="5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t="str">
        <f t="shared" si="49"/>
        <v>film &amp; video</v>
      </c>
      <c r="Q529">
        <f t="shared" si="50"/>
        <v>31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s="5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t="str">
        <f t="shared" si="49"/>
        <v>music</v>
      </c>
      <c r="Q530">
        <f t="shared" si="50"/>
        <v>90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s="5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t="str">
        <f t="shared" si="49"/>
        <v>games</v>
      </c>
      <c r="Q531">
        <f t="shared" si="50"/>
        <v>64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s="5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t="str">
        <f t="shared" si="49"/>
        <v>publishing</v>
      </c>
      <c r="Q532">
        <f t="shared" si="50"/>
        <v>54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s="6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t="str">
        <f t="shared" si="49"/>
        <v>games</v>
      </c>
      <c r="Q533">
        <f t="shared" si="50"/>
        <v>49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s="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t="str">
        <f t="shared" si="49"/>
        <v>theater</v>
      </c>
      <c r="Q534">
        <f t="shared" si="50"/>
        <v>64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s="4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t="str">
        <f t="shared" si="49"/>
        <v>music</v>
      </c>
      <c r="Q535">
        <f t="shared" si="50"/>
        <v>83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s="5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t="str">
        <f t="shared" si="49"/>
        <v>film &amp; video</v>
      </c>
      <c r="Q536">
        <f t="shared" si="50"/>
        <v>55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s="4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t="str">
        <f t="shared" si="49"/>
        <v>theater</v>
      </c>
      <c r="Q537">
        <f t="shared" si="50"/>
        <v>62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s="4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t="str">
        <f t="shared" si="49"/>
        <v>publishing</v>
      </c>
      <c r="Q538">
        <f t="shared" si="50"/>
        <v>105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s="4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t="str">
        <f t="shared" si="49"/>
        <v>film &amp; video</v>
      </c>
      <c r="Q539">
        <f t="shared" si="50"/>
        <v>94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s="5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t="str">
        <f t="shared" si="49"/>
        <v>games</v>
      </c>
      <c r="Q540">
        <f t="shared" si="50"/>
        <v>44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s="5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t="str">
        <f t="shared" si="49"/>
        <v>food</v>
      </c>
      <c r="Q541">
        <f t="shared" si="50"/>
        <v>92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s="4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t="str">
        <f t="shared" si="49"/>
        <v>photography</v>
      </c>
      <c r="Q542">
        <f t="shared" si="50"/>
        <v>57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s="5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t="str">
        <f t="shared" si="49"/>
        <v>games</v>
      </c>
      <c r="Q543">
        <f t="shared" si="50"/>
        <v>109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s="5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t="str">
        <f t="shared" si="49"/>
        <v>music</v>
      </c>
      <c r="Q544">
        <f t="shared" si="50"/>
        <v>39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s="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t="str">
        <f t="shared" si="49"/>
        <v>games</v>
      </c>
      <c r="Q545">
        <f t="shared" si="50"/>
        <v>77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s="4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t="str">
        <f t="shared" si="49"/>
        <v>music</v>
      </c>
      <c r="Q546">
        <f t="shared" si="50"/>
        <v>92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s="5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t="str">
        <f t="shared" si="49"/>
        <v>theater</v>
      </c>
      <c r="Q547">
        <f t="shared" si="50"/>
        <v>61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s="4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t="str">
        <f t="shared" si="49"/>
        <v>theater</v>
      </c>
      <c r="Q548">
        <f t="shared" si="50"/>
        <v>78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s="4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t="str">
        <f t="shared" si="49"/>
        <v>film &amp; video</v>
      </c>
      <c r="Q549">
        <f t="shared" si="50"/>
        <v>81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s="4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t="str">
        <f t="shared" si="49"/>
        <v>theater</v>
      </c>
      <c r="Q550">
        <f t="shared" si="50"/>
        <v>60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s="4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t="str">
        <f t="shared" si="49"/>
        <v>technology</v>
      </c>
      <c r="Q551">
        <f t="shared" si="50"/>
        <v>110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s="7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t="str">
        <f t="shared" si="49"/>
        <v>music</v>
      </c>
      <c r="Q552">
        <f t="shared" si="50"/>
        <v>4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s="5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t="str">
        <f t="shared" si="49"/>
        <v>technology</v>
      </c>
      <c r="Q553">
        <f t="shared" si="50"/>
        <v>38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s="5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t="str">
        <f t="shared" si="49"/>
        <v>theater</v>
      </c>
      <c r="Q554">
        <f t="shared" si="50"/>
        <v>96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s="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t="str">
        <f t="shared" si="49"/>
        <v>music</v>
      </c>
      <c r="Q555">
        <f t="shared" si="50"/>
        <v>73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s="4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t="str">
        <f t="shared" si="49"/>
        <v>music</v>
      </c>
      <c r="Q556">
        <f t="shared" si="50"/>
        <v>26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s="4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t="str">
        <f t="shared" si="49"/>
        <v>music</v>
      </c>
      <c r="Q557">
        <f t="shared" si="50"/>
        <v>104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s="4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t="str">
        <f t="shared" si="49"/>
        <v>publishing</v>
      </c>
      <c r="Q558">
        <f t="shared" si="50"/>
        <v>102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s="4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t="str">
        <f t="shared" si="49"/>
        <v>film &amp; video</v>
      </c>
      <c r="Q559">
        <f t="shared" si="50"/>
        <v>54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s="4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t="str">
        <f t="shared" si="49"/>
        <v>theater</v>
      </c>
      <c r="Q560">
        <f t="shared" si="50"/>
        <v>63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s="4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t="str">
        <f t="shared" si="49"/>
        <v>theater</v>
      </c>
      <c r="Q561">
        <f t="shared" si="50"/>
        <v>104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s="4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t="str">
        <f t="shared" si="49"/>
        <v>film &amp; video</v>
      </c>
      <c r="Q562">
        <f t="shared" si="50"/>
        <v>50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s="4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t="str">
        <f t="shared" si="49"/>
        <v>theater</v>
      </c>
      <c r="Q563">
        <f t="shared" si="50"/>
        <v>56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s="5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t="str">
        <f t="shared" si="49"/>
        <v>music</v>
      </c>
      <c r="Q564">
        <f t="shared" si="50"/>
        <v>49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s="4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t="str">
        <f t="shared" si="49"/>
        <v>film &amp; video</v>
      </c>
      <c r="Q565">
        <f t="shared" si="50"/>
        <v>60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s="5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t="str">
        <f t="shared" si="49"/>
        <v>theater</v>
      </c>
      <c r="Q566">
        <f t="shared" si="50"/>
        <v>79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s="4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t="str">
        <f t="shared" si="49"/>
        <v>theater</v>
      </c>
      <c r="Q567">
        <f t="shared" si="50"/>
        <v>54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s="5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t="str">
        <f t="shared" si="49"/>
        <v>music</v>
      </c>
      <c r="Q568">
        <f t="shared" si="50"/>
        <v>111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s="4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t="str">
        <f t="shared" si="49"/>
        <v>music</v>
      </c>
      <c r="Q569">
        <f t="shared" si="50"/>
        <v>61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s="4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t="str">
        <f t="shared" si="49"/>
        <v>theater</v>
      </c>
      <c r="Q570">
        <f t="shared" si="50"/>
        <v>26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s="4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t="str">
        <f t="shared" si="49"/>
        <v>film &amp; video</v>
      </c>
      <c r="Q571">
        <f t="shared" si="50"/>
        <v>81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s="4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t="str">
        <f t="shared" si="49"/>
        <v>music</v>
      </c>
      <c r="Q572">
        <f t="shared" si="50"/>
        <v>35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s="5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t="str">
        <f t="shared" si="49"/>
        <v>film &amp; video</v>
      </c>
      <c r="Q573">
        <f t="shared" si="50"/>
        <v>94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s="7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t="str">
        <f t="shared" si="49"/>
        <v>music</v>
      </c>
      <c r="Q574">
        <f t="shared" si="50"/>
        <v>52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s="4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t="str">
        <f t="shared" si="49"/>
        <v>journalism</v>
      </c>
      <c r="Q575">
        <f t="shared" si="50"/>
        <v>25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s="4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t="str">
        <f t="shared" si="49"/>
        <v>food</v>
      </c>
      <c r="Q576">
        <f t="shared" si="50"/>
        <v>69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s="5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t="str">
        <f t="shared" si="49"/>
        <v>theater</v>
      </c>
      <c r="Q577">
        <f t="shared" si="50"/>
        <v>94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s="5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t="str">
        <f t="shared" si="49"/>
        <v>theater</v>
      </c>
      <c r="Q578">
        <f t="shared" si="50"/>
        <v>98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s="7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t="str">
        <f t="shared" ref="P579:P642" si="55">LEFT(O579,SEARCH("/",O579)-1)</f>
        <v>music</v>
      </c>
      <c r="Q579">
        <f t="shared" ref="Q579:Q642" si="56">IF(H579=0, 0, ROUND(E579/H579,0))</f>
        <v>42</v>
      </c>
      <c r="R579" t="str">
        <f t="shared" ref="R579:R642" si="57">RIGHT(O579,LEN(O579)-SEARCH("/",O579))</f>
        <v>jazz</v>
      </c>
      <c r="S579" s="10">
        <f t="shared" ref="S579:S642" si="58">(((K579/60)/60)/24)+DATE(1970,1,1)</f>
        <v>40613.25</v>
      </c>
      <c r="T579" s="10">
        <f t="shared" ref="T579:T642" si="59">(((L579/60)/60)/24)+DATE(1970,1,1)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s="5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t="str">
        <f t="shared" si="55"/>
        <v>film &amp; video</v>
      </c>
      <c r="Q580">
        <f t="shared" si="56"/>
        <v>66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s="4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t="str">
        <f t="shared" si="55"/>
        <v>music</v>
      </c>
      <c r="Q581">
        <f t="shared" si="56"/>
        <v>72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s="4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t="str">
        <f t="shared" si="55"/>
        <v>theater</v>
      </c>
      <c r="Q582">
        <f t="shared" si="56"/>
        <v>48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s="5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t="str">
        <f t="shared" si="55"/>
        <v>technology</v>
      </c>
      <c r="Q583">
        <f t="shared" si="56"/>
        <v>54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s="5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t="str">
        <f t="shared" si="55"/>
        <v>games</v>
      </c>
      <c r="Q584">
        <f t="shared" si="56"/>
        <v>108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s="4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t="str">
        <f t="shared" si="55"/>
        <v>film &amp; video</v>
      </c>
      <c r="Q585">
        <f t="shared" si="56"/>
        <v>67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s="4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t="str">
        <f t="shared" si="55"/>
        <v>technology</v>
      </c>
      <c r="Q586">
        <f t="shared" si="56"/>
        <v>64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s="4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t="str">
        <f t="shared" si="55"/>
        <v>publishing</v>
      </c>
      <c r="Q587">
        <f t="shared" si="56"/>
        <v>96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s="4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t="str">
        <f t="shared" si="55"/>
        <v>music</v>
      </c>
      <c r="Q588">
        <f t="shared" si="56"/>
        <v>51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s="5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t="str">
        <f t="shared" si="55"/>
        <v>food</v>
      </c>
      <c r="Q589">
        <f t="shared" si="56"/>
        <v>44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s="5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t="str">
        <f t="shared" si="55"/>
        <v>theater</v>
      </c>
      <c r="Q590">
        <f t="shared" si="56"/>
        <v>91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s="5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t="str">
        <f t="shared" si="55"/>
        <v>film &amp; video</v>
      </c>
      <c r="Q591">
        <f t="shared" si="56"/>
        <v>50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s="5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t="str">
        <f t="shared" si="55"/>
        <v>publishing</v>
      </c>
      <c r="Q592">
        <f t="shared" si="56"/>
        <v>68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s="4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t="str">
        <f t="shared" si="55"/>
        <v>games</v>
      </c>
      <c r="Q593">
        <f t="shared" si="56"/>
        <v>61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s="5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t="str">
        <f t="shared" si="55"/>
        <v>theater</v>
      </c>
      <c r="Q594">
        <f t="shared" si="56"/>
        <v>80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s="4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t="str">
        <f t="shared" si="55"/>
        <v>film &amp; video</v>
      </c>
      <c r="Q595">
        <f t="shared" si="56"/>
        <v>47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s="5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t="str">
        <f t="shared" si="55"/>
        <v>theater</v>
      </c>
      <c r="Q596">
        <f t="shared" si="56"/>
        <v>71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s="4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t="str">
        <f t="shared" si="55"/>
        <v>theater</v>
      </c>
      <c r="Q597">
        <f t="shared" si="56"/>
        <v>90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s="5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t="str">
        <f t="shared" si="55"/>
        <v>film &amp; video</v>
      </c>
      <c r="Q598">
        <f t="shared" si="56"/>
        <v>43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s="4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t="str">
        <f t="shared" si="55"/>
        <v>theater</v>
      </c>
      <c r="Q599">
        <f t="shared" si="56"/>
        <v>68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s="4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t="str">
        <f t="shared" si="55"/>
        <v>music</v>
      </c>
      <c r="Q600">
        <f t="shared" si="56"/>
        <v>73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s="5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t="str">
        <f t="shared" si="55"/>
        <v>film &amp; video</v>
      </c>
      <c r="Q601">
        <f t="shared" si="56"/>
        <v>62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s="5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t="str">
        <f t="shared" si="55"/>
        <v>food</v>
      </c>
      <c r="Q602">
        <f t="shared" si="56"/>
        <v>5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s="4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t="str">
        <f t="shared" si="55"/>
        <v>technology</v>
      </c>
      <c r="Q603">
        <f t="shared" si="56"/>
        <v>67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s="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t="str">
        <f t="shared" si="55"/>
        <v>theater</v>
      </c>
      <c r="Q604">
        <f t="shared" si="56"/>
        <v>80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s="4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t="str">
        <f t="shared" si="55"/>
        <v>theater</v>
      </c>
      <c r="Q605">
        <f t="shared" si="56"/>
        <v>62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s="4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t="str">
        <f t="shared" si="55"/>
        <v>theater</v>
      </c>
      <c r="Q606">
        <f t="shared" si="56"/>
        <v>53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s="4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t="str">
        <f t="shared" si="55"/>
        <v>publishing</v>
      </c>
      <c r="Q607">
        <f t="shared" si="56"/>
        <v>58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s="4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t="str">
        <f t="shared" si="55"/>
        <v>music</v>
      </c>
      <c r="Q608">
        <f t="shared" si="56"/>
        <v>40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s="4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t="str">
        <f t="shared" si="55"/>
        <v>food</v>
      </c>
      <c r="Q609">
        <f t="shared" si="56"/>
        <v>81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s="4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t="str">
        <f t="shared" si="55"/>
        <v>music</v>
      </c>
      <c r="Q610">
        <f t="shared" si="56"/>
        <v>35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s="4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t="str">
        <f t="shared" si="55"/>
        <v>film &amp; video</v>
      </c>
      <c r="Q611">
        <f t="shared" si="56"/>
        <v>103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s="4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t="str">
        <f t="shared" si="55"/>
        <v>theater</v>
      </c>
      <c r="Q612">
        <f t="shared" si="56"/>
        <v>28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s="7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t="str">
        <f t="shared" si="55"/>
        <v>theater</v>
      </c>
      <c r="Q613">
        <f t="shared" si="56"/>
        <v>76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s="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t="str">
        <f t="shared" si="55"/>
        <v>music</v>
      </c>
      <c r="Q614">
        <f t="shared" si="56"/>
        <v>45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s="4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t="str">
        <f t="shared" si="55"/>
        <v>theater</v>
      </c>
      <c r="Q615">
        <f t="shared" si="56"/>
        <v>74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s="4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t="str">
        <f t="shared" si="55"/>
        <v>theater</v>
      </c>
      <c r="Q616">
        <f t="shared" si="56"/>
        <v>57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s="4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t="str">
        <f t="shared" si="55"/>
        <v>theater</v>
      </c>
      <c r="Q617">
        <f t="shared" si="56"/>
        <v>85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s="4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t="str">
        <f t="shared" si="55"/>
        <v>music</v>
      </c>
      <c r="Q618">
        <f t="shared" si="56"/>
        <v>51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s="4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t="str">
        <f t="shared" si="55"/>
        <v>theater</v>
      </c>
      <c r="Q619">
        <f t="shared" si="56"/>
        <v>64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s="5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t="str">
        <f t="shared" si="55"/>
        <v>publishing</v>
      </c>
      <c r="Q620">
        <f t="shared" si="56"/>
        <v>81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s="5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t="str">
        <f t="shared" si="55"/>
        <v>theater</v>
      </c>
      <c r="Q621">
        <f t="shared" si="56"/>
        <v>86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s="4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t="str">
        <f t="shared" si="55"/>
        <v>photography</v>
      </c>
      <c r="Q622">
        <f t="shared" si="56"/>
        <v>90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s="4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t="str">
        <f t="shared" si="55"/>
        <v>theater</v>
      </c>
      <c r="Q623">
        <f t="shared" si="56"/>
        <v>74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s="5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t="str">
        <f t="shared" si="55"/>
        <v>music</v>
      </c>
      <c r="Q624">
        <f t="shared" si="56"/>
        <v>92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s="4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t="str">
        <f t="shared" si="55"/>
        <v>theater</v>
      </c>
      <c r="Q625">
        <f t="shared" si="56"/>
        <v>56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s="4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t="str">
        <f t="shared" si="55"/>
        <v>photography</v>
      </c>
      <c r="Q626">
        <f t="shared" si="56"/>
        <v>33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s="5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t="str">
        <f t="shared" si="55"/>
        <v>theater</v>
      </c>
      <c r="Q627">
        <f t="shared" si="56"/>
        <v>94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s="4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t="str">
        <f t="shared" si="55"/>
        <v>theater</v>
      </c>
      <c r="Q628">
        <f t="shared" si="56"/>
        <v>70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s="4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t="str">
        <f t="shared" si="55"/>
        <v>food</v>
      </c>
      <c r="Q629">
        <f t="shared" si="56"/>
        <v>72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s="4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t="str">
        <f t="shared" si="55"/>
        <v>music</v>
      </c>
      <c r="Q630">
        <f t="shared" si="56"/>
        <v>30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s="5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t="str">
        <f t="shared" si="55"/>
        <v>theater</v>
      </c>
      <c r="Q631">
        <f t="shared" si="56"/>
        <v>74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s="7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t="str">
        <f t="shared" si="55"/>
        <v>theater</v>
      </c>
      <c r="Q632">
        <f t="shared" si="56"/>
        <v>69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s="4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t="str">
        <f t="shared" si="55"/>
        <v>theater</v>
      </c>
      <c r="Q633">
        <f t="shared" si="56"/>
        <v>60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s="6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t="str">
        <f t="shared" si="55"/>
        <v>theater</v>
      </c>
      <c r="Q634">
        <f t="shared" si="56"/>
        <v>111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s="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t="str">
        <f t="shared" si="55"/>
        <v>film &amp; video</v>
      </c>
      <c r="Q635">
        <f t="shared" si="56"/>
        <v>53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s="7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t="str">
        <f t="shared" si="55"/>
        <v>film &amp; video</v>
      </c>
      <c r="Q636">
        <f t="shared" si="56"/>
        <v>56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s="4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t="str">
        <f t="shared" si="55"/>
        <v>film &amp; video</v>
      </c>
      <c r="Q637">
        <f t="shared" si="56"/>
        <v>70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s="5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t="str">
        <f t="shared" si="55"/>
        <v>film &amp; video</v>
      </c>
      <c r="Q638">
        <f t="shared" si="56"/>
        <v>49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s="5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t="str">
        <f t="shared" si="55"/>
        <v>theater</v>
      </c>
      <c r="Q639">
        <f t="shared" si="56"/>
        <v>104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s="5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t="str">
        <f t="shared" si="55"/>
        <v>theater</v>
      </c>
      <c r="Q640">
        <f t="shared" si="56"/>
        <v>99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s="6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t="str">
        <f t="shared" si="55"/>
        <v>film &amp; video</v>
      </c>
      <c r="Q641">
        <f t="shared" si="56"/>
        <v>107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s="5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t="str">
        <f t="shared" si="55"/>
        <v>theater</v>
      </c>
      <c r="Q642">
        <f t="shared" si="56"/>
        <v>77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s="4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t="str">
        <f t="shared" ref="P643:P706" si="61">LEFT(O643,SEARCH("/",O643)-1)</f>
        <v>theater</v>
      </c>
      <c r="Q643">
        <f t="shared" ref="Q643:Q706" si="62">IF(H643=0, 0, ROUND(E643/H643,0))</f>
        <v>58</v>
      </c>
      <c r="R643" t="str">
        <f t="shared" ref="R643:R706" si="63">RIGHT(O643,LEN(O643)-SEARCH("/",O643))</f>
        <v>plays</v>
      </c>
      <c r="S643" s="10">
        <f t="shared" ref="S643:S706" si="64">(((K643/60)/60)/24)+DATE(1970,1,1)</f>
        <v>42786.25</v>
      </c>
      <c r="T643" s="10">
        <f t="shared" ref="T643:T706" si="65">(((L643/60)/60)/24)+DATE(1970,1,1)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s="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t="str">
        <f t="shared" si="61"/>
        <v>technology</v>
      </c>
      <c r="Q644">
        <f t="shared" si="62"/>
        <v>104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s="4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t="str">
        <f t="shared" si="61"/>
        <v>theater</v>
      </c>
      <c r="Q645">
        <f t="shared" si="62"/>
        <v>88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s="5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t="str">
        <f t="shared" si="61"/>
        <v>theater</v>
      </c>
      <c r="Q646">
        <f t="shared" si="62"/>
        <v>28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s="5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t="str">
        <f t="shared" si="61"/>
        <v>music</v>
      </c>
      <c r="Q647">
        <f t="shared" si="62"/>
        <v>38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s="5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t="str">
        <f t="shared" si="61"/>
        <v>games</v>
      </c>
      <c r="Q648">
        <f t="shared" si="62"/>
        <v>30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s="5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t="str">
        <f t="shared" si="61"/>
        <v>publishing</v>
      </c>
      <c r="Q649">
        <f t="shared" si="62"/>
        <v>104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s="7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t="str">
        <f t="shared" si="61"/>
        <v>food</v>
      </c>
      <c r="Q650">
        <f t="shared" si="62"/>
        <v>86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s="5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t="str">
        <f t="shared" si="61"/>
        <v>theater</v>
      </c>
      <c r="Q651">
        <f t="shared" si="62"/>
        <v>98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s="5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t="str">
        <f t="shared" si="61"/>
        <v>music</v>
      </c>
      <c r="Q652">
        <f t="shared" si="62"/>
        <v>2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s="5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t="str">
        <f t="shared" si="61"/>
        <v>film &amp; video</v>
      </c>
      <c r="Q653">
        <f t="shared" si="62"/>
        <v>45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s="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t="str">
        <f t="shared" si="61"/>
        <v>technology</v>
      </c>
      <c r="Q654">
        <f t="shared" si="62"/>
        <v>31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s="4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t="str">
        <f t="shared" si="61"/>
        <v>technology</v>
      </c>
      <c r="Q655">
        <f t="shared" si="62"/>
        <v>60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s="4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t="str">
        <f t="shared" si="61"/>
        <v>music</v>
      </c>
      <c r="Q656">
        <f t="shared" si="62"/>
        <v>59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s="4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t="str">
        <f t="shared" si="61"/>
        <v>photography</v>
      </c>
      <c r="Q657">
        <f t="shared" si="62"/>
        <v>50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s="5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t="str">
        <f t="shared" si="61"/>
        <v>food</v>
      </c>
      <c r="Q658">
        <f t="shared" si="62"/>
        <v>99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s="5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t="str">
        <f t="shared" si="61"/>
        <v>film &amp; video</v>
      </c>
      <c r="Q659">
        <f t="shared" si="62"/>
        <v>59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s="7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t="str">
        <f t="shared" si="61"/>
        <v>music</v>
      </c>
      <c r="Q660">
        <f t="shared" si="62"/>
        <v>81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s="5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t="str">
        <f t="shared" si="61"/>
        <v>film &amp; video</v>
      </c>
      <c r="Q661">
        <f t="shared" si="62"/>
        <v>76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s="5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t="str">
        <f t="shared" si="61"/>
        <v>theater</v>
      </c>
      <c r="Q662">
        <f t="shared" si="62"/>
        <v>97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s="5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t="str">
        <f t="shared" si="61"/>
        <v>music</v>
      </c>
      <c r="Q663">
        <f t="shared" si="62"/>
        <v>77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s="5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t="str">
        <f t="shared" si="61"/>
        <v>theater</v>
      </c>
      <c r="Q664">
        <f t="shared" si="62"/>
        <v>68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s="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t="str">
        <f t="shared" si="61"/>
        <v>theater</v>
      </c>
      <c r="Q665">
        <f t="shared" si="62"/>
        <v>89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s="5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t="str">
        <f t="shared" si="61"/>
        <v>music</v>
      </c>
      <c r="Q666">
        <f t="shared" si="62"/>
        <v>25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s="4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t="str">
        <f t="shared" si="61"/>
        <v>film &amp; video</v>
      </c>
      <c r="Q667">
        <f t="shared" si="62"/>
        <v>45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s="7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t="str">
        <f t="shared" si="61"/>
        <v>theater</v>
      </c>
      <c r="Q668">
        <f t="shared" si="62"/>
        <v>79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s="4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t="str">
        <f t="shared" si="61"/>
        <v>journalism</v>
      </c>
      <c r="Q669">
        <f t="shared" si="62"/>
        <v>29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s="5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t="str">
        <f t="shared" si="61"/>
        <v>theater</v>
      </c>
      <c r="Q670">
        <f t="shared" si="62"/>
        <v>74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s="4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t="str">
        <f t="shared" si="61"/>
        <v>theater</v>
      </c>
      <c r="Q671">
        <f t="shared" si="62"/>
        <v>108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s="4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t="str">
        <f t="shared" si="61"/>
        <v>music</v>
      </c>
      <c r="Q672">
        <f t="shared" si="62"/>
        <v>69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s="4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t="str">
        <f t="shared" si="61"/>
        <v>theater</v>
      </c>
      <c r="Q673">
        <f t="shared" si="62"/>
        <v>111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s="5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t="str">
        <f t="shared" si="61"/>
        <v>theater</v>
      </c>
      <c r="Q674">
        <f t="shared" si="62"/>
        <v>25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s="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t="str">
        <f t="shared" si="61"/>
        <v>music</v>
      </c>
      <c r="Q675">
        <f t="shared" si="62"/>
        <v>42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s="7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t="str">
        <f t="shared" si="61"/>
        <v>photography</v>
      </c>
      <c r="Q676">
        <f t="shared" si="62"/>
        <v>47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s="4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t="str">
        <f t="shared" si="61"/>
        <v>journalism</v>
      </c>
      <c r="Q677">
        <f t="shared" si="62"/>
        <v>36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s="4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t="str">
        <f t="shared" si="61"/>
        <v>photography</v>
      </c>
      <c r="Q678">
        <f t="shared" si="62"/>
        <v>101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s="5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t="str">
        <f t="shared" si="61"/>
        <v>publishing</v>
      </c>
      <c r="Q679">
        <f t="shared" si="62"/>
        <v>40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s="7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t="str">
        <f t="shared" si="61"/>
        <v>film &amp; video</v>
      </c>
      <c r="Q680">
        <f t="shared" si="62"/>
        <v>83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s="4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t="str">
        <f t="shared" si="61"/>
        <v>food</v>
      </c>
      <c r="Q681">
        <f t="shared" si="62"/>
        <v>40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s="5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t="str">
        <f t="shared" si="61"/>
        <v>games</v>
      </c>
      <c r="Q682">
        <f t="shared" si="62"/>
        <v>48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s="5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t="str">
        <f t="shared" si="61"/>
        <v>theater</v>
      </c>
      <c r="Q683">
        <f t="shared" si="62"/>
        <v>96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s="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t="str">
        <f t="shared" si="61"/>
        <v>theater</v>
      </c>
      <c r="Q684">
        <f t="shared" si="62"/>
        <v>79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s="4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t="str">
        <f t="shared" si="61"/>
        <v>theater</v>
      </c>
      <c r="Q685">
        <f t="shared" si="62"/>
        <v>56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s="4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t="str">
        <f t="shared" si="61"/>
        <v>publishing</v>
      </c>
      <c r="Q686">
        <f t="shared" si="62"/>
        <v>69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s="5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t="str">
        <f t="shared" si="61"/>
        <v>theater</v>
      </c>
      <c r="Q687">
        <f t="shared" si="62"/>
        <v>102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s="4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t="str">
        <f t="shared" si="61"/>
        <v>technology</v>
      </c>
      <c r="Q688">
        <f t="shared" si="62"/>
        <v>107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s="4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t="str">
        <f t="shared" si="61"/>
        <v>theater</v>
      </c>
      <c r="Q689">
        <f t="shared" si="62"/>
        <v>52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s="4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t="str">
        <f t="shared" si="61"/>
        <v>film &amp; video</v>
      </c>
      <c r="Q690">
        <f t="shared" si="62"/>
        <v>71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s="4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t="str">
        <f t="shared" si="61"/>
        <v>technology</v>
      </c>
      <c r="Q691">
        <f t="shared" si="62"/>
        <v>106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s="4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t="str">
        <f t="shared" si="61"/>
        <v>film &amp; video</v>
      </c>
      <c r="Q692">
        <f t="shared" si="62"/>
        <v>43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s="4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t="str">
        <f t="shared" si="61"/>
        <v>film &amp; video</v>
      </c>
      <c r="Q693">
        <f t="shared" si="62"/>
        <v>30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s="5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t="str">
        <f t="shared" si="61"/>
        <v>music</v>
      </c>
      <c r="Q694">
        <f t="shared" si="62"/>
        <v>71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s="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t="str">
        <f t="shared" si="61"/>
        <v>theater</v>
      </c>
      <c r="Q695">
        <f t="shared" si="62"/>
        <v>66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s="5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t="str">
        <f t="shared" si="61"/>
        <v>theater</v>
      </c>
      <c r="Q696">
        <f t="shared" si="62"/>
        <v>97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s="4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t="str">
        <f t="shared" si="61"/>
        <v>music</v>
      </c>
      <c r="Q697">
        <f t="shared" si="62"/>
        <v>63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s="5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t="str">
        <f t="shared" si="61"/>
        <v>theater</v>
      </c>
      <c r="Q698">
        <f t="shared" si="62"/>
        <v>109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s="4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t="str">
        <f t="shared" si="61"/>
        <v>music</v>
      </c>
      <c r="Q699">
        <f t="shared" si="62"/>
        <v>27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s="4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t="str">
        <f t="shared" si="61"/>
        <v>technology</v>
      </c>
      <c r="Q700">
        <f t="shared" si="62"/>
        <v>65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s="5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t="str">
        <f t="shared" si="61"/>
        <v>film &amp; video</v>
      </c>
      <c r="Q701">
        <f t="shared" si="62"/>
        <v>112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s="5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t="str">
        <f t="shared" si="61"/>
        <v>technology</v>
      </c>
      <c r="Q702">
        <f t="shared" si="62"/>
        <v>3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s="4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t="str">
        <f t="shared" si="61"/>
        <v>theater</v>
      </c>
      <c r="Q703">
        <f t="shared" si="62"/>
        <v>111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s="5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t="str">
        <f t="shared" si="61"/>
        <v>technology</v>
      </c>
      <c r="Q704">
        <f t="shared" si="62"/>
        <v>57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s="4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t="str">
        <f t="shared" si="61"/>
        <v>publishing</v>
      </c>
      <c r="Q705">
        <f t="shared" si="62"/>
        <v>97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s="4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t="str">
        <f t="shared" si="61"/>
        <v>film &amp; video</v>
      </c>
      <c r="Q706">
        <f t="shared" si="62"/>
        <v>92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s="5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t="str">
        <f t="shared" ref="P707:P770" si="67">LEFT(O707,SEARCH("/",O707)-1)</f>
        <v>publishing</v>
      </c>
      <c r="Q707">
        <f t="shared" ref="Q707:Q770" si="68">IF(H707=0, 0, ROUND(E707/H707,0))</f>
        <v>83</v>
      </c>
      <c r="R707" t="str">
        <f t="shared" ref="R707:R770" si="69">RIGHT(O707,LEN(O707)-SEARCH("/",O707))</f>
        <v>nonfiction</v>
      </c>
      <c r="S707" s="10">
        <f t="shared" ref="S707:S770" si="70">(((K707/60)/60)/24)+DATE(1970,1,1)</f>
        <v>41619.25</v>
      </c>
      <c r="T707" s="10">
        <f t="shared" ref="T707:T770" si="71">(((L707/60)/60)/24)+DATE(1970,1,1)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s="4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t="str">
        <f t="shared" si="67"/>
        <v>technology</v>
      </c>
      <c r="Q708">
        <f t="shared" si="68"/>
        <v>103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s="4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t="str">
        <f t="shared" si="67"/>
        <v>film &amp; video</v>
      </c>
      <c r="Q709">
        <f t="shared" si="68"/>
        <v>69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s="4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t="str">
        <f t="shared" si="67"/>
        <v>theater</v>
      </c>
      <c r="Q710">
        <f t="shared" si="68"/>
        <v>88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s="4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t="str">
        <f t="shared" si="67"/>
        <v>theater</v>
      </c>
      <c r="Q711">
        <f t="shared" si="68"/>
        <v>75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s="4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t="str">
        <f t="shared" si="67"/>
        <v>theater</v>
      </c>
      <c r="Q712">
        <f t="shared" si="68"/>
        <v>51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s="5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t="str">
        <f t="shared" si="67"/>
        <v>theater</v>
      </c>
      <c r="Q713">
        <f t="shared" si="68"/>
        <v>90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s="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t="str">
        <f t="shared" si="67"/>
        <v>theater</v>
      </c>
      <c r="Q714">
        <f t="shared" si="68"/>
        <v>73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s="4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t="str">
        <f t="shared" si="67"/>
        <v>publishing</v>
      </c>
      <c r="Q715">
        <f t="shared" si="68"/>
        <v>108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s="4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t="str">
        <f t="shared" si="67"/>
        <v>music</v>
      </c>
      <c r="Q716">
        <f t="shared" si="68"/>
        <v>102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s="5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t="str">
        <f t="shared" si="67"/>
        <v>games</v>
      </c>
      <c r="Q717">
        <f t="shared" si="68"/>
        <v>44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s="4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t="str">
        <f t="shared" si="67"/>
        <v>theater</v>
      </c>
      <c r="Q718">
        <f t="shared" si="68"/>
        <v>66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s="4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t="str">
        <f t="shared" si="67"/>
        <v>film &amp; video</v>
      </c>
      <c r="Q719">
        <f t="shared" si="68"/>
        <v>25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s="4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t="str">
        <f t="shared" si="67"/>
        <v>technology</v>
      </c>
      <c r="Q720">
        <f t="shared" si="68"/>
        <v>28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s="4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t="str">
        <f t="shared" si="67"/>
        <v>publishing</v>
      </c>
      <c r="Q721">
        <f t="shared" si="68"/>
        <v>86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s="7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t="str">
        <f t="shared" si="67"/>
        <v>theater</v>
      </c>
      <c r="Q722">
        <f t="shared" si="68"/>
        <v>85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s="7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t="str">
        <f t="shared" si="67"/>
        <v>music</v>
      </c>
      <c r="Q723">
        <f t="shared" si="68"/>
        <v>90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s="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t="str">
        <f t="shared" si="67"/>
        <v>film &amp; video</v>
      </c>
      <c r="Q724">
        <f t="shared" si="68"/>
        <v>25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s="4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t="str">
        <f t="shared" si="67"/>
        <v>theater</v>
      </c>
      <c r="Q725">
        <f t="shared" si="68"/>
        <v>92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s="4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t="str">
        <f t="shared" si="67"/>
        <v>theater</v>
      </c>
      <c r="Q726">
        <f t="shared" si="68"/>
        <v>93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s="5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t="str">
        <f t="shared" si="67"/>
        <v>games</v>
      </c>
      <c r="Q727">
        <f t="shared" si="68"/>
        <v>61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s="7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t="str">
        <f t="shared" si="67"/>
        <v>theater</v>
      </c>
      <c r="Q728">
        <f t="shared" si="68"/>
        <v>92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s="4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t="str">
        <f t="shared" si="67"/>
        <v>technology</v>
      </c>
      <c r="Q729">
        <f t="shared" si="68"/>
        <v>81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s="5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t="str">
        <f t="shared" si="67"/>
        <v>theater</v>
      </c>
      <c r="Q730">
        <f t="shared" si="68"/>
        <v>74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s="4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t="str">
        <f t="shared" si="67"/>
        <v>film &amp; video</v>
      </c>
      <c r="Q731">
        <f t="shared" si="68"/>
        <v>85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s="4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t="str">
        <f t="shared" si="67"/>
        <v>technology</v>
      </c>
      <c r="Q732">
        <f t="shared" si="68"/>
        <v>111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s="7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t="str">
        <f t="shared" si="67"/>
        <v>technology</v>
      </c>
      <c r="Q733">
        <f t="shared" si="68"/>
        <v>33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s="5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t="str">
        <f t="shared" si="67"/>
        <v>music</v>
      </c>
      <c r="Q734">
        <f t="shared" si="68"/>
        <v>96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s="4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t="str">
        <f t="shared" si="67"/>
        <v>music</v>
      </c>
      <c r="Q735">
        <f t="shared" si="68"/>
        <v>85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s="4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t="str">
        <f t="shared" si="67"/>
        <v>theater</v>
      </c>
      <c r="Q736">
        <f t="shared" si="68"/>
        <v>25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s="4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t="str">
        <f t="shared" si="67"/>
        <v>photography</v>
      </c>
      <c r="Q737">
        <f t="shared" si="68"/>
        <v>66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s="7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t="str">
        <f t="shared" si="67"/>
        <v>publishing</v>
      </c>
      <c r="Q738">
        <f t="shared" si="68"/>
        <v>87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s="4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t="str">
        <f t="shared" si="67"/>
        <v>music</v>
      </c>
      <c r="Q739">
        <f t="shared" si="68"/>
        <v>28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s="5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t="str">
        <f t="shared" si="67"/>
        <v>theater</v>
      </c>
      <c r="Q740">
        <f t="shared" si="68"/>
        <v>104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s="5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t="str">
        <f t="shared" si="67"/>
        <v>music</v>
      </c>
      <c r="Q741">
        <f t="shared" si="68"/>
        <v>32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s="5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t="str">
        <f t="shared" si="67"/>
        <v>theater</v>
      </c>
      <c r="Q742">
        <f t="shared" si="68"/>
        <v>100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s="4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t="str">
        <f t="shared" si="67"/>
        <v>theater</v>
      </c>
      <c r="Q743">
        <f t="shared" si="68"/>
        <v>109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s="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t="str">
        <f t="shared" si="67"/>
        <v>music</v>
      </c>
      <c r="Q744">
        <f t="shared" si="68"/>
        <v>111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s="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t="str">
        <f t="shared" si="67"/>
        <v>theater</v>
      </c>
      <c r="Q745">
        <f t="shared" si="68"/>
        <v>30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s="4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t="str">
        <f t="shared" si="67"/>
        <v>theater</v>
      </c>
      <c r="Q746">
        <f t="shared" si="68"/>
        <v>102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s="5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t="str">
        <f t="shared" si="67"/>
        <v>technology</v>
      </c>
      <c r="Q747">
        <f t="shared" si="68"/>
        <v>62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s="4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t="str">
        <f t="shared" si="67"/>
        <v>technology</v>
      </c>
      <c r="Q748">
        <f t="shared" si="68"/>
        <v>35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s="4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t="str">
        <f t="shared" si="67"/>
        <v>theater</v>
      </c>
      <c r="Q749">
        <f t="shared" si="68"/>
        <v>40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s="7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t="str">
        <f t="shared" si="67"/>
        <v>film &amp; video</v>
      </c>
      <c r="Q750">
        <f t="shared" si="68"/>
        <v>111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s="4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t="str">
        <f t="shared" si="67"/>
        <v>technology</v>
      </c>
      <c r="Q751">
        <f t="shared" si="68"/>
        <v>37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s="5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t="str">
        <f t="shared" si="67"/>
        <v>music</v>
      </c>
      <c r="Q752">
        <f t="shared" si="68"/>
        <v>1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s="4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t="str">
        <f t="shared" si="67"/>
        <v>publishing</v>
      </c>
      <c r="Q753">
        <f t="shared" si="68"/>
        <v>31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s="7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t="str">
        <f t="shared" si="67"/>
        <v>theater</v>
      </c>
      <c r="Q754">
        <f t="shared" si="68"/>
        <v>47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s="4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t="str">
        <f t="shared" si="67"/>
        <v>photography</v>
      </c>
      <c r="Q755">
        <f t="shared" si="68"/>
        <v>88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s="4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t="str">
        <f t="shared" si="67"/>
        <v>theater</v>
      </c>
      <c r="Q756">
        <f t="shared" si="68"/>
        <v>37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s="4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t="str">
        <f t="shared" si="67"/>
        <v>theater</v>
      </c>
      <c r="Q757">
        <f t="shared" si="68"/>
        <v>26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s="4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t="str">
        <f t="shared" si="67"/>
        <v>theater</v>
      </c>
      <c r="Q758">
        <f t="shared" si="68"/>
        <v>68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s="4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t="str">
        <f t="shared" si="67"/>
        <v>film &amp; video</v>
      </c>
      <c r="Q759">
        <f t="shared" si="68"/>
        <v>50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s="4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t="str">
        <f t="shared" si="67"/>
        <v>music</v>
      </c>
      <c r="Q760">
        <f t="shared" si="68"/>
        <v>110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s="5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t="str">
        <f t="shared" si="67"/>
        <v>music</v>
      </c>
      <c r="Q761">
        <f t="shared" si="68"/>
        <v>90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s="5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t="str">
        <f t="shared" si="67"/>
        <v>games</v>
      </c>
      <c r="Q762">
        <f t="shared" si="68"/>
        <v>79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s="4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t="str">
        <f t="shared" si="67"/>
        <v>music</v>
      </c>
      <c r="Q763">
        <f t="shared" si="68"/>
        <v>87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s="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t="str">
        <f t="shared" si="67"/>
        <v>music</v>
      </c>
      <c r="Q764">
        <f t="shared" si="68"/>
        <v>62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s="4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t="str">
        <f t="shared" si="67"/>
        <v>theater</v>
      </c>
      <c r="Q765">
        <f t="shared" si="68"/>
        <v>27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s="4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t="str">
        <f t="shared" si="67"/>
        <v>music</v>
      </c>
      <c r="Q766">
        <f t="shared" si="68"/>
        <v>54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s="4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t="str">
        <f t="shared" si="67"/>
        <v>music</v>
      </c>
      <c r="Q767">
        <f t="shared" si="68"/>
        <v>41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s="5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t="str">
        <f t="shared" si="67"/>
        <v>film &amp; video</v>
      </c>
      <c r="Q768">
        <f t="shared" si="68"/>
        <v>55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s="5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t="str">
        <f t="shared" si="67"/>
        <v>publishing</v>
      </c>
      <c r="Q769">
        <f t="shared" si="68"/>
        <v>108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s="4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t="str">
        <f t="shared" si="67"/>
        <v>theater</v>
      </c>
      <c r="Q770">
        <f t="shared" si="68"/>
        <v>74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s="5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t="str">
        <f t="shared" ref="P771:P834" si="73">LEFT(O771,SEARCH("/",O771)-1)</f>
        <v>games</v>
      </c>
      <c r="Q771">
        <f t="shared" ref="Q771:Q834" si="74">IF(H771=0, 0, ROUND(E771/H771,0))</f>
        <v>32</v>
      </c>
      <c r="R771" t="str">
        <f t="shared" ref="R771:R834" si="75">RIGHT(O771,LEN(O771)-SEARCH("/",O771))</f>
        <v>video games</v>
      </c>
      <c r="S771" s="10">
        <f t="shared" ref="S771:S834" si="76">(((K771/60)/60)/24)+DATE(1970,1,1)</f>
        <v>41501.208333333336</v>
      </c>
      <c r="T771" s="10">
        <f t="shared" ref="T771:T834" si="77">(((L771/60)/60)/24)+DATE(1970,1,1)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s="4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t="str">
        <f t="shared" si="73"/>
        <v>theater</v>
      </c>
      <c r="Q772">
        <f t="shared" si="74"/>
        <v>54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s="7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t="str">
        <f t="shared" si="73"/>
        <v>theater</v>
      </c>
      <c r="Q773">
        <f t="shared" si="74"/>
        <v>107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s="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t="str">
        <f t="shared" si="73"/>
        <v>music</v>
      </c>
      <c r="Q774">
        <f t="shared" si="74"/>
        <v>33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s="4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t="str">
        <f t="shared" si="73"/>
        <v>theater</v>
      </c>
      <c r="Q775">
        <f t="shared" si="74"/>
        <v>43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s="4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t="str">
        <f t="shared" si="73"/>
        <v>technology</v>
      </c>
      <c r="Q776">
        <f t="shared" si="74"/>
        <v>87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s="5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t="str">
        <f t="shared" si="73"/>
        <v>music</v>
      </c>
      <c r="Q777">
        <f t="shared" si="74"/>
        <v>97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s="5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t="str">
        <f t="shared" si="73"/>
        <v>theater</v>
      </c>
      <c r="Q778">
        <f t="shared" si="74"/>
        <v>33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s="5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t="str">
        <f t="shared" si="73"/>
        <v>theater</v>
      </c>
      <c r="Q779">
        <f t="shared" si="74"/>
        <v>68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s="4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t="str">
        <f t="shared" si="73"/>
        <v>film &amp; video</v>
      </c>
      <c r="Q780">
        <f t="shared" si="74"/>
        <v>59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s="5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t="str">
        <f t="shared" si="73"/>
        <v>theater</v>
      </c>
      <c r="Q781">
        <f t="shared" si="74"/>
        <v>105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s="4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t="str">
        <f t="shared" si="73"/>
        <v>film &amp; video</v>
      </c>
      <c r="Q782">
        <f t="shared" si="74"/>
        <v>33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s="7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t="str">
        <f t="shared" si="73"/>
        <v>theater</v>
      </c>
      <c r="Q783">
        <f t="shared" si="74"/>
        <v>79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s="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t="str">
        <f t="shared" si="73"/>
        <v>film &amp; video</v>
      </c>
      <c r="Q784">
        <f t="shared" si="74"/>
        <v>68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s="4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t="str">
        <f t="shared" si="73"/>
        <v>music</v>
      </c>
      <c r="Q785">
        <f t="shared" si="74"/>
        <v>76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s="4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t="str">
        <f t="shared" si="73"/>
        <v>technology</v>
      </c>
      <c r="Q786">
        <f t="shared" si="74"/>
        <v>31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s="4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t="str">
        <f t="shared" si="73"/>
        <v>film &amp; video</v>
      </c>
      <c r="Q787">
        <f t="shared" si="74"/>
        <v>102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s="4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t="str">
        <f t="shared" si="73"/>
        <v>music</v>
      </c>
      <c r="Q788">
        <f t="shared" si="74"/>
        <v>53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s="5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t="str">
        <f t="shared" si="73"/>
        <v>music</v>
      </c>
      <c r="Q789">
        <f t="shared" si="74"/>
        <v>71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s="6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t="str">
        <f t="shared" si="73"/>
        <v>film &amp; video</v>
      </c>
      <c r="Q790">
        <f t="shared" si="74"/>
        <v>102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s="5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t="str">
        <f t="shared" si="73"/>
        <v>theater</v>
      </c>
      <c r="Q791">
        <f t="shared" si="74"/>
        <v>74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s="7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t="str">
        <f t="shared" si="73"/>
        <v>theater</v>
      </c>
      <c r="Q792">
        <f t="shared" si="74"/>
        <v>51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s="5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t="str">
        <f t="shared" si="73"/>
        <v>food</v>
      </c>
      <c r="Q793">
        <f t="shared" si="74"/>
        <v>90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s="5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t="str">
        <f t="shared" si="73"/>
        <v>theater</v>
      </c>
      <c r="Q794">
        <f t="shared" si="74"/>
        <v>97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s="4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t="str">
        <f t="shared" si="73"/>
        <v>publishing</v>
      </c>
      <c r="Q795">
        <f t="shared" si="74"/>
        <v>72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s="4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t="str">
        <f t="shared" si="73"/>
        <v>music</v>
      </c>
      <c r="Q796">
        <f t="shared" si="74"/>
        <v>75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s="5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t="str">
        <f t="shared" si="73"/>
        <v>film &amp; video</v>
      </c>
      <c r="Q797">
        <f t="shared" si="74"/>
        <v>33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s="5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t="str">
        <f t="shared" si="73"/>
        <v>games</v>
      </c>
      <c r="Q798">
        <f t="shared" si="74"/>
        <v>55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s="4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t="str">
        <f t="shared" si="73"/>
        <v>technology</v>
      </c>
      <c r="Q799">
        <f t="shared" si="74"/>
        <v>45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s="4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t="str">
        <f t="shared" si="73"/>
        <v>theater</v>
      </c>
      <c r="Q800">
        <f t="shared" si="74"/>
        <v>53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s="5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t="str">
        <f t="shared" si="73"/>
        <v>theater</v>
      </c>
      <c r="Q801">
        <f t="shared" si="74"/>
        <v>60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s="5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t="str">
        <f t="shared" si="73"/>
        <v>music</v>
      </c>
      <c r="Q802">
        <f t="shared" si="74"/>
        <v>1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s="4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t="str">
        <f t="shared" si="73"/>
        <v>photography</v>
      </c>
      <c r="Q803">
        <f t="shared" si="74"/>
        <v>44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s="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t="str">
        <f t="shared" si="73"/>
        <v>photography</v>
      </c>
      <c r="Q804">
        <f t="shared" si="74"/>
        <v>86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s="4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t="str">
        <f t="shared" si="73"/>
        <v>theater</v>
      </c>
      <c r="Q805">
        <f t="shared" si="74"/>
        <v>28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s="4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t="str">
        <f t="shared" si="73"/>
        <v>music</v>
      </c>
      <c r="Q806">
        <f t="shared" si="74"/>
        <v>32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s="5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t="str">
        <f t="shared" si="73"/>
        <v>film &amp; video</v>
      </c>
      <c r="Q807">
        <f t="shared" si="74"/>
        <v>74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s="4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t="str">
        <f t="shared" si="73"/>
        <v>film &amp; video</v>
      </c>
      <c r="Q808">
        <f t="shared" si="74"/>
        <v>109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s="4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t="str">
        <f t="shared" si="73"/>
        <v>theater</v>
      </c>
      <c r="Q809">
        <f t="shared" si="74"/>
        <v>43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s="5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t="str">
        <f t="shared" si="73"/>
        <v>food</v>
      </c>
      <c r="Q810">
        <f t="shared" si="74"/>
        <v>83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s="5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t="str">
        <f t="shared" si="73"/>
        <v>film &amp; video</v>
      </c>
      <c r="Q811">
        <f t="shared" si="74"/>
        <v>42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s="4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t="str">
        <f t="shared" si="73"/>
        <v>theater</v>
      </c>
      <c r="Q812">
        <f t="shared" si="74"/>
        <v>56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s="5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t="str">
        <f t="shared" si="73"/>
        <v>games</v>
      </c>
      <c r="Q813">
        <f t="shared" si="74"/>
        <v>105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s="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t="str">
        <f t="shared" si="73"/>
        <v>publishing</v>
      </c>
      <c r="Q814">
        <f t="shared" si="74"/>
        <v>48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s="4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t="str">
        <f t="shared" si="73"/>
        <v>games</v>
      </c>
      <c r="Q815">
        <f t="shared" si="74"/>
        <v>113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s="5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t="str">
        <f t="shared" si="73"/>
        <v>music</v>
      </c>
      <c r="Q816">
        <f t="shared" si="74"/>
        <v>82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s="4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t="str">
        <f t="shared" si="73"/>
        <v>music</v>
      </c>
      <c r="Q817">
        <f t="shared" si="74"/>
        <v>64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s="4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t="str">
        <f t="shared" si="73"/>
        <v>theater</v>
      </c>
      <c r="Q818">
        <f t="shared" si="74"/>
        <v>106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s="4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t="str">
        <f t="shared" si="73"/>
        <v>publishing</v>
      </c>
      <c r="Q819">
        <f t="shared" si="74"/>
        <v>76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s="4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t="str">
        <f t="shared" si="73"/>
        <v>theater</v>
      </c>
      <c r="Q820">
        <f t="shared" si="74"/>
        <v>111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s="5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t="str">
        <f t="shared" si="73"/>
        <v>games</v>
      </c>
      <c r="Q821">
        <f t="shared" si="74"/>
        <v>96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s="4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t="str">
        <f t="shared" si="73"/>
        <v>music</v>
      </c>
      <c r="Q822">
        <f t="shared" si="74"/>
        <v>43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s="4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t="str">
        <f t="shared" si="73"/>
        <v>film &amp; video</v>
      </c>
      <c r="Q823">
        <f t="shared" si="74"/>
        <v>68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s="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t="str">
        <f t="shared" si="73"/>
        <v>music</v>
      </c>
      <c r="Q824">
        <f t="shared" si="74"/>
        <v>90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s="4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t="str">
        <f t="shared" si="73"/>
        <v>music</v>
      </c>
      <c r="Q825">
        <f t="shared" si="74"/>
        <v>58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s="4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t="str">
        <f t="shared" si="73"/>
        <v>publishing</v>
      </c>
      <c r="Q826">
        <f t="shared" si="74"/>
        <v>84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s="4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t="str">
        <f t="shared" si="73"/>
        <v>film &amp; video</v>
      </c>
      <c r="Q827">
        <f t="shared" si="74"/>
        <v>89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s="4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t="str">
        <f t="shared" si="73"/>
        <v>theater</v>
      </c>
      <c r="Q828">
        <f t="shared" si="74"/>
        <v>66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s="4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t="str">
        <f t="shared" si="73"/>
        <v>film &amp; video</v>
      </c>
      <c r="Q829">
        <f t="shared" si="74"/>
        <v>75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s="5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t="str">
        <f t="shared" si="73"/>
        <v>theater</v>
      </c>
      <c r="Q830">
        <f t="shared" si="74"/>
        <v>70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s="5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t="str">
        <f t="shared" si="73"/>
        <v>theater</v>
      </c>
      <c r="Q831">
        <f t="shared" si="74"/>
        <v>32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s="5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t="str">
        <f t="shared" si="73"/>
        <v>theater</v>
      </c>
      <c r="Q832">
        <f t="shared" si="74"/>
        <v>65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s="4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t="str">
        <f t="shared" si="73"/>
        <v>photography</v>
      </c>
      <c r="Q833">
        <f t="shared" si="74"/>
        <v>25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s="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t="str">
        <f t="shared" si="73"/>
        <v>publishing</v>
      </c>
      <c r="Q834">
        <f t="shared" si="74"/>
        <v>105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s="4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t="str">
        <f t="shared" ref="P835:P898" si="79">LEFT(O835,SEARCH("/",O835)-1)</f>
        <v>publishing</v>
      </c>
      <c r="Q835">
        <f t="shared" ref="Q835:Q898" si="80">IF(H835=0, 0, ROUND(E835/H835,0))</f>
        <v>65</v>
      </c>
      <c r="R835" t="str">
        <f t="shared" ref="R835:R898" si="81">RIGHT(O835,LEN(O835)-SEARCH("/",O835))</f>
        <v>translations</v>
      </c>
      <c r="S835" s="10">
        <f t="shared" ref="S835:S898" si="82">(((K835/60)/60)/24)+DATE(1970,1,1)</f>
        <v>40588.25</v>
      </c>
      <c r="T835" s="10">
        <f t="shared" ref="T835:T898" si="83">(((L835/60)/60)/24)+DATE(1970,1,1)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s="4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t="str">
        <f t="shared" si="79"/>
        <v>theater</v>
      </c>
      <c r="Q836">
        <f t="shared" si="80"/>
        <v>94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s="5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t="str">
        <f t="shared" si="79"/>
        <v>technology</v>
      </c>
      <c r="Q837">
        <f t="shared" si="80"/>
        <v>44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s="5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t="str">
        <f t="shared" si="79"/>
        <v>music</v>
      </c>
      <c r="Q838">
        <f t="shared" si="80"/>
        <v>65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s="4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t="str">
        <f t="shared" si="79"/>
        <v>music</v>
      </c>
      <c r="Q839">
        <f t="shared" si="80"/>
        <v>84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s="4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t="str">
        <f t="shared" si="79"/>
        <v>theater</v>
      </c>
      <c r="Q840">
        <f t="shared" si="80"/>
        <v>34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s="4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t="str">
        <f t="shared" si="79"/>
        <v>film &amp; video</v>
      </c>
      <c r="Q841">
        <f t="shared" si="80"/>
        <v>93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s="4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t="str">
        <f t="shared" si="79"/>
        <v>theater</v>
      </c>
      <c r="Q842">
        <f t="shared" si="80"/>
        <v>33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s="4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t="str">
        <f t="shared" si="79"/>
        <v>technology</v>
      </c>
      <c r="Q843">
        <f t="shared" si="80"/>
        <v>84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s="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t="str">
        <f t="shared" si="79"/>
        <v>technology</v>
      </c>
      <c r="Q844">
        <f t="shared" si="80"/>
        <v>64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s="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t="str">
        <f t="shared" si="79"/>
        <v>photography</v>
      </c>
      <c r="Q845">
        <f t="shared" si="80"/>
        <v>82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s="7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t="str">
        <f t="shared" si="79"/>
        <v>film &amp; video</v>
      </c>
      <c r="Q846">
        <f t="shared" si="80"/>
        <v>93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s="4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t="str">
        <f t="shared" si="79"/>
        <v>technology</v>
      </c>
      <c r="Q847">
        <f t="shared" si="80"/>
        <v>102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s="4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t="str">
        <f t="shared" si="79"/>
        <v>technology</v>
      </c>
      <c r="Q848">
        <f t="shared" si="80"/>
        <v>106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s="4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t="str">
        <f t="shared" si="79"/>
        <v>food</v>
      </c>
      <c r="Q849">
        <f t="shared" si="80"/>
        <v>102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s="4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t="str">
        <f t="shared" si="79"/>
        <v>film &amp; video</v>
      </c>
      <c r="Q850">
        <f t="shared" si="80"/>
        <v>63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s="4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t="str">
        <f t="shared" si="79"/>
        <v>music</v>
      </c>
      <c r="Q851">
        <f t="shared" si="80"/>
        <v>29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s="5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t="str">
        <f t="shared" si="79"/>
        <v>music</v>
      </c>
      <c r="Q852">
        <f t="shared" si="80"/>
        <v>1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s="4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t="str">
        <f t="shared" si="79"/>
        <v>music</v>
      </c>
      <c r="Q853">
        <f t="shared" si="80"/>
        <v>78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s="5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t="str">
        <f t="shared" si="79"/>
        <v>games</v>
      </c>
      <c r="Q854">
        <f t="shared" si="80"/>
        <v>81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s="4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t="str">
        <f t="shared" si="79"/>
        <v>music</v>
      </c>
      <c r="Q855">
        <f t="shared" si="80"/>
        <v>76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s="4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t="str">
        <f t="shared" si="79"/>
        <v>publishing</v>
      </c>
      <c r="Q856">
        <f t="shared" si="80"/>
        <v>73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s="4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t="str">
        <f t="shared" si="79"/>
        <v>theater</v>
      </c>
      <c r="Q857">
        <f t="shared" si="80"/>
        <v>53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s="4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t="str">
        <f t="shared" si="79"/>
        <v>food</v>
      </c>
      <c r="Q858">
        <f t="shared" si="80"/>
        <v>54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s="4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t="str">
        <f t="shared" si="79"/>
        <v>film &amp; video</v>
      </c>
      <c r="Q859">
        <f t="shared" si="80"/>
        <v>33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s="5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t="str">
        <f t="shared" si="79"/>
        <v>food</v>
      </c>
      <c r="Q860">
        <f t="shared" si="80"/>
        <v>79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s="5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t="str">
        <f t="shared" si="79"/>
        <v>theater</v>
      </c>
      <c r="Q861">
        <f t="shared" si="80"/>
        <v>41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s="4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t="str">
        <f t="shared" si="79"/>
        <v>technology</v>
      </c>
      <c r="Q862">
        <f t="shared" si="80"/>
        <v>77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s="4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t="str">
        <f t="shared" si="79"/>
        <v>theater</v>
      </c>
      <c r="Q863">
        <f t="shared" si="80"/>
        <v>57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s="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t="str">
        <f t="shared" si="79"/>
        <v>theater</v>
      </c>
      <c r="Q864">
        <f t="shared" si="80"/>
        <v>77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s="4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t="str">
        <f t="shared" si="79"/>
        <v>film &amp; video</v>
      </c>
      <c r="Q865">
        <f t="shared" si="80"/>
        <v>25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s="4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t="str">
        <f t="shared" si="79"/>
        <v>film &amp; video</v>
      </c>
      <c r="Q866">
        <f t="shared" si="80"/>
        <v>97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s="4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t="str">
        <f t="shared" si="79"/>
        <v>theater</v>
      </c>
      <c r="Q867">
        <f t="shared" si="80"/>
        <v>46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s="7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t="str">
        <f t="shared" si="79"/>
        <v>photography</v>
      </c>
      <c r="Q868">
        <f t="shared" si="80"/>
        <v>88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s="4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t="str">
        <f t="shared" si="79"/>
        <v>food</v>
      </c>
      <c r="Q869">
        <f t="shared" si="80"/>
        <v>26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s="4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t="str">
        <f t="shared" si="79"/>
        <v>theater</v>
      </c>
      <c r="Q870">
        <f t="shared" si="80"/>
        <v>103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s="5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t="str">
        <f t="shared" si="79"/>
        <v>film &amp; video</v>
      </c>
      <c r="Q871">
        <f t="shared" si="80"/>
        <v>73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s="5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t="str">
        <f t="shared" si="79"/>
        <v>theater</v>
      </c>
      <c r="Q872">
        <f t="shared" si="80"/>
        <v>57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s="4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t="str">
        <f t="shared" si="79"/>
        <v>theater</v>
      </c>
      <c r="Q873">
        <f t="shared" si="80"/>
        <v>84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s="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t="str">
        <f t="shared" si="79"/>
        <v>film &amp; video</v>
      </c>
      <c r="Q874">
        <f t="shared" si="80"/>
        <v>99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s="4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t="str">
        <f t="shared" si="79"/>
        <v>photography</v>
      </c>
      <c r="Q875">
        <f t="shared" si="80"/>
        <v>42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s="4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t="str">
        <f t="shared" si="79"/>
        <v>photography</v>
      </c>
      <c r="Q876">
        <f t="shared" si="80"/>
        <v>32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s="5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t="str">
        <f t="shared" si="79"/>
        <v>music</v>
      </c>
      <c r="Q877">
        <f t="shared" si="80"/>
        <v>82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s="5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t="str">
        <f t="shared" si="79"/>
        <v>photography</v>
      </c>
      <c r="Q878">
        <f t="shared" si="80"/>
        <v>37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s="5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t="str">
        <f t="shared" si="79"/>
        <v>food</v>
      </c>
      <c r="Q879">
        <f t="shared" si="80"/>
        <v>103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s="5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t="str">
        <f t="shared" si="79"/>
        <v>music</v>
      </c>
      <c r="Q880">
        <f t="shared" si="80"/>
        <v>84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s="4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t="str">
        <f t="shared" si="79"/>
        <v>publishing</v>
      </c>
      <c r="Q881">
        <f t="shared" si="80"/>
        <v>103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s="4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t="str">
        <f t="shared" si="79"/>
        <v>music</v>
      </c>
      <c r="Q882">
        <f t="shared" si="80"/>
        <v>80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s="5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t="str">
        <f t="shared" si="79"/>
        <v>theater</v>
      </c>
      <c r="Q883">
        <f t="shared" si="80"/>
        <v>70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s="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t="str">
        <f t="shared" si="79"/>
        <v>theater</v>
      </c>
      <c r="Q884">
        <f t="shared" si="80"/>
        <v>37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s="4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t="str">
        <f t="shared" si="79"/>
        <v>film &amp; video</v>
      </c>
      <c r="Q885">
        <f t="shared" si="80"/>
        <v>42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s="5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t="str">
        <f t="shared" si="79"/>
        <v>theater</v>
      </c>
      <c r="Q886">
        <f t="shared" si="80"/>
        <v>58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s="4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t="str">
        <f t="shared" si="79"/>
        <v>theater</v>
      </c>
      <c r="Q887">
        <f t="shared" si="80"/>
        <v>41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s="5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t="str">
        <f t="shared" si="79"/>
        <v>music</v>
      </c>
      <c r="Q888">
        <f t="shared" si="80"/>
        <v>70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s="5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t="str">
        <f t="shared" si="79"/>
        <v>theater</v>
      </c>
      <c r="Q889">
        <f t="shared" si="80"/>
        <v>74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s="4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t="str">
        <f t="shared" si="79"/>
        <v>theater</v>
      </c>
      <c r="Q890">
        <f t="shared" si="80"/>
        <v>42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s="4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t="str">
        <f t="shared" si="79"/>
        <v>music</v>
      </c>
      <c r="Q891">
        <f t="shared" si="80"/>
        <v>78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s="4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t="str">
        <f t="shared" si="79"/>
        <v>music</v>
      </c>
      <c r="Q892">
        <f t="shared" si="80"/>
        <v>106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s="4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t="str">
        <f t="shared" si="79"/>
        <v>film &amp; video</v>
      </c>
      <c r="Q893">
        <f t="shared" si="80"/>
        <v>47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s="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t="str">
        <f t="shared" si="79"/>
        <v>publishing</v>
      </c>
      <c r="Q894">
        <f t="shared" si="80"/>
        <v>76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s="4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t="str">
        <f t="shared" si="79"/>
        <v>film &amp; video</v>
      </c>
      <c r="Q895">
        <f t="shared" si="80"/>
        <v>54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s="4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t="str">
        <f t="shared" si="79"/>
        <v>film &amp; video</v>
      </c>
      <c r="Q896">
        <f t="shared" si="80"/>
        <v>57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s="5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t="str">
        <f t="shared" si="79"/>
        <v>theater</v>
      </c>
      <c r="Q897">
        <f t="shared" si="80"/>
        <v>104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s="4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t="str">
        <f t="shared" si="79"/>
        <v>food</v>
      </c>
      <c r="Q898">
        <f t="shared" si="80"/>
        <v>105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s="5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t="str">
        <f t="shared" ref="P899:P962" si="85">LEFT(O899,SEARCH("/",O899)-1)</f>
        <v>theater</v>
      </c>
      <c r="Q899">
        <f t="shared" ref="Q899:Q962" si="86">IF(H899=0, 0, ROUND(E899/H899,0))</f>
        <v>90</v>
      </c>
      <c r="R899" t="str">
        <f t="shared" ref="R899:R962" si="87">RIGHT(O899,LEN(O899)-SEARCH("/",O899))</f>
        <v>plays</v>
      </c>
      <c r="S899" s="10">
        <f t="shared" ref="S899:S962" si="88">(((K899/60)/60)/24)+DATE(1970,1,1)</f>
        <v>43583.208333333328</v>
      </c>
      <c r="T899" s="10">
        <f t="shared" ref="T899:T962" si="89">(((L899/60)/60)/24)+DATE(1970,1,1)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s="5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t="str">
        <f t="shared" si="85"/>
        <v>film &amp; video</v>
      </c>
      <c r="Q900">
        <f t="shared" si="86"/>
        <v>77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s="4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t="str">
        <f t="shared" si="85"/>
        <v>music</v>
      </c>
      <c r="Q901">
        <f t="shared" si="86"/>
        <v>103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s="5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t="str">
        <f t="shared" si="85"/>
        <v>technology</v>
      </c>
      <c r="Q902">
        <f t="shared" si="86"/>
        <v>2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s="4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t="str">
        <f t="shared" si="85"/>
        <v>music</v>
      </c>
      <c r="Q903">
        <f t="shared" si="86"/>
        <v>55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s="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t="str">
        <f t="shared" si="85"/>
        <v>technology</v>
      </c>
      <c r="Q904">
        <f t="shared" si="86"/>
        <v>32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s="6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t="str">
        <f t="shared" si="85"/>
        <v>publishing</v>
      </c>
      <c r="Q905">
        <f t="shared" si="86"/>
        <v>51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s="5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t="str">
        <f t="shared" si="85"/>
        <v>publishing</v>
      </c>
      <c r="Q906">
        <f t="shared" si="86"/>
        <v>50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s="4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t="str">
        <f t="shared" si="85"/>
        <v>theater</v>
      </c>
      <c r="Q907">
        <f t="shared" si="86"/>
        <v>55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s="4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t="str">
        <f t="shared" si="85"/>
        <v>film &amp; video</v>
      </c>
      <c r="Q908">
        <f t="shared" si="86"/>
        <v>47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s="5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t="str">
        <f t="shared" si="85"/>
        <v>theater</v>
      </c>
      <c r="Q909">
        <f t="shared" si="86"/>
        <v>45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s="4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t="str">
        <f t="shared" si="85"/>
        <v>games</v>
      </c>
      <c r="Q910">
        <f t="shared" si="86"/>
        <v>31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s="4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t="str">
        <f t="shared" si="85"/>
        <v>theater</v>
      </c>
      <c r="Q911">
        <f t="shared" si="86"/>
        <v>108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s="7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t="str">
        <f t="shared" si="85"/>
        <v>theater</v>
      </c>
      <c r="Q912">
        <f t="shared" si="86"/>
        <v>102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s="4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t="str">
        <f t="shared" si="85"/>
        <v>technology</v>
      </c>
      <c r="Q913">
        <f t="shared" si="86"/>
        <v>25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s="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t="str">
        <f t="shared" si="85"/>
        <v>film &amp; video</v>
      </c>
      <c r="Q914">
        <f t="shared" si="86"/>
        <v>80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s="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t="str">
        <f t="shared" si="85"/>
        <v>film &amp; video</v>
      </c>
      <c r="Q915">
        <f t="shared" si="86"/>
        <v>68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s="5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t="str">
        <f t="shared" si="85"/>
        <v>theater</v>
      </c>
      <c r="Q916">
        <f t="shared" si="86"/>
        <v>26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s="4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t="str">
        <f t="shared" si="85"/>
        <v>film &amp; video</v>
      </c>
      <c r="Q917">
        <f t="shared" si="86"/>
        <v>105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s="5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t="str">
        <f t="shared" si="85"/>
        <v>photography</v>
      </c>
      <c r="Q918">
        <f t="shared" si="86"/>
        <v>26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s="6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t="str">
        <f t="shared" si="85"/>
        <v>film &amp; video</v>
      </c>
      <c r="Q919">
        <f t="shared" si="86"/>
        <v>78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s="4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t="str">
        <f t="shared" si="85"/>
        <v>publishing</v>
      </c>
      <c r="Q920">
        <f t="shared" si="86"/>
        <v>58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s="5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t="str">
        <f t="shared" si="85"/>
        <v>theater</v>
      </c>
      <c r="Q921">
        <f t="shared" si="86"/>
        <v>93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s="4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t="str">
        <f t="shared" si="85"/>
        <v>film &amp; video</v>
      </c>
      <c r="Q922">
        <f t="shared" si="86"/>
        <v>38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s="5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t="str">
        <f t="shared" si="85"/>
        <v>technology</v>
      </c>
      <c r="Q923">
        <f t="shared" si="86"/>
        <v>32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s="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t="str">
        <f t="shared" si="85"/>
        <v>music</v>
      </c>
      <c r="Q924">
        <f t="shared" si="86"/>
        <v>40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s="4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t="str">
        <f t="shared" si="85"/>
        <v>theater</v>
      </c>
      <c r="Q925">
        <f t="shared" si="86"/>
        <v>101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s="4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t="str">
        <f t="shared" si="85"/>
        <v>theater</v>
      </c>
      <c r="Q926">
        <f t="shared" si="86"/>
        <v>84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s="4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t="str">
        <f t="shared" si="85"/>
        <v>theater</v>
      </c>
      <c r="Q927">
        <f t="shared" si="86"/>
        <v>103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s="5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t="str">
        <f t="shared" si="85"/>
        <v>food</v>
      </c>
      <c r="Q928">
        <f t="shared" si="86"/>
        <v>105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s="5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t="str">
        <f t="shared" si="85"/>
        <v>theater</v>
      </c>
      <c r="Q929">
        <f t="shared" si="86"/>
        <v>89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s="4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t="str">
        <f t="shared" si="85"/>
        <v>technology</v>
      </c>
      <c r="Q930">
        <f t="shared" si="86"/>
        <v>52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s="4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t="str">
        <f t="shared" si="85"/>
        <v>theater</v>
      </c>
      <c r="Q931">
        <f t="shared" si="86"/>
        <v>65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s="4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t="str">
        <f t="shared" si="85"/>
        <v>theater</v>
      </c>
      <c r="Q932">
        <f t="shared" si="86"/>
        <v>46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s="5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t="str">
        <f t="shared" si="85"/>
        <v>theater</v>
      </c>
      <c r="Q933">
        <f t="shared" si="86"/>
        <v>51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s="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t="str">
        <f t="shared" si="85"/>
        <v>music</v>
      </c>
      <c r="Q934">
        <f t="shared" si="86"/>
        <v>34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s="4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t="str">
        <f t="shared" si="85"/>
        <v>theater</v>
      </c>
      <c r="Q935">
        <f t="shared" si="86"/>
        <v>92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s="4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t="str">
        <f t="shared" si="85"/>
        <v>theater</v>
      </c>
      <c r="Q936">
        <f t="shared" si="86"/>
        <v>107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s="4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t="str">
        <f t="shared" si="85"/>
        <v>theater</v>
      </c>
      <c r="Q937">
        <f t="shared" si="86"/>
        <v>76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s="5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t="str">
        <f t="shared" si="85"/>
        <v>theater</v>
      </c>
      <c r="Q938">
        <f t="shared" si="86"/>
        <v>80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s="7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t="str">
        <f t="shared" si="85"/>
        <v>film &amp; video</v>
      </c>
      <c r="Q939">
        <f t="shared" si="86"/>
        <v>87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s="4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t="str">
        <f t="shared" si="85"/>
        <v>publishing</v>
      </c>
      <c r="Q940">
        <f t="shared" si="86"/>
        <v>105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s="5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t="str">
        <f t="shared" si="85"/>
        <v>games</v>
      </c>
      <c r="Q941">
        <f t="shared" si="86"/>
        <v>57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s="6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t="str">
        <f t="shared" si="85"/>
        <v>technology</v>
      </c>
      <c r="Q942">
        <f t="shared" si="86"/>
        <v>93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s="5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t="str">
        <f t="shared" si="85"/>
        <v>theater</v>
      </c>
      <c r="Q943">
        <f t="shared" si="86"/>
        <v>72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s="5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t="str">
        <f t="shared" si="85"/>
        <v>theater</v>
      </c>
      <c r="Q944">
        <f t="shared" si="86"/>
        <v>93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s="4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t="str">
        <f t="shared" si="85"/>
        <v>food</v>
      </c>
      <c r="Q945">
        <f t="shared" si="86"/>
        <v>105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s="5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t="str">
        <f t="shared" si="85"/>
        <v>photography</v>
      </c>
      <c r="Q946">
        <f t="shared" si="86"/>
        <v>31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s="5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t="str">
        <f t="shared" si="85"/>
        <v>photography</v>
      </c>
      <c r="Q947">
        <f t="shared" si="86"/>
        <v>33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s="5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t="str">
        <f t="shared" si="85"/>
        <v>theater</v>
      </c>
      <c r="Q948">
        <f t="shared" si="86"/>
        <v>84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s="5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t="str">
        <f t="shared" si="85"/>
        <v>theater</v>
      </c>
      <c r="Q949">
        <f t="shared" si="86"/>
        <v>74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s="7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t="str">
        <f t="shared" si="85"/>
        <v>film &amp; video</v>
      </c>
      <c r="Q950">
        <f t="shared" si="86"/>
        <v>37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s="4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t="str">
        <f t="shared" si="85"/>
        <v>technology</v>
      </c>
      <c r="Q951">
        <f t="shared" si="86"/>
        <v>47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s="5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t="str">
        <f t="shared" si="85"/>
        <v>theater</v>
      </c>
      <c r="Q952">
        <f t="shared" si="86"/>
        <v>5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s="4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t="str">
        <f t="shared" si="85"/>
        <v>music</v>
      </c>
      <c r="Q953">
        <f t="shared" si="86"/>
        <v>102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s="7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t="str">
        <f t="shared" si="85"/>
        <v>film &amp; video</v>
      </c>
      <c r="Q954">
        <f t="shared" si="86"/>
        <v>45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s="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t="str">
        <f t="shared" si="85"/>
        <v>film &amp; video</v>
      </c>
      <c r="Q955">
        <f t="shared" si="86"/>
        <v>94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s="4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t="str">
        <f t="shared" si="85"/>
        <v>technology</v>
      </c>
      <c r="Q956">
        <f t="shared" si="86"/>
        <v>101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s="4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t="str">
        <f t="shared" si="85"/>
        <v>theater</v>
      </c>
      <c r="Q957">
        <f t="shared" si="86"/>
        <v>97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s="5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t="str">
        <f t="shared" si="85"/>
        <v>film &amp; video</v>
      </c>
      <c r="Q958">
        <f t="shared" si="86"/>
        <v>43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s="4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t="str">
        <f t="shared" si="85"/>
        <v>theater</v>
      </c>
      <c r="Q959">
        <f t="shared" si="86"/>
        <v>95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s="4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t="str">
        <f t="shared" si="85"/>
        <v>film &amp; video</v>
      </c>
      <c r="Q960">
        <f t="shared" si="86"/>
        <v>72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s="5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t="str">
        <f t="shared" si="85"/>
        <v>publishing</v>
      </c>
      <c r="Q961">
        <f t="shared" si="86"/>
        <v>51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s="5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t="str">
        <f t="shared" si="85"/>
        <v>technology</v>
      </c>
      <c r="Q962">
        <f t="shared" si="86"/>
        <v>85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s="4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t="str">
        <f t="shared" ref="P963:P1001" si="91">LEFT(O963,SEARCH("/",O963)-1)</f>
        <v>publishing</v>
      </c>
      <c r="Q963">
        <f t="shared" ref="Q963:Q1001" si="92">IF(H963=0, 0, ROUND(E963/H963,0))</f>
        <v>44</v>
      </c>
      <c r="R963" t="str">
        <f t="shared" ref="R963:R1001" si="93">RIGHT(O963,LEN(O963)-SEARCH("/",O963))</f>
        <v>translations</v>
      </c>
      <c r="S963" s="10">
        <f t="shared" ref="S963:S1001" si="94">(((K963/60)/60)/24)+DATE(1970,1,1)</f>
        <v>40591.25</v>
      </c>
      <c r="T963" s="10">
        <f t="shared" ref="T963:T1001" si="95">(((L963/60)/60)/24)+DATE(1970,1,1)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s="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t="str">
        <f t="shared" si="91"/>
        <v>food</v>
      </c>
      <c r="Q964">
        <f t="shared" si="92"/>
        <v>40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s="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t="str">
        <f t="shared" si="91"/>
        <v>photography</v>
      </c>
      <c r="Q965">
        <f t="shared" si="92"/>
        <v>44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s="4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t="str">
        <f t="shared" si="91"/>
        <v>theater</v>
      </c>
      <c r="Q966">
        <f t="shared" si="92"/>
        <v>85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s="4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t="str">
        <f t="shared" si="91"/>
        <v>music</v>
      </c>
      <c r="Q967">
        <f t="shared" si="92"/>
        <v>41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s="4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t="str">
        <f t="shared" si="91"/>
        <v>theater</v>
      </c>
      <c r="Q968">
        <f t="shared" si="92"/>
        <v>55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s="4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t="str">
        <f t="shared" si="91"/>
        <v>music</v>
      </c>
      <c r="Q969">
        <f t="shared" si="92"/>
        <v>77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s="4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t="str">
        <f t="shared" si="91"/>
        <v>food</v>
      </c>
      <c r="Q970">
        <f t="shared" si="92"/>
        <v>71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s="4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t="str">
        <f t="shared" si="91"/>
        <v>theater</v>
      </c>
      <c r="Q971">
        <f t="shared" si="92"/>
        <v>92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s="5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t="str">
        <f t="shared" si="91"/>
        <v>theater</v>
      </c>
      <c r="Q972">
        <f t="shared" si="92"/>
        <v>97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s="5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t="str">
        <f t="shared" si="91"/>
        <v>film &amp; video</v>
      </c>
      <c r="Q973">
        <f t="shared" si="92"/>
        <v>59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s="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t="str">
        <f t="shared" si="91"/>
        <v>technology</v>
      </c>
      <c r="Q974">
        <f t="shared" si="92"/>
        <v>58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s="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t="str">
        <f t="shared" si="91"/>
        <v>theater</v>
      </c>
      <c r="Q975">
        <f t="shared" si="92"/>
        <v>104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s="4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t="str">
        <f t="shared" si="91"/>
        <v>music</v>
      </c>
      <c r="Q976">
        <f t="shared" si="92"/>
        <v>93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s="4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t="str">
        <f t="shared" si="91"/>
        <v>theater</v>
      </c>
      <c r="Q977">
        <f t="shared" si="92"/>
        <v>62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s="4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t="str">
        <f t="shared" si="91"/>
        <v>theater</v>
      </c>
      <c r="Q978">
        <f t="shared" si="92"/>
        <v>92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s="5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t="str">
        <f t="shared" si="91"/>
        <v>food</v>
      </c>
      <c r="Q979">
        <f t="shared" si="92"/>
        <v>77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s="4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t="str">
        <f t="shared" si="91"/>
        <v>games</v>
      </c>
      <c r="Q980">
        <f t="shared" si="92"/>
        <v>94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s="4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t="str">
        <f t="shared" si="91"/>
        <v>theater</v>
      </c>
      <c r="Q981">
        <f t="shared" si="92"/>
        <v>85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s="5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t="str">
        <f t="shared" si="91"/>
        <v>publishing</v>
      </c>
      <c r="Q982">
        <f t="shared" si="92"/>
        <v>106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s="4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t="str">
        <f t="shared" si="91"/>
        <v>technology</v>
      </c>
      <c r="Q983">
        <f t="shared" si="92"/>
        <v>37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s="5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t="str">
        <f t="shared" si="91"/>
        <v>film &amp; video</v>
      </c>
      <c r="Q984">
        <f t="shared" si="92"/>
        <v>82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s="4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t="str">
        <f t="shared" si="91"/>
        <v>film &amp; video</v>
      </c>
      <c r="Q985">
        <f t="shared" si="92"/>
        <v>81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s="4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t="str">
        <f t="shared" si="91"/>
        <v>theater</v>
      </c>
      <c r="Q986">
        <f t="shared" si="92"/>
        <v>26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s="5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t="str">
        <f t="shared" si="91"/>
        <v>music</v>
      </c>
      <c r="Q987">
        <f t="shared" si="92"/>
        <v>26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s="5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t="str">
        <f t="shared" si="91"/>
        <v>music</v>
      </c>
      <c r="Q988">
        <f t="shared" si="92"/>
        <v>34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s="4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t="str">
        <f t="shared" si="91"/>
        <v>film &amp; video</v>
      </c>
      <c r="Q989">
        <f t="shared" si="92"/>
        <v>28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s="5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t="str">
        <f t="shared" si="91"/>
        <v>publishing</v>
      </c>
      <c r="Q990">
        <f t="shared" si="92"/>
        <v>77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s="4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t="str">
        <f t="shared" si="91"/>
        <v>publishing</v>
      </c>
      <c r="Q991">
        <f t="shared" si="92"/>
        <v>53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s="5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t="str">
        <f t="shared" si="91"/>
        <v>film &amp; video</v>
      </c>
      <c r="Q992">
        <f t="shared" si="92"/>
        <v>107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s="4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t="str">
        <f t="shared" si="91"/>
        <v>music</v>
      </c>
      <c r="Q993">
        <f t="shared" si="92"/>
        <v>46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s="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t="str">
        <f t="shared" si="91"/>
        <v>film &amp; video</v>
      </c>
      <c r="Q994">
        <f t="shared" si="92"/>
        <v>100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s="7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t="str">
        <f t="shared" si="91"/>
        <v>photography</v>
      </c>
      <c r="Q995">
        <f t="shared" si="92"/>
        <v>101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s="5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t="str">
        <f t="shared" si="91"/>
        <v>publishing</v>
      </c>
      <c r="Q996">
        <f t="shared" si="92"/>
        <v>88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s="4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t="str">
        <f t="shared" si="91"/>
        <v>food</v>
      </c>
      <c r="Q997">
        <f t="shared" si="92"/>
        <v>75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s="5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t="str">
        <f t="shared" si="91"/>
        <v>theater</v>
      </c>
      <c r="Q998">
        <f t="shared" si="92"/>
        <v>43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s="7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t="str">
        <f t="shared" si="91"/>
        <v>theater</v>
      </c>
      <c r="Q999">
        <f t="shared" si="92"/>
        <v>33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s="5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t="str">
        <f t="shared" si="91"/>
        <v>music</v>
      </c>
      <c r="Q1000">
        <f t="shared" si="92"/>
        <v>101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s="7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t="str">
        <f t="shared" si="91"/>
        <v>food</v>
      </c>
      <c r="Q1001">
        <f t="shared" si="92"/>
        <v>56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autoFilter ref="G1:G1001" xr:uid="{00000000-0001-0000-0000-000000000000}"/>
  <conditionalFormatting sqref="F1">
    <cfRule type="colorScale" priority="11">
      <colorScale>
        <cfvo type="min"/>
        <cfvo type="num" val="100"/>
        <cfvo type="max"/>
        <color rgb="FFFF0000"/>
        <color rgb="FF00B050"/>
        <color rgb="FF0070C0"/>
      </colorScale>
    </cfRule>
    <cfRule type="colorScale" priority="12">
      <colorScale>
        <cfvo type="min"/>
        <cfvo type="percentile" val="50"/>
        <cfvo type="max"/>
        <color rgb="FFFF0000"/>
        <color rgb="FF00B050"/>
        <color rgb="FF0070C0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2">
      <colorScale>
        <cfvo type="min"/>
        <cfvo type="num" val="100"/>
        <cfvo type="max"/>
        <color rgb="FFFF0000"/>
        <color rgb="FF00B050"/>
        <color rgb="FF0070C0"/>
      </colorScale>
    </cfRule>
  </conditionalFormatting>
  <conditionalFormatting sqref="O2 E1 G1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9CEF-EE3E-4876-8BF4-E1FA67AA269D}">
  <dimension ref="A1:H13"/>
  <sheetViews>
    <sheetView workbookViewId="0">
      <selection activeCell="H29" sqref="H29"/>
    </sheetView>
  </sheetViews>
  <sheetFormatPr defaultRowHeight="15.75" x14ac:dyDescent="0.25"/>
  <cols>
    <col min="1" max="1" width="28" customWidth="1"/>
    <col min="2" max="2" width="19.125" customWidth="1"/>
    <col min="3" max="3" width="23.125" customWidth="1"/>
    <col min="4" max="4" width="19.875" customWidth="1"/>
    <col min="5" max="5" width="22" customWidth="1"/>
    <col min="6" max="6" width="22.375" customWidth="1"/>
    <col min="7" max="7" width="24.125" customWidth="1"/>
    <col min="8" max="8" width="23.2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t="s">
        <v>2095</v>
      </c>
      <c r="B3">
        <f>COUNTIFS(Crowdfunding!$G:$G,"=successful",Crowdfunding!$D:$D,"&gt;=1000",Crowdfunding!$D:$D,"&lt;=4999")</f>
        <v>191</v>
      </c>
      <c r="C3">
        <f>COUNTIFS(Crowdfunding!$G:$G,"=failed",Crowdfunding!$D:$D,"&gt;=1000",Crowdfunding!$D:$D,"&lt;=4999")</f>
        <v>38</v>
      </c>
      <c r="D3">
        <f>COUNTIFS(Crowdfunding!$G:$G,"=canceled",Crowdfunding!$D:$D,"&gt;=1000",Crowdfunding!$D:$D,"&lt;=4999")</f>
        <v>2</v>
      </c>
      <c r="E3">
        <f t="shared" ref="E3:E13" si="0">B3+C3+D3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5">
      <c r="A4" t="s">
        <v>2096</v>
      </c>
      <c r="B4">
        <f>COUNTIFS(Crowdfunding!$G:$G,"=successful",Crowdfunding!$D:$D,"&gt;=5000",Crowdfunding!$D:$D,"&lt;=9999")</f>
        <v>164</v>
      </c>
      <c r="C4">
        <f>COUNTIFS(Crowdfunding!$G:$G,"=failed",Crowdfunding!$D:$D,"&gt;=5000",Crowdfunding!$D:$D,"&lt;=9999")</f>
        <v>126</v>
      </c>
      <c r="D4">
        <f>COUNTIFS(Crowdfunding!$G:$G,"=canceled",Crowdfunding!$D:$D,"&gt;=5000",Crowdfunding!$D:$D,"&lt;=9999")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2097</v>
      </c>
      <c r="B5">
        <f>COUNTIFS(Crowdfunding!$G:$G,"=successful",Crowdfunding!$D:$D,"&gt;=10000",Crowdfunding!$D:$D,"&lt;=14999")</f>
        <v>4</v>
      </c>
      <c r="C5">
        <f>COUNTIFS(Crowdfunding!$G:$G,"=failed",Crowdfunding!$D:$D,"&gt;=10000",Crowdfunding!$D:$D,"&lt;=14999")</f>
        <v>5</v>
      </c>
      <c r="D5">
        <f>COUNTIFS(Crowdfunding!$G:$G,"=canceled",Crowdfunding!$D:$D,"&gt;=10000",Crowdfunding!$D:$D,"&lt;=14999")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2098</v>
      </c>
      <c r="B6">
        <f>COUNTIFS(Crowdfunding!$G:$G,"=successful",Crowdfunding!$D:$D,"&gt;=15000",Crowdfunding!$D:$D,"&lt;=19999")</f>
        <v>10</v>
      </c>
      <c r="C6">
        <f>COUNTIFS(Crowdfunding!$G:$G,"=failed",Crowdfunding!$D:$D,"&gt;=15000",Crowdfunding!$D:$D,"&lt;=19999")</f>
        <v>0</v>
      </c>
      <c r="D6">
        <f>COUNTIFS(Crowdfunding!$G:$G,"=canceled",Crowdfunding!$D:$D,"&gt;=15000",Crowdfunding!$D:$D,"&lt;=19999")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2099</v>
      </c>
      <c r="B7">
        <f>COUNTIFS(Crowdfunding!$G:$G,"=successful",Crowdfunding!$D:$D,"&gt;=20000",Crowdfunding!$D:$D,"&lt;=24999")</f>
        <v>7</v>
      </c>
      <c r="C7">
        <f>COUNTIFS(Crowdfunding!$G:$G,"=failed",Crowdfunding!$D:$D,"&gt;=20000",Crowdfunding!$D:$D,"&lt;=24999")</f>
        <v>0</v>
      </c>
      <c r="D7">
        <f>COUNTIFS(Crowdfunding!$G:$G,"=canceled",Crowdfunding!$D:$D,"&gt;=20000",Crowdfunding!$D:$D,"&lt;=24999")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2100</v>
      </c>
      <c r="B8">
        <f>COUNTIFS(Crowdfunding!$G:$G,"=successful",Crowdfunding!$D:$D,"&gt;=25000",Crowdfunding!$D:$D,"&lt;=29999")</f>
        <v>11</v>
      </c>
      <c r="C8">
        <f>COUNTIFS(Crowdfunding!$G:$G,"=failed",Crowdfunding!$D:$D,"&gt;=25000",Crowdfunding!$D:$D,"&lt;=29999")</f>
        <v>3</v>
      </c>
      <c r="D8">
        <f>COUNTIFS(Crowdfunding!$G:$G,"=canceled",Crowdfunding!$D:$D,"&gt;=25000",Crowdfunding!$D:$D,"&lt;=29999")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2101</v>
      </c>
      <c r="B9">
        <f>COUNTIFS(Crowdfunding!$G:$G,"=successful",Crowdfunding!$D:$D,"&gt;=30000",Crowdfunding!$D:$D,"&lt;=34999")</f>
        <v>7</v>
      </c>
      <c r="C9">
        <f>COUNTIFS(Crowdfunding!$G:$G,"=failed",Crowdfunding!$D:$D,"&gt;=30000",Crowdfunding!$D:$D,"&lt;=34999")</f>
        <v>0</v>
      </c>
      <c r="D9">
        <f>COUNTIFS(Crowdfunding!$G:$G,"=canceled",Crowdfunding!$D:$D,"&gt;=30000",Crowdfunding!$D:$D,"&lt;=34999")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2102</v>
      </c>
      <c r="B10">
        <f>COUNTIFS(Crowdfunding!$G:$G,"=successful",Crowdfunding!$D:$D,"&gt;=35000",Crowdfunding!$D:$D,"&lt;=39999")</f>
        <v>8</v>
      </c>
      <c r="C10">
        <f>COUNTIFS(Crowdfunding!$G:$G,"=failed",Crowdfunding!$D:$D,"&gt;=35000",Crowdfunding!$D:$D,"&lt;=39999")</f>
        <v>3</v>
      </c>
      <c r="D10">
        <f>COUNTIFS(Crowdfunding!$G:$G,"=canceled",Crowdfunding!$D:$D,"&gt;=35000",Crowdfunding!$D:$D,"&lt;=39999")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2103</v>
      </c>
      <c r="B11">
        <f>COUNTIFS(Crowdfunding!$G:$G,"=successful",Crowdfunding!$D:$D,"&gt;=40000",Crowdfunding!$D:$D,"&lt;=44999")</f>
        <v>11</v>
      </c>
      <c r="C11">
        <f>COUNTIFS(Crowdfunding!$G:$G,"=failed",Crowdfunding!$D:$D,"&gt;=40000",Crowdfunding!$D:$D,"&lt;=44999")</f>
        <v>3</v>
      </c>
      <c r="D11">
        <f>COUNTIFS(Crowdfunding!$G:$G,"=canceled",Crowdfunding!$D:$D,"&gt;=40000",Crowdfunding!$D:$D,"&lt;=44999")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2104</v>
      </c>
      <c r="B12">
        <f>COUNTIFS(Crowdfunding!$G:$G,"=successful",Crowdfunding!$D:$D,"&gt;=45000",Crowdfunding!$D:$D,"&lt;=49999")</f>
        <v>8</v>
      </c>
      <c r="C12">
        <f>COUNTIFS(Crowdfunding!$G:$G,"=failed",Crowdfunding!$D:$D,"&gt;=45000",Crowdfunding!$D:$D,"&lt;=49999")</f>
        <v>3</v>
      </c>
      <c r="D12">
        <f>COUNTIFS(Crowdfunding!$G:$G,"=canceled",Crowdfunding!$D:$D,"&gt;=45000",Crowdfunding!$D:$D,"&lt;=49999")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2105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E2A8-93A9-4D62-A698-2FDD1795E0B2}">
  <dimension ref="A1:E573"/>
  <sheetViews>
    <sheetView topLeftCell="A355" zoomScaleNormal="100" workbookViewId="0">
      <selection activeCell="B386" sqref="B386"/>
    </sheetView>
  </sheetViews>
  <sheetFormatPr defaultRowHeight="15.75" x14ac:dyDescent="0.25"/>
  <cols>
    <col min="1" max="1" width="16.375" customWidth="1"/>
    <col min="2" max="2" width="17.125" customWidth="1"/>
    <col min="4" max="4" width="15.5" customWidth="1"/>
    <col min="5" max="5" width="20" customWidth="1"/>
  </cols>
  <sheetData>
    <row r="1" spans="1:5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5">
      <c r="A2" s="4" t="s">
        <v>20</v>
      </c>
      <c r="B2">
        <v>158</v>
      </c>
      <c r="D2" s="5" t="s">
        <v>14</v>
      </c>
      <c r="E2">
        <v>0</v>
      </c>
    </row>
    <row r="3" spans="1:5" x14ac:dyDescent="0.25">
      <c r="A3" s="4" t="s">
        <v>20</v>
      </c>
      <c r="B3">
        <v>1425</v>
      </c>
      <c r="D3" s="5" t="s">
        <v>14</v>
      </c>
      <c r="E3">
        <v>24</v>
      </c>
    </row>
    <row r="4" spans="1:5" x14ac:dyDescent="0.25">
      <c r="A4" s="4" t="s">
        <v>20</v>
      </c>
      <c r="B4">
        <v>174</v>
      </c>
      <c r="D4" s="5" t="s">
        <v>14</v>
      </c>
      <c r="E4">
        <v>53</v>
      </c>
    </row>
    <row r="5" spans="1:5" x14ac:dyDescent="0.25">
      <c r="A5" s="4" t="s">
        <v>20</v>
      </c>
      <c r="B5">
        <v>227</v>
      </c>
      <c r="D5" s="5" t="s">
        <v>14</v>
      </c>
      <c r="E5">
        <v>18</v>
      </c>
    </row>
    <row r="6" spans="1:5" x14ac:dyDescent="0.25">
      <c r="A6" s="4" t="s">
        <v>20</v>
      </c>
      <c r="B6">
        <v>220</v>
      </c>
      <c r="D6" s="5" t="s">
        <v>14</v>
      </c>
      <c r="E6">
        <v>44</v>
      </c>
    </row>
    <row r="7" spans="1:5" x14ac:dyDescent="0.25">
      <c r="A7" s="4" t="s">
        <v>20</v>
      </c>
      <c r="B7">
        <v>98</v>
      </c>
      <c r="D7" s="5" t="s">
        <v>14</v>
      </c>
      <c r="E7">
        <v>27</v>
      </c>
    </row>
    <row r="8" spans="1:5" x14ac:dyDescent="0.25">
      <c r="A8" s="4" t="s">
        <v>20</v>
      </c>
      <c r="B8">
        <v>100</v>
      </c>
      <c r="D8" s="5" t="s">
        <v>14</v>
      </c>
      <c r="E8">
        <v>55</v>
      </c>
    </row>
    <row r="9" spans="1:5" x14ac:dyDescent="0.25">
      <c r="A9" s="4" t="s">
        <v>20</v>
      </c>
      <c r="B9">
        <v>1249</v>
      </c>
      <c r="D9" s="5" t="s">
        <v>14</v>
      </c>
      <c r="E9">
        <v>200</v>
      </c>
    </row>
    <row r="10" spans="1:5" x14ac:dyDescent="0.25">
      <c r="A10" s="4" t="s">
        <v>20</v>
      </c>
      <c r="B10">
        <v>1396</v>
      </c>
      <c r="D10" s="5" t="s">
        <v>14</v>
      </c>
      <c r="E10">
        <v>452</v>
      </c>
    </row>
    <row r="11" spans="1:5" x14ac:dyDescent="0.25">
      <c r="A11" s="4" t="s">
        <v>20</v>
      </c>
      <c r="B11">
        <v>890</v>
      </c>
      <c r="D11" s="5" t="s">
        <v>14</v>
      </c>
      <c r="E11">
        <v>674</v>
      </c>
    </row>
    <row r="12" spans="1:5" x14ac:dyDescent="0.25">
      <c r="A12" s="4" t="s">
        <v>20</v>
      </c>
      <c r="B12">
        <v>142</v>
      </c>
      <c r="D12" s="5" t="s">
        <v>14</v>
      </c>
      <c r="E12">
        <v>558</v>
      </c>
    </row>
    <row r="13" spans="1:5" x14ac:dyDescent="0.25">
      <c r="A13" s="4" t="s">
        <v>20</v>
      </c>
      <c r="B13">
        <v>2673</v>
      </c>
      <c r="D13" s="5" t="s">
        <v>14</v>
      </c>
      <c r="E13">
        <v>15</v>
      </c>
    </row>
    <row r="14" spans="1:5" x14ac:dyDescent="0.25">
      <c r="A14" s="4" t="s">
        <v>20</v>
      </c>
      <c r="B14">
        <v>163</v>
      </c>
      <c r="D14" s="5" t="s">
        <v>14</v>
      </c>
      <c r="E14">
        <v>2307</v>
      </c>
    </row>
    <row r="15" spans="1:5" x14ac:dyDescent="0.25">
      <c r="A15" s="4" t="s">
        <v>20</v>
      </c>
      <c r="B15">
        <v>2220</v>
      </c>
      <c r="D15" s="5" t="s">
        <v>14</v>
      </c>
      <c r="E15">
        <v>88</v>
      </c>
    </row>
    <row r="16" spans="1:5" x14ac:dyDescent="0.25">
      <c r="A16" s="4" t="s">
        <v>20</v>
      </c>
      <c r="B16">
        <v>1606</v>
      </c>
      <c r="D16" s="5" t="s">
        <v>14</v>
      </c>
      <c r="E16">
        <v>48</v>
      </c>
    </row>
    <row r="17" spans="1:5" x14ac:dyDescent="0.25">
      <c r="A17" s="4" t="s">
        <v>20</v>
      </c>
      <c r="B17">
        <v>129</v>
      </c>
      <c r="D17" s="5" t="s">
        <v>14</v>
      </c>
      <c r="E17">
        <v>1</v>
      </c>
    </row>
    <row r="18" spans="1:5" x14ac:dyDescent="0.25">
      <c r="A18" s="4" t="s">
        <v>20</v>
      </c>
      <c r="B18">
        <v>226</v>
      </c>
      <c r="D18" s="5" t="s">
        <v>14</v>
      </c>
      <c r="E18">
        <v>1467</v>
      </c>
    </row>
    <row r="19" spans="1:5" x14ac:dyDescent="0.25">
      <c r="A19" s="4" t="s">
        <v>20</v>
      </c>
      <c r="B19">
        <v>5419</v>
      </c>
      <c r="D19" s="5" t="s">
        <v>14</v>
      </c>
      <c r="E19">
        <v>75</v>
      </c>
    </row>
    <row r="20" spans="1:5" x14ac:dyDescent="0.25">
      <c r="A20" s="4" t="s">
        <v>20</v>
      </c>
      <c r="B20">
        <v>165</v>
      </c>
      <c r="D20" s="5" t="s">
        <v>14</v>
      </c>
      <c r="E20">
        <v>120</v>
      </c>
    </row>
    <row r="21" spans="1:5" x14ac:dyDescent="0.25">
      <c r="A21" s="4" t="s">
        <v>20</v>
      </c>
      <c r="B21">
        <v>1965</v>
      </c>
      <c r="D21" s="5" t="s">
        <v>14</v>
      </c>
      <c r="E21">
        <v>2253</v>
      </c>
    </row>
    <row r="22" spans="1:5" x14ac:dyDescent="0.25">
      <c r="A22" s="4" t="s">
        <v>20</v>
      </c>
      <c r="B22">
        <v>16</v>
      </c>
      <c r="D22" s="5" t="s">
        <v>14</v>
      </c>
      <c r="E22">
        <v>5</v>
      </c>
    </row>
    <row r="23" spans="1:5" x14ac:dyDescent="0.25">
      <c r="A23" s="4" t="s">
        <v>20</v>
      </c>
      <c r="B23">
        <v>107</v>
      </c>
      <c r="D23" s="5" t="s">
        <v>14</v>
      </c>
      <c r="E23">
        <v>38</v>
      </c>
    </row>
    <row r="24" spans="1:5" x14ac:dyDescent="0.25">
      <c r="A24" s="4" t="s">
        <v>20</v>
      </c>
      <c r="B24">
        <v>134</v>
      </c>
      <c r="D24" s="5" t="s">
        <v>14</v>
      </c>
      <c r="E24">
        <v>12</v>
      </c>
    </row>
    <row r="25" spans="1:5" x14ac:dyDescent="0.25">
      <c r="A25" s="4" t="s">
        <v>20</v>
      </c>
      <c r="B25">
        <v>198</v>
      </c>
      <c r="D25" s="5" t="s">
        <v>14</v>
      </c>
      <c r="E25">
        <v>1684</v>
      </c>
    </row>
    <row r="26" spans="1:5" x14ac:dyDescent="0.25">
      <c r="A26" s="4" t="s">
        <v>20</v>
      </c>
      <c r="B26">
        <v>111</v>
      </c>
      <c r="D26" s="5" t="s">
        <v>14</v>
      </c>
      <c r="E26">
        <v>56</v>
      </c>
    </row>
    <row r="27" spans="1:5" x14ac:dyDescent="0.25">
      <c r="A27" s="4" t="s">
        <v>20</v>
      </c>
      <c r="B27">
        <v>222</v>
      </c>
      <c r="D27" s="5" t="s">
        <v>14</v>
      </c>
      <c r="E27">
        <v>838</v>
      </c>
    </row>
    <row r="28" spans="1:5" x14ac:dyDescent="0.25">
      <c r="A28" s="4" t="s">
        <v>20</v>
      </c>
      <c r="B28">
        <v>6212</v>
      </c>
      <c r="D28" s="5" t="s">
        <v>14</v>
      </c>
      <c r="E28">
        <v>1000</v>
      </c>
    </row>
    <row r="29" spans="1:5" x14ac:dyDescent="0.25">
      <c r="A29" s="4" t="s">
        <v>20</v>
      </c>
      <c r="B29">
        <v>98</v>
      </c>
      <c r="D29" s="5" t="s">
        <v>14</v>
      </c>
      <c r="E29">
        <v>1482</v>
      </c>
    </row>
    <row r="30" spans="1:5" x14ac:dyDescent="0.25">
      <c r="A30" s="4" t="s">
        <v>20</v>
      </c>
      <c r="B30">
        <v>92</v>
      </c>
      <c r="D30" s="5" t="s">
        <v>14</v>
      </c>
      <c r="E30">
        <v>106</v>
      </c>
    </row>
    <row r="31" spans="1:5" x14ac:dyDescent="0.25">
      <c r="A31" s="4" t="s">
        <v>20</v>
      </c>
      <c r="B31">
        <v>149</v>
      </c>
      <c r="D31" s="5" t="s">
        <v>14</v>
      </c>
      <c r="E31">
        <v>679</v>
      </c>
    </row>
    <row r="32" spans="1:5" x14ac:dyDescent="0.25">
      <c r="A32" s="4" t="s">
        <v>20</v>
      </c>
      <c r="B32">
        <v>2431</v>
      </c>
      <c r="D32" s="5" t="s">
        <v>14</v>
      </c>
      <c r="E32">
        <v>1220</v>
      </c>
    </row>
    <row r="33" spans="1:5" x14ac:dyDescent="0.25">
      <c r="A33" s="4" t="s">
        <v>20</v>
      </c>
      <c r="B33">
        <v>303</v>
      </c>
      <c r="D33" s="5" t="s">
        <v>14</v>
      </c>
      <c r="E33">
        <v>1</v>
      </c>
    </row>
    <row r="34" spans="1:5" x14ac:dyDescent="0.25">
      <c r="A34" s="4" t="s">
        <v>20</v>
      </c>
      <c r="B34">
        <v>209</v>
      </c>
      <c r="D34" s="5" t="s">
        <v>14</v>
      </c>
      <c r="E34">
        <v>37</v>
      </c>
    </row>
    <row r="35" spans="1:5" x14ac:dyDescent="0.25">
      <c r="A35" s="4" t="s">
        <v>20</v>
      </c>
      <c r="B35">
        <v>131</v>
      </c>
      <c r="D35" s="5" t="s">
        <v>14</v>
      </c>
      <c r="E35">
        <v>60</v>
      </c>
    </row>
    <row r="36" spans="1:5" x14ac:dyDescent="0.25">
      <c r="A36" s="4" t="s">
        <v>20</v>
      </c>
      <c r="B36">
        <v>164</v>
      </c>
      <c r="D36" s="5" t="s">
        <v>14</v>
      </c>
      <c r="E36">
        <v>296</v>
      </c>
    </row>
    <row r="37" spans="1:5" x14ac:dyDescent="0.25">
      <c r="A37" s="4" t="s">
        <v>20</v>
      </c>
      <c r="B37">
        <v>201</v>
      </c>
      <c r="D37" s="5" t="s">
        <v>14</v>
      </c>
      <c r="E37">
        <v>3304</v>
      </c>
    </row>
    <row r="38" spans="1:5" x14ac:dyDescent="0.25">
      <c r="A38" s="4" t="s">
        <v>20</v>
      </c>
      <c r="B38">
        <v>211</v>
      </c>
      <c r="D38" s="5" t="s">
        <v>14</v>
      </c>
      <c r="E38">
        <v>73</v>
      </c>
    </row>
    <row r="39" spans="1:5" x14ac:dyDescent="0.25">
      <c r="A39" s="4" t="s">
        <v>20</v>
      </c>
      <c r="B39">
        <v>128</v>
      </c>
      <c r="D39" s="5" t="s">
        <v>14</v>
      </c>
      <c r="E39">
        <v>3387</v>
      </c>
    </row>
    <row r="40" spans="1:5" x14ac:dyDescent="0.25">
      <c r="A40" s="4" t="s">
        <v>20</v>
      </c>
      <c r="B40">
        <v>1600</v>
      </c>
      <c r="D40" s="5" t="s">
        <v>14</v>
      </c>
      <c r="E40">
        <v>662</v>
      </c>
    </row>
    <row r="41" spans="1:5" x14ac:dyDescent="0.25">
      <c r="A41" s="4" t="s">
        <v>20</v>
      </c>
      <c r="B41">
        <v>249</v>
      </c>
      <c r="D41" s="5" t="s">
        <v>14</v>
      </c>
      <c r="E41">
        <v>774</v>
      </c>
    </row>
    <row r="42" spans="1:5" x14ac:dyDescent="0.25">
      <c r="A42" s="4" t="s">
        <v>20</v>
      </c>
      <c r="B42">
        <v>236</v>
      </c>
      <c r="D42" s="5" t="s">
        <v>14</v>
      </c>
      <c r="E42">
        <v>672</v>
      </c>
    </row>
    <row r="43" spans="1:5" x14ac:dyDescent="0.25">
      <c r="A43" s="4" t="s">
        <v>20</v>
      </c>
      <c r="B43">
        <v>4065</v>
      </c>
      <c r="D43" s="5" t="s">
        <v>14</v>
      </c>
      <c r="E43">
        <v>940</v>
      </c>
    </row>
    <row r="44" spans="1:5" x14ac:dyDescent="0.25">
      <c r="A44" s="4" t="s">
        <v>20</v>
      </c>
      <c r="B44">
        <v>246</v>
      </c>
      <c r="D44" s="5" t="s">
        <v>14</v>
      </c>
      <c r="E44">
        <v>117</v>
      </c>
    </row>
    <row r="45" spans="1:5" x14ac:dyDescent="0.25">
      <c r="A45" s="4" t="s">
        <v>20</v>
      </c>
      <c r="B45">
        <v>2475</v>
      </c>
      <c r="D45" s="5" t="s">
        <v>14</v>
      </c>
      <c r="E45">
        <v>115</v>
      </c>
    </row>
    <row r="46" spans="1:5" x14ac:dyDescent="0.25">
      <c r="A46" s="4" t="s">
        <v>20</v>
      </c>
      <c r="B46">
        <v>76</v>
      </c>
      <c r="D46" s="5" t="s">
        <v>14</v>
      </c>
      <c r="E46">
        <v>326</v>
      </c>
    </row>
    <row r="47" spans="1:5" x14ac:dyDescent="0.25">
      <c r="A47" s="4" t="s">
        <v>20</v>
      </c>
      <c r="B47">
        <v>54</v>
      </c>
      <c r="D47" s="5" t="s">
        <v>14</v>
      </c>
      <c r="E47">
        <v>1</v>
      </c>
    </row>
    <row r="48" spans="1:5" x14ac:dyDescent="0.25">
      <c r="A48" s="4" t="s">
        <v>20</v>
      </c>
      <c r="B48">
        <v>88</v>
      </c>
      <c r="D48" s="5" t="s">
        <v>14</v>
      </c>
      <c r="E48">
        <v>1467</v>
      </c>
    </row>
    <row r="49" spans="1:5" x14ac:dyDescent="0.25">
      <c r="A49" s="4" t="s">
        <v>20</v>
      </c>
      <c r="B49">
        <v>85</v>
      </c>
      <c r="D49" s="5" t="s">
        <v>14</v>
      </c>
      <c r="E49">
        <v>5681</v>
      </c>
    </row>
    <row r="50" spans="1:5" x14ac:dyDescent="0.25">
      <c r="A50" s="4" t="s">
        <v>20</v>
      </c>
      <c r="B50">
        <v>170</v>
      </c>
      <c r="D50" s="5" t="s">
        <v>14</v>
      </c>
      <c r="E50">
        <v>1059</v>
      </c>
    </row>
    <row r="51" spans="1:5" x14ac:dyDescent="0.25">
      <c r="A51" s="4" t="s">
        <v>20</v>
      </c>
      <c r="B51">
        <v>330</v>
      </c>
      <c r="D51" s="5" t="s">
        <v>14</v>
      </c>
      <c r="E51">
        <v>1194</v>
      </c>
    </row>
    <row r="52" spans="1:5" x14ac:dyDescent="0.25">
      <c r="A52" s="4" t="s">
        <v>20</v>
      </c>
      <c r="B52">
        <v>127</v>
      </c>
      <c r="D52" s="5" t="s">
        <v>14</v>
      </c>
      <c r="E52">
        <v>30</v>
      </c>
    </row>
    <row r="53" spans="1:5" x14ac:dyDescent="0.25">
      <c r="A53" s="4" t="s">
        <v>20</v>
      </c>
      <c r="B53">
        <v>411</v>
      </c>
      <c r="D53" s="5" t="s">
        <v>14</v>
      </c>
      <c r="E53">
        <v>75</v>
      </c>
    </row>
    <row r="54" spans="1:5" x14ac:dyDescent="0.25">
      <c r="A54" s="4" t="s">
        <v>20</v>
      </c>
      <c r="B54">
        <v>180</v>
      </c>
      <c r="D54" s="5" t="s">
        <v>14</v>
      </c>
      <c r="E54">
        <v>955</v>
      </c>
    </row>
    <row r="55" spans="1:5" x14ac:dyDescent="0.25">
      <c r="A55" s="4" t="s">
        <v>20</v>
      </c>
      <c r="B55">
        <v>374</v>
      </c>
      <c r="D55" s="5" t="s">
        <v>14</v>
      </c>
      <c r="E55">
        <v>67</v>
      </c>
    </row>
    <row r="56" spans="1:5" x14ac:dyDescent="0.25">
      <c r="A56" s="4" t="s">
        <v>20</v>
      </c>
      <c r="B56">
        <v>71</v>
      </c>
      <c r="D56" s="5" t="s">
        <v>14</v>
      </c>
      <c r="E56">
        <v>5</v>
      </c>
    </row>
    <row r="57" spans="1:5" x14ac:dyDescent="0.25">
      <c r="A57" s="4" t="s">
        <v>20</v>
      </c>
      <c r="B57">
        <v>203</v>
      </c>
      <c r="D57" s="5" t="s">
        <v>14</v>
      </c>
      <c r="E57">
        <v>26</v>
      </c>
    </row>
    <row r="58" spans="1:5" x14ac:dyDescent="0.25">
      <c r="A58" s="4" t="s">
        <v>20</v>
      </c>
      <c r="B58">
        <v>113</v>
      </c>
      <c r="D58" s="5" t="s">
        <v>14</v>
      </c>
      <c r="E58">
        <v>1130</v>
      </c>
    </row>
    <row r="59" spans="1:5" x14ac:dyDescent="0.25">
      <c r="A59" s="4" t="s">
        <v>20</v>
      </c>
      <c r="B59">
        <v>96</v>
      </c>
      <c r="D59" s="5" t="s">
        <v>14</v>
      </c>
      <c r="E59">
        <v>782</v>
      </c>
    </row>
    <row r="60" spans="1:5" x14ac:dyDescent="0.25">
      <c r="A60" s="4" t="s">
        <v>20</v>
      </c>
      <c r="B60">
        <v>498</v>
      </c>
      <c r="D60" s="5" t="s">
        <v>14</v>
      </c>
      <c r="E60">
        <v>210</v>
      </c>
    </row>
    <row r="61" spans="1:5" x14ac:dyDescent="0.25">
      <c r="A61" s="4" t="s">
        <v>20</v>
      </c>
      <c r="B61">
        <v>180</v>
      </c>
      <c r="D61" s="5" t="s">
        <v>14</v>
      </c>
      <c r="E61">
        <v>136</v>
      </c>
    </row>
    <row r="62" spans="1:5" x14ac:dyDescent="0.25">
      <c r="A62" s="4" t="s">
        <v>20</v>
      </c>
      <c r="B62">
        <v>27</v>
      </c>
      <c r="D62" s="5" t="s">
        <v>14</v>
      </c>
      <c r="E62">
        <v>86</v>
      </c>
    </row>
    <row r="63" spans="1:5" x14ac:dyDescent="0.25">
      <c r="A63" s="4" t="s">
        <v>20</v>
      </c>
      <c r="B63">
        <v>2331</v>
      </c>
      <c r="D63" s="5" t="s">
        <v>14</v>
      </c>
      <c r="E63">
        <v>19</v>
      </c>
    </row>
    <row r="64" spans="1:5" x14ac:dyDescent="0.25">
      <c r="A64" s="4" t="s">
        <v>20</v>
      </c>
      <c r="B64">
        <v>113</v>
      </c>
      <c r="D64" s="5" t="s">
        <v>14</v>
      </c>
      <c r="E64">
        <v>886</v>
      </c>
    </row>
    <row r="65" spans="1:5" x14ac:dyDescent="0.25">
      <c r="A65" s="4" t="s">
        <v>20</v>
      </c>
      <c r="B65">
        <v>164</v>
      </c>
      <c r="D65" s="5" t="s">
        <v>14</v>
      </c>
      <c r="E65">
        <v>35</v>
      </c>
    </row>
    <row r="66" spans="1:5" x14ac:dyDescent="0.25">
      <c r="A66" s="4" t="s">
        <v>20</v>
      </c>
      <c r="B66">
        <v>164</v>
      </c>
      <c r="D66" s="5" t="s">
        <v>14</v>
      </c>
      <c r="E66">
        <v>24</v>
      </c>
    </row>
    <row r="67" spans="1:5" x14ac:dyDescent="0.25">
      <c r="A67" s="4" t="s">
        <v>20</v>
      </c>
      <c r="B67">
        <v>336</v>
      </c>
      <c r="D67" s="5" t="s">
        <v>14</v>
      </c>
      <c r="E67">
        <v>86</v>
      </c>
    </row>
    <row r="68" spans="1:5" x14ac:dyDescent="0.25">
      <c r="A68" s="4" t="s">
        <v>20</v>
      </c>
      <c r="B68">
        <v>1917</v>
      </c>
      <c r="D68" s="5" t="s">
        <v>14</v>
      </c>
      <c r="E68">
        <v>243</v>
      </c>
    </row>
    <row r="69" spans="1:5" x14ac:dyDescent="0.25">
      <c r="A69" s="4" t="s">
        <v>20</v>
      </c>
      <c r="B69">
        <v>95</v>
      </c>
      <c r="D69" s="5" t="s">
        <v>14</v>
      </c>
      <c r="E69">
        <v>65</v>
      </c>
    </row>
    <row r="70" spans="1:5" x14ac:dyDescent="0.25">
      <c r="A70" s="4" t="s">
        <v>20</v>
      </c>
      <c r="B70">
        <v>147</v>
      </c>
      <c r="D70" s="5" t="s">
        <v>14</v>
      </c>
      <c r="E70">
        <v>100</v>
      </c>
    </row>
    <row r="71" spans="1:5" x14ac:dyDescent="0.25">
      <c r="A71" s="4" t="s">
        <v>20</v>
      </c>
      <c r="B71">
        <v>86</v>
      </c>
      <c r="D71" s="5" t="s">
        <v>14</v>
      </c>
      <c r="E71">
        <v>168</v>
      </c>
    </row>
    <row r="72" spans="1:5" x14ac:dyDescent="0.25">
      <c r="A72" s="4" t="s">
        <v>20</v>
      </c>
      <c r="B72">
        <v>83</v>
      </c>
      <c r="D72" s="5" t="s">
        <v>14</v>
      </c>
      <c r="E72">
        <v>13</v>
      </c>
    </row>
    <row r="73" spans="1:5" x14ac:dyDescent="0.25">
      <c r="A73" s="4" t="s">
        <v>20</v>
      </c>
      <c r="B73">
        <v>676</v>
      </c>
      <c r="D73" s="5" t="s">
        <v>14</v>
      </c>
      <c r="E73">
        <v>1</v>
      </c>
    </row>
    <row r="74" spans="1:5" x14ac:dyDescent="0.25">
      <c r="A74" s="4" t="s">
        <v>20</v>
      </c>
      <c r="B74">
        <v>361</v>
      </c>
      <c r="D74" s="5" t="s">
        <v>14</v>
      </c>
      <c r="E74">
        <v>40</v>
      </c>
    </row>
    <row r="75" spans="1:5" x14ac:dyDescent="0.25">
      <c r="A75" s="4" t="s">
        <v>20</v>
      </c>
      <c r="B75">
        <v>131</v>
      </c>
      <c r="D75" s="5" t="s">
        <v>14</v>
      </c>
      <c r="E75">
        <v>226</v>
      </c>
    </row>
    <row r="76" spans="1:5" x14ac:dyDescent="0.25">
      <c r="A76" s="4" t="s">
        <v>20</v>
      </c>
      <c r="B76">
        <v>126</v>
      </c>
      <c r="D76" s="5" t="s">
        <v>14</v>
      </c>
      <c r="E76">
        <v>1625</v>
      </c>
    </row>
    <row r="77" spans="1:5" x14ac:dyDescent="0.25">
      <c r="A77" s="4" t="s">
        <v>20</v>
      </c>
      <c r="B77">
        <v>275</v>
      </c>
      <c r="D77" s="5" t="s">
        <v>14</v>
      </c>
      <c r="E77">
        <v>143</v>
      </c>
    </row>
    <row r="78" spans="1:5" x14ac:dyDescent="0.25">
      <c r="A78" s="4" t="s">
        <v>20</v>
      </c>
      <c r="B78">
        <v>67</v>
      </c>
      <c r="D78" s="5" t="s">
        <v>14</v>
      </c>
      <c r="E78">
        <v>934</v>
      </c>
    </row>
    <row r="79" spans="1:5" x14ac:dyDescent="0.25">
      <c r="A79" s="4" t="s">
        <v>20</v>
      </c>
      <c r="B79">
        <v>154</v>
      </c>
      <c r="D79" s="5" t="s">
        <v>14</v>
      </c>
      <c r="E79">
        <v>17</v>
      </c>
    </row>
    <row r="80" spans="1:5" x14ac:dyDescent="0.25">
      <c r="A80" s="4" t="s">
        <v>20</v>
      </c>
      <c r="B80">
        <v>1782</v>
      </c>
      <c r="D80" s="5" t="s">
        <v>14</v>
      </c>
      <c r="E80">
        <v>2179</v>
      </c>
    </row>
    <row r="81" spans="1:5" x14ac:dyDescent="0.25">
      <c r="A81" s="4" t="s">
        <v>20</v>
      </c>
      <c r="B81">
        <v>903</v>
      </c>
      <c r="D81" s="5" t="s">
        <v>14</v>
      </c>
      <c r="E81">
        <v>931</v>
      </c>
    </row>
    <row r="82" spans="1:5" x14ac:dyDescent="0.25">
      <c r="A82" s="4" t="s">
        <v>20</v>
      </c>
      <c r="B82">
        <v>94</v>
      </c>
      <c r="D82" s="5" t="s">
        <v>14</v>
      </c>
      <c r="E82">
        <v>92</v>
      </c>
    </row>
    <row r="83" spans="1:5" x14ac:dyDescent="0.25">
      <c r="A83" s="4" t="s">
        <v>20</v>
      </c>
      <c r="B83">
        <v>180</v>
      </c>
      <c r="D83" s="5" t="s">
        <v>14</v>
      </c>
      <c r="E83">
        <v>57</v>
      </c>
    </row>
    <row r="84" spans="1:5" x14ac:dyDescent="0.25">
      <c r="A84" s="4" t="s">
        <v>20</v>
      </c>
      <c r="B84">
        <v>533</v>
      </c>
      <c r="D84" s="5" t="s">
        <v>14</v>
      </c>
      <c r="E84">
        <v>41</v>
      </c>
    </row>
    <row r="85" spans="1:5" x14ac:dyDescent="0.25">
      <c r="A85" s="4" t="s">
        <v>20</v>
      </c>
      <c r="B85">
        <v>2443</v>
      </c>
      <c r="D85" s="5" t="s">
        <v>14</v>
      </c>
      <c r="E85">
        <v>1</v>
      </c>
    </row>
    <row r="86" spans="1:5" x14ac:dyDescent="0.25">
      <c r="A86" s="4" t="s">
        <v>20</v>
      </c>
      <c r="B86">
        <v>89</v>
      </c>
      <c r="D86" s="5" t="s">
        <v>14</v>
      </c>
      <c r="E86">
        <v>101</v>
      </c>
    </row>
    <row r="87" spans="1:5" x14ac:dyDescent="0.25">
      <c r="A87" s="4" t="s">
        <v>20</v>
      </c>
      <c r="B87">
        <v>159</v>
      </c>
      <c r="D87" s="5" t="s">
        <v>14</v>
      </c>
      <c r="E87">
        <v>1335</v>
      </c>
    </row>
    <row r="88" spans="1:5" x14ac:dyDescent="0.25">
      <c r="A88" s="4" t="s">
        <v>20</v>
      </c>
      <c r="B88">
        <v>50</v>
      </c>
      <c r="D88" s="5" t="s">
        <v>14</v>
      </c>
      <c r="E88">
        <v>15</v>
      </c>
    </row>
    <row r="89" spans="1:5" x14ac:dyDescent="0.25">
      <c r="A89" s="4" t="s">
        <v>20</v>
      </c>
      <c r="B89">
        <v>186</v>
      </c>
      <c r="D89" s="5" t="s">
        <v>14</v>
      </c>
      <c r="E89">
        <v>454</v>
      </c>
    </row>
    <row r="90" spans="1:5" x14ac:dyDescent="0.25">
      <c r="A90" s="4" t="s">
        <v>20</v>
      </c>
      <c r="B90">
        <v>1071</v>
      </c>
      <c r="D90" s="5" t="s">
        <v>14</v>
      </c>
      <c r="E90">
        <v>3182</v>
      </c>
    </row>
    <row r="91" spans="1:5" x14ac:dyDescent="0.25">
      <c r="A91" s="4" t="s">
        <v>20</v>
      </c>
      <c r="B91">
        <v>117</v>
      </c>
      <c r="D91" s="5" t="s">
        <v>14</v>
      </c>
      <c r="E91">
        <v>15</v>
      </c>
    </row>
    <row r="92" spans="1:5" x14ac:dyDescent="0.25">
      <c r="A92" s="4" t="s">
        <v>20</v>
      </c>
      <c r="B92">
        <v>70</v>
      </c>
      <c r="D92" s="5" t="s">
        <v>14</v>
      </c>
      <c r="E92">
        <v>133</v>
      </c>
    </row>
    <row r="93" spans="1:5" x14ac:dyDescent="0.25">
      <c r="A93" s="4" t="s">
        <v>20</v>
      </c>
      <c r="B93">
        <v>135</v>
      </c>
      <c r="D93" s="5" t="s">
        <v>14</v>
      </c>
      <c r="E93">
        <v>2062</v>
      </c>
    </row>
    <row r="94" spans="1:5" x14ac:dyDescent="0.25">
      <c r="A94" s="4" t="s">
        <v>20</v>
      </c>
      <c r="B94">
        <v>768</v>
      </c>
      <c r="D94" s="5" t="s">
        <v>14</v>
      </c>
      <c r="E94">
        <v>29</v>
      </c>
    </row>
    <row r="95" spans="1:5" x14ac:dyDescent="0.25">
      <c r="A95" s="4" t="s">
        <v>20</v>
      </c>
      <c r="B95">
        <v>199</v>
      </c>
      <c r="D95" s="5" t="s">
        <v>14</v>
      </c>
      <c r="E95">
        <v>132</v>
      </c>
    </row>
    <row r="96" spans="1:5" x14ac:dyDescent="0.25">
      <c r="A96" s="4" t="s">
        <v>20</v>
      </c>
      <c r="B96">
        <v>107</v>
      </c>
      <c r="D96" s="5" t="s">
        <v>14</v>
      </c>
      <c r="E96">
        <v>137</v>
      </c>
    </row>
    <row r="97" spans="1:5" x14ac:dyDescent="0.25">
      <c r="A97" s="4" t="s">
        <v>20</v>
      </c>
      <c r="B97">
        <v>195</v>
      </c>
      <c r="D97" s="5" t="s">
        <v>14</v>
      </c>
      <c r="E97">
        <v>908</v>
      </c>
    </row>
    <row r="98" spans="1:5" x14ac:dyDescent="0.25">
      <c r="A98" s="4" t="s">
        <v>20</v>
      </c>
      <c r="B98">
        <v>3376</v>
      </c>
      <c r="D98" s="5" t="s">
        <v>14</v>
      </c>
      <c r="E98">
        <v>10</v>
      </c>
    </row>
    <row r="99" spans="1:5" x14ac:dyDescent="0.25">
      <c r="A99" s="4" t="s">
        <v>20</v>
      </c>
      <c r="B99">
        <v>41</v>
      </c>
      <c r="D99" s="5" t="s">
        <v>14</v>
      </c>
      <c r="E99">
        <v>1910</v>
      </c>
    </row>
    <row r="100" spans="1:5" x14ac:dyDescent="0.25">
      <c r="A100" s="4" t="s">
        <v>20</v>
      </c>
      <c r="B100">
        <v>1821</v>
      </c>
      <c r="D100" s="5" t="s">
        <v>14</v>
      </c>
      <c r="E100">
        <v>38</v>
      </c>
    </row>
    <row r="101" spans="1:5" x14ac:dyDescent="0.25">
      <c r="A101" s="4" t="s">
        <v>20</v>
      </c>
      <c r="B101">
        <v>164</v>
      </c>
      <c r="D101" s="5" t="s">
        <v>14</v>
      </c>
      <c r="E101">
        <v>104</v>
      </c>
    </row>
    <row r="102" spans="1:5" x14ac:dyDescent="0.25">
      <c r="A102" s="4" t="s">
        <v>20</v>
      </c>
      <c r="B102">
        <v>157</v>
      </c>
      <c r="D102" s="5" t="s">
        <v>14</v>
      </c>
      <c r="E102">
        <v>49</v>
      </c>
    </row>
    <row r="103" spans="1:5" x14ac:dyDescent="0.25">
      <c r="A103" s="4" t="s">
        <v>20</v>
      </c>
      <c r="B103">
        <v>246</v>
      </c>
      <c r="D103" s="5" t="s">
        <v>14</v>
      </c>
      <c r="E103">
        <v>1</v>
      </c>
    </row>
    <row r="104" spans="1:5" x14ac:dyDescent="0.25">
      <c r="A104" s="4" t="s">
        <v>20</v>
      </c>
      <c r="B104">
        <v>1396</v>
      </c>
      <c r="D104" s="5" t="s">
        <v>14</v>
      </c>
      <c r="E104">
        <v>245</v>
      </c>
    </row>
    <row r="105" spans="1:5" x14ac:dyDescent="0.25">
      <c r="A105" s="4" t="s">
        <v>20</v>
      </c>
      <c r="B105">
        <v>2506</v>
      </c>
      <c r="D105" s="5" t="s">
        <v>14</v>
      </c>
      <c r="E105">
        <v>32</v>
      </c>
    </row>
    <row r="106" spans="1:5" x14ac:dyDescent="0.25">
      <c r="A106" s="4" t="s">
        <v>20</v>
      </c>
      <c r="B106">
        <v>244</v>
      </c>
      <c r="D106" s="5" t="s">
        <v>14</v>
      </c>
      <c r="E106">
        <v>7</v>
      </c>
    </row>
    <row r="107" spans="1:5" x14ac:dyDescent="0.25">
      <c r="A107" s="4" t="s">
        <v>20</v>
      </c>
      <c r="B107">
        <v>146</v>
      </c>
      <c r="D107" s="5" t="s">
        <v>14</v>
      </c>
      <c r="E107">
        <v>803</v>
      </c>
    </row>
    <row r="108" spans="1:5" x14ac:dyDescent="0.25">
      <c r="A108" s="4" t="s">
        <v>20</v>
      </c>
      <c r="B108">
        <v>1267</v>
      </c>
      <c r="D108" s="5" t="s">
        <v>14</v>
      </c>
      <c r="E108">
        <v>16</v>
      </c>
    </row>
    <row r="109" spans="1:5" x14ac:dyDescent="0.25">
      <c r="A109" s="4" t="s">
        <v>20</v>
      </c>
      <c r="B109">
        <v>1561</v>
      </c>
      <c r="D109" s="5" t="s">
        <v>14</v>
      </c>
      <c r="E109">
        <v>31</v>
      </c>
    </row>
    <row r="110" spans="1:5" x14ac:dyDescent="0.25">
      <c r="A110" s="4" t="s">
        <v>20</v>
      </c>
      <c r="B110">
        <v>48</v>
      </c>
      <c r="D110" s="5" t="s">
        <v>14</v>
      </c>
      <c r="E110">
        <v>108</v>
      </c>
    </row>
    <row r="111" spans="1:5" x14ac:dyDescent="0.25">
      <c r="A111" s="4" t="s">
        <v>20</v>
      </c>
      <c r="B111">
        <v>2739</v>
      </c>
      <c r="D111" s="5" t="s">
        <v>14</v>
      </c>
      <c r="E111">
        <v>30</v>
      </c>
    </row>
    <row r="112" spans="1:5" x14ac:dyDescent="0.25">
      <c r="A112" s="4" t="s">
        <v>20</v>
      </c>
      <c r="B112">
        <v>3537</v>
      </c>
      <c r="D112" s="5" t="s">
        <v>14</v>
      </c>
      <c r="E112">
        <v>17</v>
      </c>
    </row>
    <row r="113" spans="1:5" x14ac:dyDescent="0.25">
      <c r="A113" s="4" t="s">
        <v>20</v>
      </c>
      <c r="B113">
        <v>2107</v>
      </c>
      <c r="D113" s="5" t="s">
        <v>14</v>
      </c>
      <c r="E113">
        <v>80</v>
      </c>
    </row>
    <row r="114" spans="1:5" x14ac:dyDescent="0.25">
      <c r="A114" s="4" t="s">
        <v>20</v>
      </c>
      <c r="B114">
        <v>3318</v>
      </c>
      <c r="D114" s="5" t="s">
        <v>14</v>
      </c>
      <c r="E114">
        <v>2468</v>
      </c>
    </row>
    <row r="115" spans="1:5" x14ac:dyDescent="0.25">
      <c r="A115" s="4" t="s">
        <v>20</v>
      </c>
      <c r="B115">
        <v>340</v>
      </c>
      <c r="D115" s="5" t="s">
        <v>14</v>
      </c>
      <c r="E115">
        <v>26</v>
      </c>
    </row>
    <row r="116" spans="1:5" x14ac:dyDescent="0.25">
      <c r="A116" s="4" t="s">
        <v>20</v>
      </c>
      <c r="B116">
        <v>1442</v>
      </c>
      <c r="D116" s="5" t="s">
        <v>14</v>
      </c>
      <c r="E116">
        <v>73</v>
      </c>
    </row>
    <row r="117" spans="1:5" x14ac:dyDescent="0.25">
      <c r="A117" s="4" t="s">
        <v>20</v>
      </c>
      <c r="B117">
        <v>126</v>
      </c>
      <c r="D117" s="5" t="s">
        <v>14</v>
      </c>
      <c r="E117">
        <v>128</v>
      </c>
    </row>
    <row r="118" spans="1:5" x14ac:dyDescent="0.25">
      <c r="A118" s="4" t="s">
        <v>20</v>
      </c>
      <c r="B118">
        <v>524</v>
      </c>
      <c r="D118" s="5" t="s">
        <v>14</v>
      </c>
      <c r="E118">
        <v>33</v>
      </c>
    </row>
    <row r="119" spans="1:5" x14ac:dyDescent="0.25">
      <c r="A119" s="4" t="s">
        <v>20</v>
      </c>
      <c r="B119">
        <v>1989</v>
      </c>
      <c r="D119" s="5" t="s">
        <v>14</v>
      </c>
      <c r="E119">
        <v>1072</v>
      </c>
    </row>
    <row r="120" spans="1:5" x14ac:dyDescent="0.25">
      <c r="A120" s="4" t="s">
        <v>20</v>
      </c>
      <c r="B120">
        <v>157</v>
      </c>
      <c r="D120" s="5" t="s">
        <v>14</v>
      </c>
      <c r="E120">
        <v>393</v>
      </c>
    </row>
    <row r="121" spans="1:5" x14ac:dyDescent="0.25">
      <c r="A121" s="4" t="s">
        <v>20</v>
      </c>
      <c r="B121">
        <v>4498</v>
      </c>
      <c r="D121" s="5" t="s">
        <v>14</v>
      </c>
      <c r="E121">
        <v>1257</v>
      </c>
    </row>
    <row r="122" spans="1:5" x14ac:dyDescent="0.25">
      <c r="A122" s="4" t="s">
        <v>20</v>
      </c>
      <c r="B122">
        <v>80</v>
      </c>
      <c r="D122" s="5" t="s">
        <v>14</v>
      </c>
      <c r="E122">
        <v>328</v>
      </c>
    </row>
    <row r="123" spans="1:5" x14ac:dyDescent="0.25">
      <c r="A123" s="4" t="s">
        <v>20</v>
      </c>
      <c r="B123">
        <v>43</v>
      </c>
      <c r="D123" s="5" t="s">
        <v>14</v>
      </c>
      <c r="E123">
        <v>147</v>
      </c>
    </row>
    <row r="124" spans="1:5" x14ac:dyDescent="0.25">
      <c r="A124" s="4" t="s">
        <v>20</v>
      </c>
      <c r="B124">
        <v>2053</v>
      </c>
      <c r="D124" s="5" t="s">
        <v>14</v>
      </c>
      <c r="E124">
        <v>830</v>
      </c>
    </row>
    <row r="125" spans="1:5" x14ac:dyDescent="0.25">
      <c r="A125" s="4" t="s">
        <v>20</v>
      </c>
      <c r="B125">
        <v>168</v>
      </c>
      <c r="D125" s="5" t="s">
        <v>14</v>
      </c>
      <c r="E125">
        <v>331</v>
      </c>
    </row>
    <row r="126" spans="1:5" x14ac:dyDescent="0.25">
      <c r="A126" s="4" t="s">
        <v>20</v>
      </c>
      <c r="B126">
        <v>4289</v>
      </c>
      <c r="D126" s="5" t="s">
        <v>14</v>
      </c>
      <c r="E126">
        <v>25</v>
      </c>
    </row>
    <row r="127" spans="1:5" x14ac:dyDescent="0.25">
      <c r="A127" s="4" t="s">
        <v>20</v>
      </c>
      <c r="B127">
        <v>165</v>
      </c>
      <c r="D127" s="5" t="s">
        <v>14</v>
      </c>
      <c r="E127">
        <v>3483</v>
      </c>
    </row>
    <row r="128" spans="1:5" x14ac:dyDescent="0.25">
      <c r="A128" s="4" t="s">
        <v>20</v>
      </c>
      <c r="B128">
        <v>1815</v>
      </c>
      <c r="D128" s="5" t="s">
        <v>14</v>
      </c>
      <c r="E128">
        <v>923</v>
      </c>
    </row>
    <row r="129" spans="1:5" x14ac:dyDescent="0.25">
      <c r="A129" s="4" t="s">
        <v>20</v>
      </c>
      <c r="B129">
        <v>397</v>
      </c>
      <c r="D129" s="5" t="s">
        <v>14</v>
      </c>
      <c r="E129">
        <v>1</v>
      </c>
    </row>
    <row r="130" spans="1:5" x14ac:dyDescent="0.25">
      <c r="A130" s="4" t="s">
        <v>20</v>
      </c>
      <c r="B130">
        <v>1539</v>
      </c>
      <c r="D130" s="5" t="s">
        <v>14</v>
      </c>
      <c r="E130">
        <v>33</v>
      </c>
    </row>
    <row r="131" spans="1:5" x14ac:dyDescent="0.25">
      <c r="A131" s="4" t="s">
        <v>20</v>
      </c>
      <c r="B131">
        <v>138</v>
      </c>
      <c r="D131" s="5" t="s">
        <v>14</v>
      </c>
      <c r="E131">
        <v>40</v>
      </c>
    </row>
    <row r="132" spans="1:5" x14ac:dyDescent="0.25">
      <c r="A132" s="4" t="s">
        <v>20</v>
      </c>
      <c r="B132">
        <v>3594</v>
      </c>
      <c r="D132" s="5" t="s">
        <v>14</v>
      </c>
      <c r="E132">
        <v>23</v>
      </c>
    </row>
    <row r="133" spans="1:5" x14ac:dyDescent="0.25">
      <c r="A133" s="4" t="s">
        <v>20</v>
      </c>
      <c r="B133">
        <v>5880</v>
      </c>
      <c r="D133" s="5" t="s">
        <v>14</v>
      </c>
      <c r="E133">
        <v>75</v>
      </c>
    </row>
    <row r="134" spans="1:5" x14ac:dyDescent="0.25">
      <c r="A134" s="4" t="s">
        <v>20</v>
      </c>
      <c r="B134">
        <v>112</v>
      </c>
      <c r="D134" s="5" t="s">
        <v>14</v>
      </c>
      <c r="E134">
        <v>2176</v>
      </c>
    </row>
    <row r="135" spans="1:5" x14ac:dyDescent="0.25">
      <c r="A135" s="4" t="s">
        <v>20</v>
      </c>
      <c r="B135">
        <v>943</v>
      </c>
      <c r="D135" s="5" t="s">
        <v>14</v>
      </c>
      <c r="E135">
        <v>441</v>
      </c>
    </row>
    <row r="136" spans="1:5" x14ac:dyDescent="0.25">
      <c r="A136" s="4" t="s">
        <v>20</v>
      </c>
      <c r="B136">
        <v>2468</v>
      </c>
      <c r="D136" s="5" t="s">
        <v>14</v>
      </c>
      <c r="E136">
        <v>25</v>
      </c>
    </row>
    <row r="137" spans="1:5" x14ac:dyDescent="0.25">
      <c r="A137" s="4" t="s">
        <v>20</v>
      </c>
      <c r="B137">
        <v>2551</v>
      </c>
      <c r="D137" s="5" t="s">
        <v>14</v>
      </c>
      <c r="E137">
        <v>127</v>
      </c>
    </row>
    <row r="138" spans="1:5" x14ac:dyDescent="0.25">
      <c r="A138" s="4" t="s">
        <v>20</v>
      </c>
      <c r="B138">
        <v>101</v>
      </c>
      <c r="D138" s="5" t="s">
        <v>14</v>
      </c>
      <c r="E138">
        <v>355</v>
      </c>
    </row>
    <row r="139" spans="1:5" x14ac:dyDescent="0.25">
      <c r="A139" s="4" t="s">
        <v>20</v>
      </c>
      <c r="B139">
        <v>92</v>
      </c>
      <c r="D139" s="5" t="s">
        <v>14</v>
      </c>
      <c r="E139">
        <v>44</v>
      </c>
    </row>
    <row r="140" spans="1:5" x14ac:dyDescent="0.25">
      <c r="A140" s="4" t="s">
        <v>20</v>
      </c>
      <c r="B140">
        <v>62</v>
      </c>
      <c r="D140" s="5" t="s">
        <v>14</v>
      </c>
      <c r="E140">
        <v>67</v>
      </c>
    </row>
    <row r="141" spans="1:5" x14ac:dyDescent="0.25">
      <c r="A141" s="4" t="s">
        <v>20</v>
      </c>
      <c r="B141">
        <v>149</v>
      </c>
      <c r="D141" s="5" t="s">
        <v>14</v>
      </c>
      <c r="E141">
        <v>1068</v>
      </c>
    </row>
    <row r="142" spans="1:5" x14ac:dyDescent="0.25">
      <c r="A142" s="4" t="s">
        <v>20</v>
      </c>
      <c r="B142">
        <v>329</v>
      </c>
      <c r="D142" s="5" t="s">
        <v>14</v>
      </c>
      <c r="E142">
        <v>424</v>
      </c>
    </row>
    <row r="143" spans="1:5" x14ac:dyDescent="0.25">
      <c r="A143" s="4" t="s">
        <v>20</v>
      </c>
      <c r="B143">
        <v>97</v>
      </c>
      <c r="D143" s="5" t="s">
        <v>14</v>
      </c>
      <c r="E143">
        <v>151</v>
      </c>
    </row>
    <row r="144" spans="1:5" x14ac:dyDescent="0.25">
      <c r="A144" s="4" t="s">
        <v>20</v>
      </c>
      <c r="B144">
        <v>1784</v>
      </c>
      <c r="D144" s="5" t="s">
        <v>14</v>
      </c>
      <c r="E144">
        <v>1608</v>
      </c>
    </row>
    <row r="145" spans="1:5" x14ac:dyDescent="0.25">
      <c r="A145" s="4" t="s">
        <v>20</v>
      </c>
      <c r="B145">
        <v>1684</v>
      </c>
      <c r="D145" s="5" t="s">
        <v>14</v>
      </c>
      <c r="E145">
        <v>941</v>
      </c>
    </row>
    <row r="146" spans="1:5" x14ac:dyDescent="0.25">
      <c r="A146" s="4" t="s">
        <v>20</v>
      </c>
      <c r="B146">
        <v>250</v>
      </c>
      <c r="D146" s="5" t="s">
        <v>14</v>
      </c>
      <c r="E146">
        <v>1</v>
      </c>
    </row>
    <row r="147" spans="1:5" x14ac:dyDescent="0.25">
      <c r="A147" s="4" t="s">
        <v>20</v>
      </c>
      <c r="B147">
        <v>238</v>
      </c>
      <c r="D147" s="5" t="s">
        <v>14</v>
      </c>
      <c r="E147">
        <v>40</v>
      </c>
    </row>
    <row r="148" spans="1:5" x14ac:dyDescent="0.25">
      <c r="A148" s="4" t="s">
        <v>20</v>
      </c>
      <c r="B148">
        <v>53</v>
      </c>
      <c r="D148" s="5" t="s">
        <v>14</v>
      </c>
      <c r="E148">
        <v>3015</v>
      </c>
    </row>
    <row r="149" spans="1:5" x14ac:dyDescent="0.25">
      <c r="A149" s="4" t="s">
        <v>20</v>
      </c>
      <c r="B149">
        <v>214</v>
      </c>
      <c r="D149" s="5" t="s">
        <v>14</v>
      </c>
      <c r="E149">
        <v>435</v>
      </c>
    </row>
    <row r="150" spans="1:5" x14ac:dyDescent="0.25">
      <c r="A150" s="4" t="s">
        <v>20</v>
      </c>
      <c r="B150">
        <v>222</v>
      </c>
      <c r="D150" s="5" t="s">
        <v>14</v>
      </c>
      <c r="E150">
        <v>714</v>
      </c>
    </row>
    <row r="151" spans="1:5" x14ac:dyDescent="0.25">
      <c r="A151" s="4" t="s">
        <v>20</v>
      </c>
      <c r="B151">
        <v>1884</v>
      </c>
      <c r="D151" s="5" t="s">
        <v>14</v>
      </c>
      <c r="E151">
        <v>5497</v>
      </c>
    </row>
    <row r="152" spans="1:5" x14ac:dyDescent="0.25">
      <c r="A152" s="4" t="s">
        <v>20</v>
      </c>
      <c r="B152">
        <v>218</v>
      </c>
      <c r="D152" s="5" t="s">
        <v>14</v>
      </c>
      <c r="E152">
        <v>418</v>
      </c>
    </row>
    <row r="153" spans="1:5" x14ac:dyDescent="0.25">
      <c r="A153" s="4" t="s">
        <v>20</v>
      </c>
      <c r="B153">
        <v>6465</v>
      </c>
      <c r="D153" s="5" t="s">
        <v>14</v>
      </c>
      <c r="E153">
        <v>1439</v>
      </c>
    </row>
    <row r="154" spans="1:5" x14ac:dyDescent="0.25">
      <c r="A154" s="4" t="s">
        <v>20</v>
      </c>
      <c r="B154">
        <v>59</v>
      </c>
      <c r="D154" s="5" t="s">
        <v>14</v>
      </c>
      <c r="E154">
        <v>15</v>
      </c>
    </row>
    <row r="155" spans="1:5" x14ac:dyDescent="0.25">
      <c r="A155" s="4" t="s">
        <v>20</v>
      </c>
      <c r="B155">
        <v>88</v>
      </c>
      <c r="D155" s="5" t="s">
        <v>14</v>
      </c>
      <c r="E155">
        <v>1999</v>
      </c>
    </row>
    <row r="156" spans="1:5" x14ac:dyDescent="0.25">
      <c r="A156" s="4" t="s">
        <v>20</v>
      </c>
      <c r="B156">
        <v>1697</v>
      </c>
      <c r="D156" s="5" t="s">
        <v>14</v>
      </c>
      <c r="E156">
        <v>118</v>
      </c>
    </row>
    <row r="157" spans="1:5" x14ac:dyDescent="0.25">
      <c r="A157" s="4" t="s">
        <v>20</v>
      </c>
      <c r="B157">
        <v>92</v>
      </c>
      <c r="D157" s="5" t="s">
        <v>14</v>
      </c>
      <c r="E157">
        <v>162</v>
      </c>
    </row>
    <row r="158" spans="1:5" x14ac:dyDescent="0.25">
      <c r="A158" s="4" t="s">
        <v>20</v>
      </c>
      <c r="B158">
        <v>186</v>
      </c>
      <c r="D158" s="5" t="s">
        <v>14</v>
      </c>
      <c r="E158">
        <v>83</v>
      </c>
    </row>
    <row r="159" spans="1:5" x14ac:dyDescent="0.25">
      <c r="A159" s="4" t="s">
        <v>20</v>
      </c>
      <c r="B159">
        <v>138</v>
      </c>
      <c r="D159" s="5" t="s">
        <v>14</v>
      </c>
      <c r="E159">
        <v>747</v>
      </c>
    </row>
    <row r="160" spans="1:5" x14ac:dyDescent="0.25">
      <c r="A160" s="4" t="s">
        <v>20</v>
      </c>
      <c r="B160">
        <v>261</v>
      </c>
      <c r="D160" s="5" t="s">
        <v>14</v>
      </c>
      <c r="E160">
        <v>84</v>
      </c>
    </row>
    <row r="161" spans="1:5" x14ac:dyDescent="0.25">
      <c r="A161" s="4" t="s">
        <v>20</v>
      </c>
      <c r="B161">
        <v>107</v>
      </c>
      <c r="D161" s="5" t="s">
        <v>14</v>
      </c>
      <c r="E161">
        <v>91</v>
      </c>
    </row>
    <row r="162" spans="1:5" x14ac:dyDescent="0.25">
      <c r="A162" s="4" t="s">
        <v>20</v>
      </c>
      <c r="B162">
        <v>199</v>
      </c>
      <c r="D162" s="5" t="s">
        <v>14</v>
      </c>
      <c r="E162">
        <v>792</v>
      </c>
    </row>
    <row r="163" spans="1:5" x14ac:dyDescent="0.25">
      <c r="A163" s="4" t="s">
        <v>20</v>
      </c>
      <c r="B163">
        <v>5512</v>
      </c>
      <c r="D163" s="5" t="s">
        <v>14</v>
      </c>
      <c r="E163">
        <v>32</v>
      </c>
    </row>
    <row r="164" spans="1:5" x14ac:dyDescent="0.25">
      <c r="A164" s="4" t="s">
        <v>20</v>
      </c>
      <c r="B164">
        <v>86</v>
      </c>
      <c r="D164" s="5" t="s">
        <v>14</v>
      </c>
      <c r="E164">
        <v>186</v>
      </c>
    </row>
    <row r="165" spans="1:5" x14ac:dyDescent="0.25">
      <c r="A165" s="4" t="s">
        <v>20</v>
      </c>
      <c r="B165">
        <v>2768</v>
      </c>
      <c r="D165" s="5" t="s">
        <v>14</v>
      </c>
      <c r="E165">
        <v>605</v>
      </c>
    </row>
    <row r="166" spans="1:5" x14ac:dyDescent="0.25">
      <c r="A166" s="4" t="s">
        <v>20</v>
      </c>
      <c r="B166">
        <v>48</v>
      </c>
      <c r="D166" s="5" t="s">
        <v>14</v>
      </c>
      <c r="E166">
        <v>1</v>
      </c>
    </row>
    <row r="167" spans="1:5" x14ac:dyDescent="0.25">
      <c r="A167" s="4" t="s">
        <v>20</v>
      </c>
      <c r="B167">
        <v>87</v>
      </c>
      <c r="D167" s="5" t="s">
        <v>14</v>
      </c>
      <c r="E167">
        <v>31</v>
      </c>
    </row>
    <row r="168" spans="1:5" x14ac:dyDescent="0.25">
      <c r="A168" s="4" t="s">
        <v>20</v>
      </c>
      <c r="B168">
        <v>1894</v>
      </c>
      <c r="D168" s="5" t="s">
        <v>14</v>
      </c>
      <c r="E168">
        <v>1181</v>
      </c>
    </row>
    <row r="169" spans="1:5" x14ac:dyDescent="0.25">
      <c r="A169" s="4" t="s">
        <v>20</v>
      </c>
      <c r="B169">
        <v>282</v>
      </c>
      <c r="D169" s="5" t="s">
        <v>14</v>
      </c>
      <c r="E169">
        <v>39</v>
      </c>
    </row>
    <row r="170" spans="1:5" x14ac:dyDescent="0.25">
      <c r="A170" s="4" t="s">
        <v>20</v>
      </c>
      <c r="B170">
        <v>116</v>
      </c>
      <c r="D170" s="5" t="s">
        <v>14</v>
      </c>
      <c r="E170">
        <v>46</v>
      </c>
    </row>
    <row r="171" spans="1:5" x14ac:dyDescent="0.25">
      <c r="A171" s="4" t="s">
        <v>20</v>
      </c>
      <c r="B171">
        <v>83</v>
      </c>
      <c r="D171" s="5" t="s">
        <v>14</v>
      </c>
      <c r="E171">
        <v>105</v>
      </c>
    </row>
    <row r="172" spans="1:5" x14ac:dyDescent="0.25">
      <c r="A172" s="4" t="s">
        <v>20</v>
      </c>
      <c r="B172">
        <v>91</v>
      </c>
      <c r="D172" s="5" t="s">
        <v>14</v>
      </c>
      <c r="E172">
        <v>535</v>
      </c>
    </row>
    <row r="173" spans="1:5" x14ac:dyDescent="0.25">
      <c r="A173" s="4" t="s">
        <v>20</v>
      </c>
      <c r="B173">
        <v>546</v>
      </c>
      <c r="D173" s="5" t="s">
        <v>14</v>
      </c>
      <c r="E173">
        <v>16</v>
      </c>
    </row>
    <row r="174" spans="1:5" x14ac:dyDescent="0.25">
      <c r="A174" s="4" t="s">
        <v>20</v>
      </c>
      <c r="B174">
        <v>393</v>
      </c>
      <c r="D174" s="5" t="s">
        <v>14</v>
      </c>
      <c r="E174">
        <v>575</v>
      </c>
    </row>
    <row r="175" spans="1:5" x14ac:dyDescent="0.25">
      <c r="A175" s="4" t="s">
        <v>20</v>
      </c>
      <c r="B175">
        <v>133</v>
      </c>
      <c r="D175" s="5" t="s">
        <v>14</v>
      </c>
      <c r="E175">
        <v>1120</v>
      </c>
    </row>
    <row r="176" spans="1:5" x14ac:dyDescent="0.25">
      <c r="A176" s="4" t="s">
        <v>20</v>
      </c>
      <c r="B176">
        <v>254</v>
      </c>
      <c r="D176" s="5" t="s">
        <v>14</v>
      </c>
      <c r="E176">
        <v>113</v>
      </c>
    </row>
    <row r="177" spans="1:5" x14ac:dyDescent="0.25">
      <c r="A177" s="4" t="s">
        <v>20</v>
      </c>
      <c r="B177">
        <v>176</v>
      </c>
      <c r="D177" s="5" t="s">
        <v>14</v>
      </c>
      <c r="E177">
        <v>1538</v>
      </c>
    </row>
    <row r="178" spans="1:5" x14ac:dyDescent="0.25">
      <c r="A178" s="4" t="s">
        <v>20</v>
      </c>
      <c r="B178">
        <v>337</v>
      </c>
      <c r="D178" s="5" t="s">
        <v>14</v>
      </c>
      <c r="E178">
        <v>9</v>
      </c>
    </row>
    <row r="179" spans="1:5" x14ac:dyDescent="0.25">
      <c r="A179" s="4" t="s">
        <v>20</v>
      </c>
      <c r="B179">
        <v>107</v>
      </c>
      <c r="D179" s="5" t="s">
        <v>14</v>
      </c>
      <c r="E179">
        <v>554</v>
      </c>
    </row>
    <row r="180" spans="1:5" x14ac:dyDescent="0.25">
      <c r="A180" s="4" t="s">
        <v>20</v>
      </c>
      <c r="B180">
        <v>183</v>
      </c>
      <c r="D180" s="5" t="s">
        <v>14</v>
      </c>
      <c r="E180">
        <v>648</v>
      </c>
    </row>
    <row r="181" spans="1:5" x14ac:dyDescent="0.25">
      <c r="A181" s="4" t="s">
        <v>20</v>
      </c>
      <c r="B181">
        <v>72</v>
      </c>
      <c r="D181" s="5" t="s">
        <v>14</v>
      </c>
      <c r="E181">
        <v>21</v>
      </c>
    </row>
    <row r="182" spans="1:5" x14ac:dyDescent="0.25">
      <c r="A182" s="4" t="s">
        <v>20</v>
      </c>
      <c r="B182">
        <v>295</v>
      </c>
      <c r="D182" s="5" t="s">
        <v>14</v>
      </c>
      <c r="E182">
        <v>54</v>
      </c>
    </row>
    <row r="183" spans="1:5" x14ac:dyDescent="0.25">
      <c r="A183" s="4" t="s">
        <v>20</v>
      </c>
      <c r="B183">
        <v>142</v>
      </c>
      <c r="D183" s="5" t="s">
        <v>14</v>
      </c>
      <c r="E183">
        <v>120</v>
      </c>
    </row>
    <row r="184" spans="1:5" x14ac:dyDescent="0.25">
      <c r="A184" s="4" t="s">
        <v>20</v>
      </c>
      <c r="B184">
        <v>85</v>
      </c>
      <c r="D184" s="5" t="s">
        <v>14</v>
      </c>
      <c r="E184">
        <v>579</v>
      </c>
    </row>
    <row r="185" spans="1:5" x14ac:dyDescent="0.25">
      <c r="A185" s="4" t="s">
        <v>20</v>
      </c>
      <c r="B185">
        <v>659</v>
      </c>
      <c r="D185" s="5" t="s">
        <v>14</v>
      </c>
      <c r="E185">
        <v>2072</v>
      </c>
    </row>
    <row r="186" spans="1:5" x14ac:dyDescent="0.25">
      <c r="A186" s="4" t="s">
        <v>20</v>
      </c>
      <c r="B186">
        <v>121</v>
      </c>
      <c r="D186" s="5" t="s">
        <v>14</v>
      </c>
      <c r="E186">
        <v>0</v>
      </c>
    </row>
    <row r="187" spans="1:5" x14ac:dyDescent="0.25">
      <c r="A187" s="4" t="s">
        <v>20</v>
      </c>
      <c r="B187">
        <v>3742</v>
      </c>
      <c r="D187" s="5" t="s">
        <v>14</v>
      </c>
      <c r="E187">
        <v>1796</v>
      </c>
    </row>
    <row r="188" spans="1:5" x14ac:dyDescent="0.25">
      <c r="A188" s="4" t="s">
        <v>20</v>
      </c>
      <c r="B188">
        <v>223</v>
      </c>
      <c r="D188" s="5" t="s">
        <v>14</v>
      </c>
      <c r="E188">
        <v>62</v>
      </c>
    </row>
    <row r="189" spans="1:5" x14ac:dyDescent="0.25">
      <c r="A189" s="4" t="s">
        <v>20</v>
      </c>
      <c r="B189">
        <v>133</v>
      </c>
      <c r="D189" s="5" t="s">
        <v>14</v>
      </c>
      <c r="E189">
        <v>347</v>
      </c>
    </row>
    <row r="190" spans="1:5" x14ac:dyDescent="0.25">
      <c r="A190" s="4" t="s">
        <v>20</v>
      </c>
      <c r="B190">
        <v>5168</v>
      </c>
      <c r="D190" s="5" t="s">
        <v>14</v>
      </c>
      <c r="E190">
        <v>19</v>
      </c>
    </row>
    <row r="191" spans="1:5" x14ac:dyDescent="0.25">
      <c r="A191" s="4" t="s">
        <v>20</v>
      </c>
      <c r="B191">
        <v>307</v>
      </c>
      <c r="D191" s="5" t="s">
        <v>14</v>
      </c>
      <c r="E191">
        <v>1258</v>
      </c>
    </row>
    <row r="192" spans="1:5" x14ac:dyDescent="0.25">
      <c r="A192" s="4" t="s">
        <v>20</v>
      </c>
      <c r="B192">
        <v>2441</v>
      </c>
      <c r="D192" s="5" t="s">
        <v>14</v>
      </c>
      <c r="E192">
        <v>362</v>
      </c>
    </row>
    <row r="193" spans="1:5" x14ac:dyDescent="0.25">
      <c r="A193" s="4" t="s">
        <v>20</v>
      </c>
      <c r="B193">
        <v>1385</v>
      </c>
      <c r="D193" s="5" t="s">
        <v>14</v>
      </c>
      <c r="E193">
        <v>133</v>
      </c>
    </row>
    <row r="194" spans="1:5" x14ac:dyDescent="0.25">
      <c r="A194" s="4" t="s">
        <v>20</v>
      </c>
      <c r="B194">
        <v>190</v>
      </c>
      <c r="D194" s="5" t="s">
        <v>14</v>
      </c>
      <c r="E194">
        <v>846</v>
      </c>
    </row>
    <row r="195" spans="1:5" x14ac:dyDescent="0.25">
      <c r="A195" s="4" t="s">
        <v>20</v>
      </c>
      <c r="B195">
        <v>470</v>
      </c>
      <c r="D195" s="5" t="s">
        <v>14</v>
      </c>
      <c r="E195">
        <v>10</v>
      </c>
    </row>
    <row r="196" spans="1:5" x14ac:dyDescent="0.25">
      <c r="A196" s="4" t="s">
        <v>20</v>
      </c>
      <c r="B196">
        <v>253</v>
      </c>
      <c r="D196" s="5" t="s">
        <v>14</v>
      </c>
      <c r="E196">
        <v>191</v>
      </c>
    </row>
    <row r="197" spans="1:5" x14ac:dyDescent="0.25">
      <c r="A197" s="4" t="s">
        <v>20</v>
      </c>
      <c r="B197">
        <v>1113</v>
      </c>
      <c r="D197" s="5" t="s">
        <v>14</v>
      </c>
      <c r="E197">
        <v>1979</v>
      </c>
    </row>
    <row r="198" spans="1:5" x14ac:dyDescent="0.25">
      <c r="A198" s="4" t="s">
        <v>20</v>
      </c>
      <c r="B198">
        <v>2283</v>
      </c>
      <c r="D198" s="5" t="s">
        <v>14</v>
      </c>
      <c r="E198">
        <v>63</v>
      </c>
    </row>
    <row r="199" spans="1:5" x14ac:dyDescent="0.25">
      <c r="A199" s="4" t="s">
        <v>20</v>
      </c>
      <c r="B199">
        <v>1095</v>
      </c>
      <c r="D199" s="5" t="s">
        <v>14</v>
      </c>
      <c r="E199">
        <v>6080</v>
      </c>
    </row>
    <row r="200" spans="1:5" x14ac:dyDescent="0.25">
      <c r="A200" s="4" t="s">
        <v>20</v>
      </c>
      <c r="B200">
        <v>1690</v>
      </c>
      <c r="D200" s="5" t="s">
        <v>14</v>
      </c>
      <c r="E200">
        <v>80</v>
      </c>
    </row>
    <row r="201" spans="1:5" x14ac:dyDescent="0.25">
      <c r="A201" s="4" t="s">
        <v>20</v>
      </c>
      <c r="B201">
        <v>191</v>
      </c>
      <c r="D201" s="5" t="s">
        <v>14</v>
      </c>
      <c r="E201">
        <v>9</v>
      </c>
    </row>
    <row r="202" spans="1:5" x14ac:dyDescent="0.25">
      <c r="A202" s="4" t="s">
        <v>20</v>
      </c>
      <c r="B202">
        <v>2013</v>
      </c>
      <c r="D202" s="5" t="s">
        <v>14</v>
      </c>
      <c r="E202">
        <v>1784</v>
      </c>
    </row>
    <row r="203" spans="1:5" x14ac:dyDescent="0.25">
      <c r="A203" s="4" t="s">
        <v>20</v>
      </c>
      <c r="B203">
        <v>1703</v>
      </c>
      <c r="D203" s="5" t="s">
        <v>14</v>
      </c>
      <c r="E203">
        <v>243</v>
      </c>
    </row>
    <row r="204" spans="1:5" x14ac:dyDescent="0.25">
      <c r="A204" s="4" t="s">
        <v>20</v>
      </c>
      <c r="B204">
        <v>80</v>
      </c>
      <c r="D204" s="5" t="s">
        <v>14</v>
      </c>
      <c r="E204">
        <v>1296</v>
      </c>
    </row>
    <row r="205" spans="1:5" x14ac:dyDescent="0.25">
      <c r="A205" s="4" t="s">
        <v>20</v>
      </c>
      <c r="B205">
        <v>41</v>
      </c>
      <c r="D205" s="5" t="s">
        <v>14</v>
      </c>
      <c r="E205">
        <v>77</v>
      </c>
    </row>
    <row r="206" spans="1:5" x14ac:dyDescent="0.25">
      <c r="A206" s="4" t="s">
        <v>20</v>
      </c>
      <c r="B206">
        <v>187</v>
      </c>
      <c r="D206" s="5" t="s">
        <v>14</v>
      </c>
      <c r="E206">
        <v>395</v>
      </c>
    </row>
    <row r="207" spans="1:5" x14ac:dyDescent="0.25">
      <c r="A207" s="4" t="s">
        <v>20</v>
      </c>
      <c r="B207">
        <v>2875</v>
      </c>
      <c r="D207" s="5" t="s">
        <v>14</v>
      </c>
      <c r="E207">
        <v>49</v>
      </c>
    </row>
    <row r="208" spans="1:5" x14ac:dyDescent="0.25">
      <c r="A208" s="4" t="s">
        <v>20</v>
      </c>
      <c r="B208">
        <v>88</v>
      </c>
      <c r="D208" s="5" t="s">
        <v>14</v>
      </c>
      <c r="E208">
        <v>180</v>
      </c>
    </row>
    <row r="209" spans="1:5" x14ac:dyDescent="0.25">
      <c r="A209" s="4" t="s">
        <v>20</v>
      </c>
      <c r="B209">
        <v>191</v>
      </c>
      <c r="D209" s="5" t="s">
        <v>14</v>
      </c>
      <c r="E209">
        <v>2690</v>
      </c>
    </row>
    <row r="210" spans="1:5" x14ac:dyDescent="0.25">
      <c r="A210" s="4" t="s">
        <v>20</v>
      </c>
      <c r="B210">
        <v>139</v>
      </c>
      <c r="D210" s="5" t="s">
        <v>14</v>
      </c>
      <c r="E210">
        <v>2779</v>
      </c>
    </row>
    <row r="211" spans="1:5" x14ac:dyDescent="0.25">
      <c r="A211" s="4" t="s">
        <v>20</v>
      </c>
      <c r="B211">
        <v>186</v>
      </c>
      <c r="D211" s="5" t="s">
        <v>14</v>
      </c>
      <c r="E211">
        <v>92</v>
      </c>
    </row>
    <row r="212" spans="1:5" x14ac:dyDescent="0.25">
      <c r="A212" s="4" t="s">
        <v>20</v>
      </c>
      <c r="B212">
        <v>112</v>
      </c>
      <c r="D212" s="5" t="s">
        <v>14</v>
      </c>
      <c r="E212">
        <v>1028</v>
      </c>
    </row>
    <row r="213" spans="1:5" x14ac:dyDescent="0.25">
      <c r="A213" s="4" t="s">
        <v>20</v>
      </c>
      <c r="B213">
        <v>101</v>
      </c>
      <c r="D213" s="5" t="s">
        <v>14</v>
      </c>
      <c r="E213">
        <v>26</v>
      </c>
    </row>
    <row r="214" spans="1:5" x14ac:dyDescent="0.25">
      <c r="A214" s="4" t="s">
        <v>20</v>
      </c>
      <c r="B214">
        <v>206</v>
      </c>
      <c r="D214" s="5" t="s">
        <v>14</v>
      </c>
      <c r="E214">
        <v>1790</v>
      </c>
    </row>
    <row r="215" spans="1:5" x14ac:dyDescent="0.25">
      <c r="A215" s="4" t="s">
        <v>20</v>
      </c>
      <c r="B215">
        <v>154</v>
      </c>
      <c r="D215" s="5" t="s">
        <v>14</v>
      </c>
      <c r="E215">
        <v>37</v>
      </c>
    </row>
    <row r="216" spans="1:5" x14ac:dyDescent="0.25">
      <c r="A216" s="4" t="s">
        <v>20</v>
      </c>
      <c r="B216">
        <v>5966</v>
      </c>
      <c r="D216" s="5" t="s">
        <v>14</v>
      </c>
      <c r="E216">
        <v>35</v>
      </c>
    </row>
    <row r="217" spans="1:5" x14ac:dyDescent="0.25">
      <c r="A217" s="4" t="s">
        <v>20</v>
      </c>
      <c r="B217">
        <v>169</v>
      </c>
      <c r="D217" s="5" t="s">
        <v>14</v>
      </c>
      <c r="E217">
        <v>558</v>
      </c>
    </row>
    <row r="218" spans="1:5" x14ac:dyDescent="0.25">
      <c r="A218" s="4" t="s">
        <v>20</v>
      </c>
      <c r="B218">
        <v>2106</v>
      </c>
      <c r="D218" s="5" t="s">
        <v>14</v>
      </c>
      <c r="E218">
        <v>64</v>
      </c>
    </row>
    <row r="219" spans="1:5" x14ac:dyDescent="0.25">
      <c r="A219" s="4" t="s">
        <v>20</v>
      </c>
      <c r="B219">
        <v>131</v>
      </c>
      <c r="D219" s="5" t="s">
        <v>14</v>
      </c>
      <c r="E219">
        <v>245</v>
      </c>
    </row>
    <row r="220" spans="1:5" x14ac:dyDescent="0.25">
      <c r="A220" s="4" t="s">
        <v>20</v>
      </c>
      <c r="B220">
        <v>84</v>
      </c>
      <c r="D220" s="5" t="s">
        <v>14</v>
      </c>
      <c r="E220">
        <v>71</v>
      </c>
    </row>
    <row r="221" spans="1:5" x14ac:dyDescent="0.25">
      <c r="A221" s="4" t="s">
        <v>20</v>
      </c>
      <c r="B221">
        <v>155</v>
      </c>
      <c r="D221" s="5" t="s">
        <v>14</v>
      </c>
      <c r="E221">
        <v>42</v>
      </c>
    </row>
    <row r="222" spans="1:5" x14ac:dyDescent="0.25">
      <c r="A222" s="4" t="s">
        <v>20</v>
      </c>
      <c r="B222">
        <v>189</v>
      </c>
      <c r="D222" s="5" t="s">
        <v>14</v>
      </c>
      <c r="E222">
        <v>156</v>
      </c>
    </row>
    <row r="223" spans="1:5" x14ac:dyDescent="0.25">
      <c r="A223" s="4" t="s">
        <v>20</v>
      </c>
      <c r="B223">
        <v>4799</v>
      </c>
      <c r="D223" s="5" t="s">
        <v>14</v>
      </c>
      <c r="E223">
        <v>1368</v>
      </c>
    </row>
    <row r="224" spans="1:5" x14ac:dyDescent="0.25">
      <c r="A224" s="4" t="s">
        <v>20</v>
      </c>
      <c r="B224">
        <v>1137</v>
      </c>
      <c r="D224" s="5" t="s">
        <v>14</v>
      </c>
      <c r="E224">
        <v>102</v>
      </c>
    </row>
    <row r="225" spans="1:5" x14ac:dyDescent="0.25">
      <c r="A225" s="4" t="s">
        <v>20</v>
      </c>
      <c r="B225">
        <v>1152</v>
      </c>
      <c r="D225" s="5" t="s">
        <v>14</v>
      </c>
      <c r="E225">
        <v>86</v>
      </c>
    </row>
    <row r="226" spans="1:5" x14ac:dyDescent="0.25">
      <c r="A226" s="4" t="s">
        <v>20</v>
      </c>
      <c r="B226">
        <v>50</v>
      </c>
      <c r="D226" s="5" t="s">
        <v>14</v>
      </c>
      <c r="E226">
        <v>253</v>
      </c>
    </row>
    <row r="227" spans="1:5" x14ac:dyDescent="0.25">
      <c r="A227" s="4" t="s">
        <v>20</v>
      </c>
      <c r="B227">
        <v>3059</v>
      </c>
      <c r="D227" s="5" t="s">
        <v>14</v>
      </c>
      <c r="E227">
        <v>157</v>
      </c>
    </row>
    <row r="228" spans="1:5" x14ac:dyDescent="0.25">
      <c r="A228" s="4" t="s">
        <v>20</v>
      </c>
      <c r="B228">
        <v>34</v>
      </c>
      <c r="D228" s="5" t="s">
        <v>14</v>
      </c>
      <c r="E228">
        <v>183</v>
      </c>
    </row>
    <row r="229" spans="1:5" x14ac:dyDescent="0.25">
      <c r="A229" s="4" t="s">
        <v>20</v>
      </c>
      <c r="B229">
        <v>220</v>
      </c>
      <c r="D229" s="5" t="s">
        <v>14</v>
      </c>
      <c r="E229">
        <v>82</v>
      </c>
    </row>
    <row r="230" spans="1:5" x14ac:dyDescent="0.25">
      <c r="A230" s="4" t="s">
        <v>20</v>
      </c>
      <c r="B230">
        <v>1604</v>
      </c>
      <c r="D230" s="5" t="s">
        <v>14</v>
      </c>
      <c r="E230">
        <v>1</v>
      </c>
    </row>
    <row r="231" spans="1:5" x14ac:dyDescent="0.25">
      <c r="A231" s="4" t="s">
        <v>20</v>
      </c>
      <c r="B231">
        <v>454</v>
      </c>
      <c r="D231" s="5" t="s">
        <v>14</v>
      </c>
      <c r="E231">
        <v>1198</v>
      </c>
    </row>
    <row r="232" spans="1:5" x14ac:dyDescent="0.25">
      <c r="A232" s="4" t="s">
        <v>20</v>
      </c>
      <c r="B232">
        <v>123</v>
      </c>
      <c r="D232" s="5" t="s">
        <v>14</v>
      </c>
      <c r="E232">
        <v>648</v>
      </c>
    </row>
    <row r="233" spans="1:5" x14ac:dyDescent="0.25">
      <c r="A233" s="4" t="s">
        <v>20</v>
      </c>
      <c r="B233">
        <v>299</v>
      </c>
      <c r="D233" s="5" t="s">
        <v>14</v>
      </c>
      <c r="E233">
        <v>64</v>
      </c>
    </row>
    <row r="234" spans="1:5" x14ac:dyDescent="0.25">
      <c r="A234" s="4" t="s">
        <v>20</v>
      </c>
      <c r="B234">
        <v>2237</v>
      </c>
      <c r="D234" s="5" t="s">
        <v>14</v>
      </c>
      <c r="E234">
        <v>62</v>
      </c>
    </row>
    <row r="235" spans="1:5" x14ac:dyDescent="0.25">
      <c r="A235" s="4" t="s">
        <v>20</v>
      </c>
      <c r="B235">
        <v>645</v>
      </c>
      <c r="D235" s="5" t="s">
        <v>14</v>
      </c>
      <c r="E235">
        <v>750</v>
      </c>
    </row>
    <row r="236" spans="1:5" x14ac:dyDescent="0.25">
      <c r="A236" s="4" t="s">
        <v>20</v>
      </c>
      <c r="B236">
        <v>484</v>
      </c>
      <c r="D236" s="5" t="s">
        <v>14</v>
      </c>
      <c r="E236">
        <v>105</v>
      </c>
    </row>
    <row r="237" spans="1:5" x14ac:dyDescent="0.25">
      <c r="A237" s="4" t="s">
        <v>20</v>
      </c>
      <c r="B237">
        <v>154</v>
      </c>
      <c r="D237" s="5" t="s">
        <v>14</v>
      </c>
      <c r="E237">
        <v>2604</v>
      </c>
    </row>
    <row r="238" spans="1:5" x14ac:dyDescent="0.25">
      <c r="A238" s="4" t="s">
        <v>20</v>
      </c>
      <c r="B238">
        <v>82</v>
      </c>
      <c r="D238" s="5" t="s">
        <v>14</v>
      </c>
      <c r="E238">
        <v>65</v>
      </c>
    </row>
    <row r="239" spans="1:5" x14ac:dyDescent="0.25">
      <c r="A239" s="4" t="s">
        <v>20</v>
      </c>
      <c r="B239">
        <v>134</v>
      </c>
      <c r="D239" s="5" t="s">
        <v>14</v>
      </c>
      <c r="E239">
        <v>94</v>
      </c>
    </row>
    <row r="240" spans="1:5" x14ac:dyDescent="0.25">
      <c r="A240" s="4" t="s">
        <v>20</v>
      </c>
      <c r="B240">
        <v>5203</v>
      </c>
      <c r="D240" s="5" t="s">
        <v>14</v>
      </c>
      <c r="E240">
        <v>257</v>
      </c>
    </row>
    <row r="241" spans="1:5" x14ac:dyDescent="0.25">
      <c r="A241" s="4" t="s">
        <v>20</v>
      </c>
      <c r="B241">
        <v>94</v>
      </c>
      <c r="D241" s="5" t="s">
        <v>14</v>
      </c>
      <c r="E241">
        <v>2928</v>
      </c>
    </row>
    <row r="242" spans="1:5" x14ac:dyDescent="0.25">
      <c r="A242" s="4" t="s">
        <v>20</v>
      </c>
      <c r="B242">
        <v>205</v>
      </c>
      <c r="D242" s="5" t="s">
        <v>14</v>
      </c>
      <c r="E242">
        <v>4697</v>
      </c>
    </row>
    <row r="243" spans="1:5" x14ac:dyDescent="0.25">
      <c r="A243" s="4" t="s">
        <v>20</v>
      </c>
      <c r="B243">
        <v>92</v>
      </c>
      <c r="D243" s="5" t="s">
        <v>14</v>
      </c>
      <c r="E243">
        <v>2915</v>
      </c>
    </row>
    <row r="244" spans="1:5" x14ac:dyDescent="0.25">
      <c r="A244" s="4" t="s">
        <v>20</v>
      </c>
      <c r="B244">
        <v>219</v>
      </c>
      <c r="D244" s="5" t="s">
        <v>14</v>
      </c>
      <c r="E244">
        <v>18</v>
      </c>
    </row>
    <row r="245" spans="1:5" x14ac:dyDescent="0.25">
      <c r="A245" s="4" t="s">
        <v>20</v>
      </c>
      <c r="B245">
        <v>2526</v>
      </c>
      <c r="D245" s="5" t="s">
        <v>14</v>
      </c>
      <c r="E245">
        <v>602</v>
      </c>
    </row>
    <row r="246" spans="1:5" x14ac:dyDescent="0.25">
      <c r="A246" s="4" t="s">
        <v>20</v>
      </c>
      <c r="B246">
        <v>94</v>
      </c>
      <c r="D246" s="5" t="s">
        <v>14</v>
      </c>
      <c r="E246">
        <v>1</v>
      </c>
    </row>
    <row r="247" spans="1:5" x14ac:dyDescent="0.25">
      <c r="A247" s="4" t="s">
        <v>20</v>
      </c>
      <c r="B247">
        <v>1713</v>
      </c>
      <c r="D247" s="5" t="s">
        <v>14</v>
      </c>
      <c r="E247">
        <v>3868</v>
      </c>
    </row>
    <row r="248" spans="1:5" x14ac:dyDescent="0.25">
      <c r="A248" s="4" t="s">
        <v>20</v>
      </c>
      <c r="B248">
        <v>249</v>
      </c>
      <c r="D248" s="5" t="s">
        <v>14</v>
      </c>
      <c r="E248">
        <v>504</v>
      </c>
    </row>
    <row r="249" spans="1:5" x14ac:dyDescent="0.25">
      <c r="A249" s="4" t="s">
        <v>20</v>
      </c>
      <c r="B249">
        <v>192</v>
      </c>
      <c r="D249" s="5" t="s">
        <v>14</v>
      </c>
      <c r="E249">
        <v>14</v>
      </c>
    </row>
    <row r="250" spans="1:5" x14ac:dyDescent="0.25">
      <c r="A250" s="4" t="s">
        <v>20</v>
      </c>
      <c r="B250">
        <v>247</v>
      </c>
      <c r="D250" s="5" t="s">
        <v>14</v>
      </c>
      <c r="E250">
        <v>750</v>
      </c>
    </row>
    <row r="251" spans="1:5" x14ac:dyDescent="0.25">
      <c r="A251" s="4" t="s">
        <v>20</v>
      </c>
      <c r="B251">
        <v>2293</v>
      </c>
      <c r="D251" s="5" t="s">
        <v>14</v>
      </c>
      <c r="E251">
        <v>77</v>
      </c>
    </row>
    <row r="252" spans="1:5" x14ac:dyDescent="0.25">
      <c r="A252" s="4" t="s">
        <v>20</v>
      </c>
      <c r="B252">
        <v>3131</v>
      </c>
      <c r="D252" s="5" t="s">
        <v>14</v>
      </c>
      <c r="E252">
        <v>752</v>
      </c>
    </row>
    <row r="253" spans="1:5" x14ac:dyDescent="0.25">
      <c r="A253" s="4" t="s">
        <v>20</v>
      </c>
      <c r="B253">
        <v>143</v>
      </c>
      <c r="D253" s="5" t="s">
        <v>14</v>
      </c>
      <c r="E253">
        <v>131</v>
      </c>
    </row>
    <row r="254" spans="1:5" x14ac:dyDescent="0.25">
      <c r="A254" s="4" t="s">
        <v>20</v>
      </c>
      <c r="B254">
        <v>296</v>
      </c>
      <c r="D254" s="5" t="s">
        <v>14</v>
      </c>
      <c r="E254">
        <v>87</v>
      </c>
    </row>
    <row r="255" spans="1:5" x14ac:dyDescent="0.25">
      <c r="A255" s="4" t="s">
        <v>20</v>
      </c>
      <c r="B255">
        <v>170</v>
      </c>
      <c r="D255" s="5" t="s">
        <v>14</v>
      </c>
      <c r="E255">
        <v>1063</v>
      </c>
    </row>
    <row r="256" spans="1:5" x14ac:dyDescent="0.25">
      <c r="A256" s="4" t="s">
        <v>20</v>
      </c>
      <c r="B256">
        <v>86</v>
      </c>
      <c r="D256" s="5" t="s">
        <v>14</v>
      </c>
      <c r="E256">
        <v>76</v>
      </c>
    </row>
    <row r="257" spans="1:5" x14ac:dyDescent="0.25">
      <c r="A257" s="4" t="s">
        <v>20</v>
      </c>
      <c r="B257">
        <v>6286</v>
      </c>
      <c r="D257" s="5" t="s">
        <v>14</v>
      </c>
      <c r="E257">
        <v>4428</v>
      </c>
    </row>
    <row r="258" spans="1:5" x14ac:dyDescent="0.25">
      <c r="A258" s="4" t="s">
        <v>20</v>
      </c>
      <c r="B258">
        <v>3727</v>
      </c>
      <c r="D258" s="5" t="s">
        <v>14</v>
      </c>
      <c r="E258">
        <v>58</v>
      </c>
    </row>
    <row r="259" spans="1:5" x14ac:dyDescent="0.25">
      <c r="A259" s="4" t="s">
        <v>20</v>
      </c>
      <c r="B259">
        <v>1605</v>
      </c>
      <c r="D259" s="5" t="s">
        <v>14</v>
      </c>
      <c r="E259">
        <v>111</v>
      </c>
    </row>
    <row r="260" spans="1:5" x14ac:dyDescent="0.25">
      <c r="A260" s="4" t="s">
        <v>20</v>
      </c>
      <c r="B260">
        <v>2120</v>
      </c>
      <c r="D260" s="5" t="s">
        <v>14</v>
      </c>
      <c r="E260">
        <v>2955</v>
      </c>
    </row>
    <row r="261" spans="1:5" x14ac:dyDescent="0.25">
      <c r="A261" s="4" t="s">
        <v>20</v>
      </c>
      <c r="B261">
        <v>50</v>
      </c>
      <c r="D261" s="5" t="s">
        <v>14</v>
      </c>
      <c r="E261">
        <v>1657</v>
      </c>
    </row>
    <row r="262" spans="1:5" x14ac:dyDescent="0.25">
      <c r="A262" s="4" t="s">
        <v>20</v>
      </c>
      <c r="B262">
        <v>2080</v>
      </c>
      <c r="D262" s="5" t="s">
        <v>14</v>
      </c>
      <c r="E262">
        <v>926</v>
      </c>
    </row>
    <row r="263" spans="1:5" x14ac:dyDescent="0.25">
      <c r="A263" s="4" t="s">
        <v>20</v>
      </c>
      <c r="B263">
        <v>2105</v>
      </c>
      <c r="D263" s="5" t="s">
        <v>14</v>
      </c>
      <c r="E263">
        <v>77</v>
      </c>
    </row>
    <row r="264" spans="1:5" x14ac:dyDescent="0.25">
      <c r="A264" s="4" t="s">
        <v>20</v>
      </c>
      <c r="B264">
        <v>2436</v>
      </c>
      <c r="D264" s="5" t="s">
        <v>14</v>
      </c>
      <c r="E264">
        <v>1748</v>
      </c>
    </row>
    <row r="265" spans="1:5" x14ac:dyDescent="0.25">
      <c r="A265" s="4" t="s">
        <v>20</v>
      </c>
      <c r="B265">
        <v>80</v>
      </c>
      <c r="D265" s="5" t="s">
        <v>14</v>
      </c>
      <c r="E265">
        <v>79</v>
      </c>
    </row>
    <row r="266" spans="1:5" x14ac:dyDescent="0.25">
      <c r="A266" s="4" t="s">
        <v>20</v>
      </c>
      <c r="B266">
        <v>42</v>
      </c>
      <c r="D266" s="5" t="s">
        <v>14</v>
      </c>
      <c r="E266">
        <v>889</v>
      </c>
    </row>
    <row r="267" spans="1:5" x14ac:dyDescent="0.25">
      <c r="A267" s="4" t="s">
        <v>20</v>
      </c>
      <c r="B267">
        <v>139</v>
      </c>
      <c r="D267" s="5" t="s">
        <v>14</v>
      </c>
      <c r="E267">
        <v>56</v>
      </c>
    </row>
    <row r="268" spans="1:5" x14ac:dyDescent="0.25">
      <c r="A268" s="4" t="s">
        <v>20</v>
      </c>
      <c r="B268">
        <v>159</v>
      </c>
      <c r="D268" s="5" t="s">
        <v>14</v>
      </c>
      <c r="E268">
        <v>1</v>
      </c>
    </row>
    <row r="269" spans="1:5" x14ac:dyDescent="0.25">
      <c r="A269" s="4" t="s">
        <v>20</v>
      </c>
      <c r="B269">
        <v>381</v>
      </c>
      <c r="D269" s="5" t="s">
        <v>14</v>
      </c>
      <c r="E269">
        <v>83</v>
      </c>
    </row>
    <row r="270" spans="1:5" x14ac:dyDescent="0.25">
      <c r="A270" s="4" t="s">
        <v>20</v>
      </c>
      <c r="B270">
        <v>194</v>
      </c>
      <c r="D270" s="5" t="s">
        <v>14</v>
      </c>
      <c r="E270">
        <v>2025</v>
      </c>
    </row>
    <row r="271" spans="1:5" x14ac:dyDescent="0.25">
      <c r="A271" s="4" t="s">
        <v>20</v>
      </c>
      <c r="B271">
        <v>106</v>
      </c>
      <c r="D271" s="5" t="s">
        <v>14</v>
      </c>
      <c r="E271">
        <v>14</v>
      </c>
    </row>
    <row r="272" spans="1:5" x14ac:dyDescent="0.25">
      <c r="A272" s="4" t="s">
        <v>20</v>
      </c>
      <c r="B272">
        <v>142</v>
      </c>
      <c r="D272" s="5" t="s">
        <v>14</v>
      </c>
      <c r="E272">
        <v>656</v>
      </c>
    </row>
    <row r="273" spans="1:5" x14ac:dyDescent="0.25">
      <c r="A273" s="4" t="s">
        <v>20</v>
      </c>
      <c r="B273">
        <v>211</v>
      </c>
      <c r="D273" s="5" t="s">
        <v>14</v>
      </c>
      <c r="E273">
        <v>1596</v>
      </c>
    </row>
    <row r="274" spans="1:5" x14ac:dyDescent="0.25">
      <c r="A274" s="4" t="s">
        <v>20</v>
      </c>
      <c r="B274">
        <v>2756</v>
      </c>
      <c r="D274" s="5" t="s">
        <v>14</v>
      </c>
      <c r="E274">
        <v>10</v>
      </c>
    </row>
    <row r="275" spans="1:5" x14ac:dyDescent="0.25">
      <c r="A275" s="4" t="s">
        <v>20</v>
      </c>
      <c r="B275">
        <v>173</v>
      </c>
      <c r="D275" s="5" t="s">
        <v>14</v>
      </c>
      <c r="E275">
        <v>1121</v>
      </c>
    </row>
    <row r="276" spans="1:5" x14ac:dyDescent="0.25">
      <c r="A276" s="4" t="s">
        <v>20</v>
      </c>
      <c r="B276">
        <v>87</v>
      </c>
      <c r="D276" s="5" t="s">
        <v>14</v>
      </c>
      <c r="E276">
        <v>15</v>
      </c>
    </row>
    <row r="277" spans="1:5" x14ac:dyDescent="0.25">
      <c r="A277" s="4" t="s">
        <v>20</v>
      </c>
      <c r="B277">
        <v>1572</v>
      </c>
      <c r="D277" s="5" t="s">
        <v>14</v>
      </c>
      <c r="E277">
        <v>191</v>
      </c>
    </row>
    <row r="278" spans="1:5" x14ac:dyDescent="0.25">
      <c r="A278" s="4" t="s">
        <v>20</v>
      </c>
      <c r="B278">
        <v>2346</v>
      </c>
      <c r="D278" s="5" t="s">
        <v>14</v>
      </c>
      <c r="E278">
        <v>16</v>
      </c>
    </row>
    <row r="279" spans="1:5" x14ac:dyDescent="0.25">
      <c r="A279" s="4" t="s">
        <v>20</v>
      </c>
      <c r="B279">
        <v>115</v>
      </c>
      <c r="D279" s="5" t="s">
        <v>14</v>
      </c>
      <c r="E279">
        <v>17</v>
      </c>
    </row>
    <row r="280" spans="1:5" x14ac:dyDescent="0.25">
      <c r="A280" s="4" t="s">
        <v>20</v>
      </c>
      <c r="B280">
        <v>85</v>
      </c>
      <c r="D280" s="5" t="s">
        <v>14</v>
      </c>
      <c r="E280">
        <v>34</v>
      </c>
    </row>
    <row r="281" spans="1:5" x14ac:dyDescent="0.25">
      <c r="A281" s="4" t="s">
        <v>20</v>
      </c>
      <c r="B281">
        <v>144</v>
      </c>
      <c r="D281" s="5" t="s">
        <v>14</v>
      </c>
      <c r="E281">
        <v>1</v>
      </c>
    </row>
    <row r="282" spans="1:5" x14ac:dyDescent="0.25">
      <c r="A282" s="4" t="s">
        <v>20</v>
      </c>
      <c r="B282">
        <v>2443</v>
      </c>
      <c r="D282" s="5" t="s">
        <v>14</v>
      </c>
      <c r="E282">
        <v>1274</v>
      </c>
    </row>
    <row r="283" spans="1:5" x14ac:dyDescent="0.25">
      <c r="A283" s="4" t="s">
        <v>20</v>
      </c>
      <c r="B283">
        <v>64</v>
      </c>
      <c r="D283" s="5" t="s">
        <v>14</v>
      </c>
      <c r="E283">
        <v>210</v>
      </c>
    </row>
    <row r="284" spans="1:5" x14ac:dyDescent="0.25">
      <c r="A284" s="4" t="s">
        <v>20</v>
      </c>
      <c r="B284">
        <v>268</v>
      </c>
      <c r="D284" s="5" t="s">
        <v>14</v>
      </c>
      <c r="E284">
        <v>248</v>
      </c>
    </row>
    <row r="285" spans="1:5" x14ac:dyDescent="0.25">
      <c r="A285" s="4" t="s">
        <v>20</v>
      </c>
      <c r="B285">
        <v>195</v>
      </c>
      <c r="D285" s="5" t="s">
        <v>14</v>
      </c>
      <c r="E285">
        <v>513</v>
      </c>
    </row>
    <row r="286" spans="1:5" x14ac:dyDescent="0.25">
      <c r="A286" s="4" t="s">
        <v>20</v>
      </c>
      <c r="B286">
        <v>186</v>
      </c>
      <c r="D286" s="5" t="s">
        <v>14</v>
      </c>
      <c r="E286">
        <v>3410</v>
      </c>
    </row>
    <row r="287" spans="1:5" x14ac:dyDescent="0.25">
      <c r="A287" s="4" t="s">
        <v>20</v>
      </c>
      <c r="B287">
        <v>460</v>
      </c>
      <c r="D287" s="5" t="s">
        <v>14</v>
      </c>
      <c r="E287">
        <v>10</v>
      </c>
    </row>
    <row r="288" spans="1:5" x14ac:dyDescent="0.25">
      <c r="A288" s="4" t="s">
        <v>20</v>
      </c>
      <c r="B288">
        <v>2528</v>
      </c>
      <c r="D288" s="5" t="s">
        <v>14</v>
      </c>
      <c r="E288">
        <v>2201</v>
      </c>
    </row>
    <row r="289" spans="1:5" x14ac:dyDescent="0.25">
      <c r="A289" s="4" t="s">
        <v>20</v>
      </c>
      <c r="B289">
        <v>3657</v>
      </c>
      <c r="D289" s="5" t="s">
        <v>14</v>
      </c>
      <c r="E289">
        <v>676</v>
      </c>
    </row>
    <row r="290" spans="1:5" x14ac:dyDescent="0.25">
      <c r="A290" s="4" t="s">
        <v>20</v>
      </c>
      <c r="B290">
        <v>131</v>
      </c>
      <c r="D290" s="5" t="s">
        <v>14</v>
      </c>
      <c r="E290">
        <v>831</v>
      </c>
    </row>
    <row r="291" spans="1:5" x14ac:dyDescent="0.25">
      <c r="A291" s="4" t="s">
        <v>20</v>
      </c>
      <c r="B291">
        <v>239</v>
      </c>
      <c r="D291" s="5" t="s">
        <v>14</v>
      </c>
      <c r="E291">
        <v>859</v>
      </c>
    </row>
    <row r="292" spans="1:5" x14ac:dyDescent="0.25">
      <c r="A292" s="4" t="s">
        <v>20</v>
      </c>
      <c r="B292">
        <v>78</v>
      </c>
      <c r="D292" s="5" t="s">
        <v>14</v>
      </c>
      <c r="E292">
        <v>45</v>
      </c>
    </row>
    <row r="293" spans="1:5" x14ac:dyDescent="0.25">
      <c r="A293" s="4" t="s">
        <v>20</v>
      </c>
      <c r="B293">
        <v>1773</v>
      </c>
      <c r="D293" s="5" t="s">
        <v>14</v>
      </c>
      <c r="E293">
        <v>6</v>
      </c>
    </row>
    <row r="294" spans="1:5" x14ac:dyDescent="0.25">
      <c r="A294" s="4" t="s">
        <v>20</v>
      </c>
      <c r="B294">
        <v>32</v>
      </c>
      <c r="D294" s="5" t="s">
        <v>14</v>
      </c>
      <c r="E294">
        <v>7</v>
      </c>
    </row>
    <row r="295" spans="1:5" x14ac:dyDescent="0.25">
      <c r="A295" s="4" t="s">
        <v>20</v>
      </c>
      <c r="B295">
        <v>369</v>
      </c>
      <c r="D295" s="5" t="s">
        <v>14</v>
      </c>
      <c r="E295">
        <v>31</v>
      </c>
    </row>
    <row r="296" spans="1:5" x14ac:dyDescent="0.25">
      <c r="A296" s="4" t="s">
        <v>20</v>
      </c>
      <c r="B296">
        <v>89</v>
      </c>
      <c r="D296" s="5" t="s">
        <v>14</v>
      </c>
      <c r="E296">
        <v>78</v>
      </c>
    </row>
    <row r="297" spans="1:5" x14ac:dyDescent="0.25">
      <c r="A297" s="4" t="s">
        <v>20</v>
      </c>
      <c r="B297">
        <v>147</v>
      </c>
      <c r="D297" s="5" t="s">
        <v>14</v>
      </c>
      <c r="E297">
        <v>1225</v>
      </c>
    </row>
    <row r="298" spans="1:5" x14ac:dyDescent="0.25">
      <c r="A298" s="4" t="s">
        <v>20</v>
      </c>
      <c r="B298">
        <v>126</v>
      </c>
      <c r="D298" s="5" t="s">
        <v>14</v>
      </c>
      <c r="E298">
        <v>1</v>
      </c>
    </row>
    <row r="299" spans="1:5" x14ac:dyDescent="0.25">
      <c r="A299" s="4" t="s">
        <v>20</v>
      </c>
      <c r="B299">
        <v>2218</v>
      </c>
      <c r="D299" s="5" t="s">
        <v>14</v>
      </c>
      <c r="E299">
        <v>67</v>
      </c>
    </row>
    <row r="300" spans="1:5" x14ac:dyDescent="0.25">
      <c r="A300" s="4" t="s">
        <v>20</v>
      </c>
      <c r="B300">
        <v>202</v>
      </c>
      <c r="D300" s="5" t="s">
        <v>14</v>
      </c>
      <c r="E300">
        <v>19</v>
      </c>
    </row>
    <row r="301" spans="1:5" x14ac:dyDescent="0.25">
      <c r="A301" s="4" t="s">
        <v>20</v>
      </c>
      <c r="B301">
        <v>140</v>
      </c>
      <c r="D301" s="5" t="s">
        <v>14</v>
      </c>
      <c r="E301">
        <v>2108</v>
      </c>
    </row>
    <row r="302" spans="1:5" x14ac:dyDescent="0.25">
      <c r="A302" s="4" t="s">
        <v>20</v>
      </c>
      <c r="B302">
        <v>1052</v>
      </c>
      <c r="D302" s="5" t="s">
        <v>14</v>
      </c>
      <c r="E302">
        <v>679</v>
      </c>
    </row>
    <row r="303" spans="1:5" x14ac:dyDescent="0.25">
      <c r="A303" s="4" t="s">
        <v>20</v>
      </c>
      <c r="B303">
        <v>247</v>
      </c>
      <c r="D303" s="5" t="s">
        <v>14</v>
      </c>
      <c r="E303">
        <v>36</v>
      </c>
    </row>
    <row r="304" spans="1:5" x14ac:dyDescent="0.25">
      <c r="A304" s="4" t="s">
        <v>20</v>
      </c>
      <c r="B304">
        <v>84</v>
      </c>
      <c r="D304" s="5" t="s">
        <v>14</v>
      </c>
      <c r="E304">
        <v>47</v>
      </c>
    </row>
    <row r="305" spans="1:5" x14ac:dyDescent="0.25">
      <c r="A305" s="4" t="s">
        <v>20</v>
      </c>
      <c r="B305">
        <v>88</v>
      </c>
      <c r="D305" s="5" t="s">
        <v>14</v>
      </c>
      <c r="E305">
        <v>70</v>
      </c>
    </row>
    <row r="306" spans="1:5" x14ac:dyDescent="0.25">
      <c r="A306" s="4" t="s">
        <v>20</v>
      </c>
      <c r="B306">
        <v>156</v>
      </c>
      <c r="D306" s="5" t="s">
        <v>14</v>
      </c>
      <c r="E306">
        <v>154</v>
      </c>
    </row>
    <row r="307" spans="1:5" x14ac:dyDescent="0.25">
      <c r="A307" s="4" t="s">
        <v>20</v>
      </c>
      <c r="B307">
        <v>2985</v>
      </c>
      <c r="D307" s="5" t="s">
        <v>14</v>
      </c>
      <c r="E307">
        <v>22</v>
      </c>
    </row>
    <row r="308" spans="1:5" x14ac:dyDescent="0.25">
      <c r="A308" s="4" t="s">
        <v>20</v>
      </c>
      <c r="B308">
        <v>762</v>
      </c>
      <c r="D308" s="5" t="s">
        <v>14</v>
      </c>
      <c r="E308">
        <v>1758</v>
      </c>
    </row>
    <row r="309" spans="1:5" x14ac:dyDescent="0.25">
      <c r="A309" s="4" t="s">
        <v>20</v>
      </c>
      <c r="B309">
        <v>554</v>
      </c>
      <c r="D309" s="5" t="s">
        <v>14</v>
      </c>
      <c r="E309">
        <v>94</v>
      </c>
    </row>
    <row r="310" spans="1:5" x14ac:dyDescent="0.25">
      <c r="A310" s="4" t="s">
        <v>20</v>
      </c>
      <c r="B310">
        <v>135</v>
      </c>
      <c r="D310" s="5" t="s">
        <v>14</v>
      </c>
      <c r="E310">
        <v>33</v>
      </c>
    </row>
    <row r="311" spans="1:5" x14ac:dyDescent="0.25">
      <c r="A311" s="4" t="s">
        <v>20</v>
      </c>
      <c r="B311">
        <v>122</v>
      </c>
      <c r="D311" s="5" t="s">
        <v>14</v>
      </c>
      <c r="E311">
        <v>1</v>
      </c>
    </row>
    <row r="312" spans="1:5" x14ac:dyDescent="0.25">
      <c r="A312" s="4" t="s">
        <v>20</v>
      </c>
      <c r="B312">
        <v>221</v>
      </c>
      <c r="D312" s="5" t="s">
        <v>14</v>
      </c>
      <c r="E312">
        <v>31</v>
      </c>
    </row>
    <row r="313" spans="1:5" x14ac:dyDescent="0.25">
      <c r="A313" s="4" t="s">
        <v>20</v>
      </c>
      <c r="B313">
        <v>126</v>
      </c>
      <c r="D313" s="5" t="s">
        <v>14</v>
      </c>
      <c r="E313">
        <v>35</v>
      </c>
    </row>
    <row r="314" spans="1:5" x14ac:dyDescent="0.25">
      <c r="A314" s="4" t="s">
        <v>20</v>
      </c>
      <c r="B314">
        <v>1022</v>
      </c>
      <c r="D314" s="5" t="s">
        <v>14</v>
      </c>
      <c r="E314">
        <v>63</v>
      </c>
    </row>
    <row r="315" spans="1:5" x14ac:dyDescent="0.25">
      <c r="A315" s="4" t="s">
        <v>20</v>
      </c>
      <c r="B315">
        <v>3177</v>
      </c>
      <c r="D315" s="5" t="s">
        <v>14</v>
      </c>
      <c r="E315">
        <v>526</v>
      </c>
    </row>
    <row r="316" spans="1:5" x14ac:dyDescent="0.25">
      <c r="A316" s="4" t="s">
        <v>20</v>
      </c>
      <c r="B316">
        <v>198</v>
      </c>
      <c r="D316" s="5" t="s">
        <v>14</v>
      </c>
      <c r="E316">
        <v>121</v>
      </c>
    </row>
    <row r="317" spans="1:5" x14ac:dyDescent="0.25">
      <c r="A317" s="4" t="s">
        <v>20</v>
      </c>
      <c r="B317">
        <v>85</v>
      </c>
      <c r="D317" s="5" t="s">
        <v>14</v>
      </c>
      <c r="E317">
        <v>67</v>
      </c>
    </row>
    <row r="318" spans="1:5" x14ac:dyDescent="0.25">
      <c r="A318" s="4" t="s">
        <v>20</v>
      </c>
      <c r="B318">
        <v>3596</v>
      </c>
      <c r="D318" s="5" t="s">
        <v>14</v>
      </c>
      <c r="E318">
        <v>57</v>
      </c>
    </row>
    <row r="319" spans="1:5" x14ac:dyDescent="0.25">
      <c r="A319" s="4" t="s">
        <v>20</v>
      </c>
      <c r="B319">
        <v>244</v>
      </c>
      <c r="D319" s="5" t="s">
        <v>14</v>
      </c>
      <c r="E319">
        <v>1229</v>
      </c>
    </row>
    <row r="320" spans="1:5" x14ac:dyDescent="0.25">
      <c r="A320" s="4" t="s">
        <v>20</v>
      </c>
      <c r="B320">
        <v>5180</v>
      </c>
      <c r="D320" s="5" t="s">
        <v>14</v>
      </c>
      <c r="E320">
        <v>12</v>
      </c>
    </row>
    <row r="321" spans="1:5" x14ac:dyDescent="0.25">
      <c r="A321" s="4" t="s">
        <v>20</v>
      </c>
      <c r="B321">
        <v>589</v>
      </c>
      <c r="D321" s="5" t="s">
        <v>14</v>
      </c>
      <c r="E321">
        <v>452</v>
      </c>
    </row>
    <row r="322" spans="1:5" x14ac:dyDescent="0.25">
      <c r="A322" s="4" t="s">
        <v>20</v>
      </c>
      <c r="B322">
        <v>2725</v>
      </c>
      <c r="D322" s="5" t="s">
        <v>14</v>
      </c>
      <c r="E322">
        <v>1886</v>
      </c>
    </row>
    <row r="323" spans="1:5" x14ac:dyDescent="0.25">
      <c r="A323" s="4" t="s">
        <v>20</v>
      </c>
      <c r="B323">
        <v>300</v>
      </c>
      <c r="D323" s="5" t="s">
        <v>14</v>
      </c>
      <c r="E323">
        <v>1825</v>
      </c>
    </row>
    <row r="324" spans="1:5" x14ac:dyDescent="0.25">
      <c r="A324" s="4" t="s">
        <v>20</v>
      </c>
      <c r="B324">
        <v>144</v>
      </c>
      <c r="D324" s="5" t="s">
        <v>14</v>
      </c>
      <c r="E324">
        <v>31</v>
      </c>
    </row>
    <row r="325" spans="1:5" x14ac:dyDescent="0.25">
      <c r="A325" s="4" t="s">
        <v>20</v>
      </c>
      <c r="B325">
        <v>87</v>
      </c>
      <c r="D325" s="5" t="s">
        <v>14</v>
      </c>
      <c r="E325">
        <v>107</v>
      </c>
    </row>
    <row r="326" spans="1:5" x14ac:dyDescent="0.25">
      <c r="A326" s="4" t="s">
        <v>20</v>
      </c>
      <c r="B326">
        <v>3116</v>
      </c>
      <c r="D326" s="5" t="s">
        <v>14</v>
      </c>
      <c r="E326">
        <v>27</v>
      </c>
    </row>
    <row r="327" spans="1:5" x14ac:dyDescent="0.25">
      <c r="A327" s="4" t="s">
        <v>20</v>
      </c>
      <c r="B327">
        <v>909</v>
      </c>
      <c r="D327" s="5" t="s">
        <v>14</v>
      </c>
      <c r="E327">
        <v>1221</v>
      </c>
    </row>
    <row r="328" spans="1:5" x14ac:dyDescent="0.25">
      <c r="A328" s="4" t="s">
        <v>20</v>
      </c>
      <c r="B328">
        <v>1613</v>
      </c>
      <c r="D328" s="5" t="s">
        <v>14</v>
      </c>
      <c r="E328">
        <v>1</v>
      </c>
    </row>
    <row r="329" spans="1:5" x14ac:dyDescent="0.25">
      <c r="A329" s="4" t="s">
        <v>20</v>
      </c>
      <c r="B329">
        <v>136</v>
      </c>
      <c r="D329" s="5" t="s">
        <v>14</v>
      </c>
      <c r="E329">
        <v>16</v>
      </c>
    </row>
    <row r="330" spans="1:5" x14ac:dyDescent="0.25">
      <c r="A330" s="4" t="s">
        <v>20</v>
      </c>
      <c r="B330">
        <v>130</v>
      </c>
      <c r="D330" s="5" t="s">
        <v>14</v>
      </c>
      <c r="E330">
        <v>41</v>
      </c>
    </row>
    <row r="331" spans="1:5" x14ac:dyDescent="0.25">
      <c r="A331" s="4" t="s">
        <v>20</v>
      </c>
      <c r="B331">
        <v>102</v>
      </c>
      <c r="D331" s="5" t="s">
        <v>14</v>
      </c>
      <c r="E331">
        <v>523</v>
      </c>
    </row>
    <row r="332" spans="1:5" x14ac:dyDescent="0.25">
      <c r="A332" s="4" t="s">
        <v>20</v>
      </c>
      <c r="B332">
        <v>4006</v>
      </c>
      <c r="D332" s="5" t="s">
        <v>14</v>
      </c>
      <c r="E332">
        <v>141</v>
      </c>
    </row>
    <row r="333" spans="1:5" x14ac:dyDescent="0.25">
      <c r="A333" s="4" t="s">
        <v>20</v>
      </c>
      <c r="B333">
        <v>1629</v>
      </c>
      <c r="D333" s="5" t="s">
        <v>14</v>
      </c>
      <c r="E333">
        <v>52</v>
      </c>
    </row>
    <row r="334" spans="1:5" x14ac:dyDescent="0.25">
      <c r="A334" s="4" t="s">
        <v>20</v>
      </c>
      <c r="B334">
        <v>2188</v>
      </c>
      <c r="D334" s="5" t="s">
        <v>14</v>
      </c>
      <c r="E334">
        <v>225</v>
      </c>
    </row>
    <row r="335" spans="1:5" x14ac:dyDescent="0.25">
      <c r="A335" s="4" t="s">
        <v>20</v>
      </c>
      <c r="B335">
        <v>2409</v>
      </c>
      <c r="D335" s="5" t="s">
        <v>14</v>
      </c>
      <c r="E335">
        <v>38</v>
      </c>
    </row>
    <row r="336" spans="1:5" x14ac:dyDescent="0.25">
      <c r="A336" s="4" t="s">
        <v>20</v>
      </c>
      <c r="B336">
        <v>194</v>
      </c>
      <c r="D336" s="5" t="s">
        <v>14</v>
      </c>
      <c r="E336">
        <v>15</v>
      </c>
    </row>
    <row r="337" spans="1:5" x14ac:dyDescent="0.25">
      <c r="A337" s="4" t="s">
        <v>20</v>
      </c>
      <c r="B337">
        <v>1140</v>
      </c>
      <c r="D337" s="5" t="s">
        <v>14</v>
      </c>
      <c r="E337">
        <v>37</v>
      </c>
    </row>
    <row r="338" spans="1:5" x14ac:dyDescent="0.25">
      <c r="A338" s="4" t="s">
        <v>20</v>
      </c>
      <c r="B338">
        <v>102</v>
      </c>
      <c r="D338" s="5" t="s">
        <v>14</v>
      </c>
      <c r="E338">
        <v>112</v>
      </c>
    </row>
    <row r="339" spans="1:5" x14ac:dyDescent="0.25">
      <c r="A339" s="4" t="s">
        <v>20</v>
      </c>
      <c r="B339">
        <v>2857</v>
      </c>
      <c r="D339" s="5" t="s">
        <v>14</v>
      </c>
      <c r="E339">
        <v>21</v>
      </c>
    </row>
    <row r="340" spans="1:5" x14ac:dyDescent="0.25">
      <c r="A340" s="4" t="s">
        <v>20</v>
      </c>
      <c r="B340">
        <v>107</v>
      </c>
      <c r="D340" s="5" t="s">
        <v>14</v>
      </c>
      <c r="E340">
        <v>67</v>
      </c>
    </row>
    <row r="341" spans="1:5" x14ac:dyDescent="0.25">
      <c r="A341" s="4" t="s">
        <v>20</v>
      </c>
      <c r="B341">
        <v>160</v>
      </c>
      <c r="D341" s="5" t="s">
        <v>14</v>
      </c>
      <c r="E341">
        <v>78</v>
      </c>
    </row>
    <row r="342" spans="1:5" x14ac:dyDescent="0.25">
      <c r="A342" s="4" t="s">
        <v>20</v>
      </c>
      <c r="B342">
        <v>2230</v>
      </c>
      <c r="D342" s="5" t="s">
        <v>14</v>
      </c>
      <c r="E342">
        <v>67</v>
      </c>
    </row>
    <row r="343" spans="1:5" x14ac:dyDescent="0.25">
      <c r="A343" s="4" t="s">
        <v>20</v>
      </c>
      <c r="B343">
        <v>316</v>
      </c>
      <c r="D343" s="5" t="s">
        <v>14</v>
      </c>
      <c r="E343">
        <v>263</v>
      </c>
    </row>
    <row r="344" spans="1:5" x14ac:dyDescent="0.25">
      <c r="A344" s="4" t="s">
        <v>20</v>
      </c>
      <c r="B344">
        <v>117</v>
      </c>
      <c r="D344" s="5" t="s">
        <v>14</v>
      </c>
      <c r="E344">
        <v>1691</v>
      </c>
    </row>
    <row r="345" spans="1:5" x14ac:dyDescent="0.25">
      <c r="A345" s="4" t="s">
        <v>20</v>
      </c>
      <c r="B345">
        <v>6406</v>
      </c>
      <c r="D345" s="5" t="s">
        <v>14</v>
      </c>
      <c r="E345">
        <v>181</v>
      </c>
    </row>
    <row r="346" spans="1:5" x14ac:dyDescent="0.25">
      <c r="A346" s="4" t="s">
        <v>20</v>
      </c>
      <c r="B346">
        <v>192</v>
      </c>
      <c r="D346" s="5" t="s">
        <v>14</v>
      </c>
      <c r="E346">
        <v>13</v>
      </c>
    </row>
    <row r="347" spans="1:5" x14ac:dyDescent="0.25">
      <c r="A347" s="4" t="s">
        <v>20</v>
      </c>
      <c r="B347">
        <v>26</v>
      </c>
      <c r="D347" s="5" t="s">
        <v>14</v>
      </c>
      <c r="E347">
        <v>1</v>
      </c>
    </row>
    <row r="348" spans="1:5" x14ac:dyDescent="0.25">
      <c r="A348" s="4" t="s">
        <v>20</v>
      </c>
      <c r="B348">
        <v>723</v>
      </c>
      <c r="D348" s="5" t="s">
        <v>14</v>
      </c>
      <c r="E348">
        <v>21</v>
      </c>
    </row>
    <row r="349" spans="1:5" x14ac:dyDescent="0.25">
      <c r="A349" s="4" t="s">
        <v>20</v>
      </c>
      <c r="B349">
        <v>170</v>
      </c>
      <c r="D349" s="5" t="s">
        <v>14</v>
      </c>
      <c r="E349">
        <v>830</v>
      </c>
    </row>
    <row r="350" spans="1:5" x14ac:dyDescent="0.25">
      <c r="A350" s="4" t="s">
        <v>20</v>
      </c>
      <c r="B350">
        <v>238</v>
      </c>
      <c r="D350" s="5" t="s">
        <v>14</v>
      </c>
      <c r="E350">
        <v>130</v>
      </c>
    </row>
    <row r="351" spans="1:5" x14ac:dyDescent="0.25">
      <c r="A351" s="4" t="s">
        <v>20</v>
      </c>
      <c r="B351">
        <v>55</v>
      </c>
      <c r="D351" s="5" t="s">
        <v>14</v>
      </c>
      <c r="E351">
        <v>55</v>
      </c>
    </row>
    <row r="352" spans="1:5" x14ac:dyDescent="0.25">
      <c r="A352" s="4" t="s">
        <v>20</v>
      </c>
      <c r="B352">
        <v>128</v>
      </c>
      <c r="D352" s="5" t="s">
        <v>14</v>
      </c>
      <c r="E352">
        <v>114</v>
      </c>
    </row>
    <row r="353" spans="1:5" x14ac:dyDescent="0.25">
      <c r="A353" s="4" t="s">
        <v>20</v>
      </c>
      <c r="B353">
        <v>2144</v>
      </c>
      <c r="D353" s="5" t="s">
        <v>14</v>
      </c>
      <c r="E353">
        <v>594</v>
      </c>
    </row>
    <row r="354" spans="1:5" x14ac:dyDescent="0.25">
      <c r="A354" s="4" t="s">
        <v>20</v>
      </c>
      <c r="B354">
        <v>2693</v>
      </c>
      <c r="D354" s="5" t="s">
        <v>14</v>
      </c>
      <c r="E354">
        <v>24</v>
      </c>
    </row>
    <row r="355" spans="1:5" x14ac:dyDescent="0.25">
      <c r="A355" s="4" t="s">
        <v>20</v>
      </c>
      <c r="B355">
        <v>432</v>
      </c>
      <c r="D355" s="5" t="s">
        <v>14</v>
      </c>
      <c r="E355">
        <v>252</v>
      </c>
    </row>
    <row r="356" spans="1:5" x14ac:dyDescent="0.25">
      <c r="A356" s="4" t="s">
        <v>20</v>
      </c>
      <c r="B356">
        <v>189</v>
      </c>
      <c r="D356" s="5" t="s">
        <v>14</v>
      </c>
      <c r="E356">
        <v>67</v>
      </c>
    </row>
    <row r="357" spans="1:5" x14ac:dyDescent="0.25">
      <c r="A357" s="4" t="s">
        <v>20</v>
      </c>
      <c r="B357">
        <v>154</v>
      </c>
      <c r="D357" s="5" t="s">
        <v>14</v>
      </c>
      <c r="E357">
        <v>742</v>
      </c>
    </row>
    <row r="358" spans="1:5" x14ac:dyDescent="0.25">
      <c r="A358" s="4" t="s">
        <v>20</v>
      </c>
      <c r="B358">
        <v>96</v>
      </c>
      <c r="D358" s="5" t="s">
        <v>14</v>
      </c>
      <c r="E358">
        <v>75</v>
      </c>
    </row>
    <row r="359" spans="1:5" x14ac:dyDescent="0.25">
      <c r="A359" s="4" t="s">
        <v>20</v>
      </c>
      <c r="B359">
        <v>3063</v>
      </c>
      <c r="D359" s="5" t="s">
        <v>14</v>
      </c>
      <c r="E359">
        <v>4405</v>
      </c>
    </row>
    <row r="360" spans="1:5" x14ac:dyDescent="0.25">
      <c r="A360" s="4" t="s">
        <v>20</v>
      </c>
      <c r="B360">
        <v>2266</v>
      </c>
      <c r="D360" s="5" t="s">
        <v>14</v>
      </c>
      <c r="E360">
        <v>92</v>
      </c>
    </row>
    <row r="361" spans="1:5" x14ac:dyDescent="0.25">
      <c r="A361" s="4" t="s">
        <v>20</v>
      </c>
      <c r="B361">
        <v>194</v>
      </c>
      <c r="D361" s="5" t="s">
        <v>14</v>
      </c>
      <c r="E361">
        <v>64</v>
      </c>
    </row>
    <row r="362" spans="1:5" x14ac:dyDescent="0.25">
      <c r="A362" s="4" t="s">
        <v>20</v>
      </c>
      <c r="B362">
        <v>129</v>
      </c>
      <c r="D362" s="5" t="s">
        <v>14</v>
      </c>
      <c r="E362">
        <v>64</v>
      </c>
    </row>
    <row r="363" spans="1:5" x14ac:dyDescent="0.25">
      <c r="A363" s="4" t="s">
        <v>20</v>
      </c>
      <c r="B363">
        <v>375</v>
      </c>
      <c r="D363" s="5" t="s">
        <v>14</v>
      </c>
      <c r="E363">
        <v>842</v>
      </c>
    </row>
    <row r="364" spans="1:5" x14ac:dyDescent="0.25">
      <c r="A364" s="4" t="s">
        <v>20</v>
      </c>
      <c r="B364">
        <v>409</v>
      </c>
      <c r="D364" s="5" t="s">
        <v>14</v>
      </c>
      <c r="E364">
        <v>112</v>
      </c>
    </row>
    <row r="365" spans="1:5" x14ac:dyDescent="0.25">
      <c r="A365" s="4" t="s">
        <v>20</v>
      </c>
      <c r="B365">
        <v>234</v>
      </c>
      <c r="D365" s="5" t="s">
        <v>14</v>
      </c>
      <c r="E365">
        <v>374</v>
      </c>
    </row>
    <row r="366" spans="1:5" x14ac:dyDescent="0.25">
      <c r="A366" s="4" t="s">
        <v>20</v>
      </c>
      <c r="B366">
        <v>3016</v>
      </c>
    </row>
    <row r="367" spans="1:5" x14ac:dyDescent="0.25">
      <c r="A367" s="4" t="s">
        <v>20</v>
      </c>
      <c r="B367">
        <v>264</v>
      </c>
      <c r="D367" s="12" t="s">
        <v>2106</v>
      </c>
      <c r="E367">
        <f>AVERAGE(E2:E365)</f>
        <v>585.61538461538464</v>
      </c>
    </row>
    <row r="368" spans="1:5" x14ac:dyDescent="0.25">
      <c r="A368" s="4" t="s">
        <v>20</v>
      </c>
      <c r="B368">
        <v>272</v>
      </c>
      <c r="D368" s="12" t="s">
        <v>2107</v>
      </c>
      <c r="E368">
        <f>MEDIAN(E2:E365)</f>
        <v>114.5</v>
      </c>
    </row>
    <row r="369" spans="1:5" x14ac:dyDescent="0.25">
      <c r="A369" s="4" t="s">
        <v>20</v>
      </c>
      <c r="B369">
        <v>419</v>
      </c>
      <c r="D369" s="12" t="s">
        <v>2108</v>
      </c>
      <c r="E369">
        <f>MIN(E2:E365)</f>
        <v>0</v>
      </c>
    </row>
    <row r="370" spans="1:5" x14ac:dyDescent="0.25">
      <c r="A370" s="4" t="s">
        <v>20</v>
      </c>
      <c r="B370">
        <v>1621</v>
      </c>
      <c r="D370" s="12" t="s">
        <v>2109</v>
      </c>
      <c r="E370">
        <f>MAX(E2:E365)</f>
        <v>6080</v>
      </c>
    </row>
    <row r="371" spans="1:5" x14ac:dyDescent="0.25">
      <c r="A371" s="4" t="s">
        <v>20</v>
      </c>
      <c r="B371">
        <v>1101</v>
      </c>
      <c r="D371" s="12" t="s">
        <v>2110</v>
      </c>
      <c r="E371">
        <f>_xlfn.VAR.S(E2:E365)</f>
        <v>924113.45496927318</v>
      </c>
    </row>
    <row r="372" spans="1:5" x14ac:dyDescent="0.25">
      <c r="A372" s="4" t="s">
        <v>20</v>
      </c>
      <c r="B372">
        <v>1073</v>
      </c>
      <c r="D372" s="12" t="s">
        <v>2111</v>
      </c>
      <c r="E372">
        <f>_xlfn.STDEV.S(E2:E365)</f>
        <v>961.30819978260524</v>
      </c>
    </row>
    <row r="373" spans="1:5" x14ac:dyDescent="0.25">
      <c r="A373" s="4" t="s">
        <v>20</v>
      </c>
      <c r="B373">
        <v>331</v>
      </c>
    </row>
    <row r="374" spans="1:5" x14ac:dyDescent="0.25">
      <c r="A374" s="4" t="s">
        <v>20</v>
      </c>
      <c r="B374">
        <v>1170</v>
      </c>
    </row>
    <row r="375" spans="1:5" x14ac:dyDescent="0.25">
      <c r="A375" s="4" t="s">
        <v>20</v>
      </c>
      <c r="B375">
        <v>363</v>
      </c>
    </row>
    <row r="376" spans="1:5" x14ac:dyDescent="0.25">
      <c r="A376" s="4" t="s">
        <v>20</v>
      </c>
      <c r="B376">
        <v>103</v>
      </c>
    </row>
    <row r="377" spans="1:5" x14ac:dyDescent="0.25">
      <c r="A377" s="4" t="s">
        <v>20</v>
      </c>
      <c r="B377">
        <v>147</v>
      </c>
    </row>
    <row r="378" spans="1:5" x14ac:dyDescent="0.25">
      <c r="A378" s="4" t="s">
        <v>20</v>
      </c>
      <c r="B378">
        <v>110</v>
      </c>
    </row>
    <row r="379" spans="1:5" x14ac:dyDescent="0.25">
      <c r="A379" s="4" t="s">
        <v>20</v>
      </c>
      <c r="B379">
        <v>134</v>
      </c>
    </row>
    <row r="380" spans="1:5" x14ac:dyDescent="0.25">
      <c r="A380" s="4" t="s">
        <v>20</v>
      </c>
      <c r="B380">
        <v>269</v>
      </c>
    </row>
    <row r="381" spans="1:5" x14ac:dyDescent="0.25">
      <c r="A381" s="4" t="s">
        <v>20</v>
      </c>
      <c r="B381">
        <v>175</v>
      </c>
    </row>
    <row r="382" spans="1:5" x14ac:dyDescent="0.25">
      <c r="A382" s="4" t="s">
        <v>20</v>
      </c>
      <c r="B382">
        <v>69</v>
      </c>
    </row>
    <row r="383" spans="1:5" x14ac:dyDescent="0.25">
      <c r="A383" s="4" t="s">
        <v>20</v>
      </c>
      <c r="B383">
        <v>190</v>
      </c>
    </row>
    <row r="384" spans="1:5" x14ac:dyDescent="0.25">
      <c r="A384" s="4" t="s">
        <v>20</v>
      </c>
      <c r="B384">
        <v>237</v>
      </c>
    </row>
    <row r="385" spans="1:2" x14ac:dyDescent="0.25">
      <c r="A385" s="4" t="s">
        <v>20</v>
      </c>
      <c r="B385">
        <v>196</v>
      </c>
    </row>
    <row r="386" spans="1:2" x14ac:dyDescent="0.25">
      <c r="A386" s="4" t="s">
        <v>20</v>
      </c>
      <c r="B386">
        <v>7295</v>
      </c>
    </row>
    <row r="387" spans="1:2" x14ac:dyDescent="0.25">
      <c r="A387" s="4" t="s">
        <v>20</v>
      </c>
      <c r="B387">
        <v>2893</v>
      </c>
    </row>
    <row r="388" spans="1:2" x14ac:dyDescent="0.25">
      <c r="A388" s="4" t="s">
        <v>20</v>
      </c>
      <c r="B388">
        <v>820</v>
      </c>
    </row>
    <row r="389" spans="1:2" x14ac:dyDescent="0.25">
      <c r="A389" s="4" t="s">
        <v>20</v>
      </c>
      <c r="B389">
        <v>2038</v>
      </c>
    </row>
    <row r="390" spans="1:2" x14ac:dyDescent="0.25">
      <c r="A390" s="4" t="s">
        <v>20</v>
      </c>
      <c r="B390">
        <v>116</v>
      </c>
    </row>
    <row r="391" spans="1:2" x14ac:dyDescent="0.25">
      <c r="A391" s="4" t="s">
        <v>20</v>
      </c>
      <c r="B391">
        <v>1345</v>
      </c>
    </row>
    <row r="392" spans="1:2" x14ac:dyDescent="0.25">
      <c r="A392" s="4" t="s">
        <v>20</v>
      </c>
      <c r="B392">
        <v>168</v>
      </c>
    </row>
    <row r="393" spans="1:2" x14ac:dyDescent="0.25">
      <c r="A393" s="4" t="s">
        <v>20</v>
      </c>
      <c r="B393">
        <v>137</v>
      </c>
    </row>
    <row r="394" spans="1:2" x14ac:dyDescent="0.25">
      <c r="A394" s="4" t="s">
        <v>20</v>
      </c>
      <c r="B394">
        <v>186</v>
      </c>
    </row>
    <row r="395" spans="1:2" x14ac:dyDescent="0.25">
      <c r="A395" s="4" t="s">
        <v>20</v>
      </c>
      <c r="B395">
        <v>125</v>
      </c>
    </row>
    <row r="396" spans="1:2" x14ac:dyDescent="0.25">
      <c r="A396" s="4" t="s">
        <v>20</v>
      </c>
      <c r="B396">
        <v>202</v>
      </c>
    </row>
    <row r="397" spans="1:2" x14ac:dyDescent="0.25">
      <c r="A397" s="4" t="s">
        <v>20</v>
      </c>
      <c r="B397">
        <v>103</v>
      </c>
    </row>
    <row r="398" spans="1:2" x14ac:dyDescent="0.25">
      <c r="A398" s="4" t="s">
        <v>20</v>
      </c>
      <c r="B398">
        <v>1785</v>
      </c>
    </row>
    <row r="399" spans="1:2" x14ac:dyDescent="0.25">
      <c r="A399" s="4" t="s">
        <v>20</v>
      </c>
      <c r="B399">
        <v>157</v>
      </c>
    </row>
    <row r="400" spans="1:2" x14ac:dyDescent="0.25">
      <c r="A400" s="4" t="s">
        <v>20</v>
      </c>
      <c r="B400">
        <v>555</v>
      </c>
    </row>
    <row r="401" spans="1:2" x14ac:dyDescent="0.25">
      <c r="A401" s="4" t="s">
        <v>20</v>
      </c>
      <c r="B401">
        <v>297</v>
      </c>
    </row>
    <row r="402" spans="1:2" x14ac:dyDescent="0.25">
      <c r="A402" s="4" t="s">
        <v>20</v>
      </c>
      <c r="B402">
        <v>123</v>
      </c>
    </row>
    <row r="403" spans="1:2" x14ac:dyDescent="0.25">
      <c r="A403" s="4" t="s">
        <v>20</v>
      </c>
      <c r="B403">
        <v>3036</v>
      </c>
    </row>
    <row r="404" spans="1:2" x14ac:dyDescent="0.25">
      <c r="A404" s="4" t="s">
        <v>20</v>
      </c>
      <c r="B404">
        <v>144</v>
      </c>
    </row>
    <row r="405" spans="1:2" x14ac:dyDescent="0.25">
      <c r="A405" s="4" t="s">
        <v>20</v>
      </c>
      <c r="B405">
        <v>121</v>
      </c>
    </row>
    <row r="406" spans="1:2" x14ac:dyDescent="0.25">
      <c r="A406" s="4" t="s">
        <v>20</v>
      </c>
      <c r="B406">
        <v>181</v>
      </c>
    </row>
    <row r="407" spans="1:2" x14ac:dyDescent="0.25">
      <c r="A407" s="4" t="s">
        <v>20</v>
      </c>
      <c r="B407">
        <v>122</v>
      </c>
    </row>
    <row r="408" spans="1:2" x14ac:dyDescent="0.25">
      <c r="A408" s="4" t="s">
        <v>20</v>
      </c>
      <c r="B408">
        <v>1071</v>
      </c>
    </row>
    <row r="409" spans="1:2" x14ac:dyDescent="0.25">
      <c r="A409" s="4" t="s">
        <v>20</v>
      </c>
      <c r="B409">
        <v>980</v>
      </c>
    </row>
    <row r="410" spans="1:2" x14ac:dyDescent="0.25">
      <c r="A410" s="4" t="s">
        <v>20</v>
      </c>
      <c r="B410">
        <v>536</v>
      </c>
    </row>
    <row r="411" spans="1:2" x14ac:dyDescent="0.25">
      <c r="A411" s="4" t="s">
        <v>20</v>
      </c>
      <c r="B411">
        <v>1991</v>
      </c>
    </row>
    <row r="412" spans="1:2" x14ac:dyDescent="0.25">
      <c r="A412" s="4" t="s">
        <v>20</v>
      </c>
      <c r="B412">
        <v>180</v>
      </c>
    </row>
    <row r="413" spans="1:2" x14ac:dyDescent="0.25">
      <c r="A413" s="4" t="s">
        <v>20</v>
      </c>
      <c r="B413">
        <v>130</v>
      </c>
    </row>
    <row r="414" spans="1:2" x14ac:dyDescent="0.25">
      <c r="A414" s="4" t="s">
        <v>20</v>
      </c>
      <c r="B414">
        <v>122</v>
      </c>
    </row>
    <row r="415" spans="1:2" x14ac:dyDescent="0.25">
      <c r="A415" s="4" t="s">
        <v>20</v>
      </c>
      <c r="B415">
        <v>140</v>
      </c>
    </row>
    <row r="416" spans="1:2" x14ac:dyDescent="0.25">
      <c r="A416" s="4" t="s">
        <v>20</v>
      </c>
      <c r="B416">
        <v>3388</v>
      </c>
    </row>
    <row r="417" spans="1:2" x14ac:dyDescent="0.25">
      <c r="A417" s="4" t="s">
        <v>20</v>
      </c>
      <c r="B417">
        <v>280</v>
      </c>
    </row>
    <row r="418" spans="1:2" x14ac:dyDescent="0.25">
      <c r="A418" s="4" t="s">
        <v>20</v>
      </c>
      <c r="B418">
        <v>366</v>
      </c>
    </row>
    <row r="419" spans="1:2" x14ac:dyDescent="0.25">
      <c r="A419" s="4" t="s">
        <v>20</v>
      </c>
      <c r="B419">
        <v>270</v>
      </c>
    </row>
    <row r="420" spans="1:2" x14ac:dyDescent="0.25">
      <c r="A420" s="4" t="s">
        <v>20</v>
      </c>
      <c r="B420">
        <v>137</v>
      </c>
    </row>
    <row r="421" spans="1:2" x14ac:dyDescent="0.25">
      <c r="A421" s="4" t="s">
        <v>20</v>
      </c>
      <c r="B421">
        <v>3205</v>
      </c>
    </row>
    <row r="422" spans="1:2" x14ac:dyDescent="0.25">
      <c r="A422" s="4" t="s">
        <v>20</v>
      </c>
      <c r="B422">
        <v>288</v>
      </c>
    </row>
    <row r="423" spans="1:2" x14ac:dyDescent="0.25">
      <c r="A423" s="4" t="s">
        <v>20</v>
      </c>
      <c r="B423">
        <v>148</v>
      </c>
    </row>
    <row r="424" spans="1:2" x14ac:dyDescent="0.25">
      <c r="A424" s="4" t="s">
        <v>20</v>
      </c>
      <c r="B424">
        <v>114</v>
      </c>
    </row>
    <row r="425" spans="1:2" x14ac:dyDescent="0.25">
      <c r="A425" s="4" t="s">
        <v>20</v>
      </c>
      <c r="B425">
        <v>1518</v>
      </c>
    </row>
    <row r="426" spans="1:2" x14ac:dyDescent="0.25">
      <c r="A426" s="4" t="s">
        <v>20</v>
      </c>
      <c r="B426">
        <v>166</v>
      </c>
    </row>
    <row r="427" spans="1:2" x14ac:dyDescent="0.25">
      <c r="A427" s="4" t="s">
        <v>20</v>
      </c>
      <c r="B427">
        <v>100</v>
      </c>
    </row>
    <row r="428" spans="1:2" x14ac:dyDescent="0.25">
      <c r="A428" s="4" t="s">
        <v>20</v>
      </c>
      <c r="B428">
        <v>235</v>
      </c>
    </row>
    <row r="429" spans="1:2" x14ac:dyDescent="0.25">
      <c r="A429" s="4" t="s">
        <v>20</v>
      </c>
      <c r="B429">
        <v>148</v>
      </c>
    </row>
    <row r="430" spans="1:2" x14ac:dyDescent="0.25">
      <c r="A430" s="4" t="s">
        <v>20</v>
      </c>
      <c r="B430">
        <v>198</v>
      </c>
    </row>
    <row r="431" spans="1:2" x14ac:dyDescent="0.25">
      <c r="A431" s="4" t="s">
        <v>20</v>
      </c>
      <c r="B431">
        <v>150</v>
      </c>
    </row>
    <row r="432" spans="1:2" x14ac:dyDescent="0.25">
      <c r="A432" s="4" t="s">
        <v>20</v>
      </c>
      <c r="B432">
        <v>216</v>
      </c>
    </row>
    <row r="433" spans="1:2" x14ac:dyDescent="0.25">
      <c r="A433" s="4" t="s">
        <v>20</v>
      </c>
      <c r="B433">
        <v>5139</v>
      </c>
    </row>
    <row r="434" spans="1:2" x14ac:dyDescent="0.25">
      <c r="A434" s="4" t="s">
        <v>20</v>
      </c>
      <c r="B434">
        <v>2353</v>
      </c>
    </row>
    <row r="435" spans="1:2" x14ac:dyDescent="0.25">
      <c r="A435" s="4" t="s">
        <v>20</v>
      </c>
      <c r="B435">
        <v>78</v>
      </c>
    </row>
    <row r="436" spans="1:2" x14ac:dyDescent="0.25">
      <c r="A436" s="4" t="s">
        <v>20</v>
      </c>
      <c r="B436">
        <v>174</v>
      </c>
    </row>
    <row r="437" spans="1:2" x14ac:dyDescent="0.25">
      <c r="A437" s="4" t="s">
        <v>20</v>
      </c>
      <c r="B437">
        <v>164</v>
      </c>
    </row>
    <row r="438" spans="1:2" x14ac:dyDescent="0.25">
      <c r="A438" s="4" t="s">
        <v>20</v>
      </c>
      <c r="B438">
        <v>161</v>
      </c>
    </row>
    <row r="439" spans="1:2" x14ac:dyDescent="0.25">
      <c r="A439" s="4" t="s">
        <v>20</v>
      </c>
      <c r="B439">
        <v>138</v>
      </c>
    </row>
    <row r="440" spans="1:2" x14ac:dyDescent="0.25">
      <c r="A440" s="4" t="s">
        <v>20</v>
      </c>
      <c r="B440">
        <v>3308</v>
      </c>
    </row>
    <row r="441" spans="1:2" x14ac:dyDescent="0.25">
      <c r="A441" s="4" t="s">
        <v>20</v>
      </c>
      <c r="B441">
        <v>127</v>
      </c>
    </row>
    <row r="442" spans="1:2" x14ac:dyDescent="0.25">
      <c r="A442" s="4" t="s">
        <v>20</v>
      </c>
      <c r="B442">
        <v>207</v>
      </c>
    </row>
    <row r="443" spans="1:2" x14ac:dyDescent="0.25">
      <c r="A443" s="4" t="s">
        <v>20</v>
      </c>
      <c r="B443">
        <v>181</v>
      </c>
    </row>
    <row r="444" spans="1:2" x14ac:dyDescent="0.25">
      <c r="A444" s="4" t="s">
        <v>20</v>
      </c>
      <c r="B444">
        <v>110</v>
      </c>
    </row>
    <row r="445" spans="1:2" x14ac:dyDescent="0.25">
      <c r="A445" s="4" t="s">
        <v>20</v>
      </c>
      <c r="B445">
        <v>185</v>
      </c>
    </row>
    <row r="446" spans="1:2" x14ac:dyDescent="0.25">
      <c r="A446" s="4" t="s">
        <v>20</v>
      </c>
      <c r="B446">
        <v>121</v>
      </c>
    </row>
    <row r="447" spans="1:2" x14ac:dyDescent="0.25">
      <c r="A447" s="4" t="s">
        <v>20</v>
      </c>
      <c r="B447">
        <v>106</v>
      </c>
    </row>
    <row r="448" spans="1:2" x14ac:dyDescent="0.25">
      <c r="A448" s="4" t="s">
        <v>20</v>
      </c>
      <c r="B448">
        <v>142</v>
      </c>
    </row>
    <row r="449" spans="1:2" x14ac:dyDescent="0.25">
      <c r="A449" s="4" t="s">
        <v>20</v>
      </c>
      <c r="B449">
        <v>233</v>
      </c>
    </row>
    <row r="450" spans="1:2" x14ac:dyDescent="0.25">
      <c r="A450" s="4" t="s">
        <v>20</v>
      </c>
      <c r="B450">
        <v>218</v>
      </c>
    </row>
    <row r="451" spans="1:2" x14ac:dyDescent="0.25">
      <c r="A451" s="4" t="s">
        <v>20</v>
      </c>
      <c r="B451">
        <v>76</v>
      </c>
    </row>
    <row r="452" spans="1:2" x14ac:dyDescent="0.25">
      <c r="A452" s="4" t="s">
        <v>20</v>
      </c>
      <c r="B452">
        <v>43</v>
      </c>
    </row>
    <row r="453" spans="1:2" x14ac:dyDescent="0.25">
      <c r="A453" s="4" t="s">
        <v>20</v>
      </c>
      <c r="B453">
        <v>221</v>
      </c>
    </row>
    <row r="454" spans="1:2" x14ac:dyDescent="0.25">
      <c r="A454" s="4" t="s">
        <v>20</v>
      </c>
      <c r="B454">
        <v>2805</v>
      </c>
    </row>
    <row r="455" spans="1:2" x14ac:dyDescent="0.25">
      <c r="A455" s="4" t="s">
        <v>20</v>
      </c>
      <c r="B455">
        <v>68</v>
      </c>
    </row>
    <row r="456" spans="1:2" x14ac:dyDescent="0.25">
      <c r="A456" s="4" t="s">
        <v>20</v>
      </c>
      <c r="B456">
        <v>183</v>
      </c>
    </row>
    <row r="457" spans="1:2" x14ac:dyDescent="0.25">
      <c r="A457" s="4" t="s">
        <v>20</v>
      </c>
      <c r="B457">
        <v>133</v>
      </c>
    </row>
    <row r="458" spans="1:2" x14ac:dyDescent="0.25">
      <c r="A458" s="4" t="s">
        <v>20</v>
      </c>
      <c r="B458">
        <v>2489</v>
      </c>
    </row>
    <row r="459" spans="1:2" x14ac:dyDescent="0.25">
      <c r="A459" s="4" t="s">
        <v>20</v>
      </c>
      <c r="B459">
        <v>69</v>
      </c>
    </row>
    <row r="460" spans="1:2" x14ac:dyDescent="0.25">
      <c r="A460" s="4" t="s">
        <v>20</v>
      </c>
      <c r="B460">
        <v>279</v>
      </c>
    </row>
    <row r="461" spans="1:2" x14ac:dyDescent="0.25">
      <c r="A461" s="4" t="s">
        <v>20</v>
      </c>
      <c r="B461">
        <v>210</v>
      </c>
    </row>
    <row r="462" spans="1:2" x14ac:dyDescent="0.25">
      <c r="A462" s="4" t="s">
        <v>20</v>
      </c>
      <c r="B462">
        <v>2100</v>
      </c>
    </row>
    <row r="463" spans="1:2" x14ac:dyDescent="0.25">
      <c r="A463" s="4" t="s">
        <v>20</v>
      </c>
      <c r="B463">
        <v>252</v>
      </c>
    </row>
    <row r="464" spans="1:2" x14ac:dyDescent="0.25">
      <c r="A464" s="4" t="s">
        <v>20</v>
      </c>
      <c r="B464">
        <v>1280</v>
      </c>
    </row>
    <row r="465" spans="1:2" x14ac:dyDescent="0.25">
      <c r="A465" s="4" t="s">
        <v>20</v>
      </c>
      <c r="B465">
        <v>157</v>
      </c>
    </row>
    <row r="466" spans="1:2" x14ac:dyDescent="0.25">
      <c r="A466" s="4" t="s">
        <v>20</v>
      </c>
      <c r="B466">
        <v>194</v>
      </c>
    </row>
    <row r="467" spans="1:2" x14ac:dyDescent="0.25">
      <c r="A467" s="4" t="s">
        <v>20</v>
      </c>
      <c r="B467">
        <v>82</v>
      </c>
    </row>
    <row r="468" spans="1:2" x14ac:dyDescent="0.25">
      <c r="A468" s="4" t="s">
        <v>20</v>
      </c>
      <c r="B468">
        <v>4233</v>
      </c>
    </row>
    <row r="469" spans="1:2" x14ac:dyDescent="0.25">
      <c r="A469" s="4" t="s">
        <v>20</v>
      </c>
      <c r="B469">
        <v>1297</v>
      </c>
    </row>
    <row r="470" spans="1:2" x14ac:dyDescent="0.25">
      <c r="A470" s="4" t="s">
        <v>20</v>
      </c>
      <c r="B470">
        <v>165</v>
      </c>
    </row>
    <row r="471" spans="1:2" x14ac:dyDescent="0.25">
      <c r="A471" s="4" t="s">
        <v>20</v>
      </c>
      <c r="B471">
        <v>119</v>
      </c>
    </row>
    <row r="472" spans="1:2" x14ac:dyDescent="0.25">
      <c r="A472" s="4" t="s">
        <v>20</v>
      </c>
      <c r="B472">
        <v>1797</v>
      </c>
    </row>
    <row r="473" spans="1:2" x14ac:dyDescent="0.25">
      <c r="A473" s="4" t="s">
        <v>20</v>
      </c>
      <c r="B473">
        <v>261</v>
      </c>
    </row>
    <row r="474" spans="1:2" x14ac:dyDescent="0.25">
      <c r="A474" s="4" t="s">
        <v>20</v>
      </c>
      <c r="B474">
        <v>157</v>
      </c>
    </row>
    <row r="475" spans="1:2" x14ac:dyDescent="0.25">
      <c r="A475" s="4" t="s">
        <v>20</v>
      </c>
      <c r="B475">
        <v>3533</v>
      </c>
    </row>
    <row r="476" spans="1:2" x14ac:dyDescent="0.25">
      <c r="A476" s="4" t="s">
        <v>20</v>
      </c>
      <c r="B476">
        <v>155</v>
      </c>
    </row>
    <row r="477" spans="1:2" x14ac:dyDescent="0.25">
      <c r="A477" s="4" t="s">
        <v>20</v>
      </c>
      <c r="B477">
        <v>132</v>
      </c>
    </row>
    <row r="478" spans="1:2" x14ac:dyDescent="0.25">
      <c r="A478" s="4" t="s">
        <v>20</v>
      </c>
      <c r="B478">
        <v>1354</v>
      </c>
    </row>
    <row r="479" spans="1:2" x14ac:dyDescent="0.25">
      <c r="A479" s="4" t="s">
        <v>20</v>
      </c>
      <c r="B479">
        <v>48</v>
      </c>
    </row>
    <row r="480" spans="1:2" x14ac:dyDescent="0.25">
      <c r="A480" s="4" t="s">
        <v>20</v>
      </c>
      <c r="B480">
        <v>110</v>
      </c>
    </row>
    <row r="481" spans="1:2" x14ac:dyDescent="0.25">
      <c r="A481" s="4" t="s">
        <v>20</v>
      </c>
      <c r="B481">
        <v>172</v>
      </c>
    </row>
    <row r="482" spans="1:2" x14ac:dyDescent="0.25">
      <c r="A482" s="4" t="s">
        <v>20</v>
      </c>
      <c r="B482">
        <v>307</v>
      </c>
    </row>
    <row r="483" spans="1:2" x14ac:dyDescent="0.25">
      <c r="A483" s="4" t="s">
        <v>20</v>
      </c>
      <c r="B483">
        <v>160</v>
      </c>
    </row>
    <row r="484" spans="1:2" x14ac:dyDescent="0.25">
      <c r="A484" s="4" t="s">
        <v>20</v>
      </c>
      <c r="B484">
        <v>1467</v>
      </c>
    </row>
    <row r="485" spans="1:2" x14ac:dyDescent="0.25">
      <c r="A485" s="4" t="s">
        <v>20</v>
      </c>
      <c r="B485">
        <v>2662</v>
      </c>
    </row>
    <row r="486" spans="1:2" x14ac:dyDescent="0.25">
      <c r="A486" s="4" t="s">
        <v>20</v>
      </c>
      <c r="B486">
        <v>452</v>
      </c>
    </row>
    <row r="487" spans="1:2" x14ac:dyDescent="0.25">
      <c r="A487" s="4" t="s">
        <v>20</v>
      </c>
      <c r="B487">
        <v>158</v>
      </c>
    </row>
    <row r="488" spans="1:2" x14ac:dyDescent="0.25">
      <c r="A488" s="4" t="s">
        <v>20</v>
      </c>
      <c r="B488">
        <v>225</v>
      </c>
    </row>
    <row r="489" spans="1:2" x14ac:dyDescent="0.25">
      <c r="A489" s="4" t="s">
        <v>20</v>
      </c>
      <c r="B489">
        <v>65</v>
      </c>
    </row>
    <row r="490" spans="1:2" x14ac:dyDescent="0.25">
      <c r="A490" s="4" t="s">
        <v>20</v>
      </c>
      <c r="B490">
        <v>163</v>
      </c>
    </row>
    <row r="491" spans="1:2" x14ac:dyDescent="0.25">
      <c r="A491" s="4" t="s">
        <v>20</v>
      </c>
      <c r="B491">
        <v>85</v>
      </c>
    </row>
    <row r="492" spans="1:2" x14ac:dyDescent="0.25">
      <c r="A492" s="4" t="s">
        <v>20</v>
      </c>
      <c r="B492">
        <v>217</v>
      </c>
    </row>
    <row r="493" spans="1:2" x14ac:dyDescent="0.25">
      <c r="A493" s="4" t="s">
        <v>20</v>
      </c>
      <c r="B493">
        <v>150</v>
      </c>
    </row>
    <row r="494" spans="1:2" x14ac:dyDescent="0.25">
      <c r="A494" s="4" t="s">
        <v>20</v>
      </c>
      <c r="B494">
        <v>3272</v>
      </c>
    </row>
    <row r="495" spans="1:2" x14ac:dyDescent="0.25">
      <c r="A495" s="4" t="s">
        <v>20</v>
      </c>
      <c r="B495">
        <v>300</v>
      </c>
    </row>
    <row r="496" spans="1:2" x14ac:dyDescent="0.25">
      <c r="A496" s="4" t="s">
        <v>20</v>
      </c>
      <c r="B496">
        <v>126</v>
      </c>
    </row>
    <row r="497" spans="1:2" x14ac:dyDescent="0.25">
      <c r="A497" s="4" t="s">
        <v>20</v>
      </c>
      <c r="B497">
        <v>2320</v>
      </c>
    </row>
    <row r="498" spans="1:2" x14ac:dyDescent="0.25">
      <c r="A498" s="4" t="s">
        <v>20</v>
      </c>
      <c r="B498">
        <v>81</v>
      </c>
    </row>
    <row r="499" spans="1:2" x14ac:dyDescent="0.25">
      <c r="A499" s="4" t="s">
        <v>20</v>
      </c>
      <c r="B499">
        <v>1887</v>
      </c>
    </row>
    <row r="500" spans="1:2" x14ac:dyDescent="0.25">
      <c r="A500" s="4" t="s">
        <v>20</v>
      </c>
      <c r="B500">
        <v>4358</v>
      </c>
    </row>
    <row r="501" spans="1:2" x14ac:dyDescent="0.25">
      <c r="A501" s="4" t="s">
        <v>20</v>
      </c>
      <c r="B501">
        <v>53</v>
      </c>
    </row>
    <row r="502" spans="1:2" x14ac:dyDescent="0.25">
      <c r="A502" s="4" t="s">
        <v>20</v>
      </c>
      <c r="B502">
        <v>2414</v>
      </c>
    </row>
    <row r="503" spans="1:2" x14ac:dyDescent="0.25">
      <c r="A503" s="4" t="s">
        <v>20</v>
      </c>
      <c r="B503">
        <v>80</v>
      </c>
    </row>
    <row r="504" spans="1:2" x14ac:dyDescent="0.25">
      <c r="A504" s="4" t="s">
        <v>20</v>
      </c>
      <c r="B504">
        <v>193</v>
      </c>
    </row>
    <row r="505" spans="1:2" x14ac:dyDescent="0.25">
      <c r="A505" s="4" t="s">
        <v>20</v>
      </c>
      <c r="B505">
        <v>52</v>
      </c>
    </row>
    <row r="506" spans="1:2" x14ac:dyDescent="0.25">
      <c r="A506" s="4" t="s">
        <v>20</v>
      </c>
      <c r="B506">
        <v>290</v>
      </c>
    </row>
    <row r="507" spans="1:2" x14ac:dyDescent="0.25">
      <c r="A507" s="4" t="s">
        <v>20</v>
      </c>
      <c r="B507">
        <v>122</v>
      </c>
    </row>
    <row r="508" spans="1:2" x14ac:dyDescent="0.25">
      <c r="A508" s="4" t="s">
        <v>20</v>
      </c>
      <c r="B508">
        <v>1470</v>
      </c>
    </row>
    <row r="509" spans="1:2" x14ac:dyDescent="0.25">
      <c r="A509" s="4" t="s">
        <v>20</v>
      </c>
      <c r="B509">
        <v>165</v>
      </c>
    </row>
    <row r="510" spans="1:2" x14ac:dyDescent="0.25">
      <c r="A510" s="4" t="s">
        <v>20</v>
      </c>
      <c r="B510">
        <v>182</v>
      </c>
    </row>
    <row r="511" spans="1:2" x14ac:dyDescent="0.25">
      <c r="A511" s="4" t="s">
        <v>20</v>
      </c>
      <c r="B511">
        <v>199</v>
      </c>
    </row>
    <row r="512" spans="1:2" x14ac:dyDescent="0.25">
      <c r="A512" s="4" t="s">
        <v>20</v>
      </c>
      <c r="B512">
        <v>56</v>
      </c>
    </row>
    <row r="513" spans="1:2" x14ac:dyDescent="0.25">
      <c r="A513" s="4" t="s">
        <v>20</v>
      </c>
      <c r="B513">
        <v>1460</v>
      </c>
    </row>
    <row r="514" spans="1:2" x14ac:dyDescent="0.25">
      <c r="A514" s="4" t="s">
        <v>20</v>
      </c>
      <c r="B514">
        <v>123</v>
      </c>
    </row>
    <row r="515" spans="1:2" x14ac:dyDescent="0.25">
      <c r="A515" s="4" t="s">
        <v>20</v>
      </c>
      <c r="B515">
        <v>159</v>
      </c>
    </row>
    <row r="516" spans="1:2" x14ac:dyDescent="0.25">
      <c r="A516" s="4" t="s">
        <v>20</v>
      </c>
      <c r="B516">
        <v>110</v>
      </c>
    </row>
    <row r="517" spans="1:2" x14ac:dyDescent="0.25">
      <c r="A517" s="4" t="s">
        <v>20</v>
      </c>
      <c r="B517">
        <v>236</v>
      </c>
    </row>
    <row r="518" spans="1:2" x14ac:dyDescent="0.25">
      <c r="A518" s="4" t="s">
        <v>20</v>
      </c>
      <c r="B518">
        <v>191</v>
      </c>
    </row>
    <row r="519" spans="1:2" x14ac:dyDescent="0.25">
      <c r="A519" s="4" t="s">
        <v>20</v>
      </c>
      <c r="B519">
        <v>3934</v>
      </c>
    </row>
    <row r="520" spans="1:2" x14ac:dyDescent="0.25">
      <c r="A520" s="4" t="s">
        <v>20</v>
      </c>
      <c r="B520">
        <v>80</v>
      </c>
    </row>
    <row r="521" spans="1:2" x14ac:dyDescent="0.25">
      <c r="A521" s="4" t="s">
        <v>20</v>
      </c>
      <c r="B521">
        <v>462</v>
      </c>
    </row>
    <row r="522" spans="1:2" x14ac:dyDescent="0.25">
      <c r="A522" s="4" t="s">
        <v>20</v>
      </c>
      <c r="B522">
        <v>179</v>
      </c>
    </row>
    <row r="523" spans="1:2" x14ac:dyDescent="0.25">
      <c r="A523" s="4" t="s">
        <v>20</v>
      </c>
      <c r="B523">
        <v>1866</v>
      </c>
    </row>
    <row r="524" spans="1:2" x14ac:dyDescent="0.25">
      <c r="A524" s="4" t="s">
        <v>20</v>
      </c>
      <c r="B524">
        <v>156</v>
      </c>
    </row>
    <row r="525" spans="1:2" x14ac:dyDescent="0.25">
      <c r="A525" s="4" t="s">
        <v>20</v>
      </c>
      <c r="B525">
        <v>255</v>
      </c>
    </row>
    <row r="526" spans="1:2" x14ac:dyDescent="0.25">
      <c r="A526" s="4" t="s">
        <v>20</v>
      </c>
      <c r="B526">
        <v>2261</v>
      </c>
    </row>
    <row r="527" spans="1:2" x14ac:dyDescent="0.25">
      <c r="A527" s="4" t="s">
        <v>20</v>
      </c>
      <c r="B527">
        <v>40</v>
      </c>
    </row>
    <row r="528" spans="1:2" x14ac:dyDescent="0.25">
      <c r="A528" s="4" t="s">
        <v>20</v>
      </c>
      <c r="B528">
        <v>2289</v>
      </c>
    </row>
    <row r="529" spans="1:2" x14ac:dyDescent="0.25">
      <c r="A529" s="4" t="s">
        <v>20</v>
      </c>
      <c r="B529">
        <v>65</v>
      </c>
    </row>
    <row r="530" spans="1:2" x14ac:dyDescent="0.25">
      <c r="A530" s="4" t="s">
        <v>20</v>
      </c>
      <c r="B530">
        <v>3777</v>
      </c>
    </row>
    <row r="531" spans="1:2" x14ac:dyDescent="0.25">
      <c r="A531" s="4" t="s">
        <v>20</v>
      </c>
      <c r="B531">
        <v>184</v>
      </c>
    </row>
    <row r="532" spans="1:2" x14ac:dyDescent="0.25">
      <c r="A532" s="4" t="s">
        <v>20</v>
      </c>
      <c r="B532">
        <v>85</v>
      </c>
    </row>
    <row r="533" spans="1:2" x14ac:dyDescent="0.25">
      <c r="A533" s="4" t="s">
        <v>20</v>
      </c>
      <c r="B533">
        <v>144</v>
      </c>
    </row>
    <row r="534" spans="1:2" x14ac:dyDescent="0.25">
      <c r="A534" s="4" t="s">
        <v>20</v>
      </c>
      <c r="B534">
        <v>1902</v>
      </c>
    </row>
    <row r="535" spans="1:2" x14ac:dyDescent="0.25">
      <c r="A535" s="4" t="s">
        <v>20</v>
      </c>
      <c r="B535">
        <v>105</v>
      </c>
    </row>
    <row r="536" spans="1:2" x14ac:dyDescent="0.25">
      <c r="A536" s="4" t="s">
        <v>20</v>
      </c>
      <c r="B536">
        <v>132</v>
      </c>
    </row>
    <row r="537" spans="1:2" x14ac:dyDescent="0.25">
      <c r="A537" s="4" t="s">
        <v>20</v>
      </c>
      <c r="B537">
        <v>96</v>
      </c>
    </row>
    <row r="538" spans="1:2" x14ac:dyDescent="0.25">
      <c r="A538" s="4" t="s">
        <v>20</v>
      </c>
      <c r="B538">
        <v>114</v>
      </c>
    </row>
    <row r="539" spans="1:2" x14ac:dyDescent="0.25">
      <c r="A539" s="4" t="s">
        <v>20</v>
      </c>
      <c r="B539">
        <v>203</v>
      </c>
    </row>
    <row r="540" spans="1:2" x14ac:dyDescent="0.25">
      <c r="A540" s="4" t="s">
        <v>20</v>
      </c>
      <c r="B540">
        <v>1559</v>
      </c>
    </row>
    <row r="541" spans="1:2" x14ac:dyDescent="0.25">
      <c r="A541" s="4" t="s">
        <v>20</v>
      </c>
      <c r="B541">
        <v>1548</v>
      </c>
    </row>
    <row r="542" spans="1:2" x14ac:dyDescent="0.25">
      <c r="A542" s="4" t="s">
        <v>20</v>
      </c>
      <c r="B542">
        <v>80</v>
      </c>
    </row>
    <row r="543" spans="1:2" x14ac:dyDescent="0.25">
      <c r="A543" s="4" t="s">
        <v>20</v>
      </c>
      <c r="B543">
        <v>131</v>
      </c>
    </row>
    <row r="544" spans="1:2" x14ac:dyDescent="0.25">
      <c r="A544" s="4" t="s">
        <v>20</v>
      </c>
      <c r="B544">
        <v>112</v>
      </c>
    </row>
    <row r="545" spans="1:2" x14ac:dyDescent="0.25">
      <c r="A545" s="4" t="s">
        <v>20</v>
      </c>
      <c r="B545">
        <v>155</v>
      </c>
    </row>
    <row r="546" spans="1:2" x14ac:dyDescent="0.25">
      <c r="A546" s="4" t="s">
        <v>20</v>
      </c>
      <c r="B546">
        <v>266</v>
      </c>
    </row>
    <row r="547" spans="1:2" x14ac:dyDescent="0.25">
      <c r="A547" s="4" t="s">
        <v>20</v>
      </c>
      <c r="B547">
        <v>155</v>
      </c>
    </row>
    <row r="548" spans="1:2" x14ac:dyDescent="0.25">
      <c r="A548" s="4" t="s">
        <v>20</v>
      </c>
      <c r="B548">
        <v>207</v>
      </c>
    </row>
    <row r="549" spans="1:2" x14ac:dyDescent="0.25">
      <c r="A549" s="4" t="s">
        <v>20</v>
      </c>
      <c r="B549">
        <v>245</v>
      </c>
    </row>
    <row r="550" spans="1:2" x14ac:dyDescent="0.25">
      <c r="A550" s="4" t="s">
        <v>20</v>
      </c>
      <c r="B550">
        <v>1573</v>
      </c>
    </row>
    <row r="551" spans="1:2" x14ac:dyDescent="0.25">
      <c r="A551" s="4" t="s">
        <v>20</v>
      </c>
      <c r="B551">
        <v>114</v>
      </c>
    </row>
    <row r="552" spans="1:2" x14ac:dyDescent="0.25">
      <c r="A552" s="4" t="s">
        <v>20</v>
      </c>
      <c r="B552">
        <v>93</v>
      </c>
    </row>
    <row r="553" spans="1:2" x14ac:dyDescent="0.25">
      <c r="A553" s="4" t="s">
        <v>20</v>
      </c>
      <c r="B553">
        <v>1681</v>
      </c>
    </row>
    <row r="554" spans="1:2" x14ac:dyDescent="0.25">
      <c r="A554" s="4" t="s">
        <v>20</v>
      </c>
      <c r="B554">
        <v>32</v>
      </c>
    </row>
    <row r="555" spans="1:2" x14ac:dyDescent="0.25">
      <c r="A555" s="4" t="s">
        <v>20</v>
      </c>
      <c r="B555">
        <v>135</v>
      </c>
    </row>
    <row r="556" spans="1:2" x14ac:dyDescent="0.25">
      <c r="A556" s="4" t="s">
        <v>20</v>
      </c>
      <c r="B556">
        <v>140</v>
      </c>
    </row>
    <row r="557" spans="1:2" x14ac:dyDescent="0.25">
      <c r="A557" s="4" t="s">
        <v>20</v>
      </c>
      <c r="B557">
        <v>92</v>
      </c>
    </row>
    <row r="558" spans="1:2" x14ac:dyDescent="0.25">
      <c r="A558" s="4" t="s">
        <v>20</v>
      </c>
      <c r="B558">
        <v>1015</v>
      </c>
    </row>
    <row r="559" spans="1:2" x14ac:dyDescent="0.25">
      <c r="A559" s="4" t="s">
        <v>20</v>
      </c>
      <c r="B559">
        <v>323</v>
      </c>
    </row>
    <row r="560" spans="1:2" x14ac:dyDescent="0.25">
      <c r="A560" s="4" t="s">
        <v>20</v>
      </c>
      <c r="B560">
        <v>2326</v>
      </c>
    </row>
    <row r="561" spans="1:2" x14ac:dyDescent="0.25">
      <c r="A561" s="4" t="s">
        <v>20</v>
      </c>
      <c r="B561">
        <v>381</v>
      </c>
    </row>
    <row r="562" spans="1:2" x14ac:dyDescent="0.25">
      <c r="A562" s="4" t="s">
        <v>20</v>
      </c>
      <c r="B562">
        <v>480</v>
      </c>
    </row>
    <row r="563" spans="1:2" x14ac:dyDescent="0.25">
      <c r="A563" s="4" t="s">
        <v>20</v>
      </c>
      <c r="B563">
        <v>226</v>
      </c>
    </row>
    <row r="564" spans="1:2" x14ac:dyDescent="0.25">
      <c r="A564" s="4" t="s">
        <v>20</v>
      </c>
      <c r="B564">
        <v>241</v>
      </c>
    </row>
    <row r="565" spans="1:2" x14ac:dyDescent="0.25">
      <c r="A565" s="4" t="s">
        <v>20</v>
      </c>
      <c r="B565">
        <v>132</v>
      </c>
    </row>
    <row r="566" spans="1:2" x14ac:dyDescent="0.25">
      <c r="A566" s="4" t="s">
        <v>20</v>
      </c>
      <c r="B566">
        <v>2043</v>
      </c>
    </row>
    <row r="568" spans="1:2" x14ac:dyDescent="0.25">
      <c r="A568" s="12" t="s">
        <v>2106</v>
      </c>
      <c r="B568">
        <f>AVERAGE(B2:B567)</f>
        <v>851.14690265486729</v>
      </c>
    </row>
    <row r="569" spans="1:2" x14ac:dyDescent="0.25">
      <c r="A569" s="12" t="s">
        <v>2107</v>
      </c>
      <c r="B569">
        <f>MEDIAN(B2:B566)</f>
        <v>201</v>
      </c>
    </row>
    <row r="570" spans="1:2" x14ac:dyDescent="0.25">
      <c r="A570" s="12" t="s">
        <v>2108</v>
      </c>
      <c r="B570">
        <f>MIN(B2:B566)</f>
        <v>16</v>
      </c>
    </row>
    <row r="571" spans="1:2" x14ac:dyDescent="0.25">
      <c r="A571" s="12" t="s">
        <v>2109</v>
      </c>
      <c r="B571">
        <f>MAX(B2:B566)</f>
        <v>7295</v>
      </c>
    </row>
    <row r="572" spans="1:2" x14ac:dyDescent="0.25">
      <c r="A572" s="12" t="s">
        <v>2110</v>
      </c>
      <c r="B572">
        <f>_xlfn.VAR.S(B2:B566)</f>
        <v>1606216.5936295739</v>
      </c>
    </row>
    <row r="573" spans="1:2" x14ac:dyDescent="0.25">
      <c r="A573" s="12" t="s">
        <v>2111</v>
      </c>
      <c r="B573">
        <f>_xlfn.STDEV.S(B2:B566)</f>
        <v>1267.366006183523</v>
      </c>
    </row>
  </sheetData>
  <conditionalFormatting sqref="A1:A5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3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Sheet8</vt:lpstr>
      <vt:lpstr>Sheet9</vt:lpstr>
      <vt:lpstr>Crowdfunding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Charles Williams</cp:lastModifiedBy>
  <dcterms:created xsi:type="dcterms:W3CDTF">2021-09-29T18:52:28Z</dcterms:created>
  <dcterms:modified xsi:type="dcterms:W3CDTF">2024-10-05T03:49:04Z</dcterms:modified>
</cp:coreProperties>
</file>