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hDuyy (dont delete)\Nam_3\XSTK\"/>
    </mc:Choice>
  </mc:AlternateContent>
  <xr:revisionPtr revIDLastSave="0" documentId="13_ncr:1_{8EC8B866-6D5B-4A30-911C-1DC220488E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1" l="1"/>
  <c r="I96" i="1"/>
  <c r="H99" i="1"/>
  <c r="H98" i="1"/>
  <c r="C102" i="1"/>
  <c r="H94" i="1"/>
  <c r="C101" i="1"/>
  <c r="H97" i="1"/>
  <c r="H96" i="1"/>
  <c r="H95" i="1"/>
  <c r="C95" i="1"/>
  <c r="C96" i="1" s="1"/>
  <c r="C97" i="1" s="1"/>
  <c r="B96" i="1"/>
  <c r="B97" i="1" s="1"/>
  <c r="B98" i="1" s="1"/>
  <c r="B99" i="1" s="1"/>
  <c r="B100" i="1" s="1"/>
  <c r="C85" i="1"/>
  <c r="C84" i="1"/>
  <c r="C83" i="1"/>
  <c r="C81" i="1"/>
  <c r="C82" i="1"/>
  <c r="D75" i="1"/>
  <c r="B78" i="1"/>
  <c r="D76" i="1" s="1"/>
  <c r="C63" i="1"/>
  <c r="B63" i="1"/>
  <c r="D61" i="1"/>
  <c r="D63" i="1" s="1"/>
  <c r="B66" i="1" s="1"/>
  <c r="D62" i="1"/>
  <c r="B58" i="1"/>
  <c r="D56" i="1" s="1"/>
  <c r="G47" i="1"/>
  <c r="C50" i="1" s="1"/>
  <c r="C41" i="1"/>
  <c r="C42" i="1"/>
  <c r="C40" i="1"/>
  <c r="H27" i="1"/>
  <c r="H30" i="1"/>
  <c r="H28" i="1"/>
  <c r="C36" i="1"/>
  <c r="H32" i="1"/>
  <c r="H25" i="1"/>
  <c r="C35" i="1" s="1"/>
  <c r="C34" i="1"/>
  <c r="D30" i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31" i="1"/>
  <c r="E31" i="1" s="1"/>
  <c r="F31" i="1" s="1"/>
  <c r="G31" i="1" s="1"/>
  <c r="C22" i="1"/>
  <c r="C21" i="1"/>
  <c r="C20" i="1"/>
  <c r="F22" i="1" s="1"/>
  <c r="C19" i="1"/>
  <c r="C18" i="1"/>
  <c r="C17" i="1"/>
  <c r="F16" i="1" s="1"/>
  <c r="E10" i="1"/>
  <c r="C14" i="1"/>
  <c r="E9" i="1"/>
  <c r="E8" i="1"/>
  <c r="C98" i="1" l="1"/>
  <c r="D97" i="1"/>
  <c r="E97" i="1" s="1"/>
  <c r="F97" i="1" s="1"/>
  <c r="G97" i="1" s="1"/>
  <c r="D95" i="1"/>
  <c r="D98" i="1"/>
  <c r="E98" i="1" s="1"/>
  <c r="F98" i="1" s="1"/>
  <c r="G98" i="1" s="1"/>
  <c r="C99" i="1"/>
  <c r="F21" i="1"/>
  <c r="F18" i="1"/>
  <c r="F19" i="1" s="1"/>
  <c r="B70" i="1"/>
  <c r="B68" i="1"/>
  <c r="F20" i="1"/>
  <c r="C23" i="1"/>
  <c r="C37" i="1"/>
  <c r="D73" i="1"/>
  <c r="D74" i="1"/>
  <c r="C48" i="1"/>
  <c r="C49" i="1"/>
  <c r="E95" i="1" l="1"/>
  <c r="D96" i="1"/>
  <c r="C100" i="1"/>
  <c r="D100" i="1" s="1"/>
  <c r="E100" i="1" s="1"/>
  <c r="F100" i="1" s="1"/>
  <c r="G100" i="1" s="1"/>
  <c r="D99" i="1"/>
  <c r="E99" i="1" s="1"/>
  <c r="F99" i="1" s="1"/>
  <c r="G99" i="1" s="1"/>
  <c r="F95" i="1" l="1"/>
  <c r="E96" i="1"/>
  <c r="G95" i="1" l="1"/>
  <c r="G96" i="1" s="1"/>
  <c r="F96" i="1"/>
</calcChain>
</file>

<file path=xl/sharedStrings.xml><?xml version="1.0" encoding="utf-8"?>
<sst xmlns="http://schemas.openxmlformats.org/spreadsheetml/2006/main" count="104" uniqueCount="71">
  <si>
    <t>Ca</t>
  </si>
  <si>
    <t>Thu</t>
  </si>
  <si>
    <t>MSSV</t>
  </si>
  <si>
    <t>Ho va Ten</t>
  </si>
  <si>
    <t>Bài tập</t>
  </si>
  <si>
    <t>Freq</t>
  </si>
  <si>
    <t>b.</t>
  </si>
  <si>
    <t>c.</t>
  </si>
  <si>
    <t>a.</t>
  </si>
  <si>
    <t>d.</t>
  </si>
  <si>
    <t>e.</t>
  </si>
  <si>
    <t>f.</t>
  </si>
  <si>
    <t>g.</t>
  </si>
  <si>
    <t>Tổng</t>
  </si>
  <si>
    <t>1-10</t>
  </si>
  <si>
    <t>11-20</t>
  </si>
  <si>
    <t>21-50</t>
  </si>
  <si>
    <t>51-100</t>
  </si>
  <si>
    <t>100+</t>
  </si>
  <si>
    <t>Số máy tính</t>
  </si>
  <si>
    <t>số trường</t>
  </si>
  <si>
    <t>P(computers&lt;=50)</t>
  </si>
  <si>
    <t>P(computers&lt;=20)</t>
  </si>
  <si>
    <t>goldfish</t>
  </si>
  <si>
    <t>angel fish</t>
  </si>
  <si>
    <t>guppies</t>
  </si>
  <si>
    <t>P(goldfish or angelfish)= P(goldfish)+P(angel fish)- P(goldFish and Angel fish)</t>
  </si>
  <si>
    <t>Male</t>
  </si>
  <si>
    <t>Female</t>
  </si>
  <si>
    <t>Ages 18-24</t>
  </si>
  <si>
    <t>Ages 25-34</t>
  </si>
  <si>
    <t>P(male or 18-24)= P(male)+P(18-24)-P(male and 18-24)</t>
  </si>
  <si>
    <t>Item sold</t>
  </si>
  <si>
    <t>X</t>
  </si>
  <si>
    <t>freq</t>
  </si>
  <si>
    <t>a</t>
  </si>
  <si>
    <t>b</t>
  </si>
  <si>
    <t>c</t>
  </si>
  <si>
    <t>d</t>
  </si>
  <si>
    <t>Event</t>
  </si>
  <si>
    <t>Total</t>
  </si>
  <si>
    <t>P(computers&gt;100)</t>
  </si>
  <si>
    <t>P(Female and student aged 25-34)</t>
  </si>
  <si>
    <t>P(&lt;25 and not Male)= P(18-24 and Female)</t>
  </si>
  <si>
    <t xml:space="preserve">1-P(E) </t>
  </si>
  <si>
    <t>a. P(King or Queen or P(Jack)= P(King) + P(Queen) + P(Jack)</t>
  </si>
  <si>
    <t>e. P(9 or 10 or Spade or Club)=P(9)+P(10)+P(Spade)+P(Club)- P(9Spade)-P(9Club)-P(10Spade)-P(10Club)</t>
  </si>
  <si>
    <t>c.P(King or Queen or Diamond) = P(King)+P(Queen)+P(Diamond)-P(KingDiamond)-P(QueenDiamond)</t>
  </si>
  <si>
    <t>P(8 or 9 or 10)= P(8)+P(9)+P(10)</t>
  </si>
  <si>
    <t>P(Double or 7)=P(Double)+P(7)</t>
  </si>
  <si>
    <t>20DH111943</t>
  </si>
  <si>
    <t>Đỗ Anh Duy</t>
  </si>
  <si>
    <t>1</t>
  </si>
  <si>
    <t>2</t>
  </si>
  <si>
    <t>3</t>
  </si>
  <si>
    <t>4</t>
  </si>
  <si>
    <t>&gt;6</t>
  </si>
  <si>
    <t>1, 3, 5</t>
  </si>
  <si>
    <t>4 or old</t>
  </si>
  <si>
    <t>&lt;7</t>
  </si>
  <si>
    <t>&gt;=3</t>
  </si>
  <si>
    <t>&gt;2 and Even</t>
  </si>
  <si>
    <t>7 or 11</t>
  </si>
  <si>
    <t>Double</t>
  </si>
  <si>
    <t>Less than 9</t>
  </si>
  <si>
    <t>&gt;= 10</t>
  </si>
  <si>
    <t>Even</t>
  </si>
  <si>
    <t>&gt; 50</t>
  </si>
  <si>
    <t>b. (Club or heart or spade)= P(club)+P(heart)+P(spade)</t>
  </si>
  <si>
    <t xml:space="preserve">P(sum&lt;4 or sum&gt;9) </t>
  </si>
  <si>
    <t>C là đáp án nhỏ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</si>
</sst>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???/???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vertical="center"/>
    </xf>
    <xf numFmtId="12" fontId="0" fillId="0" borderId="1" xfId="0" applyNumberFormat="1" applyBorder="1"/>
    <xf numFmtId="0" fontId="0" fillId="0" borderId="4" xfId="0" applyBorder="1"/>
    <xf numFmtId="0" fontId="0" fillId="0" borderId="1" xfId="0" quotePrefix="1" applyBorder="1"/>
    <xf numFmtId="0" fontId="0" fillId="2" borderId="1" xfId="0" applyFill="1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2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/>
    <xf numFmtId="13" fontId="0" fillId="0" borderId="1" xfId="1" applyNumberFormat="1" applyFont="1" applyBorder="1"/>
    <xf numFmtId="164" fontId="0" fillId="0" borderId="1" xfId="0" applyNumberFormat="1" applyBorder="1"/>
    <xf numFmtId="0" fontId="0" fillId="0" borderId="6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13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0" fillId="0" borderId="1" xfId="0" applyNumberFormat="1" applyBorder="1"/>
    <xf numFmtId="165" fontId="0" fillId="0" borderId="1" xfId="0" applyNumberFormat="1" applyBorder="1"/>
    <xf numFmtId="165" fontId="0" fillId="0" borderId="1" xfId="1" applyNumberFormat="1" applyFont="1" applyBorder="1"/>
    <xf numFmtId="49" fontId="0" fillId="0" borderId="0" xfId="0" applyNumberFormat="1" applyAlignment="1">
      <alignment horizontal="right"/>
    </xf>
    <xf numFmtId="49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2" fontId="0" fillId="0" borderId="0" xfId="1" applyNumberFormat="1" applyFont="1" applyBorder="1"/>
    <xf numFmtId="0" fontId="0" fillId="0" borderId="1" xfId="0" applyBorder="1" applyAlignment="1">
      <alignment horizontal="right"/>
    </xf>
    <xf numFmtId="12" fontId="0" fillId="0" borderId="1" xfId="0" applyNumberFormat="1" applyBorder="1" applyAlignment="1">
      <alignment horizontal="right"/>
    </xf>
    <xf numFmtId="2" fontId="0" fillId="0" borderId="0" xfId="0" applyNumberFormat="1"/>
    <xf numFmtId="12" fontId="0" fillId="0" borderId="1" xfId="0" applyNumberFormat="1" applyBorder="1" applyAlignment="1">
      <alignment horizontal="right" wrapText="1"/>
    </xf>
    <xf numFmtId="12" fontId="0" fillId="2" borderId="1" xfId="0" applyNumberFormat="1" applyFill="1" applyBorder="1"/>
    <xf numFmtId="12" fontId="0" fillId="6" borderId="1" xfId="0" applyNumberFormat="1" applyFill="1" applyBorder="1"/>
    <xf numFmtId="0" fontId="0" fillId="6" borderId="1" xfId="0" applyFill="1" applyBorder="1" applyAlignment="1">
      <alignment horizontal="center" vertical="center"/>
    </xf>
    <xf numFmtId="12" fontId="0" fillId="0" borderId="0" xfId="0" applyNumberFormat="1" applyAlignment="1">
      <alignment horizontal="right"/>
    </xf>
    <xf numFmtId="12" fontId="0" fillId="7" borderId="1" xfId="0" applyNumberFormat="1" applyFill="1" applyBorder="1"/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13" fontId="0" fillId="6" borderId="0" xfId="0" applyNumberFormat="1" applyFill="1" applyAlignment="1">
      <alignment horizontal="right"/>
    </xf>
    <xf numFmtId="13" fontId="0" fillId="0" borderId="0" xfId="0" applyNumberFormat="1" applyAlignment="1">
      <alignment horizontal="right"/>
    </xf>
    <xf numFmtId="13" fontId="2" fillId="2" borderId="4" xfId="0" applyNumberFormat="1" applyFont="1" applyFill="1" applyBorder="1" applyAlignment="1">
      <alignment horizontal="right" vertical="center"/>
    </xf>
    <xf numFmtId="13" fontId="2" fillId="0" borderId="0" xfId="0" applyNumberFormat="1" applyFont="1" applyAlignment="1">
      <alignment horizontal="right"/>
    </xf>
    <xf numFmtId="13" fontId="2" fillId="6" borderId="0" xfId="0" applyNumberFormat="1" applyFont="1" applyFill="1" applyAlignment="1">
      <alignment horizontal="right"/>
    </xf>
    <xf numFmtId="13" fontId="0" fillId="7" borderId="0" xfId="0" applyNumberFormat="1" applyFill="1"/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horizontal="right" wrapText="1"/>
    </xf>
    <xf numFmtId="0" fontId="0" fillId="2" borderId="0" xfId="0" applyFill="1" applyAlignment="1">
      <alignment horizontal="left" vertical="center" indent="2"/>
    </xf>
    <xf numFmtId="166" fontId="0" fillId="0" borderId="1" xfId="1" applyNumberFormat="1" applyFont="1" applyBorder="1"/>
    <xf numFmtId="166" fontId="0" fillId="0" borderId="1" xfId="0" applyNumberFormat="1" applyBorder="1"/>
    <xf numFmtId="3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/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"/>
  <sheetViews>
    <sheetView tabSelected="1" topLeftCell="A83" zoomScaleNormal="100" workbookViewId="0">
      <selection activeCell="B105" sqref="B105"/>
    </sheetView>
  </sheetViews>
  <sheetFormatPr defaultRowHeight="14.5" x14ac:dyDescent="0.35"/>
  <cols>
    <col min="1" max="1" width="9.81640625" bestFit="1" customWidth="1"/>
    <col min="2" max="2" width="29.7265625" customWidth="1"/>
    <col min="3" max="3" width="14.81640625" bestFit="1" customWidth="1"/>
    <col min="6" max="6" width="10.1796875" bestFit="1" customWidth="1"/>
  </cols>
  <sheetData>
    <row r="1" spans="1:7" x14ac:dyDescent="0.35">
      <c r="A1" s="1" t="s">
        <v>0</v>
      </c>
      <c r="B1" s="1">
        <v>2</v>
      </c>
      <c r="C1" s="1"/>
      <c r="D1" s="1"/>
      <c r="E1" s="1"/>
    </row>
    <row r="2" spans="1:7" x14ac:dyDescent="0.35">
      <c r="A2" s="1" t="s">
        <v>1</v>
      </c>
      <c r="B2" s="1">
        <v>4</v>
      </c>
      <c r="C2" s="1"/>
      <c r="D2" s="1"/>
      <c r="E2" s="1"/>
    </row>
    <row r="3" spans="1:7" x14ac:dyDescent="0.35">
      <c r="A3" s="1" t="s">
        <v>2</v>
      </c>
      <c r="B3" s="1" t="s">
        <v>50</v>
      </c>
      <c r="C3" s="1"/>
      <c r="D3" s="1"/>
      <c r="E3" s="1"/>
    </row>
    <row r="4" spans="1:7" x14ac:dyDescent="0.35">
      <c r="A4" s="1" t="s">
        <v>3</v>
      </c>
      <c r="B4" s="1" t="s">
        <v>51</v>
      </c>
      <c r="C4" s="1"/>
      <c r="D4" s="1"/>
      <c r="E4" s="1"/>
    </row>
    <row r="7" spans="1:7" x14ac:dyDescent="0.35">
      <c r="A7" t="s">
        <v>4</v>
      </c>
    </row>
    <row r="8" spans="1:7" x14ac:dyDescent="0.35">
      <c r="A8" s="2">
        <v>1</v>
      </c>
      <c r="D8" s="1" t="s">
        <v>35</v>
      </c>
      <c r="E8" s="26">
        <f>C10</f>
        <v>0.1</v>
      </c>
      <c r="G8" s="3"/>
    </row>
    <row r="9" spans="1:7" x14ac:dyDescent="0.35">
      <c r="A9" s="1" t="s">
        <v>33</v>
      </c>
      <c r="B9" s="8" t="s">
        <v>39</v>
      </c>
      <c r="C9" s="1" t="s">
        <v>34</v>
      </c>
      <c r="D9" s="10" t="s">
        <v>36</v>
      </c>
      <c r="E9" s="26">
        <f>C10+C11</f>
        <v>0.2</v>
      </c>
    </row>
    <row r="10" spans="1:7" x14ac:dyDescent="0.35">
      <c r="A10" s="1">
        <v>1</v>
      </c>
      <c r="B10" s="28" t="s">
        <v>52</v>
      </c>
      <c r="C10" s="25">
        <v>0.1</v>
      </c>
      <c r="D10" s="10" t="s">
        <v>37</v>
      </c>
      <c r="E10" s="26">
        <f>C12+C13</f>
        <v>0.8</v>
      </c>
      <c r="F10" s="30"/>
    </row>
    <row r="11" spans="1:7" x14ac:dyDescent="0.35">
      <c r="A11" s="1">
        <v>2</v>
      </c>
      <c r="B11" s="28" t="s">
        <v>53</v>
      </c>
      <c r="C11" s="1">
        <v>0.1</v>
      </c>
    </row>
    <row r="12" spans="1:7" x14ac:dyDescent="0.35">
      <c r="A12" s="1">
        <v>3</v>
      </c>
      <c r="B12" s="27" t="s">
        <v>54</v>
      </c>
      <c r="C12" s="1">
        <v>0.4</v>
      </c>
    </row>
    <row r="13" spans="1:7" x14ac:dyDescent="0.35">
      <c r="A13" s="1">
        <v>4</v>
      </c>
      <c r="B13" s="28" t="s">
        <v>55</v>
      </c>
      <c r="C13" s="29">
        <v>0.4</v>
      </c>
    </row>
    <row r="14" spans="1:7" x14ac:dyDescent="0.35">
      <c r="B14" s="17"/>
      <c r="C14" s="25">
        <f>SUM(C10:C13)</f>
        <v>1</v>
      </c>
    </row>
    <row r="15" spans="1:7" x14ac:dyDescent="0.35">
      <c r="A15" s="2">
        <v>2</v>
      </c>
    </row>
    <row r="16" spans="1:7" x14ac:dyDescent="0.35">
      <c r="A16" s="1" t="s">
        <v>33</v>
      </c>
      <c r="B16" s="1" t="s">
        <v>39</v>
      </c>
      <c r="C16" s="1" t="s">
        <v>5</v>
      </c>
      <c r="D16" s="1" t="s">
        <v>8</v>
      </c>
      <c r="E16" s="29" t="s">
        <v>53</v>
      </c>
      <c r="F16" s="32">
        <f>C17</f>
        <v>0.16666666666666666</v>
      </c>
      <c r="G16" s="33"/>
    </row>
    <row r="17" spans="1:8" x14ac:dyDescent="0.35">
      <c r="A17" s="1">
        <v>1</v>
      </c>
      <c r="B17" s="1">
        <v>1</v>
      </c>
      <c r="C17" s="32">
        <f t="shared" ref="C17:C22" si="0">1/6</f>
        <v>0.16666666666666666</v>
      </c>
      <c r="D17" s="1" t="s">
        <v>6</v>
      </c>
      <c r="E17" s="31" t="s">
        <v>56</v>
      </c>
      <c r="F17" s="32">
        <v>0</v>
      </c>
    </row>
    <row r="18" spans="1:8" x14ac:dyDescent="0.35">
      <c r="A18" s="1">
        <v>2</v>
      </c>
      <c r="B18" s="1">
        <v>2</v>
      </c>
      <c r="C18" s="32">
        <f t="shared" si="0"/>
        <v>0.16666666666666666</v>
      </c>
      <c r="D18" s="1" t="s">
        <v>7</v>
      </c>
      <c r="E18" s="32" t="s">
        <v>57</v>
      </c>
      <c r="F18" s="32">
        <f>C17+C19+C22</f>
        <v>0.5</v>
      </c>
    </row>
    <row r="19" spans="1:8" x14ac:dyDescent="0.35">
      <c r="A19" s="1">
        <v>3</v>
      </c>
      <c r="B19" s="1">
        <v>3</v>
      </c>
      <c r="C19" s="32">
        <f t="shared" si="0"/>
        <v>0.16666666666666666</v>
      </c>
      <c r="D19" s="1" t="s">
        <v>9</v>
      </c>
      <c r="E19" s="32" t="s">
        <v>58</v>
      </c>
      <c r="F19" s="32">
        <f>F18+C20</f>
        <v>0.66666666666666663</v>
      </c>
    </row>
    <row r="20" spans="1:8" x14ac:dyDescent="0.35">
      <c r="A20" s="1">
        <v>4</v>
      </c>
      <c r="B20" s="1">
        <v>4</v>
      </c>
      <c r="C20" s="32">
        <f t="shared" si="0"/>
        <v>0.16666666666666666</v>
      </c>
      <c r="D20" s="1" t="s">
        <v>10</v>
      </c>
      <c r="E20" s="31" t="s">
        <v>59</v>
      </c>
      <c r="F20" s="32">
        <f>SUM(C17:C22)</f>
        <v>0.99999999999999989</v>
      </c>
    </row>
    <row r="21" spans="1:8" x14ac:dyDescent="0.35">
      <c r="A21" s="1">
        <v>5</v>
      </c>
      <c r="B21" s="1">
        <v>5</v>
      </c>
      <c r="C21" s="32">
        <f t="shared" si="0"/>
        <v>0.16666666666666666</v>
      </c>
      <c r="D21" s="1" t="s">
        <v>11</v>
      </c>
      <c r="E21" s="32" t="s">
        <v>60</v>
      </c>
      <c r="F21" s="32">
        <f>SUM(C19:C22)</f>
        <v>0.66666666666666663</v>
      </c>
    </row>
    <row r="22" spans="1:8" x14ac:dyDescent="0.35">
      <c r="A22" s="1">
        <v>6</v>
      </c>
      <c r="B22" s="1">
        <v>6</v>
      </c>
      <c r="C22" s="32">
        <f t="shared" si="0"/>
        <v>0.16666666666666666</v>
      </c>
      <c r="D22" s="1" t="s">
        <v>12</v>
      </c>
      <c r="E22" s="32" t="s">
        <v>61</v>
      </c>
      <c r="F22" s="32">
        <f>C20+C22</f>
        <v>0.33333333333333331</v>
      </c>
    </row>
    <row r="23" spans="1:8" x14ac:dyDescent="0.35">
      <c r="A23" s="5"/>
      <c r="B23" s="17" t="s">
        <v>13</v>
      </c>
      <c r="C23" s="4">
        <f>SUM(C17:C22)</f>
        <v>0.99999999999999989</v>
      </c>
      <c r="D23" s="11"/>
    </row>
    <row r="24" spans="1:8" x14ac:dyDescent="0.35">
      <c r="A24" s="5">
        <v>3</v>
      </c>
      <c r="H24" s="38"/>
    </row>
    <row r="25" spans="1:8" x14ac:dyDescent="0.35">
      <c r="A25" s="1"/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45">
        <f>6/36</f>
        <v>0.16666666666666666</v>
      </c>
    </row>
    <row r="26" spans="1:8" x14ac:dyDescent="0.35">
      <c r="A26" s="1">
        <v>1</v>
      </c>
      <c r="B26" s="40">
        <v>2</v>
      </c>
      <c r="C26" s="12">
        <v>3</v>
      </c>
      <c r="D26" s="12">
        <v>4</v>
      </c>
      <c r="E26" s="12">
        <v>5</v>
      </c>
      <c r="F26" s="12">
        <v>6</v>
      </c>
      <c r="G26" s="37">
        <v>7</v>
      </c>
      <c r="H26" s="46"/>
    </row>
    <row r="27" spans="1:8" x14ac:dyDescent="0.35">
      <c r="A27" s="1">
        <v>2</v>
      </c>
      <c r="B27" s="12">
        <v>3</v>
      </c>
      <c r="C27" s="40">
        <v>4</v>
      </c>
      <c r="D27" s="12">
        <f>C27+1</f>
        <v>5</v>
      </c>
      <c r="E27" s="12">
        <f t="shared" ref="E27:G27" si="1">D27+1</f>
        <v>6</v>
      </c>
      <c r="F27" s="37">
        <f t="shared" si="1"/>
        <v>7</v>
      </c>
      <c r="G27" s="12">
        <f t="shared" si="1"/>
        <v>8</v>
      </c>
      <c r="H27" s="47">
        <f>1/9</f>
        <v>0.1111111111111111</v>
      </c>
    </row>
    <row r="28" spans="1:8" x14ac:dyDescent="0.35">
      <c r="A28" s="1">
        <v>3</v>
      </c>
      <c r="B28" s="12">
        <v>4</v>
      </c>
      <c r="C28" s="12">
        <v>5</v>
      </c>
      <c r="D28" s="40">
        <f>C28+1</f>
        <v>6</v>
      </c>
      <c r="E28" s="37">
        <f t="shared" ref="E28:G28" si="2">D28+1</f>
        <v>7</v>
      </c>
      <c r="F28" s="12">
        <f t="shared" si="2"/>
        <v>8</v>
      </c>
      <c r="G28" s="44">
        <f t="shared" si="2"/>
        <v>9</v>
      </c>
      <c r="H28" s="48">
        <f>3/36</f>
        <v>8.3333333333333329E-2</v>
      </c>
    </row>
    <row r="29" spans="1:8" x14ac:dyDescent="0.35">
      <c r="A29" s="1">
        <v>4</v>
      </c>
      <c r="B29" s="12">
        <v>5</v>
      </c>
      <c r="C29" s="12">
        <v>6</v>
      </c>
      <c r="D29" s="37">
        <f>C29+1</f>
        <v>7</v>
      </c>
      <c r="E29" s="40">
        <f t="shared" ref="E29:G29" si="3">D29+1</f>
        <v>8</v>
      </c>
      <c r="F29" s="44">
        <f t="shared" si="3"/>
        <v>9</v>
      </c>
      <c r="G29" s="21">
        <f t="shared" si="3"/>
        <v>10</v>
      </c>
      <c r="H29" s="49">
        <v>5.5555555555555601E-2</v>
      </c>
    </row>
    <row r="30" spans="1:8" x14ac:dyDescent="0.35">
      <c r="A30" s="1">
        <v>5</v>
      </c>
      <c r="B30" s="12">
        <v>6</v>
      </c>
      <c r="C30" s="37">
        <v>7</v>
      </c>
      <c r="D30" s="12">
        <f>C30+1</f>
        <v>8</v>
      </c>
      <c r="E30" s="44">
        <f t="shared" ref="E30:G30" si="4">D30+1</f>
        <v>9</v>
      </c>
      <c r="F30" s="41">
        <f t="shared" si="4"/>
        <v>10</v>
      </c>
      <c r="G30" s="42">
        <f t="shared" si="4"/>
        <v>11</v>
      </c>
      <c r="H30" s="48">
        <f>1/36</f>
        <v>2.7777777777777776E-2</v>
      </c>
    </row>
    <row r="31" spans="1:8" x14ac:dyDescent="0.35">
      <c r="A31" s="1">
        <v>6</v>
      </c>
      <c r="B31" s="37">
        <v>7</v>
      </c>
      <c r="C31" s="12">
        <v>8</v>
      </c>
      <c r="D31" s="44">
        <f>C31+1</f>
        <v>9</v>
      </c>
      <c r="E31" s="21">
        <f t="shared" ref="E31:G31" si="5">D31+1</f>
        <v>10</v>
      </c>
      <c r="F31" s="42">
        <f t="shared" si="5"/>
        <v>11</v>
      </c>
      <c r="G31" s="41">
        <f t="shared" si="5"/>
        <v>12</v>
      </c>
      <c r="H31" s="46"/>
    </row>
    <row r="32" spans="1:8" x14ac:dyDescent="0.35">
      <c r="A32" s="1" t="s">
        <v>13</v>
      </c>
      <c r="B32" s="12">
        <v>36</v>
      </c>
      <c r="C32" s="13"/>
      <c r="H32" s="50">
        <f>6/36</f>
        <v>0.16666666666666666</v>
      </c>
    </row>
    <row r="33" spans="1:15" x14ac:dyDescent="0.35">
      <c r="B33" s="13" t="s">
        <v>39</v>
      </c>
      <c r="C33" s="13" t="s">
        <v>5</v>
      </c>
    </row>
    <row r="34" spans="1:15" x14ac:dyDescent="0.35">
      <c r="A34" s="1" t="s">
        <v>8</v>
      </c>
      <c r="B34" s="32">
        <v>9</v>
      </c>
      <c r="C34" s="35">
        <f>4/B32</f>
        <v>0.1111111111111111</v>
      </c>
      <c r="D34" s="11"/>
    </row>
    <row r="35" spans="1:15" x14ac:dyDescent="0.35">
      <c r="A35" s="1" t="s">
        <v>6</v>
      </c>
      <c r="B35" s="34" t="s">
        <v>62</v>
      </c>
      <c r="C35" s="36">
        <f>H25+H29</f>
        <v>0.22222222222222227</v>
      </c>
    </row>
    <row r="36" spans="1:15" x14ac:dyDescent="0.35">
      <c r="A36" s="1" t="s">
        <v>7</v>
      </c>
      <c r="B36" s="32" t="s">
        <v>63</v>
      </c>
      <c r="C36" s="39">
        <f>H32</f>
        <v>0.16666666666666666</v>
      </c>
      <c r="D36" s="11"/>
    </row>
    <row r="37" spans="1:15" x14ac:dyDescent="0.35">
      <c r="A37" s="1" t="s">
        <v>9</v>
      </c>
      <c r="B37" s="34" t="s">
        <v>64</v>
      </c>
      <c r="C37" s="43">
        <f>1-(H27+H28+H29+H30)</f>
        <v>0.72222222222222221</v>
      </c>
    </row>
    <row r="38" spans="1:15" x14ac:dyDescent="0.35">
      <c r="A38" s="1" t="s">
        <v>10</v>
      </c>
      <c r="B38" s="32" t="s">
        <v>65</v>
      </c>
      <c r="C38" s="4">
        <v>0.16666666666666666</v>
      </c>
    </row>
    <row r="39" spans="1:15" x14ac:dyDescent="0.35">
      <c r="A39" s="2">
        <v>4</v>
      </c>
    </row>
    <row r="40" spans="1:15" x14ac:dyDescent="0.35">
      <c r="A40" s="1" t="s">
        <v>8</v>
      </c>
      <c r="B40" s="1">
        <v>2</v>
      </c>
      <c r="C40" s="1">
        <f>1/25</f>
        <v>0.04</v>
      </c>
      <c r="E40" s="53">
        <v>2</v>
      </c>
      <c r="F40" s="51">
        <v>3</v>
      </c>
      <c r="G40" s="51">
        <v>5</v>
      </c>
      <c r="H40" s="51">
        <v>7</v>
      </c>
      <c r="I40" s="53">
        <v>11</v>
      </c>
      <c r="J40" s="53">
        <v>13</v>
      </c>
      <c r="K40" s="53">
        <v>17</v>
      </c>
      <c r="L40" s="53">
        <v>19</v>
      </c>
      <c r="M40" s="51">
        <v>23</v>
      </c>
      <c r="N40" s="51">
        <v>29</v>
      </c>
      <c r="O40" s="53">
        <v>31</v>
      </c>
    </row>
    <row r="41" spans="1:15" x14ac:dyDescent="0.35">
      <c r="A41" s="1" t="s">
        <v>6</v>
      </c>
      <c r="B41" s="52" t="s">
        <v>66</v>
      </c>
      <c r="C41" s="24">
        <f>13/25</f>
        <v>0.52</v>
      </c>
      <c r="E41" s="53">
        <v>37</v>
      </c>
      <c r="F41" s="51">
        <v>41</v>
      </c>
      <c r="G41" s="51">
        <v>43</v>
      </c>
      <c r="H41" s="51">
        <v>47</v>
      </c>
      <c r="I41" s="53">
        <v>53</v>
      </c>
      <c r="J41" s="53">
        <v>59</v>
      </c>
      <c r="K41" s="51">
        <v>61</v>
      </c>
      <c r="L41" s="51">
        <v>67</v>
      </c>
      <c r="M41" s="53">
        <v>71</v>
      </c>
      <c r="N41" s="53">
        <v>73</v>
      </c>
      <c r="O41" s="53">
        <v>79</v>
      </c>
    </row>
    <row r="42" spans="1:15" x14ac:dyDescent="0.35">
      <c r="A42" s="1" t="s">
        <v>7</v>
      </c>
      <c r="B42" s="52" t="s">
        <v>67</v>
      </c>
      <c r="C42" s="25">
        <f>10/25</f>
        <v>0.4</v>
      </c>
      <c r="E42" s="51">
        <v>83</v>
      </c>
      <c r="F42" s="51">
        <v>89</v>
      </c>
      <c r="G42" s="53">
        <v>97</v>
      </c>
    </row>
    <row r="45" spans="1:15" x14ac:dyDescent="0.35">
      <c r="A45" s="2">
        <v>5</v>
      </c>
    </row>
    <row r="46" spans="1:15" x14ac:dyDescent="0.35">
      <c r="A46" t="s">
        <v>19</v>
      </c>
      <c r="B46" s="6" t="s">
        <v>14</v>
      </c>
      <c r="C46" s="6" t="s">
        <v>15</v>
      </c>
      <c r="D46" s="6" t="s">
        <v>16</v>
      </c>
      <c r="E46" s="6" t="s">
        <v>17</v>
      </c>
      <c r="F46" s="6" t="s">
        <v>18</v>
      </c>
      <c r="G46" s="1" t="s">
        <v>13</v>
      </c>
    </row>
    <row r="47" spans="1:15" x14ac:dyDescent="0.35">
      <c r="A47" t="s">
        <v>20</v>
      </c>
      <c r="B47" s="9">
        <v>3170</v>
      </c>
      <c r="C47" s="9">
        <v>4590</v>
      </c>
      <c r="D47" s="56">
        <v>16714</v>
      </c>
      <c r="E47" s="56">
        <v>23753</v>
      </c>
      <c r="F47" s="56">
        <v>34803</v>
      </c>
      <c r="G47" s="7">
        <f>SUM(B47:F47)</f>
        <v>83030</v>
      </c>
    </row>
    <row r="48" spans="1:15" x14ac:dyDescent="0.35">
      <c r="A48" s="1" t="s">
        <v>8</v>
      </c>
      <c r="B48" s="1" t="s">
        <v>21</v>
      </c>
      <c r="C48" s="54">
        <f>SUM(B47:D47)/G47</f>
        <v>0.29476092978441526</v>
      </c>
    </row>
    <row r="49" spans="1:4" x14ac:dyDescent="0.35">
      <c r="A49" s="1" t="s">
        <v>6</v>
      </c>
      <c r="B49" s="1" t="s">
        <v>41</v>
      </c>
      <c r="C49" s="55">
        <f>F47/G47</f>
        <v>0.41916174876550644</v>
      </c>
    </row>
    <row r="50" spans="1:4" x14ac:dyDescent="0.35">
      <c r="A50" s="1" t="s">
        <v>7</v>
      </c>
      <c r="B50" s="1" t="s">
        <v>22</v>
      </c>
      <c r="C50" s="55">
        <f>SUM(B47:C47)/G47</f>
        <v>9.3460195110201136E-2</v>
      </c>
    </row>
    <row r="54" spans="1:4" x14ac:dyDescent="0.35">
      <c r="A54" s="2">
        <v>7</v>
      </c>
    </row>
    <row r="55" spans="1:4" x14ac:dyDescent="0.35">
      <c r="A55" s="1" t="s">
        <v>23</v>
      </c>
      <c r="B55" s="1">
        <v>24</v>
      </c>
      <c r="D55" t="s">
        <v>26</v>
      </c>
    </row>
    <row r="56" spans="1:4" x14ac:dyDescent="0.35">
      <c r="A56" s="1" t="s">
        <v>24</v>
      </c>
      <c r="B56" s="1">
        <v>2</v>
      </c>
      <c r="D56" s="15">
        <f>(B55+B56)/B58</f>
        <v>0.83870967741935487</v>
      </c>
    </row>
    <row r="57" spans="1:4" x14ac:dyDescent="0.35">
      <c r="A57" s="1" t="s">
        <v>25</v>
      </c>
      <c r="B57" s="1">
        <v>5</v>
      </c>
    </row>
    <row r="58" spans="1:4" x14ac:dyDescent="0.35">
      <c r="A58" s="1" t="s">
        <v>13</v>
      </c>
      <c r="B58" s="1">
        <f>SUM(B55:B57)</f>
        <v>31</v>
      </c>
    </row>
    <row r="60" spans="1:4" x14ac:dyDescent="0.35">
      <c r="A60" s="2">
        <v>8</v>
      </c>
      <c r="B60" s="9" t="s">
        <v>29</v>
      </c>
      <c r="C60" s="9" t="s">
        <v>30</v>
      </c>
      <c r="D60" t="s">
        <v>40</v>
      </c>
    </row>
    <row r="61" spans="1:4" x14ac:dyDescent="0.35">
      <c r="A61" s="8" t="s">
        <v>27</v>
      </c>
      <c r="B61" s="1">
        <v>7922</v>
      </c>
      <c r="C61" s="1">
        <v>2534</v>
      </c>
      <c r="D61" s="18">
        <f>SUM(B61:C61)</f>
        <v>10456</v>
      </c>
    </row>
    <row r="62" spans="1:4" x14ac:dyDescent="0.35">
      <c r="A62" s="8" t="s">
        <v>28</v>
      </c>
      <c r="B62" s="1">
        <v>5779</v>
      </c>
      <c r="C62" s="1">
        <v>995</v>
      </c>
      <c r="D62" s="18">
        <f>SUM(B62:C62)</f>
        <v>6774</v>
      </c>
    </row>
    <row r="63" spans="1:4" x14ac:dyDescent="0.35">
      <c r="A63" t="s">
        <v>40</v>
      </c>
      <c r="B63" s="18">
        <f>SUM(B61:B62)</f>
        <v>13701</v>
      </c>
      <c r="C63" s="18">
        <f>SUM(C61:C62)</f>
        <v>3529</v>
      </c>
      <c r="D63" s="7">
        <f>SUM(D61:D62)</f>
        <v>17230</v>
      </c>
    </row>
    <row r="65" spans="1:5" x14ac:dyDescent="0.35">
      <c r="A65" t="s">
        <v>8</v>
      </c>
      <c r="B65" t="s">
        <v>42</v>
      </c>
    </row>
    <row r="66" spans="1:5" x14ac:dyDescent="0.35">
      <c r="B66" s="55">
        <f>C62/D63</f>
        <v>5.7748113755078351E-2</v>
      </c>
    </row>
    <row r="67" spans="1:5" x14ac:dyDescent="0.35">
      <c r="A67" t="s">
        <v>6</v>
      </c>
      <c r="B67" t="s">
        <v>31</v>
      </c>
    </row>
    <row r="68" spans="1:5" x14ac:dyDescent="0.35">
      <c r="B68" s="55">
        <f>(D61+B63-B61)/D63</f>
        <v>0.94225188624492162</v>
      </c>
    </row>
    <row r="69" spans="1:5" x14ac:dyDescent="0.35">
      <c r="A69" t="s">
        <v>7</v>
      </c>
      <c r="B69" t="s">
        <v>43</v>
      </c>
    </row>
    <row r="70" spans="1:5" x14ac:dyDescent="0.35">
      <c r="B70" s="55">
        <f>(B63-B61)/D63</f>
        <v>0.3354033662217063</v>
      </c>
    </row>
    <row r="71" spans="1:5" x14ac:dyDescent="0.35">
      <c r="A71" s="2">
        <v>10</v>
      </c>
    </row>
    <row r="72" spans="1:5" x14ac:dyDescent="0.35">
      <c r="A72" t="s">
        <v>32</v>
      </c>
      <c r="B72" t="s">
        <v>5</v>
      </c>
    </row>
    <row r="73" spans="1:5" x14ac:dyDescent="0.35">
      <c r="A73" s="1">
        <v>0</v>
      </c>
      <c r="B73" s="1">
        <v>8</v>
      </c>
      <c r="C73" s="1" t="s">
        <v>8</v>
      </c>
      <c r="D73" s="16">
        <f>B74/B78</f>
        <v>0.41666666666666669</v>
      </c>
    </row>
    <row r="74" spans="1:5" x14ac:dyDescent="0.35">
      <c r="A74" s="1">
        <v>1</v>
      </c>
      <c r="B74" s="1">
        <v>10</v>
      </c>
      <c r="C74" s="1" t="s">
        <v>6</v>
      </c>
      <c r="D74" s="16">
        <f>SUM(B76+B77)/B78</f>
        <v>0.125</v>
      </c>
    </row>
    <row r="75" spans="1:5" x14ac:dyDescent="0.35">
      <c r="A75" s="1">
        <v>2</v>
      </c>
      <c r="B75" s="1">
        <v>3</v>
      </c>
      <c r="C75" s="1" t="s">
        <v>7</v>
      </c>
      <c r="D75" s="16">
        <f>1-(B73/B78)</f>
        <v>0.66666666666666674</v>
      </c>
      <c r="E75" t="s">
        <v>44</v>
      </c>
    </row>
    <row r="76" spans="1:5" x14ac:dyDescent="0.35">
      <c r="A76" s="1">
        <v>3</v>
      </c>
      <c r="B76" s="1">
        <v>2</v>
      </c>
      <c r="C76" s="1" t="s">
        <v>9</v>
      </c>
      <c r="D76" s="16">
        <f>1-B77/B78</f>
        <v>0.95833333333333337</v>
      </c>
    </row>
    <row r="77" spans="1:5" x14ac:dyDescent="0.35">
      <c r="A77" s="1">
        <v>4</v>
      </c>
      <c r="B77" s="1">
        <v>1</v>
      </c>
    </row>
    <row r="78" spans="1:5" x14ac:dyDescent="0.35">
      <c r="A78" s="1" t="s">
        <v>13</v>
      </c>
      <c r="B78" s="1">
        <f>SUM(B73:B77)</f>
        <v>24</v>
      </c>
    </row>
    <row r="80" spans="1:5" x14ac:dyDescent="0.35">
      <c r="A80" s="2">
        <v>11</v>
      </c>
    </row>
    <row r="81" spans="1:11" ht="29" x14ac:dyDescent="0.35">
      <c r="B81" s="19" t="s">
        <v>45</v>
      </c>
      <c r="C81" s="20">
        <f>(4+4+4)/52</f>
        <v>0.23076923076923078</v>
      </c>
    </row>
    <row r="82" spans="1:11" ht="29" x14ac:dyDescent="0.35">
      <c r="B82" s="19" t="s">
        <v>68</v>
      </c>
      <c r="C82" s="20">
        <f>1-13/52</f>
        <v>0.75</v>
      </c>
    </row>
    <row r="83" spans="1:11" ht="58" x14ac:dyDescent="0.35">
      <c r="B83" s="19" t="s">
        <v>47</v>
      </c>
      <c r="C83" s="20">
        <f>(4+4+13-2)/52</f>
        <v>0.36538461538461536</v>
      </c>
    </row>
    <row r="84" spans="1:11" x14ac:dyDescent="0.35">
      <c r="B84" s="1" t="s">
        <v>9</v>
      </c>
      <c r="C84" s="20">
        <f>(4+13+13-2)/52</f>
        <v>0.53846153846153844</v>
      </c>
    </row>
    <row r="85" spans="1:11" ht="58" x14ac:dyDescent="0.35">
      <c r="B85" s="19" t="s">
        <v>46</v>
      </c>
      <c r="C85" s="20">
        <f>(4+4+13+13-2-2)/52</f>
        <v>0.57692307692307687</v>
      </c>
    </row>
    <row r="86" spans="1:11" x14ac:dyDescent="0.35">
      <c r="B86" s="1"/>
      <c r="C86" s="1"/>
    </row>
    <row r="87" spans="1:11" x14ac:dyDescent="0.35">
      <c r="B87" s="1"/>
      <c r="C87" s="1"/>
    </row>
    <row r="88" spans="1:11" x14ac:dyDescent="0.35">
      <c r="B88" s="1"/>
      <c r="C88" s="1"/>
    </row>
    <row r="89" spans="1:11" x14ac:dyDescent="0.35">
      <c r="B89" s="1"/>
      <c r="C89" s="1"/>
    </row>
    <row r="90" spans="1:11" x14ac:dyDescent="0.35">
      <c r="B90" s="1"/>
      <c r="C90" s="1"/>
    </row>
    <row r="91" spans="1:11" x14ac:dyDescent="0.35">
      <c r="B91" s="1"/>
      <c r="C91" s="1"/>
    </row>
    <row r="92" spans="1:11" x14ac:dyDescent="0.35">
      <c r="B92" s="1"/>
      <c r="C92" s="1"/>
    </row>
    <row r="93" spans="1:11" x14ac:dyDescent="0.35">
      <c r="A93" s="14">
        <v>12</v>
      </c>
    </row>
    <row r="94" spans="1:11" x14ac:dyDescent="0.35">
      <c r="A94" s="1"/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60">
        <f>6/36</f>
        <v>0.16666666666666666</v>
      </c>
    </row>
    <row r="95" spans="1:11" x14ac:dyDescent="0.35">
      <c r="A95" s="1">
        <v>1</v>
      </c>
      <c r="B95" s="21">
        <v>2</v>
      </c>
      <c r="C95" s="21">
        <f>B95+1</f>
        <v>3</v>
      </c>
      <c r="D95" s="12">
        <f t="shared" ref="D95:G95" si="6">C95+1</f>
        <v>4</v>
      </c>
      <c r="E95" s="12">
        <f t="shared" si="6"/>
        <v>5</v>
      </c>
      <c r="F95" s="12">
        <f t="shared" si="6"/>
        <v>6</v>
      </c>
      <c r="G95" s="59">
        <f t="shared" si="6"/>
        <v>7</v>
      </c>
      <c r="H95" s="58">
        <f>5/36</f>
        <v>0.1388888888888889</v>
      </c>
    </row>
    <row r="96" spans="1:11" x14ac:dyDescent="0.35">
      <c r="A96" s="1">
        <v>2</v>
      </c>
      <c r="B96" s="21">
        <f>B95+1</f>
        <v>3</v>
      </c>
      <c r="C96" s="12">
        <f>C95+1</f>
        <v>4</v>
      </c>
      <c r="D96" s="12">
        <f t="shared" ref="D96:G97" si="7">D95+1</f>
        <v>5</v>
      </c>
      <c r="E96" s="12">
        <f t="shared" si="7"/>
        <v>6</v>
      </c>
      <c r="F96" s="59">
        <f t="shared" si="7"/>
        <v>7</v>
      </c>
      <c r="G96" s="57">
        <f t="shared" si="7"/>
        <v>8</v>
      </c>
      <c r="H96" s="58">
        <f>4/36</f>
        <v>0.1111111111111111</v>
      </c>
      <c r="I96" s="61">
        <f>SUM(H97:H99)+3/36</f>
        <v>0.25</v>
      </c>
      <c r="J96" s="22"/>
      <c r="K96" s="22"/>
    </row>
    <row r="97" spans="1:11" x14ac:dyDescent="0.35">
      <c r="A97" s="1">
        <v>3</v>
      </c>
      <c r="B97" s="12">
        <f t="shared" ref="B97:B100" si="8">B96+1</f>
        <v>4</v>
      </c>
      <c r="C97" s="12">
        <f>C96+1</f>
        <v>5</v>
      </c>
      <c r="D97" s="12">
        <f>C97+1</f>
        <v>6</v>
      </c>
      <c r="E97" s="59">
        <f t="shared" ref="E97:G97" si="9">D97+1</f>
        <v>7</v>
      </c>
      <c r="F97" s="57">
        <f t="shared" si="9"/>
        <v>8</v>
      </c>
      <c r="G97" s="57">
        <f t="shared" si="9"/>
        <v>9</v>
      </c>
      <c r="H97" s="58">
        <f>3/36</f>
        <v>8.3333333333333329E-2</v>
      </c>
      <c r="I97" s="23"/>
      <c r="J97" s="12"/>
      <c r="K97" s="12"/>
    </row>
    <row r="98" spans="1:11" x14ac:dyDescent="0.35">
      <c r="A98" s="1">
        <v>4</v>
      </c>
      <c r="B98" s="12">
        <f t="shared" si="8"/>
        <v>5</v>
      </c>
      <c r="C98" s="12">
        <f t="shared" ref="C98:C100" si="10">C97+1</f>
        <v>6</v>
      </c>
      <c r="D98" s="59">
        <f t="shared" ref="D98:G101" si="11">C98+1</f>
        <v>7</v>
      </c>
      <c r="E98" s="57">
        <f t="shared" si="11"/>
        <v>8</v>
      </c>
      <c r="F98" s="57">
        <f t="shared" si="11"/>
        <v>9</v>
      </c>
      <c r="G98" s="44">
        <f t="shared" si="11"/>
        <v>10</v>
      </c>
      <c r="H98" s="58">
        <f>2/36</f>
        <v>5.5555555555555552E-2</v>
      </c>
    </row>
    <row r="99" spans="1:11" x14ac:dyDescent="0.35">
      <c r="A99" s="1">
        <v>5</v>
      </c>
      <c r="B99" s="12">
        <f t="shared" si="8"/>
        <v>6</v>
      </c>
      <c r="C99" s="59">
        <f t="shared" si="10"/>
        <v>7</v>
      </c>
      <c r="D99" s="57">
        <f t="shared" si="11"/>
        <v>8</v>
      </c>
      <c r="E99" s="57">
        <f t="shared" si="11"/>
        <v>9</v>
      </c>
      <c r="F99" s="44">
        <f t="shared" si="11"/>
        <v>10</v>
      </c>
      <c r="G99" s="21">
        <f t="shared" si="11"/>
        <v>11</v>
      </c>
      <c r="H99" s="58">
        <f>1/36</f>
        <v>2.7777777777777776E-2</v>
      </c>
    </row>
    <row r="100" spans="1:11" x14ac:dyDescent="0.35">
      <c r="A100" s="1">
        <v>6</v>
      </c>
      <c r="B100" s="59">
        <f t="shared" si="8"/>
        <v>7</v>
      </c>
      <c r="C100" s="57">
        <f t="shared" si="10"/>
        <v>8</v>
      </c>
      <c r="D100" s="57">
        <f t="shared" si="11"/>
        <v>9</v>
      </c>
      <c r="E100" s="44">
        <f t="shared" si="11"/>
        <v>10</v>
      </c>
      <c r="F100" s="21">
        <f t="shared" si="11"/>
        <v>11</v>
      </c>
      <c r="G100" s="21">
        <f t="shared" si="11"/>
        <v>12</v>
      </c>
    </row>
    <row r="101" spans="1:11" x14ac:dyDescent="0.35">
      <c r="A101" s="1" t="s">
        <v>8</v>
      </c>
      <c r="B101" s="12" t="s">
        <v>48</v>
      </c>
      <c r="C101" s="20">
        <f>SUM(H95:H97)</f>
        <v>0.33333333333333331</v>
      </c>
      <c r="D101" s="13"/>
      <c r="E101" s="13"/>
      <c r="F101" s="13"/>
      <c r="G101" s="13"/>
    </row>
    <row r="102" spans="1:11" x14ac:dyDescent="0.35">
      <c r="A102" s="1" t="s">
        <v>6</v>
      </c>
      <c r="B102" s="1" t="s">
        <v>49</v>
      </c>
      <c r="C102" s="20">
        <f>1/6+1/6</f>
        <v>0.33333333333333331</v>
      </c>
    </row>
    <row r="103" spans="1:11" x14ac:dyDescent="0.35">
      <c r="A103" s="1" t="s">
        <v>37</v>
      </c>
      <c r="B103" s="1" t="s">
        <v>69</v>
      </c>
      <c r="C103" s="16">
        <f>SUM(H97:H99)+2/36+1/36</f>
        <v>0.25</v>
      </c>
    </row>
    <row r="104" spans="1:11" x14ac:dyDescent="0.35">
      <c r="A104" s="1" t="s">
        <v>38</v>
      </c>
      <c r="B104" s="1" t="s">
        <v>70</v>
      </c>
      <c r="C104" s="1"/>
    </row>
  </sheetData>
  <sortState xmlns:xlrd2="http://schemas.microsoft.com/office/spreadsheetml/2017/richdata2" ref="A78:A110">
    <sortCondition ref="A78:A11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Duy_McHuyn</cp:lastModifiedBy>
  <dcterms:created xsi:type="dcterms:W3CDTF">2018-10-23T00:30:53Z</dcterms:created>
  <dcterms:modified xsi:type="dcterms:W3CDTF">2022-11-08T09:24:54Z</dcterms:modified>
</cp:coreProperties>
</file>