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Projects\SaintGimp\MotorController\board\"/>
    </mc:Choice>
  </mc:AlternateContent>
  <xr:revisionPtr revIDLastSave="0" documentId="13_ncr:1_{A044D687-59A6-4C5A-90F9-46563D613FC8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BOM" sheetId="1" r:id="rId1"/>
    <sheet name="Inven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3" i="2" l="1"/>
  <c r="H23" i="2"/>
  <c r="J23" i="2"/>
  <c r="L23" i="2"/>
  <c r="N23" i="2"/>
  <c r="P23" i="2"/>
  <c r="S23" i="2"/>
  <c r="E23" i="2" l="1"/>
  <c r="F23" i="2" s="1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P11" i="2" l="1"/>
  <c r="P22" i="2"/>
  <c r="P21" i="2"/>
  <c r="P20" i="2"/>
  <c r="P19" i="2"/>
  <c r="P18" i="2"/>
  <c r="P17" i="2"/>
  <c r="P16" i="2"/>
  <c r="P15" i="2"/>
  <c r="P14" i="2"/>
  <c r="P13" i="2"/>
  <c r="P12" i="2"/>
  <c r="P10" i="2"/>
  <c r="P9" i="2"/>
  <c r="P8" i="2"/>
  <c r="P7" i="2"/>
  <c r="P6" i="2"/>
  <c r="P5" i="2"/>
  <c r="P4" i="2"/>
  <c r="P3" i="2"/>
  <c r="P2" i="2"/>
  <c r="N22" i="2" l="1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2" i="2" l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4" i="2"/>
  <c r="J3" i="2"/>
  <c r="J2" i="2"/>
  <c r="E2" i="2" s="1"/>
  <c r="F2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E18" i="2" l="1"/>
  <c r="F18" i="2" s="1"/>
  <c r="E17" i="2"/>
  <c r="F17" i="2" s="1"/>
  <c r="E10" i="2"/>
  <c r="F10" i="2" s="1"/>
  <c r="E6" i="2"/>
  <c r="F6" i="2" s="1"/>
  <c r="E16" i="2"/>
  <c r="F16" i="2" s="1"/>
  <c r="E8" i="2"/>
  <c r="F8" i="2" s="1"/>
  <c r="E22" i="2"/>
  <c r="F22" i="2" s="1"/>
  <c r="E14" i="2"/>
  <c r="F14" i="2" s="1"/>
  <c r="E3" i="2"/>
  <c r="F3" i="2" s="1"/>
  <c r="E19" i="2"/>
  <c r="F19" i="2" s="1"/>
  <c r="E15" i="2"/>
  <c r="F15" i="2" s="1"/>
  <c r="E11" i="2"/>
  <c r="F11" i="2" s="1"/>
  <c r="E7" i="2"/>
  <c r="F7" i="2" s="1"/>
  <c r="E5" i="2"/>
  <c r="F5" i="2" s="1"/>
  <c r="E4" i="2"/>
  <c r="F4" i="2" s="1"/>
  <c r="E21" i="2"/>
  <c r="F21" i="2" s="1"/>
  <c r="E13" i="2"/>
  <c r="F13" i="2" s="1"/>
  <c r="E9" i="2"/>
  <c r="F9" i="2" s="1"/>
  <c r="E20" i="2"/>
  <c r="F20" i="2" s="1"/>
  <c r="E12" i="2"/>
  <c r="F12" i="2" s="1"/>
  <c r="F25" i="2" l="1"/>
</calcChain>
</file>

<file path=xl/sharedStrings.xml><?xml version="1.0" encoding="utf-8"?>
<sst xmlns="http://schemas.openxmlformats.org/spreadsheetml/2006/main" count="232" uniqueCount="133">
  <si>
    <t>Qty</t>
  </si>
  <si>
    <t>Value</t>
  </si>
  <si>
    <t>Device</t>
  </si>
  <si>
    <t>Package</t>
  </si>
  <si>
    <t>Parts</t>
  </si>
  <si>
    <t>Description</t>
  </si>
  <si>
    <t>0.1uF</t>
  </si>
  <si>
    <t>CAPACITOR-5MM</t>
  </si>
  <si>
    <t>Ceramic Capacitor</t>
  </si>
  <si>
    <t>10K</t>
  </si>
  <si>
    <t>RESISTOR-7.5MM</t>
  </si>
  <si>
    <t>AXIAL-7.5MM</t>
  </si>
  <si>
    <t>10uF</t>
  </si>
  <si>
    <t>1K</t>
  </si>
  <si>
    <t>1uF</t>
  </si>
  <si>
    <t>22V</t>
  </si>
  <si>
    <t>ZENER-7.5</t>
  </si>
  <si>
    <t>ZDIO-7.5</t>
  </si>
  <si>
    <t>D2</t>
  </si>
  <si>
    <t>Zener Diode</t>
  </si>
  <si>
    <t>CAPACITOR-2.5MM</t>
  </si>
  <si>
    <t>27V</t>
  </si>
  <si>
    <t>D1</t>
  </si>
  <si>
    <t>CAP-POL-25-14</t>
  </si>
  <si>
    <t>Polarized Capacitor</t>
  </si>
  <si>
    <t>4A</t>
  </si>
  <si>
    <t>FUSE</t>
  </si>
  <si>
    <t>F1</t>
  </si>
  <si>
    <t>CRYSTAL-V</t>
  </si>
  <si>
    <t>Crystal Oscillator</t>
  </si>
  <si>
    <t>8-bit Microcontroller with In-System Programmable Flash</t>
  </si>
  <si>
    <t>BT139X-600E</t>
  </si>
  <si>
    <t>TRIAC-H</t>
  </si>
  <si>
    <t>TO220BH</t>
  </si>
  <si>
    <t>TRIAC</t>
  </si>
  <si>
    <t>Q1</t>
  </si>
  <si>
    <t>P-Channel MOSFET</t>
  </si>
  <si>
    <t>OKI-78SR-5/1.5-W36H-C</t>
  </si>
  <si>
    <t>DC-CONV</t>
  </si>
  <si>
    <t>DC1</t>
  </si>
  <si>
    <t>DC-DC Converter</t>
  </si>
  <si>
    <t>FUSE_5X20MM</t>
  </si>
  <si>
    <t>Manufacturer Part Number</t>
  </si>
  <si>
    <t>FK20X7S1H106K</t>
  </si>
  <si>
    <t>Ammo pack</t>
  </si>
  <si>
    <t>1N5254B-TAP</t>
  </si>
  <si>
    <t>1N5251B-TAP</t>
  </si>
  <si>
    <t>Socket</t>
  </si>
  <si>
    <t>BT137-600E,127</t>
  </si>
  <si>
    <t>MFR-25FBF52-10K</t>
  </si>
  <si>
    <t>Bulk</t>
  </si>
  <si>
    <t>MFR-25FBF52-1K</t>
  </si>
  <si>
    <t>5MT 4-R</t>
  </si>
  <si>
    <t>FUSE CLIP</t>
  </si>
  <si>
    <t>FUSE_CLIP_5MM</t>
  </si>
  <si>
    <t xml:space="preserve">01000056Z </t>
  </si>
  <si>
    <t>4A-MEDIUM-BLOW</t>
  </si>
  <si>
    <t>SR151A200JAR</t>
  </si>
  <si>
    <t>K104K15X7RF53L2</t>
  </si>
  <si>
    <t>FK14X7R1H105K</t>
  </si>
  <si>
    <t>16Mhz</t>
  </si>
  <si>
    <t>ATS16A</t>
  </si>
  <si>
    <t>1-2199298-9</t>
  </si>
  <si>
    <t>DIP28</t>
  </si>
  <si>
    <t>28P</t>
  </si>
  <si>
    <t>ATMEGA328P-PU</t>
  </si>
  <si>
    <t>Notes</t>
  </si>
  <si>
    <t>Optional</t>
  </si>
  <si>
    <t>MF1/4DC68R0F</t>
  </si>
  <si>
    <t>MF1/4DC2200F</t>
  </si>
  <si>
    <t>20pF</t>
  </si>
  <si>
    <t>Expensive but long-life, 470uF version is EEU-FR1H471B</t>
  </si>
  <si>
    <t>EEU-FR1H102</t>
  </si>
  <si>
    <t>1000uF</t>
  </si>
  <si>
    <t>1N5240B-TAP</t>
  </si>
  <si>
    <t>10V</t>
  </si>
  <si>
    <t>Y1</t>
  </si>
  <si>
    <t>R1</t>
  </si>
  <si>
    <t>R2, R8</t>
  </si>
  <si>
    <t>R7</t>
  </si>
  <si>
    <t>R5, R6</t>
  </si>
  <si>
    <t>R3, R4</t>
  </si>
  <si>
    <t>C11</t>
  </si>
  <si>
    <t>C8, C9</t>
  </si>
  <si>
    <t>D3, D4</t>
  </si>
  <si>
    <t>Bulk (maybe)</t>
  </si>
  <si>
    <t>MFR-25FBF52-576K</t>
  </si>
  <si>
    <t>B3F-1020</t>
  </si>
  <si>
    <t>S1, S2, S3, S4</t>
  </si>
  <si>
    <t>TACTILE-SWITCH-6MM</t>
  </si>
  <si>
    <t>SWITCH-MOMENTARY-6MM</t>
  </si>
  <si>
    <t>Derated 25% per standard, consider fast-blow?</t>
  </si>
  <si>
    <t>576K</t>
  </si>
  <si>
    <t>C3, C4</t>
  </si>
  <si>
    <t>C1, C2, C5</t>
  </si>
  <si>
    <t>C6, C7, C10</t>
  </si>
  <si>
    <t>IC1</t>
  </si>
  <si>
    <t>SUP53P06-20-E3</t>
  </si>
  <si>
    <t>Q2, Q3</t>
  </si>
  <si>
    <t>version 3.1.1</t>
  </si>
  <si>
    <t>Totals</t>
  </si>
  <si>
    <t>*</t>
  </si>
  <si>
    <t>Adjust</t>
  </si>
  <si>
    <t>PCB 3.1.1</t>
  </si>
  <si>
    <t>Unit Inventory</t>
  </si>
  <si>
    <t>Triac</t>
  </si>
  <si>
    <t>Substitutes</t>
  </si>
  <si>
    <t>MF0207FTE52-10K</t>
  </si>
  <si>
    <t>10K resistor</t>
  </si>
  <si>
    <t>22V zener</t>
  </si>
  <si>
    <t>27V zener</t>
  </si>
  <si>
    <t>1K resistor</t>
  </si>
  <si>
    <t>4A fuse</t>
  </si>
  <si>
    <t>0234004.MXP</t>
  </si>
  <si>
    <t>Fuse clip</t>
  </si>
  <si>
    <t>SL151A200JAB</t>
  </si>
  <si>
    <t>0.1uF capacitor</t>
  </si>
  <si>
    <t>MCU</t>
  </si>
  <si>
    <t>Crystal</t>
  </si>
  <si>
    <t>DIP socket</t>
  </si>
  <si>
    <t>68R resistor</t>
  </si>
  <si>
    <t>220R resistor</t>
  </si>
  <si>
    <t>50YXJ1000M16X25</t>
  </si>
  <si>
    <t>1000uF capacitor</t>
  </si>
  <si>
    <t>10V zener</t>
  </si>
  <si>
    <t>576K resistor</t>
  </si>
  <si>
    <t>P-MOSFET</t>
  </si>
  <si>
    <t>10uF capacitor</t>
  </si>
  <si>
    <t>1uF capacitor</t>
  </si>
  <si>
    <t>DC converter</t>
  </si>
  <si>
    <t>PCB</t>
  </si>
  <si>
    <t>20pF capacitor</t>
  </si>
  <si>
    <t>7805SRH-C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</si>
</sst>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14" fontId="6" fillId="0" borderId="0" xfId="0" applyNumberFormat="1" applyFont="1"/>
    <xf numFmtId="0" fontId="7" fillId="0" borderId="0" xfId="0" applyFont="1"/>
    <xf numFmtId="0" fontId="8" fillId="0" borderId="0" xfId="0" applyFont="1" applyFill="1"/>
    <xf numFmtId="0" fontId="3" fillId="0" borderId="0" xfId="0" applyFont="1" applyFill="1"/>
    <xf numFmtId="14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3" fillId="2" borderId="0" xfId="0" applyFont="1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C25" sqref="C25"/>
    </sheetView>
  </sheetViews>
  <sheetFormatPr defaultColWidth="8.85546875" defaultRowHeight="15" x14ac:dyDescent="0.25"/>
  <cols>
    <col min="1" max="1" width="4.140625" bestFit="1" customWidth="1"/>
    <col min="2" max="2" width="26" style="3" bestFit="1" customWidth="1"/>
    <col min="3" max="3" width="26" bestFit="1" customWidth="1"/>
    <col min="4" max="4" width="22.28515625" bestFit="1" customWidth="1"/>
    <col min="5" max="5" width="12" bestFit="1" customWidth="1"/>
    <col min="6" max="6" width="22" customWidth="1"/>
    <col min="7" max="7" width="24.85546875" customWidth="1"/>
    <col min="8" max="8" width="55.42578125" bestFit="1" customWidth="1"/>
  </cols>
  <sheetData>
    <row r="1" spans="1:8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42</v>
      </c>
      <c r="G1" s="1" t="s">
        <v>5</v>
      </c>
      <c r="H1" s="1" t="s">
        <v>66</v>
      </c>
    </row>
    <row r="2" spans="1:8" x14ac:dyDescent="0.25">
      <c r="A2">
        <v>1</v>
      </c>
      <c r="B2" s="3" t="s">
        <v>73</v>
      </c>
      <c r="C2" t="s">
        <v>23</v>
      </c>
      <c r="D2" t="s">
        <v>23</v>
      </c>
      <c r="E2" t="s">
        <v>82</v>
      </c>
      <c r="F2" t="s">
        <v>72</v>
      </c>
      <c r="G2" t="s">
        <v>24</v>
      </c>
      <c r="H2" t="s">
        <v>71</v>
      </c>
    </row>
    <row r="3" spans="1:8" x14ac:dyDescent="0.25">
      <c r="A3">
        <v>2</v>
      </c>
      <c r="B3" s="3" t="s">
        <v>12</v>
      </c>
      <c r="C3" t="s">
        <v>7</v>
      </c>
      <c r="D3" t="s">
        <v>7</v>
      </c>
      <c r="E3" t="s">
        <v>83</v>
      </c>
      <c r="F3" t="s">
        <v>43</v>
      </c>
      <c r="G3" t="s">
        <v>8</v>
      </c>
      <c r="H3" t="s">
        <v>44</v>
      </c>
    </row>
    <row r="4" spans="1:8" x14ac:dyDescent="0.25">
      <c r="A4">
        <v>3</v>
      </c>
      <c r="B4" s="3" t="s">
        <v>14</v>
      </c>
      <c r="C4" t="s">
        <v>20</v>
      </c>
      <c r="D4" t="s">
        <v>20</v>
      </c>
      <c r="E4" t="s">
        <v>95</v>
      </c>
      <c r="F4" t="s">
        <v>59</v>
      </c>
      <c r="G4" t="s">
        <v>8</v>
      </c>
      <c r="H4" t="s">
        <v>85</v>
      </c>
    </row>
    <row r="5" spans="1:8" x14ac:dyDescent="0.25">
      <c r="A5">
        <v>3</v>
      </c>
      <c r="B5" s="3" t="s">
        <v>6</v>
      </c>
      <c r="C5" t="s">
        <v>20</v>
      </c>
      <c r="D5" t="s">
        <v>20</v>
      </c>
      <c r="E5" t="s">
        <v>94</v>
      </c>
      <c r="F5" t="s">
        <v>58</v>
      </c>
      <c r="G5" t="s">
        <v>8</v>
      </c>
      <c r="H5" s="4" t="s">
        <v>50</v>
      </c>
    </row>
    <row r="6" spans="1:8" x14ac:dyDescent="0.25">
      <c r="A6">
        <v>2</v>
      </c>
      <c r="B6" s="3" t="s">
        <v>70</v>
      </c>
      <c r="C6" t="s">
        <v>20</v>
      </c>
      <c r="D6" t="s">
        <v>20</v>
      </c>
      <c r="E6" t="s">
        <v>93</v>
      </c>
      <c r="F6" t="s">
        <v>57</v>
      </c>
      <c r="G6" t="s">
        <v>8</v>
      </c>
      <c r="H6" t="s">
        <v>50</v>
      </c>
    </row>
    <row r="7" spans="1:8" x14ac:dyDescent="0.25">
      <c r="A7">
        <v>1</v>
      </c>
      <c r="B7" s="3" t="s">
        <v>92</v>
      </c>
      <c r="C7" t="s">
        <v>10</v>
      </c>
      <c r="D7" t="s">
        <v>11</v>
      </c>
      <c r="E7" t="s">
        <v>79</v>
      </c>
      <c r="F7" t="s">
        <v>86</v>
      </c>
      <c r="H7" t="s">
        <v>50</v>
      </c>
    </row>
    <row r="8" spans="1:8" x14ac:dyDescent="0.25">
      <c r="A8">
        <v>2</v>
      </c>
      <c r="B8" s="3" t="s">
        <v>9</v>
      </c>
      <c r="C8" t="s">
        <v>10</v>
      </c>
      <c r="D8" t="s">
        <v>11</v>
      </c>
      <c r="E8" t="s">
        <v>78</v>
      </c>
      <c r="F8" t="s">
        <v>49</v>
      </c>
      <c r="H8" t="s">
        <v>50</v>
      </c>
    </row>
    <row r="9" spans="1:8" x14ac:dyDescent="0.25">
      <c r="A9">
        <v>2</v>
      </c>
      <c r="B9" s="3" t="s">
        <v>13</v>
      </c>
      <c r="C9" t="s">
        <v>10</v>
      </c>
      <c r="D9" t="s">
        <v>11</v>
      </c>
      <c r="E9" t="s">
        <v>80</v>
      </c>
      <c r="F9" t="s">
        <v>51</v>
      </c>
      <c r="H9" t="s">
        <v>50</v>
      </c>
    </row>
    <row r="10" spans="1:8" x14ac:dyDescent="0.25">
      <c r="A10">
        <v>2</v>
      </c>
      <c r="B10" s="3">
        <v>220</v>
      </c>
      <c r="C10" t="s">
        <v>10</v>
      </c>
      <c r="D10" t="s">
        <v>11</v>
      </c>
      <c r="E10" t="s">
        <v>81</v>
      </c>
      <c r="F10" t="s">
        <v>69</v>
      </c>
      <c r="H10" t="s">
        <v>50</v>
      </c>
    </row>
    <row r="11" spans="1:8" x14ac:dyDescent="0.25">
      <c r="A11">
        <v>1</v>
      </c>
      <c r="B11" s="3">
        <v>68</v>
      </c>
      <c r="C11" t="s">
        <v>10</v>
      </c>
      <c r="D11" t="s">
        <v>11</v>
      </c>
      <c r="E11" t="s">
        <v>77</v>
      </c>
      <c r="F11" t="s">
        <v>68</v>
      </c>
      <c r="H11" t="s">
        <v>50</v>
      </c>
    </row>
    <row r="12" spans="1:8" x14ac:dyDescent="0.25">
      <c r="A12">
        <v>1</v>
      </c>
      <c r="B12" s="3" t="s">
        <v>21</v>
      </c>
      <c r="C12" t="s">
        <v>16</v>
      </c>
      <c r="D12" t="s">
        <v>17</v>
      </c>
      <c r="E12" t="s">
        <v>18</v>
      </c>
      <c r="F12" t="s">
        <v>45</v>
      </c>
      <c r="G12" t="s">
        <v>19</v>
      </c>
      <c r="H12" t="s">
        <v>44</v>
      </c>
    </row>
    <row r="13" spans="1:8" x14ac:dyDescent="0.25">
      <c r="A13">
        <v>1</v>
      </c>
      <c r="B13" s="3" t="s">
        <v>15</v>
      </c>
      <c r="C13" t="s">
        <v>16</v>
      </c>
      <c r="D13" t="s">
        <v>17</v>
      </c>
      <c r="E13" t="s">
        <v>22</v>
      </c>
      <c r="F13" t="s">
        <v>46</v>
      </c>
      <c r="G13" t="s">
        <v>19</v>
      </c>
      <c r="H13" t="s">
        <v>44</v>
      </c>
    </row>
    <row r="14" spans="1:8" x14ac:dyDescent="0.25">
      <c r="A14">
        <v>2</v>
      </c>
      <c r="B14" s="3" t="s">
        <v>75</v>
      </c>
      <c r="C14" t="s">
        <v>16</v>
      </c>
      <c r="D14" t="s">
        <v>17</v>
      </c>
      <c r="E14" t="s">
        <v>84</v>
      </c>
      <c r="F14" t="s">
        <v>74</v>
      </c>
      <c r="G14" t="s">
        <v>19</v>
      </c>
      <c r="H14" t="s">
        <v>44</v>
      </c>
    </row>
    <row r="15" spans="1:8" x14ac:dyDescent="0.25">
      <c r="A15">
        <v>1</v>
      </c>
      <c r="B15" s="3" t="s">
        <v>31</v>
      </c>
      <c r="C15" t="s">
        <v>32</v>
      </c>
      <c r="D15" t="s">
        <v>33</v>
      </c>
      <c r="E15" t="s">
        <v>35</v>
      </c>
      <c r="F15" t="s">
        <v>48</v>
      </c>
      <c r="G15" t="s">
        <v>34</v>
      </c>
    </row>
    <row r="16" spans="1:8" x14ac:dyDescent="0.25">
      <c r="A16">
        <v>2</v>
      </c>
      <c r="B16" s="3" t="s">
        <v>97</v>
      </c>
      <c r="C16" t="s">
        <v>97</v>
      </c>
      <c r="D16" t="s">
        <v>33</v>
      </c>
      <c r="E16" t="s">
        <v>98</v>
      </c>
      <c r="F16" t="s">
        <v>97</v>
      </c>
      <c r="G16" t="s">
        <v>36</v>
      </c>
    </row>
    <row r="17" spans="1:8" x14ac:dyDescent="0.25">
      <c r="A17">
        <v>1</v>
      </c>
      <c r="B17" s="3" t="s">
        <v>37</v>
      </c>
      <c r="C17" t="s">
        <v>38</v>
      </c>
      <c r="D17" t="s">
        <v>38</v>
      </c>
      <c r="E17" t="s">
        <v>39</v>
      </c>
      <c r="F17" t="s">
        <v>37</v>
      </c>
      <c r="G17" t="s">
        <v>40</v>
      </c>
    </row>
    <row r="18" spans="1:8" x14ac:dyDescent="0.25">
      <c r="A18">
        <v>1</v>
      </c>
      <c r="B18" s="3" t="s">
        <v>65</v>
      </c>
      <c r="C18" s="5" t="s">
        <v>65</v>
      </c>
      <c r="D18" t="s">
        <v>63</v>
      </c>
      <c r="E18" t="s">
        <v>96</v>
      </c>
      <c r="F18" t="s">
        <v>65</v>
      </c>
      <c r="G18" t="s">
        <v>30</v>
      </c>
    </row>
    <row r="19" spans="1:8" x14ac:dyDescent="0.25">
      <c r="A19">
        <v>1</v>
      </c>
      <c r="B19" s="3" t="s">
        <v>64</v>
      </c>
      <c r="C19" t="s">
        <v>47</v>
      </c>
      <c r="D19" t="s">
        <v>63</v>
      </c>
      <c r="E19" t="s">
        <v>96</v>
      </c>
      <c r="F19" t="s">
        <v>62</v>
      </c>
      <c r="H19" t="s">
        <v>67</v>
      </c>
    </row>
    <row r="20" spans="1:8" x14ac:dyDescent="0.25">
      <c r="A20">
        <v>1</v>
      </c>
      <c r="B20" s="3" t="s">
        <v>60</v>
      </c>
      <c r="C20" t="s">
        <v>28</v>
      </c>
      <c r="D20" t="s">
        <v>28</v>
      </c>
      <c r="E20" t="s">
        <v>76</v>
      </c>
      <c r="F20" t="s">
        <v>61</v>
      </c>
      <c r="G20" t="s">
        <v>29</v>
      </c>
    </row>
    <row r="21" spans="1:8" x14ac:dyDescent="0.25">
      <c r="A21">
        <v>1</v>
      </c>
      <c r="B21" s="3" t="s">
        <v>56</v>
      </c>
      <c r="C21" t="s">
        <v>26</v>
      </c>
      <c r="D21" t="s">
        <v>41</v>
      </c>
      <c r="E21" t="s">
        <v>27</v>
      </c>
      <c r="F21" t="s">
        <v>52</v>
      </c>
      <c r="H21" t="s">
        <v>91</v>
      </c>
    </row>
    <row r="22" spans="1:8" x14ac:dyDescent="0.25">
      <c r="A22">
        <v>2</v>
      </c>
      <c r="B22" s="3" t="s">
        <v>25</v>
      </c>
      <c r="C22" t="s">
        <v>53</v>
      </c>
      <c r="D22" t="s">
        <v>54</v>
      </c>
      <c r="E22" t="s">
        <v>27</v>
      </c>
      <c r="F22" t="s">
        <v>55</v>
      </c>
    </row>
    <row r="23" spans="1:8" x14ac:dyDescent="0.25">
      <c r="A23">
        <v>4</v>
      </c>
      <c r="B23" s="3" t="s">
        <v>90</v>
      </c>
      <c r="C23" s="3" t="s">
        <v>90</v>
      </c>
      <c r="D23" t="s">
        <v>89</v>
      </c>
      <c r="E23" t="s">
        <v>88</v>
      </c>
      <c r="F23" s="3" t="s">
        <v>87</v>
      </c>
    </row>
    <row r="24" spans="1:8" x14ac:dyDescent="0.25">
      <c r="F24" s="3"/>
    </row>
    <row r="25" spans="1:8" x14ac:dyDescent="0.25">
      <c r="B25" s="16" t="s">
        <v>99</v>
      </c>
      <c r="F25" s="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5"/>
  <sheetViews>
    <sheetView tabSelected="1" topLeftCell="A10" workbookViewId="0">
      <selection activeCell="D26" sqref="D26"/>
    </sheetView>
  </sheetViews>
  <sheetFormatPr defaultColWidth="8.85546875" defaultRowHeight="15" x14ac:dyDescent="0.25"/>
  <cols>
    <col min="1" max="1" width="4.140625" bestFit="1" customWidth="1"/>
    <col min="2" max="2" width="15.7109375" bestFit="1" customWidth="1"/>
    <col min="3" max="3" width="25.28515625" bestFit="1" customWidth="1"/>
    <col min="4" max="4" width="19.140625" customWidth="1"/>
    <col min="5" max="5" width="9.140625" style="12"/>
    <col min="6" max="6" width="12.7109375" style="12" bestFit="1" customWidth="1"/>
    <col min="7" max="7" width="9.7109375" style="6" bestFit="1" customWidth="1"/>
    <col min="8" max="8" width="10.7109375" style="7" bestFit="1" customWidth="1"/>
    <col min="9" max="9" width="10.7109375" style="14" bestFit="1" customWidth="1"/>
    <col min="10" max="10" width="9.140625" style="7"/>
    <col min="11" max="11" width="10.7109375" style="14" bestFit="1" customWidth="1"/>
    <col min="12" max="12" width="9.140625" style="7"/>
    <col min="13" max="13" width="9.42578125" style="14" bestFit="1" customWidth="1"/>
    <col min="14" max="14" width="9" style="7"/>
    <col min="15" max="15" width="9.7109375" style="14" bestFit="1" customWidth="1"/>
    <col min="16" max="17" width="9.140625" style="7"/>
    <col min="18" max="18" width="9.7109375" style="14" bestFit="1" customWidth="1"/>
    <col min="19" max="19" width="9.140625" style="7"/>
    <col min="20" max="20" width="9.7109375" bestFit="1" customWidth="1"/>
  </cols>
  <sheetData>
    <row r="1" spans="1:20" s="8" customFormat="1" x14ac:dyDescent="0.25">
      <c r="A1" s="8" t="s">
        <v>0</v>
      </c>
      <c r="B1" s="8" t="s">
        <v>5</v>
      </c>
      <c r="C1" s="8" t="s">
        <v>42</v>
      </c>
      <c r="D1" s="8" t="s">
        <v>106</v>
      </c>
      <c r="E1" s="11" t="s">
        <v>100</v>
      </c>
      <c r="F1" s="11" t="s">
        <v>104</v>
      </c>
      <c r="G1" s="9">
        <v>42215</v>
      </c>
      <c r="H1" s="10">
        <v>10</v>
      </c>
      <c r="I1" s="13">
        <v>42304</v>
      </c>
      <c r="J1" s="10">
        <v>20</v>
      </c>
      <c r="K1" s="13">
        <v>42464</v>
      </c>
      <c r="L1" s="10">
        <v>25</v>
      </c>
      <c r="M1" s="13">
        <v>42625</v>
      </c>
      <c r="N1" s="10">
        <v>25</v>
      </c>
      <c r="O1" s="13">
        <v>42992</v>
      </c>
      <c r="P1" s="10">
        <v>50</v>
      </c>
      <c r="Q1" s="10" t="s">
        <v>102</v>
      </c>
      <c r="R1" s="13">
        <v>43578</v>
      </c>
      <c r="S1" s="10">
        <v>57</v>
      </c>
      <c r="T1" s="9">
        <v>44460</v>
      </c>
    </row>
    <row r="2" spans="1:20" x14ac:dyDescent="0.25">
      <c r="A2">
        <v>2</v>
      </c>
      <c r="B2" t="s">
        <v>126</v>
      </c>
      <c r="C2" t="s">
        <v>97</v>
      </c>
      <c r="E2" s="12">
        <f t="shared" ref="E2:E22" si="0">SUM(G2:AAC2)</f>
        <v>127</v>
      </c>
      <c r="F2" s="12">
        <f>E2/$A2</f>
        <v>63.5</v>
      </c>
      <c r="G2" s="6">
        <v>0</v>
      </c>
      <c r="I2" s="14">
        <v>40</v>
      </c>
      <c r="J2" s="7">
        <f>-(J$1*$A2)</f>
        <v>-40</v>
      </c>
      <c r="K2" s="14">
        <v>50</v>
      </c>
      <c r="L2" s="7">
        <f>-(L$1*$A2)</f>
        <v>-50</v>
      </c>
      <c r="M2" s="14">
        <v>50</v>
      </c>
      <c r="N2" s="7">
        <f>-(N$1*$A2)</f>
        <v>-50</v>
      </c>
      <c r="O2" s="14">
        <v>105</v>
      </c>
      <c r="P2" s="7">
        <f>-(P$1*$A2)</f>
        <v>-100</v>
      </c>
      <c r="Q2" s="7">
        <v>6</v>
      </c>
      <c r="R2" s="14">
        <v>110</v>
      </c>
      <c r="S2" s="7">
        <f>-(S$1*$A2)</f>
        <v>-114</v>
      </c>
      <c r="T2" s="6">
        <v>120</v>
      </c>
    </row>
    <row r="3" spans="1:20" x14ac:dyDescent="0.25">
      <c r="A3">
        <v>1</v>
      </c>
      <c r="B3" t="s">
        <v>125</v>
      </c>
      <c r="C3" t="s">
        <v>86</v>
      </c>
      <c r="E3" s="12">
        <f t="shared" si="0"/>
        <v>63</v>
      </c>
      <c r="F3" s="12">
        <f>E3/$A3</f>
        <v>63</v>
      </c>
      <c r="G3" s="6">
        <v>200</v>
      </c>
      <c r="H3" s="7">
        <f>-(H$1*$A3)</f>
        <v>-10</v>
      </c>
      <c r="I3" s="14" t="s">
        <v>101</v>
      </c>
      <c r="J3" s="7">
        <f>-(J$1*$A3)</f>
        <v>-20</v>
      </c>
      <c r="K3" s="14" t="s">
        <v>101</v>
      </c>
      <c r="L3" s="7">
        <f>-(L$1*$A3)</f>
        <v>-25</v>
      </c>
      <c r="M3" s="14" t="s">
        <v>101</v>
      </c>
      <c r="N3" s="7">
        <f>-(N$1*$A3)</f>
        <v>-25</v>
      </c>
      <c r="O3" s="14" t="s">
        <v>101</v>
      </c>
      <c r="P3" s="7">
        <f>-(P$1*$A3)</f>
        <v>-50</v>
      </c>
      <c r="R3" s="14" t="s">
        <v>101</v>
      </c>
      <c r="S3" s="7">
        <f>-(S$1*$A3)</f>
        <v>-57</v>
      </c>
      <c r="T3" s="6">
        <v>50</v>
      </c>
    </row>
    <row r="4" spans="1:20" x14ac:dyDescent="0.25">
      <c r="A4">
        <v>2</v>
      </c>
      <c r="B4" t="s">
        <v>124</v>
      </c>
      <c r="C4" t="s">
        <v>74</v>
      </c>
      <c r="E4" s="12">
        <f t="shared" si="0"/>
        <v>139</v>
      </c>
      <c r="F4" s="12">
        <f t="shared" ref="F4:F23" si="1">E4/$A4</f>
        <v>69.5</v>
      </c>
      <c r="G4" s="6">
        <v>100</v>
      </c>
      <c r="H4" s="7">
        <f t="shared" ref="H4:H23" si="2">-(H$1*$A4)</f>
        <v>-20</v>
      </c>
      <c r="I4" s="14" t="s">
        <v>101</v>
      </c>
      <c r="J4" s="7">
        <f>-(J$1*$A4)</f>
        <v>-40</v>
      </c>
      <c r="K4" s="14">
        <v>100</v>
      </c>
      <c r="L4" s="7">
        <f>-(L$1*$A4)</f>
        <v>-50</v>
      </c>
      <c r="M4" s="14" t="s">
        <v>101</v>
      </c>
      <c r="N4" s="7">
        <f>-(N$1*$A4)</f>
        <v>-50</v>
      </c>
      <c r="O4" s="14">
        <v>100</v>
      </c>
      <c r="P4" s="7">
        <f>-(P$1*$A4)</f>
        <v>-100</v>
      </c>
      <c r="Q4" s="7">
        <v>-7</v>
      </c>
      <c r="R4" s="14">
        <v>100</v>
      </c>
      <c r="S4" s="7">
        <f>-(S$1*$A4)</f>
        <v>-114</v>
      </c>
      <c r="T4" s="6">
        <v>120</v>
      </c>
    </row>
    <row r="5" spans="1:20" x14ac:dyDescent="0.25">
      <c r="A5">
        <v>1</v>
      </c>
      <c r="B5" t="s">
        <v>123</v>
      </c>
      <c r="C5" t="s">
        <v>72</v>
      </c>
      <c r="D5" t="s">
        <v>122</v>
      </c>
      <c r="E5" s="12">
        <f t="shared" si="0"/>
        <v>60</v>
      </c>
      <c r="F5" s="12">
        <f t="shared" si="1"/>
        <v>60</v>
      </c>
      <c r="G5" s="6">
        <v>10</v>
      </c>
      <c r="H5" s="7">
        <f t="shared" si="2"/>
        <v>-10</v>
      </c>
      <c r="I5" s="14">
        <v>20</v>
      </c>
      <c r="J5" s="7">
        <f t="shared" ref="J5:P23" si="3">-(J$1*$A5)</f>
        <v>-20</v>
      </c>
      <c r="K5" s="14">
        <v>50</v>
      </c>
      <c r="L5" s="7">
        <f t="shared" si="3"/>
        <v>-25</v>
      </c>
      <c r="M5" s="14" t="s">
        <v>101</v>
      </c>
      <c r="N5" s="7">
        <f t="shared" si="3"/>
        <v>-25</v>
      </c>
      <c r="O5" s="14">
        <v>55</v>
      </c>
      <c r="P5" s="7">
        <f t="shared" si="3"/>
        <v>-50</v>
      </c>
      <c r="Q5" s="7">
        <v>2</v>
      </c>
      <c r="R5" s="14">
        <v>50</v>
      </c>
      <c r="S5" s="7">
        <f t="shared" ref="S5:S22" si="4">-(S$1*$A5)</f>
        <v>-57</v>
      </c>
      <c r="T5" s="6">
        <v>60</v>
      </c>
    </row>
    <row r="6" spans="1:20" x14ac:dyDescent="0.25">
      <c r="A6">
        <v>2</v>
      </c>
      <c r="B6" t="s">
        <v>121</v>
      </c>
      <c r="C6" t="s">
        <v>69</v>
      </c>
      <c r="E6" s="12">
        <f t="shared" si="0"/>
        <v>130</v>
      </c>
      <c r="F6" s="12">
        <f t="shared" si="1"/>
        <v>65</v>
      </c>
      <c r="G6" s="6">
        <v>100</v>
      </c>
      <c r="H6" s="7">
        <f t="shared" si="2"/>
        <v>-20</v>
      </c>
      <c r="I6" s="14" t="s">
        <v>101</v>
      </c>
      <c r="J6" s="7">
        <f t="shared" si="3"/>
        <v>-40</v>
      </c>
      <c r="K6" s="14">
        <v>100</v>
      </c>
      <c r="L6" s="7">
        <f t="shared" si="3"/>
        <v>-50</v>
      </c>
      <c r="M6" s="14" t="s">
        <v>101</v>
      </c>
      <c r="N6" s="7">
        <f t="shared" si="3"/>
        <v>-50</v>
      </c>
      <c r="O6" s="14">
        <v>100</v>
      </c>
      <c r="P6" s="7">
        <f t="shared" si="3"/>
        <v>-100</v>
      </c>
      <c r="Q6" s="7">
        <v>-16</v>
      </c>
      <c r="R6" s="14">
        <v>100</v>
      </c>
      <c r="S6" s="7">
        <f t="shared" si="4"/>
        <v>-114</v>
      </c>
      <c r="T6" s="6">
        <v>120</v>
      </c>
    </row>
    <row r="7" spans="1:20" x14ac:dyDescent="0.25">
      <c r="A7">
        <v>1</v>
      </c>
      <c r="B7" t="s">
        <v>120</v>
      </c>
      <c r="C7" t="s">
        <v>68</v>
      </c>
      <c r="E7" s="12">
        <f t="shared" si="0"/>
        <v>113</v>
      </c>
      <c r="F7" s="12">
        <f t="shared" si="1"/>
        <v>113</v>
      </c>
      <c r="G7" s="6">
        <v>100</v>
      </c>
      <c r="H7" s="7">
        <f t="shared" si="2"/>
        <v>-10</v>
      </c>
      <c r="I7" s="14" t="s">
        <v>101</v>
      </c>
      <c r="J7" s="7">
        <f t="shared" si="3"/>
        <v>-20</v>
      </c>
      <c r="K7" s="14" t="s">
        <v>101</v>
      </c>
      <c r="L7" s="7">
        <f t="shared" si="3"/>
        <v>-25</v>
      </c>
      <c r="M7" s="14" t="s">
        <v>101</v>
      </c>
      <c r="N7" s="7">
        <f t="shared" si="3"/>
        <v>-25</v>
      </c>
      <c r="O7" s="14">
        <v>100</v>
      </c>
      <c r="P7" s="7">
        <f t="shared" si="3"/>
        <v>-50</v>
      </c>
      <c r="R7" s="14" t="s">
        <v>101</v>
      </c>
      <c r="S7" s="7">
        <f t="shared" si="4"/>
        <v>-57</v>
      </c>
      <c r="T7" s="6">
        <v>100</v>
      </c>
    </row>
    <row r="8" spans="1:20" x14ac:dyDescent="0.25">
      <c r="A8">
        <v>1</v>
      </c>
      <c r="B8" t="s">
        <v>119</v>
      </c>
      <c r="C8" t="s">
        <v>62</v>
      </c>
      <c r="E8" s="12">
        <f t="shared" si="0"/>
        <v>64</v>
      </c>
      <c r="F8" s="12">
        <f t="shared" si="1"/>
        <v>64</v>
      </c>
      <c r="G8" s="6">
        <v>10</v>
      </c>
      <c r="H8" s="7">
        <f t="shared" si="2"/>
        <v>-10</v>
      </c>
      <c r="I8" s="14">
        <v>20</v>
      </c>
      <c r="J8" s="7">
        <f t="shared" si="3"/>
        <v>-20</v>
      </c>
      <c r="K8" s="14">
        <v>25</v>
      </c>
      <c r="L8" s="7">
        <f t="shared" si="3"/>
        <v>-25</v>
      </c>
      <c r="M8" s="14">
        <v>25</v>
      </c>
      <c r="N8" s="7">
        <f t="shared" si="3"/>
        <v>-25</v>
      </c>
      <c r="O8" s="14">
        <v>55</v>
      </c>
      <c r="P8" s="7">
        <f t="shared" si="3"/>
        <v>-50</v>
      </c>
      <c r="Q8" s="7">
        <v>1</v>
      </c>
      <c r="R8" s="14">
        <v>55</v>
      </c>
      <c r="S8" s="7">
        <f t="shared" si="4"/>
        <v>-57</v>
      </c>
      <c r="T8" s="6">
        <v>60</v>
      </c>
    </row>
    <row r="9" spans="1:20" x14ac:dyDescent="0.25">
      <c r="A9">
        <v>1</v>
      </c>
      <c r="B9" t="s">
        <v>117</v>
      </c>
      <c r="C9" t="s">
        <v>65</v>
      </c>
      <c r="E9" s="12">
        <f t="shared" si="0"/>
        <v>68</v>
      </c>
      <c r="F9" s="12">
        <f t="shared" si="1"/>
        <v>68</v>
      </c>
      <c r="G9" s="6">
        <v>10</v>
      </c>
      <c r="H9" s="7">
        <f t="shared" si="2"/>
        <v>-10</v>
      </c>
      <c r="I9" s="14">
        <v>20</v>
      </c>
      <c r="J9" s="7">
        <f t="shared" si="3"/>
        <v>-20</v>
      </c>
      <c r="K9" s="14">
        <v>25</v>
      </c>
      <c r="L9" s="7">
        <f t="shared" si="3"/>
        <v>-25</v>
      </c>
      <c r="M9" s="14">
        <v>25</v>
      </c>
      <c r="N9" s="7">
        <f t="shared" si="3"/>
        <v>-25</v>
      </c>
      <c r="O9" s="14">
        <v>55</v>
      </c>
      <c r="P9" s="7">
        <f t="shared" si="3"/>
        <v>-50</v>
      </c>
      <c r="Q9" s="7">
        <v>-5</v>
      </c>
      <c r="R9" s="14">
        <v>65</v>
      </c>
      <c r="S9" s="7">
        <f t="shared" si="4"/>
        <v>-57</v>
      </c>
      <c r="T9" s="6">
        <v>60</v>
      </c>
    </row>
    <row r="10" spans="1:20" x14ac:dyDescent="0.25">
      <c r="A10">
        <v>1</v>
      </c>
      <c r="B10" t="s">
        <v>118</v>
      </c>
      <c r="C10" t="s">
        <v>61</v>
      </c>
      <c r="E10" s="12">
        <f t="shared" si="0"/>
        <v>63</v>
      </c>
      <c r="F10" s="12">
        <f t="shared" si="1"/>
        <v>63</v>
      </c>
      <c r="G10" s="6">
        <v>10</v>
      </c>
      <c r="H10" s="7">
        <f t="shared" si="2"/>
        <v>-10</v>
      </c>
      <c r="I10" s="14">
        <v>20</v>
      </c>
      <c r="J10" s="7">
        <f t="shared" si="3"/>
        <v>-20</v>
      </c>
      <c r="K10" s="14">
        <v>25</v>
      </c>
      <c r="L10" s="7">
        <f t="shared" si="3"/>
        <v>-25</v>
      </c>
      <c r="M10" s="14">
        <v>25</v>
      </c>
      <c r="N10" s="7">
        <f t="shared" si="3"/>
        <v>-25</v>
      </c>
      <c r="O10" s="14">
        <v>55</v>
      </c>
      <c r="P10" s="7">
        <f t="shared" si="3"/>
        <v>-50</v>
      </c>
      <c r="R10" s="14">
        <v>55</v>
      </c>
      <c r="S10" s="7">
        <f t="shared" si="4"/>
        <v>-57</v>
      </c>
      <c r="T10" s="6">
        <v>60</v>
      </c>
    </row>
    <row r="11" spans="1:20" x14ac:dyDescent="0.25">
      <c r="A11">
        <v>3</v>
      </c>
      <c r="B11" t="s">
        <v>128</v>
      </c>
      <c r="C11" t="s">
        <v>59</v>
      </c>
      <c r="E11" s="12">
        <f t="shared" si="0"/>
        <v>191</v>
      </c>
      <c r="F11" s="12">
        <f t="shared" si="1"/>
        <v>63.666666666666664</v>
      </c>
      <c r="G11" s="6">
        <v>100</v>
      </c>
      <c r="H11" s="7">
        <f t="shared" si="2"/>
        <v>-30</v>
      </c>
      <c r="I11" s="14" t="s">
        <v>101</v>
      </c>
      <c r="J11" s="7">
        <f t="shared" si="3"/>
        <v>-60</v>
      </c>
      <c r="K11" s="14">
        <v>100</v>
      </c>
      <c r="L11" s="7">
        <f t="shared" si="3"/>
        <v>-75</v>
      </c>
      <c r="M11" s="14">
        <v>100</v>
      </c>
      <c r="N11" s="7">
        <f t="shared" si="3"/>
        <v>-75</v>
      </c>
      <c r="O11" s="14">
        <v>120</v>
      </c>
      <c r="P11" s="7">
        <f t="shared" si="3"/>
        <v>-150</v>
      </c>
      <c r="Q11" s="7">
        <v>12</v>
      </c>
      <c r="R11" s="14">
        <v>140</v>
      </c>
      <c r="S11" s="7">
        <f t="shared" si="4"/>
        <v>-171</v>
      </c>
      <c r="T11" s="6">
        <v>180</v>
      </c>
    </row>
    <row r="12" spans="1:20" x14ac:dyDescent="0.25">
      <c r="A12">
        <v>3</v>
      </c>
      <c r="B12" t="s">
        <v>116</v>
      </c>
      <c r="C12" t="s">
        <v>58</v>
      </c>
      <c r="E12" s="12">
        <f t="shared" si="0"/>
        <v>185</v>
      </c>
      <c r="F12" s="12">
        <f t="shared" si="1"/>
        <v>61.666666666666664</v>
      </c>
      <c r="G12" s="6">
        <v>100</v>
      </c>
      <c r="H12" s="7">
        <f t="shared" si="2"/>
        <v>-30</v>
      </c>
      <c r="I12" s="14" t="s">
        <v>101</v>
      </c>
      <c r="J12" s="7">
        <f t="shared" si="3"/>
        <v>-60</v>
      </c>
      <c r="K12" s="14">
        <v>100</v>
      </c>
      <c r="L12" s="7">
        <f t="shared" si="3"/>
        <v>-75</v>
      </c>
      <c r="M12" s="14">
        <v>100</v>
      </c>
      <c r="N12" s="7">
        <f t="shared" si="3"/>
        <v>-75</v>
      </c>
      <c r="O12" s="14">
        <v>100</v>
      </c>
      <c r="P12" s="7">
        <f t="shared" si="3"/>
        <v>-150</v>
      </c>
      <c r="Q12" s="7">
        <v>16</v>
      </c>
      <c r="R12" s="14">
        <v>150</v>
      </c>
      <c r="S12" s="7">
        <f t="shared" si="4"/>
        <v>-171</v>
      </c>
      <c r="T12" s="6">
        <v>180</v>
      </c>
    </row>
    <row r="13" spans="1:20" x14ac:dyDescent="0.25">
      <c r="A13">
        <v>2</v>
      </c>
      <c r="B13" t="s">
        <v>131</v>
      </c>
      <c r="C13" t="s">
        <v>57</v>
      </c>
      <c r="D13" t="s">
        <v>115</v>
      </c>
      <c r="E13" s="12">
        <f t="shared" si="0"/>
        <v>134</v>
      </c>
      <c r="F13" s="12">
        <f t="shared" si="1"/>
        <v>67</v>
      </c>
      <c r="G13" s="6">
        <v>100</v>
      </c>
      <c r="H13" s="7">
        <f t="shared" si="2"/>
        <v>-20</v>
      </c>
      <c r="I13" s="14" t="s">
        <v>101</v>
      </c>
      <c r="J13" s="7">
        <f t="shared" si="3"/>
        <v>-40</v>
      </c>
      <c r="K13" s="14">
        <v>100</v>
      </c>
      <c r="L13" s="7">
        <f t="shared" si="3"/>
        <v>-50</v>
      </c>
      <c r="M13" s="14" t="s">
        <v>101</v>
      </c>
      <c r="N13" s="7">
        <f t="shared" si="3"/>
        <v>-50</v>
      </c>
      <c r="O13" s="14">
        <v>100</v>
      </c>
      <c r="P13" s="7">
        <f t="shared" si="3"/>
        <v>-100</v>
      </c>
      <c r="Q13" s="7">
        <v>8</v>
      </c>
      <c r="R13" s="14">
        <v>100</v>
      </c>
      <c r="S13" s="7">
        <f t="shared" si="4"/>
        <v>-114</v>
      </c>
      <c r="T13" s="6">
        <v>100</v>
      </c>
    </row>
    <row r="14" spans="1:20" x14ac:dyDescent="0.25">
      <c r="A14">
        <v>2</v>
      </c>
      <c r="B14" t="s">
        <v>114</v>
      </c>
      <c r="C14" t="s">
        <v>55</v>
      </c>
      <c r="E14" s="12">
        <f t="shared" si="0"/>
        <v>120</v>
      </c>
      <c r="F14" s="12">
        <f t="shared" si="1"/>
        <v>60</v>
      </c>
      <c r="G14" s="6">
        <v>20</v>
      </c>
      <c r="H14" s="7">
        <f t="shared" si="2"/>
        <v>-20</v>
      </c>
      <c r="I14" s="14">
        <v>40</v>
      </c>
      <c r="J14" s="7">
        <f t="shared" si="3"/>
        <v>-40</v>
      </c>
      <c r="K14" s="14">
        <v>50</v>
      </c>
      <c r="L14" s="7">
        <f t="shared" si="3"/>
        <v>-50</v>
      </c>
      <c r="M14" s="14">
        <v>50</v>
      </c>
      <c r="N14" s="7">
        <f t="shared" si="3"/>
        <v>-50</v>
      </c>
      <c r="O14" s="14">
        <v>105</v>
      </c>
      <c r="P14" s="7">
        <f t="shared" si="3"/>
        <v>-100</v>
      </c>
      <c r="Q14" s="7">
        <v>9</v>
      </c>
      <c r="R14" s="14">
        <v>100</v>
      </c>
      <c r="S14" s="7">
        <f t="shared" si="4"/>
        <v>-114</v>
      </c>
      <c r="T14" s="6">
        <v>120</v>
      </c>
    </row>
    <row r="15" spans="1:20" x14ac:dyDescent="0.25">
      <c r="A15">
        <v>1</v>
      </c>
      <c r="B15" t="s">
        <v>112</v>
      </c>
      <c r="C15" t="s">
        <v>113</v>
      </c>
      <c r="E15" s="12">
        <f t="shared" si="0"/>
        <v>67</v>
      </c>
      <c r="F15" s="12">
        <f t="shared" si="1"/>
        <v>67</v>
      </c>
      <c r="G15" s="6">
        <v>10</v>
      </c>
      <c r="H15" s="7">
        <f t="shared" si="2"/>
        <v>-10</v>
      </c>
      <c r="I15" s="14">
        <v>20</v>
      </c>
      <c r="J15" s="7">
        <f t="shared" si="3"/>
        <v>-20</v>
      </c>
      <c r="K15" s="14">
        <v>25</v>
      </c>
      <c r="L15" s="7">
        <f t="shared" si="3"/>
        <v>-25</v>
      </c>
      <c r="M15" s="14">
        <v>25</v>
      </c>
      <c r="N15" s="7">
        <f t="shared" si="3"/>
        <v>-25</v>
      </c>
      <c r="O15" s="14">
        <v>55</v>
      </c>
      <c r="P15" s="7">
        <f t="shared" si="3"/>
        <v>-50</v>
      </c>
      <c r="Q15" s="7">
        <v>4</v>
      </c>
      <c r="R15" s="14">
        <v>50</v>
      </c>
      <c r="S15" s="7">
        <f t="shared" si="4"/>
        <v>-57</v>
      </c>
      <c r="T15" s="6">
        <v>65</v>
      </c>
    </row>
    <row r="16" spans="1:20" x14ac:dyDescent="0.25">
      <c r="A16">
        <v>1</v>
      </c>
      <c r="B16" t="s">
        <v>129</v>
      </c>
      <c r="C16" t="s">
        <v>37</v>
      </c>
      <c r="D16" t="s">
        <v>132</v>
      </c>
      <c r="E16" s="12">
        <f t="shared" si="0"/>
        <v>60</v>
      </c>
      <c r="F16" s="12">
        <f t="shared" si="1"/>
        <v>60</v>
      </c>
      <c r="G16" s="6">
        <v>10</v>
      </c>
      <c r="H16" s="7">
        <f t="shared" si="2"/>
        <v>-10</v>
      </c>
      <c r="I16" s="14">
        <v>20</v>
      </c>
      <c r="J16" s="7">
        <f t="shared" si="3"/>
        <v>-20</v>
      </c>
      <c r="K16" s="14">
        <v>25</v>
      </c>
      <c r="L16" s="7">
        <f t="shared" si="3"/>
        <v>-25</v>
      </c>
      <c r="M16" s="14">
        <v>25</v>
      </c>
      <c r="N16" s="7">
        <f t="shared" si="3"/>
        <v>-25</v>
      </c>
      <c r="O16" s="14">
        <v>55</v>
      </c>
      <c r="P16" s="7">
        <f t="shared" si="3"/>
        <v>-50</v>
      </c>
      <c r="Q16" s="7">
        <v>2</v>
      </c>
      <c r="R16" s="14">
        <v>50</v>
      </c>
      <c r="S16" s="7">
        <f t="shared" si="4"/>
        <v>-57</v>
      </c>
      <c r="T16" s="6">
        <v>60</v>
      </c>
    </row>
    <row r="17" spans="1:20" x14ac:dyDescent="0.25">
      <c r="A17">
        <v>2</v>
      </c>
      <c r="B17" t="s">
        <v>111</v>
      </c>
      <c r="C17" t="s">
        <v>51</v>
      </c>
      <c r="E17" s="12">
        <f t="shared" si="0"/>
        <v>130</v>
      </c>
      <c r="F17" s="12">
        <f t="shared" si="1"/>
        <v>65</v>
      </c>
      <c r="G17" s="6">
        <v>200</v>
      </c>
      <c r="H17" s="7">
        <f t="shared" si="2"/>
        <v>-20</v>
      </c>
      <c r="I17" s="14" t="s">
        <v>101</v>
      </c>
      <c r="J17" s="7">
        <f t="shared" si="3"/>
        <v>-40</v>
      </c>
      <c r="K17" s="14" t="s">
        <v>101</v>
      </c>
      <c r="L17" s="7">
        <f t="shared" si="3"/>
        <v>-50</v>
      </c>
      <c r="M17" s="14" t="s">
        <v>101</v>
      </c>
      <c r="N17" s="7">
        <f t="shared" si="3"/>
        <v>-50</v>
      </c>
      <c r="O17" s="14">
        <v>70</v>
      </c>
      <c r="P17" s="7">
        <f t="shared" si="3"/>
        <v>-100</v>
      </c>
      <c r="Q17" s="7">
        <v>14</v>
      </c>
      <c r="R17" s="14">
        <v>100</v>
      </c>
      <c r="S17" s="7">
        <f t="shared" si="4"/>
        <v>-114</v>
      </c>
      <c r="T17" s="6">
        <v>120</v>
      </c>
    </row>
    <row r="18" spans="1:20" x14ac:dyDescent="0.25">
      <c r="A18">
        <v>2</v>
      </c>
      <c r="B18" t="s">
        <v>108</v>
      </c>
      <c r="C18" t="s">
        <v>49</v>
      </c>
      <c r="D18" t="s">
        <v>107</v>
      </c>
      <c r="E18" s="12">
        <f t="shared" si="0"/>
        <v>136</v>
      </c>
      <c r="F18" s="12">
        <f t="shared" si="1"/>
        <v>68</v>
      </c>
      <c r="G18" s="6">
        <v>200</v>
      </c>
      <c r="H18" s="7">
        <f t="shared" si="2"/>
        <v>-20</v>
      </c>
      <c r="I18" s="14" t="s">
        <v>101</v>
      </c>
      <c r="J18" s="7">
        <f t="shared" si="3"/>
        <v>-40</v>
      </c>
      <c r="K18" s="14" t="s">
        <v>101</v>
      </c>
      <c r="L18" s="7">
        <f t="shared" si="3"/>
        <v>-50</v>
      </c>
      <c r="M18" s="14" t="s">
        <v>101</v>
      </c>
      <c r="N18" s="7">
        <f t="shared" si="3"/>
        <v>-50</v>
      </c>
      <c r="O18" s="14">
        <v>70</v>
      </c>
      <c r="P18" s="7">
        <f t="shared" si="3"/>
        <v>-100</v>
      </c>
      <c r="R18" s="14">
        <v>120</v>
      </c>
      <c r="S18" s="7">
        <f t="shared" si="4"/>
        <v>-114</v>
      </c>
      <c r="T18" s="6">
        <v>120</v>
      </c>
    </row>
    <row r="19" spans="1:20" x14ac:dyDescent="0.25">
      <c r="A19">
        <v>1</v>
      </c>
      <c r="B19" t="s">
        <v>105</v>
      </c>
      <c r="C19" t="s">
        <v>48</v>
      </c>
      <c r="E19" s="12">
        <f t="shared" si="0"/>
        <v>100</v>
      </c>
      <c r="F19" s="12">
        <f t="shared" si="1"/>
        <v>100</v>
      </c>
      <c r="G19" s="6">
        <v>10</v>
      </c>
      <c r="H19" s="7">
        <f t="shared" si="2"/>
        <v>-10</v>
      </c>
      <c r="I19" s="14">
        <v>20</v>
      </c>
      <c r="J19" s="7">
        <f t="shared" si="3"/>
        <v>-20</v>
      </c>
      <c r="K19" s="14">
        <v>25</v>
      </c>
      <c r="L19" s="7">
        <f t="shared" si="3"/>
        <v>-25</v>
      </c>
      <c r="M19" s="14">
        <v>25</v>
      </c>
      <c r="N19" s="7">
        <f t="shared" si="3"/>
        <v>-25</v>
      </c>
      <c r="O19" s="14">
        <v>55</v>
      </c>
      <c r="P19" s="7">
        <f t="shared" si="3"/>
        <v>-50</v>
      </c>
      <c r="Q19" s="7">
        <v>2</v>
      </c>
      <c r="R19" s="14">
        <v>50</v>
      </c>
      <c r="S19" s="7">
        <f t="shared" si="4"/>
        <v>-57</v>
      </c>
      <c r="T19" s="6">
        <v>100</v>
      </c>
    </row>
    <row r="20" spans="1:20" x14ac:dyDescent="0.25">
      <c r="A20">
        <v>1</v>
      </c>
      <c r="B20" t="s">
        <v>109</v>
      </c>
      <c r="C20" t="s">
        <v>46</v>
      </c>
      <c r="E20" s="12">
        <f t="shared" si="0"/>
        <v>153</v>
      </c>
      <c r="F20" s="12">
        <f t="shared" si="1"/>
        <v>153</v>
      </c>
      <c r="G20" s="6">
        <v>100</v>
      </c>
      <c r="H20" s="7">
        <f t="shared" si="2"/>
        <v>-10</v>
      </c>
      <c r="I20" s="14" t="s">
        <v>101</v>
      </c>
      <c r="J20" s="7">
        <f t="shared" si="3"/>
        <v>-20</v>
      </c>
      <c r="K20" s="14" t="s">
        <v>101</v>
      </c>
      <c r="L20" s="7">
        <f t="shared" si="3"/>
        <v>-25</v>
      </c>
      <c r="M20" s="14" t="s">
        <v>101</v>
      </c>
      <c r="N20" s="7">
        <f t="shared" si="3"/>
        <v>-25</v>
      </c>
      <c r="O20" s="14">
        <v>40</v>
      </c>
      <c r="P20" s="7">
        <f t="shared" si="3"/>
        <v>-50</v>
      </c>
      <c r="R20" s="14">
        <v>100</v>
      </c>
      <c r="S20" s="7">
        <f t="shared" si="4"/>
        <v>-57</v>
      </c>
      <c r="T20" s="6">
        <v>100</v>
      </c>
    </row>
    <row r="21" spans="1:20" x14ac:dyDescent="0.25">
      <c r="A21">
        <v>1</v>
      </c>
      <c r="B21" t="s">
        <v>110</v>
      </c>
      <c r="C21" t="s">
        <v>45</v>
      </c>
      <c r="E21" s="12">
        <f t="shared" si="0"/>
        <v>143</v>
      </c>
      <c r="F21" s="12">
        <f t="shared" si="1"/>
        <v>143</v>
      </c>
      <c r="G21" s="6">
        <v>100</v>
      </c>
      <c r="H21" s="7">
        <f t="shared" si="2"/>
        <v>-10</v>
      </c>
      <c r="I21" s="14" t="s">
        <v>101</v>
      </c>
      <c r="J21" s="7">
        <f t="shared" si="3"/>
        <v>-20</v>
      </c>
      <c r="K21" s="14" t="s">
        <v>101</v>
      </c>
      <c r="L21" s="7">
        <f t="shared" si="3"/>
        <v>-25</v>
      </c>
      <c r="M21" s="14" t="s">
        <v>101</v>
      </c>
      <c r="N21" s="7">
        <f t="shared" si="3"/>
        <v>-25</v>
      </c>
      <c r="O21" s="14">
        <v>40</v>
      </c>
      <c r="P21" s="7">
        <f t="shared" si="3"/>
        <v>-50</v>
      </c>
      <c r="Q21" s="7">
        <v>-10</v>
      </c>
      <c r="R21" s="14">
        <v>100</v>
      </c>
      <c r="S21" s="7">
        <f t="shared" si="4"/>
        <v>-57</v>
      </c>
      <c r="T21" s="6">
        <v>100</v>
      </c>
    </row>
    <row r="22" spans="1:20" x14ac:dyDescent="0.25">
      <c r="A22">
        <v>2</v>
      </c>
      <c r="B22" t="s">
        <v>127</v>
      </c>
      <c r="C22" t="s">
        <v>43</v>
      </c>
      <c r="E22" s="12">
        <f t="shared" si="0"/>
        <v>126</v>
      </c>
      <c r="F22" s="12">
        <f t="shared" si="1"/>
        <v>63</v>
      </c>
      <c r="G22" s="6">
        <v>100</v>
      </c>
      <c r="H22" s="7">
        <f t="shared" si="2"/>
        <v>-20</v>
      </c>
      <c r="I22" s="14" t="s">
        <v>101</v>
      </c>
      <c r="J22" s="7">
        <f t="shared" si="3"/>
        <v>-40</v>
      </c>
      <c r="K22" s="14">
        <v>100</v>
      </c>
      <c r="L22" s="7">
        <f t="shared" si="3"/>
        <v>-50</v>
      </c>
      <c r="M22" s="14" t="s">
        <v>101</v>
      </c>
      <c r="N22" s="7">
        <f t="shared" si="3"/>
        <v>-50</v>
      </c>
      <c r="O22" s="14">
        <v>100</v>
      </c>
      <c r="P22" s="7">
        <f t="shared" si="3"/>
        <v>-100</v>
      </c>
      <c r="R22" s="14">
        <v>100</v>
      </c>
      <c r="S22" s="7">
        <f t="shared" si="4"/>
        <v>-114</v>
      </c>
      <c r="T22" s="6">
        <v>100</v>
      </c>
    </row>
    <row r="23" spans="1:20" x14ac:dyDescent="0.25">
      <c r="A23">
        <v>1</v>
      </c>
      <c r="B23" t="s">
        <v>130</v>
      </c>
      <c r="C23" t="s">
        <v>103</v>
      </c>
      <c r="E23" s="12">
        <f>SUM(G23:AAC23)</f>
        <v>76</v>
      </c>
      <c r="F23" s="12">
        <f t="shared" si="1"/>
        <v>76</v>
      </c>
      <c r="H23" s="7">
        <f t="shared" si="2"/>
        <v>-10</v>
      </c>
      <c r="J23" s="7">
        <f t="shared" si="3"/>
        <v>-20</v>
      </c>
      <c r="L23" s="7">
        <f t="shared" si="3"/>
        <v>-25</v>
      </c>
      <c r="N23" s="7">
        <f t="shared" si="3"/>
        <v>-25</v>
      </c>
      <c r="P23" s="7">
        <f t="shared" si="3"/>
        <v>-50</v>
      </c>
      <c r="Q23" s="7">
        <f>58+130</f>
        <v>188</v>
      </c>
      <c r="S23" s="7">
        <f>-(S$1*$A23)</f>
        <v>-57</v>
      </c>
      <c r="T23" s="6">
        <v>75</v>
      </c>
    </row>
    <row r="25" spans="1:20" x14ac:dyDescent="0.25">
      <c r="F25" s="15">
        <f>MIN(F2:F23)</f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Inventory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Lee</dc:creator>
  <cp:lastModifiedBy>Eric Lee</cp:lastModifiedBy>
  <cp:lastPrinted>2015-06-12T05:12:34Z</cp:lastPrinted>
  <dcterms:created xsi:type="dcterms:W3CDTF">2015-06-05T06:55:55Z</dcterms:created>
  <dcterms:modified xsi:type="dcterms:W3CDTF">2022-05-06T16:07:16Z</dcterms:modified>
</cp:coreProperties>
</file>