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freelancing-projects\WheelPact\documentation\"/>
    </mc:Choice>
  </mc:AlternateContent>
  <xr:revisionPtr revIDLastSave="0" documentId="13_ncr:1_{D77733DD-B58B-4E86-A3EE-CEFC2F0983B2}" xr6:coauthVersionLast="47" xr6:coauthVersionMax="47" xr10:uidLastSave="{00000000-0000-0000-0000-000000000000}"/>
  <bookViews>
    <workbookView xWindow="-108" yWindow="-108" windowWidth="23256" windowHeight="12456" firstSheet="1" activeTab="2" xr2:uid="{00000000-000D-0000-FFFF-FFFF00000000}"/>
  </bookViews>
  <sheets>
    <sheet name="Project Overview" sheetId="1" r:id="rId1"/>
    <sheet name="Wireframes and Design Mockups" sheetId="3" r:id="rId2"/>
    <sheet name="GanttChart" sheetId="4" r:id="rId3"/>
    <sheet name="Resources" sheetId="5" r:id="rId4"/>
    <sheet name="Module List" sheetId="6" r:id="rId5"/>
    <sheet name="Database Schema" sheetId="7" r:id="rId6"/>
  </sheets>
  <definedNames>
    <definedName name="prevWBS" localSheetId="2">GanttChart!$A1048576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9" i="4" l="1"/>
  <c r="I39" i="4" s="1"/>
  <c r="F38" i="4"/>
  <c r="I38" i="4" s="1"/>
  <c r="F37" i="4"/>
  <c r="I37" i="4" s="1"/>
  <c r="F44" i="4"/>
  <c r="I44" i="4" s="1"/>
  <c r="F43" i="4"/>
  <c r="I43" i="4" s="1"/>
  <c r="F46" i="4"/>
  <c r="I46" i="4" s="1"/>
  <c r="F36" i="4"/>
  <c r="I36" i="4" s="1"/>
  <c r="F35" i="4"/>
  <c r="I35" i="4" s="1"/>
  <c r="F34" i="4"/>
  <c r="I34" i="4" s="1"/>
  <c r="F33" i="4"/>
  <c r="I33" i="4" s="1"/>
  <c r="F31" i="4"/>
  <c r="I31" i="4" s="1"/>
  <c r="F30" i="4"/>
  <c r="I30" i="4" s="1"/>
  <c r="F32" i="4"/>
  <c r="I32" i="4" s="1"/>
  <c r="F29" i="4"/>
  <c r="I29" i="4" s="1"/>
  <c r="F9" i="4"/>
  <c r="I9" i="4" s="1"/>
  <c r="F25" i="4"/>
  <c r="I25" i="4" s="1"/>
  <c r="F26" i="4"/>
  <c r="I26" i="4" s="1"/>
  <c r="F10" i="4"/>
  <c r="I10" i="4" s="1"/>
  <c r="F13" i="4"/>
  <c r="I13" i="4" s="1"/>
  <c r="F12" i="4"/>
  <c r="I12" i="4" s="1"/>
  <c r="F11" i="4"/>
  <c r="I11" i="4" s="1"/>
  <c r="F16" i="4"/>
  <c r="I16" i="4" s="1"/>
  <c r="F15" i="4"/>
  <c r="I15" i="4" s="1"/>
  <c r="F14" i="4"/>
  <c r="I14" i="4" s="1"/>
  <c r="F57" i="4"/>
  <c r="I57" i="4" s="1"/>
  <c r="F59" i="4"/>
  <c r="I59" i="4" s="1"/>
  <c r="F58" i="4"/>
  <c r="I58" i="4" s="1"/>
  <c r="F56" i="4"/>
  <c r="I56" i="4" s="1"/>
  <c r="F55" i="4"/>
  <c r="I55" i="4" s="1"/>
  <c r="F54" i="4"/>
  <c r="I54" i="4" s="1"/>
  <c r="F53" i="4"/>
  <c r="I53" i="4" s="1"/>
  <c r="F52" i="4"/>
  <c r="I52" i="4" s="1"/>
  <c r="F51" i="4"/>
  <c r="I51" i="4" s="1"/>
  <c r="F50" i="4"/>
  <c r="I50" i="4" s="1"/>
  <c r="F49" i="4"/>
  <c r="I49" i="4" s="1"/>
  <c r="F48" i="4"/>
  <c r="I48" i="4" s="1"/>
  <c r="F47" i="4"/>
  <c r="I47" i="4" s="1"/>
  <c r="F42" i="4"/>
  <c r="I42" i="4" s="1"/>
  <c r="F41" i="4"/>
  <c r="I41" i="4" s="1"/>
  <c r="F28" i="4"/>
  <c r="I28" i="4" s="1"/>
  <c r="F27" i="4"/>
  <c r="I27" i="4" s="1"/>
  <c r="F24" i="4"/>
  <c r="I24" i="4" s="1"/>
  <c r="F23" i="4"/>
  <c r="I23" i="4" s="1"/>
  <c r="F22" i="4"/>
  <c r="I22" i="4" s="1"/>
  <c r="F21" i="4"/>
  <c r="I21" i="4" s="1"/>
  <c r="F20" i="4"/>
  <c r="I20" i="4" s="1"/>
  <c r="F19" i="4"/>
  <c r="I19" i="4" s="1"/>
  <c r="F18" i="4"/>
  <c r="I18" i="4" s="1"/>
  <c r="F17" i="4"/>
  <c r="I17" i="4" s="1"/>
  <c r="F8" i="4"/>
  <c r="I8" i="4" s="1"/>
  <c r="A8" i="4"/>
  <c r="A9" i="4" s="1"/>
  <c r="K6" i="4"/>
  <c r="L6" i="4" s="1"/>
  <c r="A10" i="4" l="1"/>
  <c r="A11" i="4" s="1"/>
  <c r="A12" i="4" s="1"/>
  <c r="A13" i="4" s="1"/>
  <c r="A14" i="4" s="1"/>
  <c r="A15" i="4" s="1"/>
  <c r="A16" i="4" s="1"/>
  <c r="A17" i="4" s="1"/>
  <c r="A18" i="4" s="1"/>
  <c r="A19" i="4" s="1"/>
  <c r="A20" i="4" s="1"/>
  <c r="A21" i="4" s="1"/>
  <c r="A22" i="4" s="1"/>
  <c r="A23" i="4" s="1"/>
  <c r="A24" i="4" s="1"/>
  <c r="A25" i="4" s="1"/>
  <c r="K7" i="4"/>
  <c r="K4" i="4"/>
  <c r="K5" i="4"/>
  <c r="M6" i="4"/>
  <c r="L7" i="4"/>
  <c r="A26" i="4" l="1"/>
  <c r="A27" i="4" s="1"/>
  <c r="A28" i="4" s="1"/>
  <c r="M7" i="4"/>
  <c r="N6" i="4"/>
  <c r="A29" i="4" l="1"/>
  <c r="N7" i="4"/>
  <c r="O6" i="4"/>
  <c r="A30" i="4" l="1"/>
  <c r="A31" i="4" s="1"/>
  <c r="A32" i="4" s="1"/>
  <c r="A33" i="4" s="1"/>
  <c r="A34" i="4" s="1"/>
  <c r="O7" i="4"/>
  <c r="P6" i="4"/>
  <c r="A35" i="4" l="1"/>
  <c r="A36" i="4" s="1"/>
  <c r="P7" i="4"/>
  <c r="Q6" i="4"/>
  <c r="A41" i="4" l="1"/>
  <c r="A42" i="4" s="1"/>
  <c r="A43" i="4" s="1"/>
  <c r="A44" i="4" s="1"/>
  <c r="A37" i="4"/>
  <c r="A38" i="4" s="1"/>
  <c r="A39" i="4" s="1"/>
  <c r="A46" i="4"/>
  <c r="A47" i="4" s="1"/>
  <c r="A48" i="4" s="1"/>
  <c r="A49" i="4" s="1"/>
  <c r="A50" i="4" s="1"/>
  <c r="A51" i="4" s="1"/>
  <c r="A52" i="4" s="1"/>
  <c r="A53" i="4" s="1"/>
  <c r="A54" i="4" s="1"/>
  <c r="A55" i="4" s="1"/>
  <c r="A56" i="4" s="1"/>
  <c r="A57" i="4" s="1"/>
  <c r="A58" i="4" s="1"/>
  <c r="A59" i="4" s="1"/>
  <c r="Q7" i="4"/>
  <c r="R6" i="4"/>
  <c r="R7" i="4" l="1"/>
  <c r="S6" i="4"/>
  <c r="R4" i="4"/>
  <c r="R5" i="4"/>
  <c r="S7" i="4" l="1"/>
  <c r="T6" i="4"/>
  <c r="U6" i="4" l="1"/>
  <c r="T7" i="4"/>
  <c r="U7" i="4" l="1"/>
  <c r="V6" i="4"/>
  <c r="V7" i="4" l="1"/>
  <c r="W6" i="4"/>
  <c r="W7" i="4" l="1"/>
  <c r="X6" i="4"/>
  <c r="X7" i="4" l="1"/>
  <c r="Y6" i="4"/>
  <c r="Z6" i="4" l="1"/>
  <c r="Y7" i="4"/>
  <c r="Y4" i="4"/>
  <c r="Y5" i="4"/>
  <c r="Z7" i="4" l="1"/>
  <c r="AA6" i="4"/>
  <c r="AB6" i="4" l="1"/>
  <c r="AA7" i="4"/>
  <c r="AC6" i="4" l="1"/>
  <c r="AB7" i="4"/>
  <c r="AC7" i="4" l="1"/>
  <c r="AD6" i="4"/>
  <c r="AD7" i="4" l="1"/>
  <c r="AE6" i="4"/>
  <c r="AE7" i="4" l="1"/>
  <c r="AF6" i="4"/>
  <c r="AF7" i="4" l="1"/>
  <c r="AF4" i="4"/>
  <c r="AG6" i="4"/>
  <c r="AF5" i="4"/>
  <c r="AG7" i="4" l="1"/>
  <c r="AH6" i="4"/>
  <c r="AH7" i="4" l="1"/>
  <c r="AI6" i="4"/>
  <c r="AJ6" i="4" l="1"/>
  <c r="AI7" i="4"/>
  <c r="AK6" i="4" l="1"/>
  <c r="AJ7" i="4"/>
  <c r="AK7" i="4" l="1"/>
  <c r="AL6" i="4"/>
  <c r="AL7" i="4" l="1"/>
  <c r="AM6" i="4"/>
  <c r="AM4" i="4" l="1"/>
  <c r="AM7" i="4"/>
  <c r="AM5" i="4"/>
  <c r="AN6" i="4"/>
  <c r="AN7" i="4" l="1"/>
  <c r="AO6" i="4"/>
  <c r="AP6" i="4" l="1"/>
  <c r="AO7" i="4"/>
  <c r="AP7" i="4" l="1"/>
  <c r="AQ6" i="4"/>
  <c r="AQ7" i="4" l="1"/>
  <c r="AR6" i="4"/>
  <c r="AS6" i="4" l="1"/>
  <c r="AR7" i="4"/>
  <c r="AS7" i="4" l="1"/>
  <c r="AT6" i="4"/>
  <c r="AT4" i="4" l="1"/>
  <c r="AT5" i="4"/>
  <c r="AT7" i="4"/>
  <c r="AU6" i="4"/>
  <c r="AU7" i="4" l="1"/>
  <c r="AV6" i="4"/>
  <c r="AV7" i="4" l="1"/>
  <c r="AW6" i="4"/>
  <c r="AX6" i="4" l="1"/>
  <c r="AW7" i="4"/>
  <c r="AX7" i="4" l="1"/>
  <c r="AY6" i="4"/>
  <c r="AZ6" i="4" l="1"/>
  <c r="AY7" i="4"/>
  <c r="BA6" i="4" l="1"/>
  <c r="AZ7" i="4"/>
  <c r="BA4" i="4" l="1"/>
  <c r="BA5" i="4"/>
  <c r="BA7" i="4"/>
  <c r="BB6" i="4"/>
  <c r="BB7" i="4" l="1"/>
  <c r="BC6" i="4"/>
  <c r="BC7" i="4" l="1"/>
  <c r="BD6" i="4"/>
  <c r="BD7" i="4" l="1"/>
  <c r="BE6" i="4"/>
  <c r="BE7" i="4" l="1"/>
  <c r="BF6" i="4"/>
  <c r="BF7" i="4" l="1"/>
  <c r="BG6" i="4"/>
  <c r="BG7" i="4" l="1"/>
  <c r="BH6" i="4"/>
  <c r="BI6" i="4" l="1"/>
  <c r="BH5" i="4"/>
  <c r="BH7" i="4"/>
  <c r="BH4" i="4"/>
  <c r="BI7" i="4" l="1"/>
  <c r="BJ6" i="4"/>
  <c r="BJ7" i="4" l="1"/>
  <c r="BK6" i="4"/>
  <c r="BK7" i="4" l="1"/>
  <c r="BL6" i="4"/>
  <c r="BL7" i="4" l="1"/>
  <c r="BM6" i="4"/>
  <c r="BN6" i="4" l="1"/>
  <c r="BM7" i="4"/>
  <c r="BN7" i="4" l="1"/>
  <c r="BO6" i="4"/>
  <c r="BO5" i="4" l="1"/>
  <c r="BP6" i="4"/>
  <c r="BO4" i="4"/>
  <c r="BO7" i="4"/>
  <c r="BQ6" i="4" l="1"/>
  <c r="BP7" i="4"/>
  <c r="BQ7" i="4" l="1"/>
  <c r="BR6" i="4"/>
  <c r="BR7" i="4" l="1"/>
  <c r="BS6" i="4"/>
  <c r="BS7" i="4" l="1"/>
  <c r="BT6" i="4"/>
  <c r="BT7" i="4" l="1"/>
  <c r="BU6" i="4"/>
  <c r="BV6" i="4" l="1"/>
  <c r="BU7" i="4"/>
  <c r="BV7" i="4" l="1"/>
  <c r="BW6" i="4"/>
  <c r="BV4" i="4"/>
  <c r="BV5" i="4"/>
  <c r="BW7" i="4" l="1"/>
  <c r="BX6" i="4"/>
  <c r="BY6" i="4" l="1"/>
  <c r="BX7" i="4"/>
  <c r="BY7" i="4" l="1"/>
  <c r="BZ6" i="4"/>
  <c r="BZ7" i="4" l="1"/>
  <c r="CA6" i="4"/>
  <c r="CA7" i="4" l="1"/>
  <c r="CB6" i="4"/>
  <c r="CB7" i="4" l="1"/>
  <c r="CC6" i="4"/>
  <c r="CC7" i="4" l="1"/>
  <c r="CD6" i="4"/>
  <c r="CC4" i="4"/>
  <c r="CC5" i="4"/>
  <c r="CD7" i="4" l="1"/>
  <c r="CE6" i="4"/>
  <c r="CF6" i="4" l="1"/>
  <c r="CE7" i="4"/>
  <c r="CG6" i="4" l="1"/>
  <c r="CF7" i="4"/>
  <c r="CG7" i="4" l="1"/>
  <c r="CH6" i="4"/>
  <c r="CH7" i="4" l="1"/>
  <c r="CI6" i="4"/>
  <c r="CI7" i="4" l="1"/>
  <c r="CJ6" i="4"/>
  <c r="CJ7" i="4" l="1"/>
  <c r="CJ4" i="4"/>
  <c r="CK6" i="4"/>
  <c r="CJ5" i="4"/>
  <c r="CL6" i="4" l="1"/>
  <c r="CK7" i="4"/>
  <c r="CL7" i="4" l="1"/>
  <c r="CM6" i="4"/>
  <c r="CM7" i="4" l="1"/>
  <c r="CN6" i="4"/>
  <c r="CO6" i="4" l="1"/>
  <c r="CN7" i="4"/>
  <c r="CO7" i="4" l="1"/>
  <c r="CP6" i="4"/>
  <c r="CP7" i="4" l="1"/>
  <c r="CQ6" i="4"/>
  <c r="CQ4" i="4" l="1"/>
  <c r="CQ7" i="4"/>
  <c r="CQ5" i="4"/>
  <c r="CR6" i="4"/>
  <c r="CR7" i="4" l="1"/>
  <c r="CS6" i="4"/>
  <c r="CT6" i="4" l="1"/>
  <c r="CS7" i="4"/>
  <c r="CT7" i="4" l="1"/>
  <c r="CU6" i="4"/>
  <c r="CV6" i="4" l="1"/>
  <c r="CU7" i="4"/>
  <c r="CW6" i="4" l="1"/>
  <c r="CV7" i="4"/>
  <c r="CW7" i="4" l="1"/>
  <c r="CX6" i="4"/>
  <c r="CX4" i="4" l="1"/>
  <c r="CX5" i="4"/>
  <c r="CX7" i="4"/>
  <c r="CY6" i="4"/>
  <c r="CY7" i="4" l="1"/>
  <c r="CZ6" i="4"/>
  <c r="CZ7" i="4" l="1"/>
  <c r="DA6" i="4"/>
  <c r="DA7" i="4" l="1"/>
  <c r="DB6" i="4"/>
  <c r="DB7" i="4" l="1"/>
  <c r="DC6" i="4"/>
  <c r="DC7" i="4" l="1"/>
  <c r="DD6" i="4"/>
  <c r="DD7"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3F9B9398-7E95-491D-A8FD-16B4649258CF}">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341902A4-C57D-45A5-97E5-030D316A91C4}">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A2803F5F-BE73-462A-894F-6DD177814995}">
      <text>
        <r>
          <rPr>
            <b/>
            <sz val="9"/>
            <color indexed="81"/>
            <rFont val="Tahoma"/>
            <family val="2"/>
          </rPr>
          <t>Task Lead</t>
        </r>
        <r>
          <rPr>
            <sz val="9"/>
            <color indexed="81"/>
            <rFont val="Tahoma"/>
            <family val="2"/>
          </rPr>
          <t xml:space="preserve">
Enter the name of the Task Lead in this column.</t>
        </r>
      </text>
    </comment>
    <comment ref="D7" authorId="0" shapeId="0" xr:uid="{D1FA9A27-BA97-406E-AFB0-DDF86884EE3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87C4A890-54E4-4914-A137-F591D668A1CF}">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230BDD35-1397-40B0-A9D8-0D4EAEE09315}">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4CB8891E-5B82-4D6E-B044-42B637CC1A2C}">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B1F114E7-F12C-48E7-BCBC-C56E24D3D7BC}">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8A01252C-4F86-49BF-9C89-6987A5812082}">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<sst xmlns="http://schemas.openxmlformats.org/spreadsheetml/2006/main" count="168" uniqueCount="151">
  <si>
    <t>brief description of the project</t>
  </si>
  <si>
    <t>purpose</t>
  </si>
  <si>
    <t>goals</t>
  </si>
  <si>
    <t>target audience</t>
  </si>
  <si>
    <t>Explain the need for an online presence</t>
  </si>
  <si>
    <t xml:space="preserve">Project Start Date </t>
  </si>
  <si>
    <t xml:space="preserve">Display Week </t>
  </si>
  <si>
    <t xml:space="preserve">Project Lead </t>
  </si>
  <si>
    <t>Sai Atpadkar, Santosh Paskanti</t>
  </si>
  <si>
    <t>WBS</t>
  </si>
  <si>
    <t>TASK</t>
  </si>
  <si>
    <t>LEAD</t>
  </si>
  <si>
    <t>PREDECESSOR</t>
  </si>
  <si>
    <t>START</t>
  </si>
  <si>
    <t>END</t>
  </si>
  <si>
    <t>DAYS</t>
  </si>
  <si>
    <t>% DONE</t>
  </si>
  <si>
    <t>WORK DAYS</t>
  </si>
  <si>
    <t>Super Admin</t>
  </si>
  <si>
    <t>Email Subscribers</t>
  </si>
  <si>
    <t>View All Subscribers</t>
  </si>
  <si>
    <t>Support Tickets</t>
  </si>
  <si>
    <t>View All Tickets</t>
  </si>
  <si>
    <t>Manage Reports</t>
  </si>
  <si>
    <t>Add Branch</t>
  </si>
  <si>
    <t xml:space="preserve">Mobile App </t>
  </si>
  <si>
    <t>Android</t>
  </si>
  <si>
    <t>IOS</t>
  </si>
  <si>
    <t>Customer</t>
  </si>
  <si>
    <t>API Develoment &amp; Integration</t>
  </si>
  <si>
    <t>Super Admin Login</t>
  </si>
  <si>
    <t>Customer Login</t>
  </si>
  <si>
    <t>Website (Open to Public)</t>
  </si>
  <si>
    <t>Contact Us</t>
  </si>
  <si>
    <t>Sr. No</t>
  </si>
  <si>
    <t>Role</t>
  </si>
  <si>
    <t>No. Of Resource Required</t>
  </si>
  <si>
    <t>Flutter Dart Developer</t>
  </si>
  <si>
    <t>Backend Developer (API)</t>
  </si>
  <si>
    <t>Project Manager / Co-ordinator / Scrum Master</t>
  </si>
  <si>
    <t xml:space="preserve">UI - UX / Front End Developer </t>
  </si>
  <si>
    <t>WheelPact - Project Schedule</t>
  </si>
  <si>
    <t>Company Name</t>
  </si>
  <si>
    <t>Dealer</t>
  </si>
  <si>
    <t xml:space="preserve">Website (Open to Public) </t>
  </si>
  <si>
    <t>Dealers</t>
  </si>
  <si>
    <t>Add Dealer</t>
  </si>
  <si>
    <t>View Dealers</t>
  </si>
  <si>
    <t xml:space="preserve">reports types </t>
  </si>
  <si>
    <t>Add Vehicle</t>
  </si>
  <si>
    <t>View Vehicles</t>
  </si>
  <si>
    <t>Dealer Login</t>
  </si>
  <si>
    <t>Vehicle List</t>
  </si>
  <si>
    <t>Showroom List</t>
  </si>
  <si>
    <t>Showroom Listing</t>
  </si>
  <si>
    <t>Vehicle Listing</t>
  </si>
  <si>
    <t>SuperAdmin</t>
  </si>
  <si>
    <t>Dashboard</t>
  </si>
  <si>
    <t>Super Admin Login&amp;Logout</t>
  </si>
  <si>
    <t>Dealer Login&amp;Logout</t>
  </si>
  <si>
    <t>Showrooms</t>
  </si>
  <si>
    <t>View Branches</t>
  </si>
  <si>
    <t>Vehicles</t>
  </si>
  <si>
    <t>Add Vehicles</t>
  </si>
  <si>
    <t>Vehicle Types</t>
  </si>
  <si>
    <t>Cars</t>
  </si>
  <si>
    <t>Bikes</t>
  </si>
  <si>
    <t>Sedans, Hatchbacks, SUVs/Crossovers, Coupes, Convertibles, Sports Cars , Luxury Cars, Electric/Hybrid Cars, Vintage/Classic Cars</t>
  </si>
  <si>
    <t>Motorcycles, Scooters, Sports Bikes, Cruisers, Off-road/Adventure Bikes, Electric Bikes, Commuter Bikes, Vintage/Classic Bikes</t>
  </si>
  <si>
    <t>1st Owner, 2nd Owner, Subsequent Owner,etc.</t>
  </si>
  <si>
    <t>Vehicles Ownership Type</t>
  </si>
  <si>
    <t>Address</t>
  </si>
  <si>
    <t>Type</t>
  </si>
  <si>
    <t>Name</t>
  </si>
  <si>
    <t>Contact</t>
  </si>
  <si>
    <t>Manage Vehicles</t>
  </si>
  <si>
    <t>SuperAdmin Template Setup</t>
  </si>
  <si>
    <t>Dealer Template Setup</t>
  </si>
  <si>
    <t>Login, Logout, Forgot Password, Change Password,Profile</t>
  </si>
  <si>
    <t>SuperAdmin Login,Logout,Profile,Change Password</t>
  </si>
  <si>
    <t>1. Collection: Users</t>
  </si>
  <si>
    <t>_id: Unique identifier for the user.</t>
  </si>
  <si>
    <t>name: User's name.</t>
  </si>
  <si>
    <t>email: User's email address.</t>
  </si>
  <si>
    <t>password: User's hashed password.</t>
  </si>
  <si>
    <t>contact_number: User's contact number.</t>
  </si>
  <si>
    <t>address: User's address details.</t>
  </si>
  <si>
    <t>created_at: Timestamp for when the user account was created.</t>
  </si>
  <si>
    <t>updated_at: Timestamp for when the user account was last updated.</t>
  </si>
  <si>
    <t>2. Collection: Vehicles</t>
  </si>
  <si>
    <t>_id: Unique identifier for the vehicle.</t>
  </si>
  <si>
    <t>year: Vehicle's manufacturing year.</t>
  </si>
  <si>
    <t>type: Vehicle's type (car, bike, van, etc.).</t>
  </si>
  <si>
    <t>price: Vehicle's price.</t>
  </si>
  <si>
    <t>mileage: Vehicle's mileage.</t>
  </si>
  <si>
    <t>condition: Vehicle's condition (e.g., new, used, refurbished).</t>
  </si>
  <si>
    <t>owner_id: ID of the user who owns the vehicle (reference to Users collection).</t>
  </si>
  <si>
    <t>location: Vehicle's location.</t>
  </si>
  <si>
    <t>features: Array of additional features or specifications of the vehicle.</t>
  </si>
  <si>
    <t>images: Array of image URLs representing the vehicle.</t>
  </si>
  <si>
    <t>created_at: Timestamp for when the vehicle was added to the database.</t>
  </si>
  <si>
    <t>updated_at: Timestamp for when the vehicle information was last updated.</t>
  </si>
  <si>
    <t>3. Collection: Transactions</t>
  </si>
  <si>
    <t>_id: Unique identifier for the transaction.</t>
  </si>
  <si>
    <t>vehicle_id: ID of the vehicle involved in the transaction (reference to Vehicles collection).</t>
  </si>
  <si>
    <t>buyer_id: ID of the buyer involved in the transaction (reference to Users collection).</t>
  </si>
  <si>
    <t>seller_id: ID of the seller involved in the transaction (reference to Users collection).</t>
  </si>
  <si>
    <t>transaction_date: Date of the transaction.</t>
  </si>
  <si>
    <t>transaction_amount: Amount of the transaction.</t>
  </si>
  <si>
    <t>payment_method: Payment method used for the transaction.</t>
  </si>
  <si>
    <t>created_at: Timestamp for when the transaction was recorded.</t>
  </si>
  <si>
    <t>4. Collection: Reviews</t>
  </si>
  <si>
    <t>_id: Unique identifier for the review.</t>
  </si>
  <si>
    <t>vehicle_id: ID of the vehicle being reviewed (reference to Vehicles collection).</t>
  </si>
  <si>
    <t>user_id: ID of the user who posted the review (reference to Users collection).</t>
  </si>
  <si>
    <t>rating: Rating given by the user for the vehicle.</t>
  </si>
  <si>
    <t>comment: User's comment or feedback.</t>
  </si>
  <si>
    <t>created_at: Timestamp for when the review was posted.</t>
  </si>
  <si>
    <t>5. Collection: Favorites</t>
  </si>
  <si>
    <t>_id: Unique identifier for the favorite item.</t>
  </si>
  <si>
    <t>user_id: ID of the user who favorited the vehicle (reference to Users collection).</t>
  </si>
  <si>
    <t>vehicle_id: ID of the favorited vehicle (reference to Vehicles collection).</t>
  </si>
  <si>
    <t>created_at: Timestamp for when the favorite was added.</t>
  </si>
  <si>
    <t>_id: Unique identifier for the manufacturer.</t>
  </si>
  <si>
    <t>country: Country of origin for the manufacturer.</t>
  </si>
  <si>
    <t>logo: URL or path to the manufacturer's logo.</t>
  </si>
  <si>
    <t>created_at: Timestamp for when the manufacturer record was created.</t>
  </si>
  <si>
    <t>updated_at: Timestamp for when the manufacturer record was last updated.</t>
  </si>
  <si>
    <t>_id: Unique identifier for the model.</t>
  </si>
  <si>
    <t>manufacturer_id: ID of the manufacturer (reference to the Manufacturers collection).</t>
  </si>
  <si>
    <t>name: Model's name.</t>
  </si>
  <si>
    <t>segment: Vehicle segment to which the model belongs (e.g., Sedan, SUV, Hatchback).</t>
  </si>
  <si>
    <t>fuel_type: Type of fuel the model runs on (e.g., Petrol, Diesel, Electric).</t>
  </si>
  <si>
    <t>created_at: Timestamp for when the model record was created.</t>
  </si>
  <si>
    <t>updated_at: Timestamp for when the model record was last updated.</t>
  </si>
  <si>
    <t>6. Collection: Manufacturers</t>
  </si>
  <si>
    <t>7. Collection: Models</t>
  </si>
  <si>
    <t>model_id: ID of the model (reference to the Models collection).</t>
  </si>
  <si>
    <t>name: Manufacturer's name.Vehicle's make (e.g., Honda, Toyota, BMW).</t>
  </si>
  <si>
    <t>manufacturer_id: ID of the model (reference to the Manufacturers collection).</t>
  </si>
  <si>
    <t>Manage Promotions</t>
  </si>
  <si>
    <t>Manage Branches</t>
  </si>
  <si>
    <t>Add Promotion</t>
  </si>
  <si>
    <t>View Promotions</t>
  </si>
  <si>
    <t>Manage Reservations</t>
  </si>
  <si>
    <t>View Reservations</t>
  </si>
  <si>
    <t>Search Vehicles</t>
  </si>
  <si>
    <t xml:space="preserve">Wishlist Vehicle </t>
  </si>
  <si>
    <t xml:space="preserve">Reserve Vehicle </t>
  </si>
  <si>
    <t>Showroom Promotion List</t>
  </si>
  <si>
    <t>Mobile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</si>
</sst>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 mmm\ yyyy"/>
    <numFmt numFmtId="166" formatCode="d"/>
    <numFmt numFmtId="167" formatCode="ddd\ m/dd/yy"/>
  </numFmts>
  <fonts count="29" x14ac:knownFonts="1">
    <font>
      <sz val="11"/>
      <color theme="1"/>
      <name val="Calibri"/>
      <family val="2"/>
      <scheme val="minor"/>
    </font>
    <font>
      <sz val="11"/>
      <color theme="1"/>
      <name val="Calibri"/>
      <family val="2"/>
      <scheme val="minor"/>
    </font>
    <font>
      <b/>
      <sz val="11"/>
      <color theme="1"/>
      <name val="Calibri"/>
      <family val="2"/>
      <scheme val="minor"/>
    </font>
    <font>
      <sz val="16"/>
      <color theme="4" tint="-0.249977111117893"/>
      <name val="Calibri Light"/>
      <family val="1"/>
      <scheme val="major"/>
    </font>
    <font>
      <sz val="14"/>
      <color indexed="56"/>
      <name val="Arial"/>
      <family val="2"/>
    </font>
    <font>
      <sz val="10"/>
      <name val="Arial"/>
      <family val="2"/>
    </font>
    <font>
      <sz val="11"/>
      <name val="Calibri Light"/>
      <family val="1"/>
      <scheme val="major"/>
    </font>
    <font>
      <sz val="9"/>
      <name val="Arial"/>
      <family val="2"/>
    </font>
    <font>
      <u/>
      <sz val="10"/>
      <color indexed="12"/>
      <name val="Arial"/>
      <family val="2"/>
    </font>
    <font>
      <u/>
      <sz val="8"/>
      <color indexed="12"/>
      <name val="Arial"/>
      <family val="2"/>
    </font>
    <font>
      <sz val="7"/>
      <color indexed="55"/>
      <name val="Arial"/>
      <family val="2"/>
    </font>
    <font>
      <sz val="10"/>
      <name val="Calibri Light"/>
      <family val="2"/>
      <scheme val="major"/>
    </font>
    <font>
      <sz val="10"/>
      <name val="Calibri"/>
      <family val="2"/>
      <scheme val="minor"/>
    </font>
    <font>
      <sz val="10"/>
      <name val="Calibri Light"/>
      <family val="1"/>
      <scheme val="major"/>
    </font>
    <font>
      <sz val="11"/>
      <name val="Calibri"/>
      <family val="2"/>
      <scheme val="minor"/>
    </font>
    <font>
      <sz val="8"/>
      <name val="Arial"/>
      <family val="2"/>
    </font>
    <font>
      <b/>
      <sz val="9"/>
      <name val="Calibri Light"/>
      <family val="2"/>
      <scheme val="major"/>
    </font>
    <font>
      <b/>
      <sz val="8"/>
      <name val="Calibri Light"/>
      <family val="2"/>
      <scheme val="major"/>
    </font>
    <font>
      <sz val="9"/>
      <name val="Calibri"/>
      <family val="2"/>
      <scheme val="minor"/>
    </font>
    <font>
      <b/>
      <sz val="11"/>
      <name val="Calibri"/>
      <family val="2"/>
      <scheme val="minor"/>
    </font>
    <font>
      <sz val="14"/>
      <name val="Calibri"/>
      <family val="2"/>
      <scheme val="minor"/>
    </font>
    <font>
      <sz val="9"/>
      <color rgb="FF000000"/>
      <name val="Calibri"/>
      <family val="2"/>
      <scheme val="minor"/>
    </font>
    <font>
      <sz val="14"/>
      <color rgb="FF000000"/>
      <name val="Calibri"/>
      <family val="2"/>
      <scheme val="minor"/>
    </font>
    <font>
      <b/>
      <sz val="9"/>
      <color indexed="81"/>
      <name val="Tahoma"/>
      <family val="2"/>
    </font>
    <font>
      <sz val="9"/>
      <color indexed="81"/>
      <name val="Tahoma"/>
      <family val="2"/>
    </font>
    <font>
      <b/>
      <i/>
      <sz val="9"/>
      <color indexed="81"/>
      <name val="Tahoma"/>
      <family val="2"/>
    </font>
    <font>
      <i/>
      <sz val="9"/>
      <color indexed="81"/>
      <name val="Tahoma"/>
      <family val="2"/>
    </font>
    <font>
      <sz val="10"/>
      <color rgb="FF374151"/>
      <name val="Segoe UI"/>
      <family val="2"/>
    </font>
    <font>
      <sz val="11"/>
      <color rgb="FF37415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s>
  <borders count="14">
    <border>
      <left/>
      <right/>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indexed="22"/>
      </bottom>
      <diagonal/>
    </border>
    <border>
      <left/>
      <right/>
      <top style="thin">
        <color indexed="22"/>
      </top>
      <bottom style="thin">
        <color indexed="22"/>
      </bottom>
      <diagonal/>
    </border>
    <border>
      <left/>
      <right/>
      <top style="thin">
        <color rgb="FFEFEFEF"/>
      </top>
      <bottom style="thin">
        <color rgb="FFEFEFEF"/>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alignment vertical="top"/>
      <protection locked="0"/>
    </xf>
  </cellStyleXfs>
  <cellXfs count="74">
    <xf numFmtId="0" fontId="0" fillId="0" borderId="0" xfId="0"/>
    <xf numFmtId="0" fontId="3" fillId="0" borderId="0" xfId="0" applyFont="1" applyAlignment="1" applyProtection="1">
      <alignment vertical="center"/>
      <protection locked="0"/>
    </xf>
    <xf numFmtId="0" fontId="4" fillId="0" borderId="0" xfId="0" applyFont="1" applyAlignment="1" applyProtection="1">
      <alignment vertical="center"/>
      <protection locked="0"/>
    </xf>
    <xf numFmtId="0" fontId="5" fillId="0" borderId="0" xfId="0" applyFont="1" applyAlignment="1">
      <alignment horizontal="right" vertical="center"/>
    </xf>
    <xf numFmtId="0" fontId="6" fillId="0" borderId="0" xfId="0" applyFont="1" applyAlignment="1" applyProtection="1">
      <alignment vertical="center"/>
      <protection locked="0"/>
    </xf>
    <xf numFmtId="0" fontId="7" fillId="0" borderId="0" xfId="0" applyFont="1" applyProtection="1">
      <protection locked="0"/>
    </xf>
    <xf numFmtId="0" fontId="9" fillId="2" borderId="0" xfId="2" applyNumberFormat="1" applyFont="1" applyFill="1" applyAlignment="1" applyProtection="1">
      <alignment horizontal="right"/>
      <protection locked="0"/>
    </xf>
    <xf numFmtId="0" fontId="10" fillId="0" borderId="0" xfId="0" applyFont="1" applyProtection="1">
      <protection locked="0"/>
    </xf>
    <xf numFmtId="0" fontId="0" fillId="2" borderId="0" xfId="0" applyFill="1"/>
    <xf numFmtId="0" fontId="5" fillId="0" borderId="0" xfId="0" applyFont="1"/>
    <xf numFmtId="0" fontId="8" fillId="0" borderId="0" xfId="2" applyAlignment="1" applyProtection="1">
      <alignment horizontal="left"/>
    </xf>
    <xf numFmtId="0" fontId="11" fillId="0" borderId="0" xfId="0" applyFont="1"/>
    <xf numFmtId="0" fontId="11" fillId="0" borderId="0" xfId="0" applyFont="1" applyAlignment="1">
      <alignment horizontal="right" vertical="center"/>
    </xf>
    <xf numFmtId="0" fontId="12" fillId="0" borderId="1" xfId="0" applyFont="1" applyBorder="1" applyAlignment="1" applyProtection="1">
      <alignment horizontal="center" vertical="center"/>
      <protection locked="0"/>
    </xf>
    <xf numFmtId="0" fontId="13" fillId="0" borderId="0" xfId="0" applyFont="1"/>
    <xf numFmtId="166" fontId="15" fillId="0" borderId="2" xfId="0" applyNumberFormat="1" applyFont="1" applyBorder="1" applyAlignment="1">
      <alignment horizontal="center" vertical="center" shrinkToFit="1"/>
    </xf>
    <xf numFmtId="166" fontId="15" fillId="0" borderId="3" xfId="0" applyNumberFormat="1" applyFont="1" applyBorder="1" applyAlignment="1">
      <alignment horizontal="center" vertical="center" shrinkToFit="1"/>
    </xf>
    <xf numFmtId="166" fontId="15" fillId="0" borderId="4" xfId="0" applyNumberFormat="1" applyFont="1" applyBorder="1" applyAlignment="1">
      <alignment horizontal="center" vertical="center" shrinkToFit="1"/>
    </xf>
    <xf numFmtId="0" fontId="16" fillId="0" borderId="6" xfId="0" applyFont="1" applyBorder="1" applyAlignment="1">
      <alignment horizontal="left" vertical="center"/>
    </xf>
    <xf numFmtId="0" fontId="16" fillId="0" borderId="6" xfId="0" applyFont="1" applyBorder="1" applyAlignment="1">
      <alignment horizontal="center" vertical="center" wrapText="1"/>
    </xf>
    <xf numFmtId="0" fontId="17" fillId="0" borderId="6" xfId="0" applyFont="1" applyBorder="1" applyAlignment="1">
      <alignment horizontal="center" vertical="center" wrapText="1"/>
    </xf>
    <xf numFmtId="0" fontId="16" fillId="0" borderId="6" xfId="0" applyFont="1" applyBorder="1" applyAlignment="1">
      <alignment horizontal="center" vertical="center"/>
    </xf>
    <xf numFmtId="0" fontId="18" fillId="0" borderId="7" xfId="0" applyFont="1" applyBorder="1" applyAlignment="1">
      <alignment horizontal="center" vertical="center" shrinkToFit="1"/>
    </xf>
    <xf numFmtId="0" fontId="18" fillId="0" borderId="8" xfId="0" applyFont="1" applyBorder="1" applyAlignment="1">
      <alignment horizontal="center" vertical="center" shrinkToFit="1"/>
    </xf>
    <xf numFmtId="0" fontId="18" fillId="0" borderId="9" xfId="0" applyFont="1" applyBorder="1" applyAlignment="1">
      <alignment horizontal="center" vertical="center" shrinkToFit="1"/>
    </xf>
    <xf numFmtId="0" fontId="19" fillId="3" borderId="10" xfId="0" applyFont="1" applyFill="1" applyBorder="1" applyAlignment="1">
      <alignment horizontal="left" vertical="center"/>
    </xf>
    <xf numFmtId="0" fontId="19" fillId="3" borderId="10" xfId="0" applyFont="1" applyFill="1" applyBorder="1" applyAlignment="1">
      <alignment vertical="center"/>
    </xf>
    <xf numFmtId="0" fontId="18" fillId="3" borderId="10" xfId="0" applyFont="1" applyFill="1" applyBorder="1" applyAlignment="1">
      <alignment vertical="center"/>
    </xf>
    <xf numFmtId="0" fontId="18" fillId="3" borderId="10" xfId="0" applyFont="1" applyFill="1" applyBorder="1" applyAlignment="1">
      <alignment horizontal="center" vertical="center"/>
    </xf>
    <xf numFmtId="167" fontId="18" fillId="3" borderId="10" xfId="0" applyNumberFormat="1" applyFont="1" applyFill="1" applyBorder="1" applyAlignment="1">
      <alignment horizontal="right" vertical="center"/>
    </xf>
    <xf numFmtId="167" fontId="18" fillId="3" borderId="10" xfId="0" applyNumberFormat="1" applyFont="1" applyFill="1" applyBorder="1" applyAlignment="1">
      <alignment horizontal="center" vertical="center"/>
    </xf>
    <xf numFmtId="1" fontId="18" fillId="3" borderId="10" xfId="1" applyNumberFormat="1" applyFont="1" applyFill="1" applyBorder="1" applyAlignment="1" applyProtection="1">
      <alignment horizontal="center" vertical="center"/>
    </xf>
    <xf numFmtId="9" fontId="18" fillId="3" borderId="10" xfId="1" applyFont="1" applyFill="1" applyBorder="1" applyAlignment="1" applyProtection="1">
      <alignment horizontal="center" vertical="center"/>
    </xf>
    <xf numFmtId="1" fontId="18" fillId="3" borderId="10" xfId="0" applyNumberFormat="1" applyFont="1" applyFill="1" applyBorder="1" applyAlignment="1">
      <alignment horizontal="center" vertical="center"/>
    </xf>
    <xf numFmtId="1" fontId="20" fillId="3" borderId="10" xfId="0" applyNumberFormat="1" applyFont="1" applyFill="1" applyBorder="1" applyAlignment="1">
      <alignment horizontal="center" vertical="center"/>
    </xf>
    <xf numFmtId="0" fontId="18" fillId="3" borderId="10" xfId="0" applyFont="1" applyFill="1" applyBorder="1" applyAlignment="1">
      <alignment horizontal="left" vertical="center"/>
    </xf>
    <xf numFmtId="0" fontId="18" fillId="3" borderId="11" xfId="0" applyFont="1" applyFill="1" applyBorder="1" applyAlignment="1">
      <alignment vertical="center"/>
    </xf>
    <xf numFmtId="0" fontId="18" fillId="0" borderId="11" xfId="0" applyFont="1" applyBorder="1" applyAlignment="1">
      <alignment horizontal="left" vertical="center"/>
    </xf>
    <xf numFmtId="0" fontId="18" fillId="0" borderId="11" xfId="0" applyFont="1" applyBorder="1" applyAlignment="1">
      <alignment vertical="center" wrapText="1"/>
    </xf>
    <xf numFmtId="0" fontId="18" fillId="0" borderId="11" xfId="0" applyFont="1" applyBorder="1" applyAlignment="1">
      <alignment vertical="center"/>
    </xf>
    <xf numFmtId="0" fontId="21" fillId="0" borderId="12" xfId="0" applyFont="1" applyBorder="1" applyAlignment="1">
      <alignment horizontal="center" vertical="center"/>
    </xf>
    <xf numFmtId="167" fontId="21" fillId="4" borderId="12" xfId="0" applyNumberFormat="1" applyFont="1" applyFill="1" applyBorder="1" applyAlignment="1">
      <alignment horizontal="center" vertical="center"/>
    </xf>
    <xf numFmtId="167" fontId="21" fillId="0" borderId="12" xfId="0" applyNumberFormat="1" applyFont="1" applyBorder="1" applyAlignment="1">
      <alignment horizontal="center" vertical="center"/>
    </xf>
    <xf numFmtId="1" fontId="21" fillId="5" borderId="12" xfId="0" applyNumberFormat="1" applyFont="1" applyFill="1" applyBorder="1" applyAlignment="1">
      <alignment horizontal="center" vertical="center"/>
    </xf>
    <xf numFmtId="9" fontId="21" fillId="5" borderId="12" xfId="1" applyFont="1" applyFill="1" applyBorder="1" applyAlignment="1" applyProtection="1">
      <alignment horizontal="center" vertical="center"/>
    </xf>
    <xf numFmtId="1" fontId="21" fillId="0" borderId="12" xfId="0" applyNumberFormat="1" applyFont="1" applyBorder="1" applyAlignment="1">
      <alignment horizontal="center" vertical="center"/>
    </xf>
    <xf numFmtId="1" fontId="22" fillId="0" borderId="12" xfId="0" applyNumberFormat="1" applyFont="1" applyBorder="1" applyAlignment="1">
      <alignment horizontal="center" vertical="center"/>
    </xf>
    <xf numFmtId="0" fontId="18" fillId="0" borderId="11" xfId="0" applyFont="1" applyBorder="1" applyAlignment="1">
      <alignment horizontal="left" vertical="center" wrapText="1" indent="1"/>
    </xf>
    <xf numFmtId="0" fontId="19" fillId="3" borderId="11" xfId="0" applyFont="1" applyFill="1" applyBorder="1" applyAlignment="1">
      <alignment horizontal="left" vertical="center"/>
    </xf>
    <xf numFmtId="0" fontId="19" fillId="3" borderId="11" xfId="0" applyFont="1" applyFill="1" applyBorder="1" applyAlignment="1">
      <alignment vertical="center"/>
    </xf>
    <xf numFmtId="0" fontId="18" fillId="3" borderId="11" xfId="0" applyFont="1" applyFill="1" applyBorder="1" applyAlignment="1">
      <alignment horizontal="center" vertical="center"/>
    </xf>
    <xf numFmtId="167" fontId="18" fillId="3" borderId="11" xfId="0" applyNumberFormat="1" applyFont="1" applyFill="1" applyBorder="1" applyAlignment="1">
      <alignment horizontal="center" vertical="center"/>
    </xf>
    <xf numFmtId="1" fontId="18" fillId="3" borderId="11" xfId="1" applyNumberFormat="1" applyFont="1" applyFill="1" applyBorder="1" applyAlignment="1" applyProtection="1">
      <alignment horizontal="center" vertical="center"/>
    </xf>
    <xf numFmtId="9" fontId="18" fillId="3" borderId="11" xfId="1" applyFont="1" applyFill="1" applyBorder="1" applyAlignment="1" applyProtection="1">
      <alignment horizontal="center" vertical="center"/>
    </xf>
    <xf numFmtId="1" fontId="18" fillId="3" borderId="11" xfId="0" applyNumberFormat="1" applyFont="1" applyFill="1" applyBorder="1" applyAlignment="1">
      <alignment horizontal="center" vertical="center"/>
    </xf>
    <xf numFmtId="1" fontId="20" fillId="3" borderId="11" xfId="0" applyNumberFormat="1" applyFont="1" applyFill="1" applyBorder="1" applyAlignment="1">
      <alignment horizontal="center" vertical="center"/>
    </xf>
    <xf numFmtId="0" fontId="18" fillId="3" borderId="11" xfId="0" applyFont="1" applyFill="1" applyBorder="1" applyAlignment="1">
      <alignment horizontal="left" vertical="center"/>
    </xf>
    <xf numFmtId="0" fontId="2" fillId="0" borderId="13" xfId="0" applyFont="1" applyBorder="1"/>
    <xf numFmtId="0" fontId="0" fillId="0" borderId="13" xfId="0" applyBorder="1"/>
    <xf numFmtId="0" fontId="0" fillId="6" borderId="13" xfId="0" applyFill="1" applyBorder="1"/>
    <xf numFmtId="165" fontId="12" fillId="0" borderId="2" xfId="0" applyNumberFormat="1" applyFont="1" applyBorder="1" applyAlignment="1">
      <alignment horizontal="center" vertical="center"/>
    </xf>
    <xf numFmtId="165" fontId="12" fillId="0" borderId="3" xfId="0" applyNumberFormat="1" applyFont="1" applyBorder="1" applyAlignment="1">
      <alignment horizontal="center" vertical="center"/>
    </xf>
    <xf numFmtId="165" fontId="12" fillId="0" borderId="4" xfId="0" applyNumberFormat="1" applyFont="1" applyBorder="1" applyAlignment="1">
      <alignment horizontal="center" vertical="center"/>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164" fontId="12" fillId="0" borderId="5" xfId="0" applyNumberFormat="1" applyFont="1" applyBorder="1" applyAlignment="1" applyProtection="1">
      <alignment horizontal="center" vertical="center" shrinkToFit="1"/>
      <protection locked="0"/>
    </xf>
    <xf numFmtId="0" fontId="0" fillId="0" borderId="0" xfId="0"/>
    <xf numFmtId="164" fontId="12" fillId="0" borderId="1" xfId="0" applyNumberFormat="1" applyFont="1" applyBorder="1" applyAlignment="1" applyProtection="1">
      <alignment horizontal="center" vertical="center" shrinkToFit="1"/>
      <protection locked="0"/>
    </xf>
    <xf numFmtId="0" fontId="27" fillId="0" borderId="0" xfId="0" applyFont="1" applyAlignment="1">
      <alignment horizontal="left" vertical="center" indent="1"/>
    </xf>
    <xf numFmtId="0" fontId="0" fillId="0" borderId="0" xfId="0" applyFont="1"/>
    <xf numFmtId="0" fontId="28" fillId="0" borderId="0" xfId="0" applyFont="1"/>
    <xf numFmtId="0" fontId="28" fillId="0" borderId="0" xfId="0" applyFont="1" applyAlignment="1"/>
    <xf numFmtId="0" fontId="27" fillId="0" borderId="0" xfId="0" applyFont="1" applyAlignment="1">
      <alignment horizontal="left" vertical="center" indent="2"/>
    </xf>
  </cellXfs>
  <cellStyles count="3">
    <cellStyle name="Hyperlink" xfId="2" builtinId="8"/>
    <cellStyle name="Normal" xfId="0" builtinId="0"/>
    <cellStyle name="Percent" xfId="1" builtinId="5"/>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28</xdr:col>
          <xdr:colOff>15240</xdr:colOff>
          <xdr:row>2</xdr:row>
          <xdr:rowOff>160020</xdr:rowOff>
        </xdr:to>
        <xdr:sp macro="" textlink="">
          <xdr:nvSpPr>
            <xdr:cNvPr id="4097" name="Scroll Bar 1" hidden="1">
              <a:extLst>
                <a:ext uri="{63B3BB69-23CF-44E3-9099-C40C66FF867C}">
                  <a14:compatExt spid="_x0000_s4097"/>
                </a:ext>
                <a:ext uri="{FF2B5EF4-FFF2-40B4-BE49-F238E27FC236}">
                  <a16:creationId xmlns:a16="http://schemas.microsoft.com/office/drawing/2014/main" id="{00000000-0008-0000-0200-0000011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9"/>
  <sheetViews>
    <sheetView workbookViewId="0">
      <selection activeCell="B15" sqref="B15"/>
    </sheetView>
  </sheetViews>
  <sheetFormatPr defaultRowHeight="14.4" x14ac:dyDescent="0.3"/>
  <cols>
    <col min="1" max="1" width="33.44140625" bestFit="1" customWidth="1"/>
  </cols>
  <sheetData>
    <row r="1" spans="1:1" x14ac:dyDescent="0.3">
      <c r="A1" t="s">
        <v>0</v>
      </c>
    </row>
    <row r="3" spans="1:1" x14ac:dyDescent="0.3">
      <c r="A3" t="s">
        <v>1</v>
      </c>
    </row>
    <row r="5" spans="1:1" x14ac:dyDescent="0.3">
      <c r="A5" t="s">
        <v>2</v>
      </c>
    </row>
    <row r="7" spans="1:1" x14ac:dyDescent="0.3">
      <c r="A7" t="s">
        <v>3</v>
      </c>
    </row>
    <row r="9" spans="1:1" x14ac:dyDescent="0.3">
      <c r="A9"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E4B55-C2DF-4E80-8ED8-A5C7E3BCE197}">
  <dimension ref="A1"/>
  <sheetViews>
    <sheetView workbookViewId="0">
      <selection activeCell="G15" sqref="G15"/>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56368-5B03-42B0-B8A1-7B3ED68525F2}">
  <dimension ref="A1:DD59"/>
  <sheetViews>
    <sheetView tabSelected="1" workbookViewId="0">
      <selection activeCell="Y16" sqref="Y16"/>
    </sheetView>
  </sheetViews>
  <sheetFormatPr defaultColWidth="9.109375" defaultRowHeight="14.4" x14ac:dyDescent="0.3"/>
  <cols>
    <col min="1" max="1" width="6.88671875" customWidth="1"/>
    <col min="2" max="2" width="19" customWidth="1"/>
    <col min="3" max="3" width="7.6640625" customWidth="1"/>
    <col min="4" max="4" width="6.88671875" hidden="1" customWidth="1"/>
    <col min="5" max="6" width="12" customWidth="1"/>
    <col min="7" max="7" width="6" customWidth="1"/>
    <col min="8" max="8" width="6.6640625" customWidth="1"/>
    <col min="9" max="9" width="6.44140625" customWidth="1"/>
    <col min="10" max="10" width="1.88671875" customWidth="1"/>
    <col min="11" max="108" width="2.44140625" customWidth="1"/>
  </cols>
  <sheetData>
    <row r="1" spans="1:108" ht="30" customHeight="1" x14ac:dyDescent="0.3">
      <c r="A1" s="1" t="s">
        <v>41</v>
      </c>
      <c r="B1" s="2"/>
      <c r="C1" s="2"/>
      <c r="D1" s="2"/>
      <c r="E1" s="2"/>
      <c r="F1" s="2"/>
      <c r="I1" s="3"/>
      <c r="K1" s="67"/>
      <c r="L1" s="67"/>
      <c r="M1" s="67"/>
      <c r="N1" s="67"/>
      <c r="O1" s="67"/>
      <c r="P1" s="67"/>
      <c r="Q1" s="67"/>
      <c r="R1" s="67"/>
      <c r="S1" s="67"/>
      <c r="T1" s="67"/>
      <c r="U1" s="67"/>
      <c r="V1" s="67"/>
      <c r="W1" s="67"/>
      <c r="X1" s="67"/>
      <c r="Y1" s="67"/>
      <c r="Z1" s="67"/>
      <c r="AA1" s="67"/>
      <c r="AB1" s="67"/>
      <c r="AC1" s="67"/>
      <c r="AD1" s="67"/>
      <c r="AE1" s="67"/>
    </row>
    <row r="2" spans="1:108" ht="18" customHeight="1" x14ac:dyDescent="0.3">
      <c r="A2" s="4" t="s">
        <v>42</v>
      </c>
      <c r="B2" s="5"/>
      <c r="C2" s="5"/>
      <c r="D2" s="6"/>
      <c r="E2" s="7"/>
      <c r="F2" s="7"/>
      <c r="H2" s="8"/>
    </row>
    <row r="3" spans="1:108" x14ac:dyDescent="0.3">
      <c r="A3" s="4"/>
      <c r="B3" s="9"/>
      <c r="H3" s="8"/>
      <c r="K3" s="10"/>
      <c r="L3" s="10"/>
      <c r="M3" s="10"/>
      <c r="N3" s="10"/>
      <c r="O3" s="10"/>
      <c r="P3" s="10"/>
      <c r="Q3" s="10"/>
      <c r="R3" s="10"/>
      <c r="S3" s="10"/>
      <c r="T3" s="10"/>
      <c r="U3" s="10"/>
      <c r="V3" s="10"/>
      <c r="W3" s="10"/>
      <c r="X3" s="10"/>
      <c r="Y3" s="10"/>
      <c r="Z3" s="10"/>
      <c r="AA3" s="10"/>
    </row>
    <row r="4" spans="1:108" ht="17.25" customHeight="1" x14ac:dyDescent="0.3">
      <c r="A4" s="11"/>
      <c r="B4" s="12" t="s">
        <v>5</v>
      </c>
      <c r="C4" s="68">
        <v>45082</v>
      </c>
      <c r="D4" s="68"/>
      <c r="E4" s="68"/>
      <c r="F4" s="11"/>
      <c r="G4" s="12" t="s">
        <v>6</v>
      </c>
      <c r="H4" s="13">
        <v>1</v>
      </c>
      <c r="I4" s="9"/>
      <c r="J4" s="14"/>
      <c r="K4" s="63" t="str">
        <f>"Week "&amp;(K6-($C$4-WEEKDAY($C$4,1)+2))/7+1</f>
        <v>Week 1</v>
      </c>
      <c r="L4" s="64"/>
      <c r="M4" s="64"/>
      <c r="N4" s="64"/>
      <c r="O4" s="64"/>
      <c r="P4" s="64"/>
      <c r="Q4" s="65"/>
      <c r="R4" s="63" t="str">
        <f>"Week "&amp;(R6-($C$4-WEEKDAY($C$4,1)+2))/7+1</f>
        <v>Week 2</v>
      </c>
      <c r="S4" s="64"/>
      <c r="T4" s="64"/>
      <c r="U4" s="64"/>
      <c r="V4" s="64"/>
      <c r="W4" s="64"/>
      <c r="X4" s="65"/>
      <c r="Y4" s="63" t="str">
        <f>"Week "&amp;(Y6-($C$4-WEEKDAY($C$4,1)+2))/7+1</f>
        <v>Week 3</v>
      </c>
      <c r="Z4" s="64"/>
      <c r="AA4" s="64"/>
      <c r="AB4" s="64"/>
      <c r="AC4" s="64"/>
      <c r="AD4" s="64"/>
      <c r="AE4" s="65"/>
      <c r="AF4" s="63" t="str">
        <f>"Week "&amp;(AF6-($C$4-WEEKDAY($C$4,1)+2))/7+1</f>
        <v>Week 4</v>
      </c>
      <c r="AG4" s="64"/>
      <c r="AH4" s="64"/>
      <c r="AI4" s="64"/>
      <c r="AJ4" s="64"/>
      <c r="AK4" s="64"/>
      <c r="AL4" s="65"/>
      <c r="AM4" s="63" t="str">
        <f>"Week "&amp;(AM6-($C$4-WEEKDAY($C$4,1)+2))/7+1</f>
        <v>Week 5</v>
      </c>
      <c r="AN4" s="64"/>
      <c r="AO4" s="64"/>
      <c r="AP4" s="64"/>
      <c r="AQ4" s="64"/>
      <c r="AR4" s="64"/>
      <c r="AS4" s="65"/>
      <c r="AT4" s="63" t="str">
        <f>"Week "&amp;(AT6-($C$4-WEEKDAY($C$4,1)+2))/7+1</f>
        <v>Week 6</v>
      </c>
      <c r="AU4" s="64"/>
      <c r="AV4" s="64"/>
      <c r="AW4" s="64"/>
      <c r="AX4" s="64"/>
      <c r="AY4" s="64"/>
      <c r="AZ4" s="65"/>
      <c r="BA4" s="63" t="str">
        <f>"Week "&amp;(BA6-($C$4-WEEKDAY($C$4,1)+2))/7+1</f>
        <v>Week 7</v>
      </c>
      <c r="BB4" s="64"/>
      <c r="BC4" s="64"/>
      <c r="BD4" s="64"/>
      <c r="BE4" s="64"/>
      <c r="BF4" s="64"/>
      <c r="BG4" s="65"/>
      <c r="BH4" s="63" t="str">
        <f>"Week "&amp;(BH6-($C$4-WEEKDAY($C$4,1)+2))/7+1</f>
        <v>Week 8</v>
      </c>
      <c r="BI4" s="64"/>
      <c r="BJ4" s="64"/>
      <c r="BK4" s="64"/>
      <c r="BL4" s="64"/>
      <c r="BM4" s="64"/>
      <c r="BN4" s="65"/>
      <c r="BO4" s="63" t="str">
        <f>"Week "&amp;(BO6-($C$4-WEEKDAY($C$4,1)+2))/7+1</f>
        <v>Week 9</v>
      </c>
      <c r="BP4" s="64"/>
      <c r="BQ4" s="64"/>
      <c r="BR4" s="64"/>
      <c r="BS4" s="64"/>
      <c r="BT4" s="64"/>
      <c r="BU4" s="65"/>
      <c r="BV4" s="63" t="str">
        <f>"Week "&amp;(BV6-($C$4-WEEKDAY($C$4,1)+2))/7+1</f>
        <v>Week 10</v>
      </c>
      <c r="BW4" s="64"/>
      <c r="BX4" s="64"/>
      <c r="BY4" s="64"/>
      <c r="BZ4" s="64"/>
      <c r="CA4" s="64"/>
      <c r="CB4" s="65"/>
      <c r="CC4" s="63" t="str">
        <f>"Week "&amp;(CC6-($C$4-WEEKDAY($C$4,1)+2))/7+1</f>
        <v>Week 11</v>
      </c>
      <c r="CD4" s="64"/>
      <c r="CE4" s="64"/>
      <c r="CF4" s="64"/>
      <c r="CG4" s="64"/>
      <c r="CH4" s="64"/>
      <c r="CI4" s="65"/>
      <c r="CJ4" s="63" t="str">
        <f>"Week "&amp;(CJ6-($C$4-WEEKDAY($C$4,1)+2))/7+1</f>
        <v>Week 12</v>
      </c>
      <c r="CK4" s="64"/>
      <c r="CL4" s="64"/>
      <c r="CM4" s="64"/>
      <c r="CN4" s="64"/>
      <c r="CO4" s="64"/>
      <c r="CP4" s="65"/>
      <c r="CQ4" s="63" t="str">
        <f>"Week "&amp;(CQ6-($C$4-WEEKDAY($C$4,1)+2))/7+1</f>
        <v>Week 13</v>
      </c>
      <c r="CR4" s="64"/>
      <c r="CS4" s="64"/>
      <c r="CT4" s="64"/>
      <c r="CU4" s="64"/>
      <c r="CV4" s="64"/>
      <c r="CW4" s="65"/>
      <c r="CX4" s="63" t="str">
        <f>"Week "&amp;(CX6-($C$4-WEEKDAY($C$4,1)+2))/7+1</f>
        <v>Week 14</v>
      </c>
      <c r="CY4" s="64"/>
      <c r="CZ4" s="64"/>
      <c r="DA4" s="64"/>
      <c r="DB4" s="64"/>
      <c r="DC4" s="64"/>
      <c r="DD4" s="65"/>
    </row>
    <row r="5" spans="1:108" ht="17.25" customHeight="1" x14ac:dyDescent="0.3">
      <c r="A5" s="11"/>
      <c r="B5" s="12" t="s">
        <v>7</v>
      </c>
      <c r="C5" s="66" t="s">
        <v>8</v>
      </c>
      <c r="D5" s="66"/>
      <c r="E5" s="66"/>
      <c r="F5" s="11"/>
      <c r="G5" s="11"/>
      <c r="H5" s="11"/>
      <c r="I5" s="11"/>
      <c r="J5" s="14"/>
      <c r="K5" s="60">
        <f>K6</f>
        <v>45082</v>
      </c>
      <c r="L5" s="61"/>
      <c r="M5" s="61"/>
      <c r="N5" s="61"/>
      <c r="O5" s="61"/>
      <c r="P5" s="61"/>
      <c r="Q5" s="62"/>
      <c r="R5" s="60">
        <f>R6</f>
        <v>45089</v>
      </c>
      <c r="S5" s="61"/>
      <c r="T5" s="61"/>
      <c r="U5" s="61"/>
      <c r="V5" s="61"/>
      <c r="W5" s="61"/>
      <c r="X5" s="62"/>
      <c r="Y5" s="60">
        <f>Y6</f>
        <v>45096</v>
      </c>
      <c r="Z5" s="61"/>
      <c r="AA5" s="61"/>
      <c r="AB5" s="61"/>
      <c r="AC5" s="61"/>
      <c r="AD5" s="61"/>
      <c r="AE5" s="62"/>
      <c r="AF5" s="60">
        <f>AF6</f>
        <v>45103</v>
      </c>
      <c r="AG5" s="61"/>
      <c r="AH5" s="61"/>
      <c r="AI5" s="61"/>
      <c r="AJ5" s="61"/>
      <c r="AK5" s="61"/>
      <c r="AL5" s="62"/>
      <c r="AM5" s="60">
        <f>AM6</f>
        <v>45110</v>
      </c>
      <c r="AN5" s="61"/>
      <c r="AO5" s="61"/>
      <c r="AP5" s="61"/>
      <c r="AQ5" s="61"/>
      <c r="AR5" s="61"/>
      <c r="AS5" s="62"/>
      <c r="AT5" s="60">
        <f>AT6</f>
        <v>45117</v>
      </c>
      <c r="AU5" s="61"/>
      <c r="AV5" s="61"/>
      <c r="AW5" s="61"/>
      <c r="AX5" s="61"/>
      <c r="AY5" s="61"/>
      <c r="AZ5" s="62"/>
      <c r="BA5" s="60">
        <f>BA6</f>
        <v>45124</v>
      </c>
      <c r="BB5" s="61"/>
      <c r="BC5" s="61"/>
      <c r="BD5" s="61"/>
      <c r="BE5" s="61"/>
      <c r="BF5" s="61"/>
      <c r="BG5" s="62"/>
      <c r="BH5" s="60">
        <f>BH6</f>
        <v>45131</v>
      </c>
      <c r="BI5" s="61"/>
      <c r="BJ5" s="61"/>
      <c r="BK5" s="61"/>
      <c r="BL5" s="61"/>
      <c r="BM5" s="61"/>
      <c r="BN5" s="62"/>
      <c r="BO5" s="60">
        <f>BO6</f>
        <v>45138</v>
      </c>
      <c r="BP5" s="61"/>
      <c r="BQ5" s="61"/>
      <c r="BR5" s="61"/>
      <c r="BS5" s="61"/>
      <c r="BT5" s="61"/>
      <c r="BU5" s="62"/>
      <c r="BV5" s="60">
        <f>BV6</f>
        <v>45145</v>
      </c>
      <c r="BW5" s="61"/>
      <c r="BX5" s="61"/>
      <c r="BY5" s="61"/>
      <c r="BZ5" s="61"/>
      <c r="CA5" s="61"/>
      <c r="CB5" s="62"/>
      <c r="CC5" s="60">
        <f>CC6</f>
        <v>45152</v>
      </c>
      <c r="CD5" s="61"/>
      <c r="CE5" s="61"/>
      <c r="CF5" s="61"/>
      <c r="CG5" s="61"/>
      <c r="CH5" s="61"/>
      <c r="CI5" s="62"/>
      <c r="CJ5" s="60">
        <f>CJ6</f>
        <v>45159</v>
      </c>
      <c r="CK5" s="61"/>
      <c r="CL5" s="61"/>
      <c r="CM5" s="61"/>
      <c r="CN5" s="61"/>
      <c r="CO5" s="61"/>
      <c r="CP5" s="62"/>
      <c r="CQ5" s="60">
        <f>CQ6</f>
        <v>45166</v>
      </c>
      <c r="CR5" s="61"/>
      <c r="CS5" s="61"/>
      <c r="CT5" s="61"/>
      <c r="CU5" s="61"/>
      <c r="CV5" s="61"/>
      <c r="CW5" s="62"/>
      <c r="CX5" s="60">
        <f>CX6</f>
        <v>45173</v>
      </c>
      <c r="CY5" s="61"/>
      <c r="CZ5" s="61"/>
      <c r="DA5" s="61"/>
      <c r="DB5" s="61"/>
      <c r="DC5" s="61"/>
      <c r="DD5" s="62"/>
    </row>
    <row r="6" spans="1:108" x14ac:dyDescent="0.3">
      <c r="A6" s="14"/>
      <c r="B6" s="14"/>
      <c r="C6" s="14"/>
      <c r="D6" s="14"/>
      <c r="E6" s="14"/>
      <c r="F6" s="14"/>
      <c r="G6" s="14"/>
      <c r="H6" s="14"/>
      <c r="I6" s="14"/>
      <c r="J6" s="14"/>
      <c r="K6" s="15">
        <f>C4-WEEKDAY(C4,1)+2+7*(H4-1)</f>
        <v>45082</v>
      </c>
      <c r="L6" s="16">
        <f t="shared" ref="L6:BW6" si="0">K6+1</f>
        <v>45083</v>
      </c>
      <c r="M6" s="16">
        <f t="shared" si="0"/>
        <v>45084</v>
      </c>
      <c r="N6" s="16">
        <f t="shared" si="0"/>
        <v>45085</v>
      </c>
      <c r="O6" s="16">
        <f t="shared" si="0"/>
        <v>45086</v>
      </c>
      <c r="P6" s="16">
        <f t="shared" si="0"/>
        <v>45087</v>
      </c>
      <c r="Q6" s="17">
        <f t="shared" si="0"/>
        <v>45088</v>
      </c>
      <c r="R6" s="15">
        <f t="shared" si="0"/>
        <v>45089</v>
      </c>
      <c r="S6" s="16">
        <f t="shared" si="0"/>
        <v>45090</v>
      </c>
      <c r="T6" s="16">
        <f t="shared" si="0"/>
        <v>45091</v>
      </c>
      <c r="U6" s="16">
        <f t="shared" si="0"/>
        <v>45092</v>
      </c>
      <c r="V6" s="16">
        <f t="shared" si="0"/>
        <v>45093</v>
      </c>
      <c r="W6" s="16">
        <f t="shared" si="0"/>
        <v>45094</v>
      </c>
      <c r="X6" s="17">
        <f t="shared" si="0"/>
        <v>45095</v>
      </c>
      <c r="Y6" s="15">
        <f t="shared" si="0"/>
        <v>45096</v>
      </c>
      <c r="Z6" s="16">
        <f t="shared" si="0"/>
        <v>45097</v>
      </c>
      <c r="AA6" s="16">
        <f t="shared" si="0"/>
        <v>45098</v>
      </c>
      <c r="AB6" s="16">
        <f t="shared" si="0"/>
        <v>45099</v>
      </c>
      <c r="AC6" s="16">
        <f t="shared" si="0"/>
        <v>45100</v>
      </c>
      <c r="AD6" s="16">
        <f t="shared" si="0"/>
        <v>45101</v>
      </c>
      <c r="AE6" s="17">
        <f t="shared" si="0"/>
        <v>45102</v>
      </c>
      <c r="AF6" s="15">
        <f t="shared" si="0"/>
        <v>45103</v>
      </c>
      <c r="AG6" s="16">
        <f t="shared" si="0"/>
        <v>45104</v>
      </c>
      <c r="AH6" s="16">
        <f t="shared" si="0"/>
        <v>45105</v>
      </c>
      <c r="AI6" s="16">
        <f t="shared" si="0"/>
        <v>45106</v>
      </c>
      <c r="AJ6" s="16">
        <f t="shared" si="0"/>
        <v>45107</v>
      </c>
      <c r="AK6" s="16">
        <f t="shared" si="0"/>
        <v>45108</v>
      </c>
      <c r="AL6" s="17">
        <f t="shared" si="0"/>
        <v>45109</v>
      </c>
      <c r="AM6" s="15">
        <f t="shared" si="0"/>
        <v>45110</v>
      </c>
      <c r="AN6" s="16">
        <f t="shared" si="0"/>
        <v>45111</v>
      </c>
      <c r="AO6" s="16">
        <f t="shared" si="0"/>
        <v>45112</v>
      </c>
      <c r="AP6" s="16">
        <f t="shared" si="0"/>
        <v>45113</v>
      </c>
      <c r="AQ6" s="16">
        <f t="shared" si="0"/>
        <v>45114</v>
      </c>
      <c r="AR6" s="16">
        <f t="shared" si="0"/>
        <v>45115</v>
      </c>
      <c r="AS6" s="17">
        <f t="shared" si="0"/>
        <v>45116</v>
      </c>
      <c r="AT6" s="15">
        <f t="shared" si="0"/>
        <v>45117</v>
      </c>
      <c r="AU6" s="16">
        <f t="shared" si="0"/>
        <v>45118</v>
      </c>
      <c r="AV6" s="16">
        <f t="shared" si="0"/>
        <v>45119</v>
      </c>
      <c r="AW6" s="16">
        <f t="shared" si="0"/>
        <v>45120</v>
      </c>
      <c r="AX6" s="16">
        <f t="shared" si="0"/>
        <v>45121</v>
      </c>
      <c r="AY6" s="16">
        <f t="shared" si="0"/>
        <v>45122</v>
      </c>
      <c r="AZ6" s="17">
        <f t="shared" si="0"/>
        <v>45123</v>
      </c>
      <c r="BA6" s="15">
        <f t="shared" si="0"/>
        <v>45124</v>
      </c>
      <c r="BB6" s="16">
        <f t="shared" si="0"/>
        <v>45125</v>
      </c>
      <c r="BC6" s="16">
        <f t="shared" si="0"/>
        <v>45126</v>
      </c>
      <c r="BD6" s="16">
        <f t="shared" si="0"/>
        <v>45127</v>
      </c>
      <c r="BE6" s="16">
        <f t="shared" si="0"/>
        <v>45128</v>
      </c>
      <c r="BF6" s="16">
        <f t="shared" si="0"/>
        <v>45129</v>
      </c>
      <c r="BG6" s="17">
        <f t="shared" si="0"/>
        <v>45130</v>
      </c>
      <c r="BH6" s="15">
        <f t="shared" si="0"/>
        <v>45131</v>
      </c>
      <c r="BI6" s="16">
        <f t="shared" si="0"/>
        <v>45132</v>
      </c>
      <c r="BJ6" s="16">
        <f t="shared" si="0"/>
        <v>45133</v>
      </c>
      <c r="BK6" s="16">
        <f t="shared" si="0"/>
        <v>45134</v>
      </c>
      <c r="BL6" s="16">
        <f t="shared" si="0"/>
        <v>45135</v>
      </c>
      <c r="BM6" s="16">
        <f t="shared" si="0"/>
        <v>45136</v>
      </c>
      <c r="BN6" s="17">
        <f t="shared" si="0"/>
        <v>45137</v>
      </c>
      <c r="BO6" s="15">
        <f t="shared" si="0"/>
        <v>45138</v>
      </c>
      <c r="BP6" s="16">
        <f t="shared" si="0"/>
        <v>45139</v>
      </c>
      <c r="BQ6" s="16">
        <f t="shared" si="0"/>
        <v>45140</v>
      </c>
      <c r="BR6" s="16">
        <f t="shared" si="0"/>
        <v>45141</v>
      </c>
      <c r="BS6" s="16">
        <f t="shared" si="0"/>
        <v>45142</v>
      </c>
      <c r="BT6" s="16">
        <f t="shared" si="0"/>
        <v>45143</v>
      </c>
      <c r="BU6" s="17">
        <f t="shared" si="0"/>
        <v>45144</v>
      </c>
      <c r="BV6" s="15">
        <f t="shared" si="0"/>
        <v>45145</v>
      </c>
      <c r="BW6" s="16">
        <f t="shared" si="0"/>
        <v>45146</v>
      </c>
      <c r="BX6" s="16">
        <f t="shared" ref="BX6:DD6" si="1">BW6+1</f>
        <v>45147</v>
      </c>
      <c r="BY6" s="16">
        <f t="shared" si="1"/>
        <v>45148</v>
      </c>
      <c r="BZ6" s="16">
        <f t="shared" si="1"/>
        <v>45149</v>
      </c>
      <c r="CA6" s="16">
        <f t="shared" si="1"/>
        <v>45150</v>
      </c>
      <c r="CB6" s="17">
        <f t="shared" si="1"/>
        <v>45151</v>
      </c>
      <c r="CC6" s="15">
        <f t="shared" si="1"/>
        <v>45152</v>
      </c>
      <c r="CD6" s="16">
        <f t="shared" si="1"/>
        <v>45153</v>
      </c>
      <c r="CE6" s="16">
        <f t="shared" si="1"/>
        <v>45154</v>
      </c>
      <c r="CF6" s="16">
        <f t="shared" si="1"/>
        <v>45155</v>
      </c>
      <c r="CG6" s="16">
        <f t="shared" si="1"/>
        <v>45156</v>
      </c>
      <c r="CH6" s="16">
        <f t="shared" si="1"/>
        <v>45157</v>
      </c>
      <c r="CI6" s="17">
        <f t="shared" si="1"/>
        <v>45158</v>
      </c>
      <c r="CJ6" s="15">
        <f t="shared" si="1"/>
        <v>45159</v>
      </c>
      <c r="CK6" s="16">
        <f t="shared" si="1"/>
        <v>45160</v>
      </c>
      <c r="CL6" s="16">
        <f t="shared" si="1"/>
        <v>45161</v>
      </c>
      <c r="CM6" s="16">
        <f t="shared" si="1"/>
        <v>45162</v>
      </c>
      <c r="CN6" s="16">
        <f t="shared" si="1"/>
        <v>45163</v>
      </c>
      <c r="CO6" s="16">
        <f t="shared" si="1"/>
        <v>45164</v>
      </c>
      <c r="CP6" s="17">
        <f t="shared" si="1"/>
        <v>45165</v>
      </c>
      <c r="CQ6" s="15">
        <f t="shared" si="1"/>
        <v>45166</v>
      </c>
      <c r="CR6" s="16">
        <f t="shared" si="1"/>
        <v>45167</v>
      </c>
      <c r="CS6" s="16">
        <f t="shared" si="1"/>
        <v>45168</v>
      </c>
      <c r="CT6" s="16">
        <f t="shared" si="1"/>
        <v>45169</v>
      </c>
      <c r="CU6" s="16">
        <f t="shared" si="1"/>
        <v>45170</v>
      </c>
      <c r="CV6" s="16">
        <f t="shared" si="1"/>
        <v>45171</v>
      </c>
      <c r="CW6" s="17">
        <f t="shared" si="1"/>
        <v>45172</v>
      </c>
      <c r="CX6" s="15">
        <f t="shared" si="1"/>
        <v>45173</v>
      </c>
      <c r="CY6" s="16">
        <f t="shared" si="1"/>
        <v>45174</v>
      </c>
      <c r="CZ6" s="16">
        <f t="shared" si="1"/>
        <v>45175</v>
      </c>
      <c r="DA6" s="16">
        <f t="shared" si="1"/>
        <v>45176</v>
      </c>
      <c r="DB6" s="16">
        <f t="shared" si="1"/>
        <v>45177</v>
      </c>
      <c r="DC6" s="16">
        <f t="shared" si="1"/>
        <v>45178</v>
      </c>
      <c r="DD6" s="17">
        <f t="shared" si="1"/>
        <v>45179</v>
      </c>
    </row>
    <row r="7" spans="1:108" s="9" customFormat="1" ht="24.6" thickBot="1" x14ac:dyDescent="0.3">
      <c r="A7" s="18" t="s">
        <v>9</v>
      </c>
      <c r="B7" s="18" t="s">
        <v>10</v>
      </c>
      <c r="C7" s="19" t="s">
        <v>11</v>
      </c>
      <c r="D7" s="20" t="s">
        <v>12</v>
      </c>
      <c r="E7" s="21" t="s">
        <v>13</v>
      </c>
      <c r="F7" s="21" t="s">
        <v>14</v>
      </c>
      <c r="G7" s="19" t="s">
        <v>15</v>
      </c>
      <c r="H7" s="19" t="s">
        <v>16</v>
      </c>
      <c r="I7" s="19" t="s">
        <v>17</v>
      </c>
      <c r="J7" s="19"/>
      <c r="K7" s="22" t="str">
        <f t="shared" ref="K7:BV7" si="2">CHOOSE(WEEKDAY(K6,1),"S","M","T","W","T","F","S")</f>
        <v>M</v>
      </c>
      <c r="L7" s="23" t="str">
        <f t="shared" si="2"/>
        <v>T</v>
      </c>
      <c r="M7" s="23" t="str">
        <f t="shared" si="2"/>
        <v>W</v>
      </c>
      <c r="N7" s="23" t="str">
        <f t="shared" si="2"/>
        <v>T</v>
      </c>
      <c r="O7" s="23" t="str">
        <f t="shared" si="2"/>
        <v>F</v>
      </c>
      <c r="P7" s="23" t="str">
        <f t="shared" si="2"/>
        <v>S</v>
      </c>
      <c r="Q7" s="24" t="str">
        <f t="shared" si="2"/>
        <v>S</v>
      </c>
      <c r="R7" s="22" t="str">
        <f t="shared" si="2"/>
        <v>M</v>
      </c>
      <c r="S7" s="23" t="str">
        <f t="shared" si="2"/>
        <v>T</v>
      </c>
      <c r="T7" s="23" t="str">
        <f t="shared" si="2"/>
        <v>W</v>
      </c>
      <c r="U7" s="23" t="str">
        <f t="shared" si="2"/>
        <v>T</v>
      </c>
      <c r="V7" s="23" t="str">
        <f t="shared" si="2"/>
        <v>F</v>
      </c>
      <c r="W7" s="23" t="str">
        <f t="shared" si="2"/>
        <v>S</v>
      </c>
      <c r="X7" s="24" t="str">
        <f t="shared" si="2"/>
        <v>S</v>
      </c>
      <c r="Y7" s="22" t="str">
        <f t="shared" si="2"/>
        <v>M</v>
      </c>
      <c r="Z7" s="23" t="str">
        <f t="shared" si="2"/>
        <v>T</v>
      </c>
      <c r="AA7" s="23" t="str">
        <f t="shared" si="2"/>
        <v>W</v>
      </c>
      <c r="AB7" s="23" t="str">
        <f t="shared" si="2"/>
        <v>T</v>
      </c>
      <c r="AC7" s="23" t="str">
        <f t="shared" si="2"/>
        <v>F</v>
      </c>
      <c r="AD7" s="23" t="str">
        <f t="shared" si="2"/>
        <v>S</v>
      </c>
      <c r="AE7" s="24" t="str">
        <f t="shared" si="2"/>
        <v>S</v>
      </c>
      <c r="AF7" s="22" t="str">
        <f t="shared" si="2"/>
        <v>M</v>
      </c>
      <c r="AG7" s="23" t="str">
        <f t="shared" si="2"/>
        <v>T</v>
      </c>
      <c r="AH7" s="23" t="str">
        <f t="shared" si="2"/>
        <v>W</v>
      </c>
      <c r="AI7" s="23" t="str">
        <f t="shared" si="2"/>
        <v>T</v>
      </c>
      <c r="AJ7" s="23" t="str">
        <f t="shared" si="2"/>
        <v>F</v>
      </c>
      <c r="AK7" s="23" t="str">
        <f t="shared" si="2"/>
        <v>S</v>
      </c>
      <c r="AL7" s="24" t="str">
        <f t="shared" si="2"/>
        <v>S</v>
      </c>
      <c r="AM7" s="22" t="str">
        <f t="shared" si="2"/>
        <v>M</v>
      </c>
      <c r="AN7" s="23" t="str">
        <f t="shared" si="2"/>
        <v>T</v>
      </c>
      <c r="AO7" s="23" t="str">
        <f t="shared" si="2"/>
        <v>W</v>
      </c>
      <c r="AP7" s="23" t="str">
        <f t="shared" si="2"/>
        <v>T</v>
      </c>
      <c r="AQ7" s="23" t="str">
        <f t="shared" si="2"/>
        <v>F</v>
      </c>
      <c r="AR7" s="23" t="str">
        <f t="shared" si="2"/>
        <v>S</v>
      </c>
      <c r="AS7" s="24" t="str">
        <f t="shared" si="2"/>
        <v>S</v>
      </c>
      <c r="AT7" s="22" t="str">
        <f t="shared" si="2"/>
        <v>M</v>
      </c>
      <c r="AU7" s="23" t="str">
        <f t="shared" si="2"/>
        <v>T</v>
      </c>
      <c r="AV7" s="23" t="str">
        <f t="shared" si="2"/>
        <v>W</v>
      </c>
      <c r="AW7" s="23" t="str">
        <f t="shared" si="2"/>
        <v>T</v>
      </c>
      <c r="AX7" s="23" t="str">
        <f t="shared" si="2"/>
        <v>F</v>
      </c>
      <c r="AY7" s="23" t="str">
        <f t="shared" si="2"/>
        <v>S</v>
      </c>
      <c r="AZ7" s="24" t="str">
        <f t="shared" si="2"/>
        <v>S</v>
      </c>
      <c r="BA7" s="22" t="str">
        <f t="shared" si="2"/>
        <v>M</v>
      </c>
      <c r="BB7" s="23" t="str">
        <f t="shared" si="2"/>
        <v>T</v>
      </c>
      <c r="BC7" s="23" t="str">
        <f t="shared" si="2"/>
        <v>W</v>
      </c>
      <c r="BD7" s="23" t="str">
        <f t="shared" si="2"/>
        <v>T</v>
      </c>
      <c r="BE7" s="23" t="str">
        <f t="shared" si="2"/>
        <v>F</v>
      </c>
      <c r="BF7" s="23" t="str">
        <f t="shared" si="2"/>
        <v>S</v>
      </c>
      <c r="BG7" s="24" t="str">
        <f t="shared" si="2"/>
        <v>S</v>
      </c>
      <c r="BH7" s="22" t="str">
        <f t="shared" si="2"/>
        <v>M</v>
      </c>
      <c r="BI7" s="23" t="str">
        <f t="shared" si="2"/>
        <v>T</v>
      </c>
      <c r="BJ7" s="23" t="str">
        <f t="shared" si="2"/>
        <v>W</v>
      </c>
      <c r="BK7" s="23" t="str">
        <f t="shared" si="2"/>
        <v>T</v>
      </c>
      <c r="BL7" s="23" t="str">
        <f t="shared" si="2"/>
        <v>F</v>
      </c>
      <c r="BM7" s="23" t="str">
        <f t="shared" si="2"/>
        <v>S</v>
      </c>
      <c r="BN7" s="24" t="str">
        <f t="shared" si="2"/>
        <v>S</v>
      </c>
      <c r="BO7" s="22" t="str">
        <f t="shared" si="2"/>
        <v>M</v>
      </c>
      <c r="BP7" s="23" t="str">
        <f t="shared" si="2"/>
        <v>T</v>
      </c>
      <c r="BQ7" s="23" t="str">
        <f t="shared" si="2"/>
        <v>W</v>
      </c>
      <c r="BR7" s="23" t="str">
        <f t="shared" si="2"/>
        <v>T</v>
      </c>
      <c r="BS7" s="23" t="str">
        <f t="shared" si="2"/>
        <v>F</v>
      </c>
      <c r="BT7" s="23" t="str">
        <f t="shared" si="2"/>
        <v>S</v>
      </c>
      <c r="BU7" s="24" t="str">
        <f t="shared" si="2"/>
        <v>S</v>
      </c>
      <c r="BV7" s="22" t="str">
        <f t="shared" si="2"/>
        <v>M</v>
      </c>
      <c r="BW7" s="23" t="str">
        <f t="shared" ref="BW7:DD7" si="3">CHOOSE(WEEKDAY(BW6,1),"S","M","T","W","T","F","S")</f>
        <v>T</v>
      </c>
      <c r="BX7" s="23" t="str">
        <f t="shared" si="3"/>
        <v>W</v>
      </c>
      <c r="BY7" s="23" t="str">
        <f t="shared" si="3"/>
        <v>T</v>
      </c>
      <c r="BZ7" s="23" t="str">
        <f t="shared" si="3"/>
        <v>F</v>
      </c>
      <c r="CA7" s="23" t="str">
        <f t="shared" si="3"/>
        <v>S</v>
      </c>
      <c r="CB7" s="24" t="str">
        <f t="shared" si="3"/>
        <v>S</v>
      </c>
      <c r="CC7" s="22" t="str">
        <f t="shared" si="3"/>
        <v>M</v>
      </c>
      <c r="CD7" s="23" t="str">
        <f t="shared" si="3"/>
        <v>T</v>
      </c>
      <c r="CE7" s="23" t="str">
        <f t="shared" si="3"/>
        <v>W</v>
      </c>
      <c r="CF7" s="23" t="str">
        <f t="shared" si="3"/>
        <v>T</v>
      </c>
      <c r="CG7" s="23" t="str">
        <f t="shared" si="3"/>
        <v>F</v>
      </c>
      <c r="CH7" s="23" t="str">
        <f t="shared" si="3"/>
        <v>S</v>
      </c>
      <c r="CI7" s="24" t="str">
        <f t="shared" si="3"/>
        <v>S</v>
      </c>
      <c r="CJ7" s="22" t="str">
        <f t="shared" si="3"/>
        <v>M</v>
      </c>
      <c r="CK7" s="23" t="str">
        <f t="shared" si="3"/>
        <v>T</v>
      </c>
      <c r="CL7" s="23" t="str">
        <f t="shared" si="3"/>
        <v>W</v>
      </c>
      <c r="CM7" s="23" t="str">
        <f t="shared" si="3"/>
        <v>T</v>
      </c>
      <c r="CN7" s="23" t="str">
        <f t="shared" si="3"/>
        <v>F</v>
      </c>
      <c r="CO7" s="23" t="str">
        <f t="shared" si="3"/>
        <v>S</v>
      </c>
      <c r="CP7" s="24" t="str">
        <f t="shared" si="3"/>
        <v>S</v>
      </c>
      <c r="CQ7" s="22" t="str">
        <f t="shared" si="3"/>
        <v>M</v>
      </c>
      <c r="CR7" s="23" t="str">
        <f t="shared" si="3"/>
        <v>T</v>
      </c>
      <c r="CS7" s="23" t="str">
        <f t="shared" si="3"/>
        <v>W</v>
      </c>
      <c r="CT7" s="23" t="str">
        <f t="shared" si="3"/>
        <v>T</v>
      </c>
      <c r="CU7" s="23" t="str">
        <f t="shared" si="3"/>
        <v>F</v>
      </c>
      <c r="CV7" s="23" t="str">
        <f t="shared" si="3"/>
        <v>S</v>
      </c>
      <c r="CW7" s="24" t="str">
        <f t="shared" si="3"/>
        <v>S</v>
      </c>
      <c r="CX7" s="22" t="str">
        <f t="shared" si="3"/>
        <v>M</v>
      </c>
      <c r="CY7" s="23" t="str">
        <f t="shared" si="3"/>
        <v>T</v>
      </c>
      <c r="CZ7" s="23" t="str">
        <f t="shared" si="3"/>
        <v>W</v>
      </c>
      <c r="DA7" s="23" t="str">
        <f t="shared" si="3"/>
        <v>T</v>
      </c>
      <c r="DB7" s="23" t="str">
        <f t="shared" si="3"/>
        <v>F</v>
      </c>
      <c r="DC7" s="23" t="str">
        <f t="shared" si="3"/>
        <v>S</v>
      </c>
      <c r="DD7" s="24" t="str">
        <f t="shared" si="3"/>
        <v>S</v>
      </c>
    </row>
    <row r="8" spans="1:108" s="36" customFormat="1" ht="18" x14ac:dyDescent="0.3">
      <c r="A8" s="25" t="str">
        <f>IF(ISERROR(VALUE(SUBSTITUTE(prevWBS,".",""))),"1",IF(ISERROR(FIND("`",SUBSTITUTE(prevWBS,".","`",1))),TEXT(VALUE(prevWBS)+1,"#"),TEXT(VALUE(LEFT(prevWBS,FIND("`",SUBSTITUTE(prevWBS,".","`",1))-1))+1,"#")))</f>
        <v>1</v>
      </c>
      <c r="B8" s="26" t="s">
        <v>18</v>
      </c>
      <c r="C8" s="27"/>
      <c r="D8" s="28"/>
      <c r="E8" s="29"/>
      <c r="F8" s="30" t="str">
        <f>IF(ISBLANK(E8)," - ",IF(G8=0,E8,E8+G8-1))</f>
        <v xml:space="preserve"> - </v>
      </c>
      <c r="G8" s="31"/>
      <c r="H8" s="32"/>
      <c r="I8" s="33" t="str">
        <f t="shared" ref="I8:I54" si="4">IF(OR(F8=0,E8=0)," - ",NETWORKDAYS(E8,F8))</f>
        <v xml:space="preserve"> - </v>
      </c>
      <c r="J8" s="34"/>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c r="CR8" s="35"/>
      <c r="CS8" s="35"/>
      <c r="CT8" s="35"/>
      <c r="CU8" s="35"/>
      <c r="CV8" s="35"/>
      <c r="CW8" s="35"/>
      <c r="CX8" s="35"/>
      <c r="CY8" s="35"/>
      <c r="CZ8" s="35"/>
      <c r="DA8" s="35"/>
      <c r="DB8" s="35"/>
      <c r="DC8" s="35"/>
      <c r="DD8" s="35"/>
    </row>
    <row r="9" spans="1:108" s="39" customFormat="1" ht="24" x14ac:dyDescent="0.3">
      <c r="A9" s="37" t="str">
        <f t="shared" ref="A9:A10"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38" t="s">
        <v>76</v>
      </c>
      <c r="D9" s="40"/>
      <c r="E9" s="41">
        <v>45083</v>
      </c>
      <c r="F9" s="42">
        <f>IF(ISBLANK(E9)," - ",IF(G9=0,E9,E9+G9-1))</f>
        <v>45085</v>
      </c>
      <c r="G9" s="43">
        <v>3</v>
      </c>
      <c r="H9" s="44">
        <v>0</v>
      </c>
      <c r="I9" s="45">
        <f>IF(OR(F9=0,E9=0)," - ",NETWORKDAYS(E9,F9))</f>
        <v>3</v>
      </c>
      <c r="J9" s="46"/>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row>
    <row r="10" spans="1:108" s="39" customFormat="1" ht="36" x14ac:dyDescent="0.3">
      <c r="A10" s="37" t="str">
        <f t="shared" si="5"/>
        <v>1.2</v>
      </c>
      <c r="B10" s="38" t="s">
        <v>79</v>
      </c>
      <c r="D10" s="40"/>
      <c r="E10" s="41">
        <v>45086</v>
      </c>
      <c r="F10" s="42">
        <f>IF(ISBLANK(E10)," - ",IF(G10=0,E10,E10+G10-1))</f>
        <v>45088</v>
      </c>
      <c r="G10" s="43">
        <v>3</v>
      </c>
      <c r="H10" s="44">
        <v>0</v>
      </c>
      <c r="I10" s="45">
        <f>IF(OR(F10=0,E10=0)," - ",NETWORKDAYS(E10,F10))</f>
        <v>1</v>
      </c>
      <c r="J10" s="46"/>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row>
    <row r="11" spans="1:108" s="39" customFormat="1" ht="18" x14ac:dyDescent="0.3">
      <c r="A11" s="37" t="str">
        <f t="shared" ref="A11"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38" t="s">
        <v>45</v>
      </c>
      <c r="D11" s="40"/>
      <c r="E11" s="41">
        <v>45089</v>
      </c>
      <c r="F11" s="42">
        <f>IF(ISBLANK(E11)," - ",IF(G11=0,E11,E11+G11-1))</f>
        <v>45103</v>
      </c>
      <c r="G11" s="43">
        <v>15</v>
      </c>
      <c r="H11" s="44">
        <v>0.1</v>
      </c>
      <c r="I11" s="45">
        <f>IF(OR(F11=0,E11=0)," - ",NETWORKDAYS(E11,F11))</f>
        <v>11</v>
      </c>
      <c r="J11" s="46"/>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row>
    <row r="12" spans="1:108" s="39" customFormat="1" ht="18" x14ac:dyDescent="0.3">
      <c r="A12" s="3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47" t="s">
        <v>46</v>
      </c>
      <c r="D12" s="40"/>
      <c r="E12" s="41">
        <v>45075</v>
      </c>
      <c r="F12" s="42">
        <f>IF(ISBLANK(E12)," - ",IF(G12=0,E12,E12+G12-1))</f>
        <v>45079</v>
      </c>
      <c r="G12" s="43">
        <v>5</v>
      </c>
      <c r="H12" s="44">
        <v>0.15</v>
      </c>
      <c r="I12" s="45">
        <f>IF(OR(F12=0,E12=0)," - ",NETWORKDAYS(E12,F12))</f>
        <v>5</v>
      </c>
      <c r="J12" s="46"/>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c r="DB12" s="37"/>
      <c r="DC12" s="37"/>
      <c r="DD12" s="37"/>
    </row>
    <row r="13" spans="1:108" s="39" customFormat="1" ht="18" x14ac:dyDescent="0.3">
      <c r="A13" s="3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47" t="s">
        <v>47</v>
      </c>
      <c r="D13" s="40"/>
      <c r="E13" s="41">
        <v>45075</v>
      </c>
      <c r="F13" s="42">
        <f>IF(ISBLANK(E13)," - ",IF(G13=0,E13,E13+G13-1))</f>
        <v>45076</v>
      </c>
      <c r="G13" s="43">
        <v>2</v>
      </c>
      <c r="H13" s="44">
        <v>0.1</v>
      </c>
      <c r="I13" s="45">
        <f>IF(OR(F13=0,E13=0)," - ",NETWORKDAYS(E13,F13))</f>
        <v>2</v>
      </c>
      <c r="J13" s="46"/>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row>
    <row r="14" spans="1:108" s="39" customFormat="1" ht="18" x14ac:dyDescent="0.3">
      <c r="A14" s="37" t="str">
        <f t="shared" ref="A14"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4" s="38" t="s">
        <v>75</v>
      </c>
      <c r="D14" s="40"/>
      <c r="E14" s="41">
        <v>45084</v>
      </c>
      <c r="F14" s="42">
        <f t="shared" ref="F14:F16" si="8">IF(ISBLANK(E14)," - ",IF(G14=0,E14,E14+G14-1))</f>
        <v>45086</v>
      </c>
      <c r="G14" s="43">
        <v>3</v>
      </c>
      <c r="H14" s="44">
        <v>0</v>
      </c>
      <c r="I14" s="45">
        <f t="shared" ref="I14:I16" si="9">IF(OR(F14=0,E14=0)," - ",NETWORKDAYS(E14,F14))</f>
        <v>3</v>
      </c>
      <c r="J14" s="46"/>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row>
    <row r="15" spans="1:108" s="39" customFormat="1" ht="18" x14ac:dyDescent="0.3">
      <c r="A15" s="37" t="str">
        <f t="shared" ref="A15:A16" si="10">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5" s="47" t="s">
        <v>49</v>
      </c>
      <c r="D15" s="40"/>
      <c r="E15" s="41">
        <v>45084</v>
      </c>
      <c r="F15" s="42">
        <f t="shared" si="8"/>
        <v>45084</v>
      </c>
      <c r="G15" s="43">
        <v>1</v>
      </c>
      <c r="H15" s="44">
        <v>0.05</v>
      </c>
      <c r="I15" s="45">
        <f t="shared" si="9"/>
        <v>1</v>
      </c>
      <c r="J15" s="46"/>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row>
    <row r="16" spans="1:108" s="39" customFormat="1" ht="18" x14ac:dyDescent="0.3">
      <c r="A16" s="37" t="str">
        <f t="shared" si="10"/>
        <v>1.4.2</v>
      </c>
      <c r="B16" s="47" t="s">
        <v>50</v>
      </c>
      <c r="D16" s="40"/>
      <c r="E16" s="41">
        <v>45084</v>
      </c>
      <c r="F16" s="42">
        <f t="shared" si="8"/>
        <v>45084</v>
      </c>
      <c r="G16" s="43">
        <v>1</v>
      </c>
      <c r="H16" s="44">
        <v>0.05</v>
      </c>
      <c r="I16" s="45">
        <f t="shared" si="9"/>
        <v>1</v>
      </c>
      <c r="J16" s="46"/>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row>
    <row r="17" spans="1:108" s="39" customFormat="1" ht="18" x14ac:dyDescent="0.3">
      <c r="A17" s="37" t="str">
        <f t="shared" ref="A17:A19"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17" s="38" t="s">
        <v>19</v>
      </c>
      <c r="D17" s="40"/>
      <c r="E17" s="41">
        <v>45082</v>
      </c>
      <c r="F17" s="42">
        <f t="shared" ref="F17:F54" si="12">IF(ISBLANK(E17)," - ",IF(G17=0,E17,E17+G17-1))</f>
        <v>45083</v>
      </c>
      <c r="G17" s="43">
        <v>2</v>
      </c>
      <c r="H17" s="44">
        <v>0</v>
      </c>
      <c r="I17" s="45">
        <f t="shared" si="4"/>
        <v>2</v>
      </c>
      <c r="J17" s="46"/>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c r="DC17" s="37"/>
      <c r="DD17" s="37"/>
    </row>
    <row r="18" spans="1:108" s="39" customFormat="1" ht="18" x14ac:dyDescent="0.3">
      <c r="A18" s="3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18" s="47" t="s">
        <v>20</v>
      </c>
      <c r="D18" s="40"/>
      <c r="E18" s="41">
        <v>45082</v>
      </c>
      <c r="F18" s="42">
        <f t="shared" si="12"/>
        <v>45082</v>
      </c>
      <c r="G18" s="43">
        <v>1</v>
      </c>
      <c r="H18" s="44">
        <v>0.05</v>
      </c>
      <c r="I18" s="45">
        <f t="shared" si="4"/>
        <v>1</v>
      </c>
      <c r="J18" s="46"/>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c r="DB18" s="37"/>
      <c r="DC18" s="37"/>
      <c r="DD18" s="37"/>
    </row>
    <row r="19" spans="1:108" s="39" customFormat="1" ht="18" x14ac:dyDescent="0.3">
      <c r="A19" s="37" t="str">
        <f t="shared" si="11"/>
        <v>1.6</v>
      </c>
      <c r="B19" s="38" t="s">
        <v>21</v>
      </c>
      <c r="D19" s="40"/>
      <c r="E19" s="41">
        <v>45084</v>
      </c>
      <c r="F19" s="42">
        <f t="shared" si="12"/>
        <v>45086</v>
      </c>
      <c r="G19" s="43">
        <v>3</v>
      </c>
      <c r="H19" s="44">
        <v>0</v>
      </c>
      <c r="I19" s="45">
        <f t="shared" si="4"/>
        <v>3</v>
      </c>
      <c r="J19" s="46"/>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c r="DC19" s="37"/>
      <c r="DD19" s="37"/>
    </row>
    <row r="20" spans="1:108" s="39" customFormat="1" ht="18" x14ac:dyDescent="0.3">
      <c r="A20" s="3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20" s="47" t="s">
        <v>22</v>
      </c>
      <c r="D20" s="40"/>
      <c r="E20" s="41">
        <v>45084</v>
      </c>
      <c r="F20" s="42">
        <f t="shared" si="12"/>
        <v>45084</v>
      </c>
      <c r="G20" s="43">
        <v>1</v>
      </c>
      <c r="H20" s="44">
        <v>0.05</v>
      </c>
      <c r="I20" s="45">
        <f t="shared" si="4"/>
        <v>1</v>
      </c>
      <c r="J20" s="46"/>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c r="DC20" s="37"/>
      <c r="DD20" s="37"/>
    </row>
    <row r="21" spans="1:108" s="39" customFormat="1" ht="18" x14ac:dyDescent="0.3">
      <c r="A21" s="37" t="str">
        <f t="shared" ref="A21" si="1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1.7</v>
      </c>
      <c r="B21" s="38" t="s">
        <v>23</v>
      </c>
      <c r="D21" s="40"/>
      <c r="E21" s="41">
        <v>45084</v>
      </c>
      <c r="F21" s="42">
        <f t="shared" si="12"/>
        <v>45086</v>
      </c>
      <c r="G21" s="43">
        <v>3</v>
      </c>
      <c r="H21" s="44">
        <v>0</v>
      </c>
      <c r="I21" s="45">
        <f t="shared" si="4"/>
        <v>3</v>
      </c>
      <c r="J21" s="46"/>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c r="DC21" s="37"/>
      <c r="DD21" s="37"/>
    </row>
    <row r="22" spans="1:108" s="39" customFormat="1" ht="18" x14ac:dyDescent="0.3">
      <c r="A22" s="3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1.7.1</v>
      </c>
      <c r="B22" s="47" t="s">
        <v>48</v>
      </c>
      <c r="D22" s="40"/>
      <c r="E22" s="41">
        <v>45084</v>
      </c>
      <c r="F22" s="42">
        <f t="shared" si="12"/>
        <v>45084</v>
      </c>
      <c r="G22" s="43">
        <v>1</v>
      </c>
      <c r="H22" s="44">
        <v>0.05</v>
      </c>
      <c r="I22" s="45">
        <f t="shared" si="4"/>
        <v>1</v>
      </c>
      <c r="J22" s="46"/>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c r="DB22" s="37"/>
      <c r="DC22" s="37"/>
      <c r="DD22" s="37"/>
    </row>
    <row r="23" spans="1:108" s="36" customFormat="1" ht="11.25" customHeight="1" x14ac:dyDescent="0.3">
      <c r="A23" s="48" t="str">
        <f>IF(ISERROR(VALUE(SUBSTITUTE(prevWBS,".",""))),"1",IF(ISERROR(FIND("`",SUBSTITUTE(prevWBS,".","`",1))),TEXT(VALUE(prevWBS)+1,"#"),TEXT(VALUE(LEFT(prevWBS,FIND("`",SUBSTITUTE(prevWBS,".","`",1))-1))+1,"#")))</f>
        <v>2</v>
      </c>
      <c r="B23" s="49" t="s">
        <v>43</v>
      </c>
      <c r="D23" s="50"/>
      <c r="E23" s="51"/>
      <c r="F23" s="51" t="str">
        <f t="shared" si="12"/>
        <v xml:space="preserve"> - </v>
      </c>
      <c r="G23" s="52"/>
      <c r="H23" s="53"/>
      <c r="I23" s="54" t="str">
        <f t="shared" si="4"/>
        <v xml:space="preserve"> - </v>
      </c>
      <c r="J23" s="55"/>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6"/>
      <c r="BQ23" s="56"/>
      <c r="BR23" s="56"/>
      <c r="BS23" s="56"/>
      <c r="BT23" s="56"/>
      <c r="BU23" s="56"/>
      <c r="BV23" s="56"/>
      <c r="BW23" s="56"/>
      <c r="BX23" s="56"/>
      <c r="BY23" s="56"/>
      <c r="BZ23" s="56"/>
      <c r="CA23" s="56"/>
      <c r="CB23" s="56"/>
      <c r="CC23" s="56"/>
      <c r="CD23" s="56"/>
      <c r="CE23" s="56"/>
      <c r="CF23" s="56"/>
      <c r="CG23" s="56"/>
      <c r="CH23" s="56"/>
      <c r="CI23" s="56"/>
      <c r="CJ23" s="56"/>
      <c r="CK23" s="56"/>
      <c r="CL23" s="56"/>
      <c r="CM23" s="56"/>
      <c r="CN23" s="56"/>
      <c r="CO23" s="56"/>
      <c r="CP23" s="56"/>
      <c r="CQ23" s="56"/>
      <c r="CR23" s="56"/>
      <c r="CS23" s="56"/>
      <c r="CT23" s="56"/>
      <c r="CU23" s="56"/>
      <c r="CV23" s="56"/>
      <c r="CW23" s="56"/>
      <c r="CX23" s="56"/>
      <c r="CY23" s="56"/>
      <c r="CZ23" s="56"/>
      <c r="DA23" s="56"/>
      <c r="DB23" s="56"/>
      <c r="DC23" s="56"/>
      <c r="DD23" s="56"/>
    </row>
    <row r="24" spans="1:108" s="39" customFormat="1" ht="18" x14ac:dyDescent="0.3">
      <c r="A24" s="37" t="str">
        <f t="shared" ref="A24:A26" si="1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4" s="38" t="s">
        <v>77</v>
      </c>
      <c r="D24" s="40"/>
      <c r="E24" s="41">
        <v>45084</v>
      </c>
      <c r="F24" s="42">
        <f t="shared" si="12"/>
        <v>45086</v>
      </c>
      <c r="G24" s="43">
        <v>3</v>
      </c>
      <c r="H24" s="44">
        <v>0</v>
      </c>
      <c r="I24" s="45">
        <f t="shared" si="4"/>
        <v>3</v>
      </c>
      <c r="J24" s="46"/>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row>
    <row r="25" spans="1:108" s="39" customFormat="1" ht="36" x14ac:dyDescent="0.3">
      <c r="A25" s="37" t="str">
        <f t="shared" si="14"/>
        <v>2.2</v>
      </c>
      <c r="B25" s="38" t="s">
        <v>78</v>
      </c>
      <c r="D25" s="40"/>
      <c r="E25" s="41">
        <v>45084</v>
      </c>
      <c r="F25" s="42">
        <f t="shared" ref="F25" si="15">IF(ISBLANK(E25)," - ",IF(G25=0,E25,E25+G25-1))</f>
        <v>45086</v>
      </c>
      <c r="G25" s="43">
        <v>3</v>
      </c>
      <c r="H25" s="44">
        <v>0</v>
      </c>
      <c r="I25" s="45">
        <f t="shared" ref="I25" si="16">IF(OR(F25=0,E25=0)," - ",NETWORKDAYS(E25,F25))</f>
        <v>3</v>
      </c>
      <c r="J25" s="46"/>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c r="DB25" s="37"/>
      <c r="DC25" s="37"/>
      <c r="DD25" s="37"/>
    </row>
    <row r="26" spans="1:108" s="39" customFormat="1" ht="18" x14ac:dyDescent="0.3">
      <c r="A26" s="37" t="str">
        <f t="shared" si="14"/>
        <v>2.3</v>
      </c>
      <c r="B26" s="38" t="s">
        <v>75</v>
      </c>
      <c r="D26" s="40"/>
      <c r="E26" s="41">
        <v>45084</v>
      </c>
      <c r="F26" s="42">
        <f t="shared" ref="F26" si="17">IF(ISBLANK(E26)," - ",IF(G26=0,E26,E26+G26-1))</f>
        <v>45086</v>
      </c>
      <c r="G26" s="43">
        <v>3</v>
      </c>
      <c r="H26" s="44">
        <v>0</v>
      </c>
      <c r="I26" s="45">
        <f t="shared" ref="I26" si="18">IF(OR(F26=0,E26=0)," - ",NETWORKDAYS(E26,F26))</f>
        <v>3</v>
      </c>
      <c r="J26" s="46"/>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row>
    <row r="27" spans="1:108" s="39" customFormat="1" ht="18" x14ac:dyDescent="0.3">
      <c r="A27" s="37" t="str">
        <f t="shared" ref="A27:A39" si="19">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27" s="47" t="s">
        <v>49</v>
      </c>
      <c r="D27" s="40"/>
      <c r="E27" s="41">
        <v>45084</v>
      </c>
      <c r="F27" s="42">
        <f t="shared" si="12"/>
        <v>45084</v>
      </c>
      <c r="G27" s="43">
        <v>1</v>
      </c>
      <c r="H27" s="44">
        <v>0.05</v>
      </c>
      <c r="I27" s="45">
        <f t="shared" si="4"/>
        <v>1</v>
      </c>
      <c r="J27" s="46"/>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row>
    <row r="28" spans="1:108" s="39" customFormat="1" ht="18" x14ac:dyDescent="0.3">
      <c r="A28" s="37" t="str">
        <f t="shared" si="19"/>
        <v>2.3.2</v>
      </c>
      <c r="B28" s="47" t="s">
        <v>50</v>
      </c>
      <c r="D28" s="40"/>
      <c r="E28" s="41">
        <v>45084</v>
      </c>
      <c r="F28" s="42">
        <f t="shared" si="12"/>
        <v>45084</v>
      </c>
      <c r="G28" s="43">
        <v>1</v>
      </c>
      <c r="H28" s="44">
        <v>0.05</v>
      </c>
      <c r="I28" s="45">
        <f t="shared" si="4"/>
        <v>1</v>
      </c>
      <c r="J28" s="46"/>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row>
    <row r="29" spans="1:108" s="39" customFormat="1" ht="18" x14ac:dyDescent="0.3">
      <c r="A29" s="37" t="str">
        <f t="shared" ref="A29:A37" si="2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9" s="38" t="s">
        <v>140</v>
      </c>
      <c r="D29" s="40"/>
      <c r="E29" s="41">
        <v>45084</v>
      </c>
      <c r="F29" s="42">
        <f t="shared" si="12"/>
        <v>45086</v>
      </c>
      <c r="G29" s="43">
        <v>3</v>
      </c>
      <c r="H29" s="44">
        <v>0</v>
      </c>
      <c r="I29" s="45">
        <f t="shared" si="4"/>
        <v>3</v>
      </c>
      <c r="J29" s="46"/>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row>
    <row r="30" spans="1:108" s="39" customFormat="1" ht="18" x14ac:dyDescent="0.3">
      <c r="A30" s="37" t="str">
        <f t="shared" si="19"/>
        <v>2.4.1</v>
      </c>
      <c r="B30" s="47" t="s">
        <v>142</v>
      </c>
      <c r="D30" s="40"/>
      <c r="E30" s="41">
        <v>45084</v>
      </c>
      <c r="F30" s="42">
        <f t="shared" ref="F30:F31" si="21">IF(ISBLANK(E30)," - ",IF(G30=0,E30,E30+G30-1))</f>
        <v>45084</v>
      </c>
      <c r="G30" s="43">
        <v>1</v>
      </c>
      <c r="H30" s="44">
        <v>0.05</v>
      </c>
      <c r="I30" s="45">
        <f t="shared" ref="I30:I31" si="22">IF(OR(F30=0,E30=0)," - ",NETWORKDAYS(E30,F30))</f>
        <v>1</v>
      </c>
      <c r="J30" s="46"/>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c r="DB30" s="37"/>
      <c r="DC30" s="37"/>
      <c r="DD30" s="37"/>
    </row>
    <row r="31" spans="1:108" s="39" customFormat="1" ht="18" x14ac:dyDescent="0.3">
      <c r="A31" s="37" t="str">
        <f t="shared" si="19"/>
        <v>2.4.2</v>
      </c>
      <c r="B31" s="47" t="s">
        <v>143</v>
      </c>
      <c r="D31" s="40"/>
      <c r="E31" s="41">
        <v>45084</v>
      </c>
      <c r="F31" s="42">
        <f t="shared" si="21"/>
        <v>45084</v>
      </c>
      <c r="G31" s="43">
        <v>1</v>
      </c>
      <c r="H31" s="44">
        <v>0.05</v>
      </c>
      <c r="I31" s="45">
        <f t="shared" si="22"/>
        <v>1</v>
      </c>
      <c r="J31" s="46"/>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7"/>
      <c r="CT31" s="37"/>
      <c r="CU31" s="37"/>
      <c r="CV31" s="37"/>
      <c r="CW31" s="37"/>
      <c r="CX31" s="37"/>
      <c r="CY31" s="37"/>
      <c r="CZ31" s="37"/>
      <c r="DA31" s="37"/>
      <c r="DB31" s="37"/>
      <c r="DC31" s="37"/>
      <c r="DD31" s="37"/>
    </row>
    <row r="32" spans="1:108" s="39" customFormat="1" ht="18" x14ac:dyDescent="0.3">
      <c r="A32" s="37" t="str">
        <f t="shared" si="20"/>
        <v>2.5</v>
      </c>
      <c r="B32" s="38" t="s">
        <v>141</v>
      </c>
      <c r="D32" s="40"/>
      <c r="E32" s="41">
        <v>45084</v>
      </c>
      <c r="F32" s="42">
        <f t="shared" ref="F32:F34" si="23">IF(ISBLANK(E32)," - ",IF(G32=0,E32,E32+G32-1))</f>
        <v>45086</v>
      </c>
      <c r="G32" s="43">
        <v>3</v>
      </c>
      <c r="H32" s="44">
        <v>0</v>
      </c>
      <c r="I32" s="45">
        <f t="shared" ref="I32:I34" si="24">IF(OR(F32=0,E32=0)," - ",NETWORKDAYS(E32,F32))</f>
        <v>3</v>
      </c>
      <c r="J32" s="46"/>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c r="CU32" s="37"/>
      <c r="CV32" s="37"/>
      <c r="CW32" s="37"/>
      <c r="CX32" s="37"/>
      <c r="CY32" s="37"/>
      <c r="CZ32" s="37"/>
      <c r="DA32" s="37"/>
      <c r="DB32" s="37"/>
      <c r="DC32" s="37"/>
      <c r="DD32" s="37"/>
    </row>
    <row r="33" spans="1:108" s="39" customFormat="1" ht="18" x14ac:dyDescent="0.3">
      <c r="A33" s="37" t="str">
        <f t="shared" si="19"/>
        <v>2.5.1</v>
      </c>
      <c r="B33" s="47" t="s">
        <v>24</v>
      </c>
      <c r="D33" s="40"/>
      <c r="E33" s="41">
        <v>45084</v>
      </c>
      <c r="F33" s="42">
        <f t="shared" si="23"/>
        <v>45084</v>
      </c>
      <c r="G33" s="43">
        <v>1</v>
      </c>
      <c r="H33" s="44">
        <v>0.05</v>
      </c>
      <c r="I33" s="45">
        <f t="shared" si="24"/>
        <v>1</v>
      </c>
      <c r="J33" s="46"/>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c r="DB33" s="37"/>
      <c r="DC33" s="37"/>
      <c r="DD33" s="37"/>
    </row>
    <row r="34" spans="1:108" s="39" customFormat="1" ht="18" x14ac:dyDescent="0.3">
      <c r="A34" s="37" t="str">
        <f t="shared" si="19"/>
        <v>2.5.2</v>
      </c>
      <c r="B34" s="47" t="s">
        <v>61</v>
      </c>
      <c r="D34" s="40"/>
      <c r="E34" s="41">
        <v>45084</v>
      </c>
      <c r="F34" s="42">
        <f t="shared" si="23"/>
        <v>45084</v>
      </c>
      <c r="G34" s="43">
        <v>1</v>
      </c>
      <c r="H34" s="44">
        <v>0.05</v>
      </c>
      <c r="I34" s="45">
        <f t="shared" si="24"/>
        <v>1</v>
      </c>
      <c r="J34" s="46"/>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c r="DC34" s="37"/>
      <c r="DD34" s="37"/>
    </row>
    <row r="35" spans="1:108" s="39" customFormat="1" ht="18" x14ac:dyDescent="0.3">
      <c r="A35" s="37" t="str">
        <f t="shared" si="20"/>
        <v>2.6</v>
      </c>
      <c r="B35" s="38" t="s">
        <v>144</v>
      </c>
      <c r="D35" s="40"/>
      <c r="E35" s="41">
        <v>45084</v>
      </c>
      <c r="F35" s="42">
        <f t="shared" ref="F35:F39" si="25">IF(ISBLANK(E35)," - ",IF(G35=0,E35,E35+G35-1))</f>
        <v>45086</v>
      </c>
      <c r="G35" s="43">
        <v>3</v>
      </c>
      <c r="H35" s="44">
        <v>0</v>
      </c>
      <c r="I35" s="45">
        <f t="shared" ref="I35:I39" si="26">IF(OR(F35=0,E35=0)," - ",NETWORKDAYS(E35,F35))</f>
        <v>3</v>
      </c>
      <c r="J35" s="46"/>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c r="CW35" s="37"/>
      <c r="CX35" s="37"/>
      <c r="CY35" s="37"/>
      <c r="CZ35" s="37"/>
      <c r="DA35" s="37"/>
      <c r="DB35" s="37"/>
      <c r="DC35" s="37"/>
      <c r="DD35" s="37"/>
    </row>
    <row r="36" spans="1:108" s="39" customFormat="1" ht="18" x14ac:dyDescent="0.3">
      <c r="A36" s="37" t="str">
        <f t="shared" si="19"/>
        <v>2.6.1</v>
      </c>
      <c r="B36" s="47" t="s">
        <v>145</v>
      </c>
      <c r="D36" s="40"/>
      <c r="E36" s="41">
        <v>45084</v>
      </c>
      <c r="F36" s="42">
        <f t="shared" si="25"/>
        <v>45084</v>
      </c>
      <c r="G36" s="43">
        <v>1</v>
      </c>
      <c r="H36" s="44">
        <v>0.05</v>
      </c>
      <c r="I36" s="45">
        <f t="shared" si="26"/>
        <v>1</v>
      </c>
      <c r="J36" s="46"/>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c r="CO36" s="37"/>
      <c r="CP36" s="37"/>
      <c r="CQ36" s="37"/>
      <c r="CR36" s="37"/>
      <c r="CS36" s="37"/>
      <c r="CT36" s="37"/>
      <c r="CU36" s="37"/>
      <c r="CV36" s="37"/>
      <c r="CW36" s="37"/>
      <c r="CX36" s="37"/>
      <c r="CY36" s="37"/>
      <c r="CZ36" s="37"/>
      <c r="DA36" s="37"/>
      <c r="DB36" s="37"/>
      <c r="DC36" s="37"/>
      <c r="DD36" s="37"/>
    </row>
    <row r="37" spans="1:108" s="39" customFormat="1" ht="18" x14ac:dyDescent="0.3">
      <c r="A37" s="37" t="str">
        <f t="shared" si="20"/>
        <v>2.7</v>
      </c>
      <c r="B37" s="38" t="s">
        <v>150</v>
      </c>
      <c r="D37" s="40"/>
      <c r="E37" s="41">
        <v>45084</v>
      </c>
      <c r="F37" s="42">
        <f t="shared" si="25"/>
        <v>45086</v>
      </c>
      <c r="G37" s="43">
        <v>3</v>
      </c>
      <c r="H37" s="44">
        <v>0</v>
      </c>
      <c r="I37" s="45">
        <f t="shared" si="26"/>
        <v>3</v>
      </c>
      <c r="J37" s="46"/>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c r="CO37" s="37"/>
      <c r="CP37" s="37"/>
      <c r="CQ37" s="37"/>
      <c r="CR37" s="37"/>
      <c r="CS37" s="37"/>
      <c r="CT37" s="37"/>
      <c r="CU37" s="37"/>
      <c r="CV37" s="37"/>
      <c r="CW37" s="37"/>
      <c r="CX37" s="37"/>
      <c r="CY37" s="37"/>
      <c r="CZ37" s="37"/>
      <c r="DA37" s="37"/>
      <c r="DB37" s="37"/>
      <c r="DC37" s="37"/>
      <c r="DD37" s="37"/>
    </row>
    <row r="38" spans="1:108" s="39" customFormat="1" ht="18" x14ac:dyDescent="0.3">
      <c r="A38" s="37" t="str">
        <f t="shared" si="19"/>
        <v>2.7.1</v>
      </c>
      <c r="B38" s="47" t="s">
        <v>26</v>
      </c>
      <c r="D38" s="40"/>
      <c r="E38" s="41">
        <v>45084</v>
      </c>
      <c r="F38" s="42">
        <f t="shared" si="25"/>
        <v>45084</v>
      </c>
      <c r="G38" s="43">
        <v>1</v>
      </c>
      <c r="H38" s="44">
        <v>0.05</v>
      </c>
      <c r="I38" s="45">
        <f t="shared" si="26"/>
        <v>1</v>
      </c>
      <c r="J38" s="46"/>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c r="CN38" s="37"/>
      <c r="CO38" s="37"/>
      <c r="CP38" s="37"/>
      <c r="CQ38" s="37"/>
      <c r="CR38" s="37"/>
      <c r="CS38" s="37"/>
      <c r="CT38" s="37"/>
      <c r="CU38" s="37"/>
      <c r="CV38" s="37"/>
      <c r="CW38" s="37"/>
      <c r="CX38" s="37"/>
      <c r="CY38" s="37"/>
      <c r="CZ38" s="37"/>
      <c r="DA38" s="37"/>
      <c r="DB38" s="37"/>
      <c r="DC38" s="37"/>
      <c r="DD38" s="37"/>
    </row>
    <row r="39" spans="1:108" s="39" customFormat="1" ht="18" x14ac:dyDescent="0.3">
      <c r="A39" s="37" t="str">
        <f t="shared" si="19"/>
        <v>2.7.2</v>
      </c>
      <c r="B39" s="47" t="s">
        <v>27</v>
      </c>
      <c r="D39" s="40"/>
      <c r="E39" s="41">
        <v>45084</v>
      </c>
      <c r="F39" s="42">
        <f t="shared" si="25"/>
        <v>45084</v>
      </c>
      <c r="G39" s="43">
        <v>1</v>
      </c>
      <c r="H39" s="44">
        <v>0.05</v>
      </c>
      <c r="I39" s="45">
        <f t="shared" si="26"/>
        <v>1</v>
      </c>
      <c r="J39" s="46"/>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c r="CQ39" s="37"/>
      <c r="CR39" s="37"/>
      <c r="CS39" s="37"/>
      <c r="CT39" s="37"/>
      <c r="CU39" s="37"/>
      <c r="CV39" s="37"/>
      <c r="CW39" s="37"/>
      <c r="CX39" s="37"/>
      <c r="CY39" s="37"/>
      <c r="CZ39" s="37"/>
      <c r="DA39" s="37"/>
      <c r="DB39" s="37"/>
      <c r="DC39" s="37"/>
      <c r="DD39" s="37"/>
    </row>
    <row r="40" spans="1:108" s="39" customFormat="1" ht="18" x14ac:dyDescent="0.3">
      <c r="A40" s="37"/>
      <c r="B40" s="47"/>
      <c r="D40" s="40"/>
      <c r="E40" s="41"/>
      <c r="F40" s="42"/>
      <c r="G40" s="43"/>
      <c r="H40" s="44"/>
      <c r="I40" s="45"/>
      <c r="J40" s="46"/>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c r="DC40" s="37"/>
      <c r="DD40" s="37"/>
    </row>
    <row r="41" spans="1:108" s="36" customFormat="1" ht="18" x14ac:dyDescent="0.3">
      <c r="A41" s="48" t="str">
        <f>IF(ISERROR(VALUE(SUBSTITUTE(prevWBS,".",""))),"1",IF(ISERROR(FIND("`",SUBSTITUTE(prevWBS,".","`",1))),TEXT(VALUE(prevWBS)+1,"#"),TEXT(VALUE(LEFT(prevWBS,FIND("`",SUBSTITUTE(prevWBS,".","`",1))-1))+1,"#")))</f>
        <v>1</v>
      </c>
      <c r="B41" s="49" t="s">
        <v>28</v>
      </c>
      <c r="D41" s="50"/>
      <c r="E41" s="51"/>
      <c r="F41" s="51" t="str">
        <f t="shared" si="12"/>
        <v xml:space="preserve"> - </v>
      </c>
      <c r="G41" s="52"/>
      <c r="H41" s="53"/>
      <c r="I41" s="54" t="str">
        <f t="shared" si="4"/>
        <v xml:space="preserve"> - </v>
      </c>
      <c r="J41" s="55"/>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56"/>
      <c r="BT41" s="56"/>
      <c r="BU41" s="56"/>
      <c r="BV41" s="56"/>
      <c r="BW41" s="56"/>
      <c r="BX41" s="56"/>
      <c r="BY41" s="56"/>
      <c r="BZ41" s="56"/>
      <c r="CA41" s="56"/>
      <c r="CB41" s="56"/>
      <c r="CC41" s="56"/>
      <c r="CD41" s="56"/>
      <c r="CE41" s="56"/>
      <c r="CF41" s="56"/>
      <c r="CG41" s="56"/>
      <c r="CH41" s="56"/>
      <c r="CI41" s="56"/>
      <c r="CJ41" s="56"/>
      <c r="CK41" s="56"/>
      <c r="CL41" s="56"/>
      <c r="CM41" s="56"/>
      <c r="CN41" s="56"/>
      <c r="CO41" s="56"/>
      <c r="CP41" s="56"/>
      <c r="CQ41" s="56"/>
      <c r="CR41" s="56"/>
      <c r="CS41" s="56"/>
      <c r="CT41" s="56"/>
      <c r="CU41" s="56"/>
      <c r="CV41" s="56"/>
      <c r="CW41" s="56"/>
      <c r="CX41" s="56"/>
      <c r="CY41" s="56"/>
      <c r="CZ41" s="56"/>
      <c r="DA41" s="56"/>
      <c r="DB41" s="56"/>
      <c r="DC41" s="56"/>
      <c r="DD41" s="56"/>
    </row>
    <row r="42" spans="1:108" s="39" customFormat="1" ht="18" x14ac:dyDescent="0.3">
      <c r="A42"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2" s="38" t="s">
        <v>146</v>
      </c>
      <c r="D42" s="40"/>
      <c r="E42" s="41">
        <v>45121</v>
      </c>
      <c r="F42" s="42">
        <f t="shared" si="12"/>
        <v>45150</v>
      </c>
      <c r="G42" s="43">
        <v>30</v>
      </c>
      <c r="H42" s="44">
        <v>0</v>
      </c>
      <c r="I42" s="45">
        <f t="shared" si="4"/>
        <v>21</v>
      </c>
      <c r="J42" s="46"/>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c r="CW42" s="37"/>
      <c r="CX42" s="37"/>
      <c r="CY42" s="37"/>
      <c r="CZ42" s="37"/>
      <c r="DA42" s="37"/>
      <c r="DB42" s="37"/>
      <c r="DC42" s="37"/>
      <c r="DD42" s="37"/>
    </row>
    <row r="43" spans="1:108" s="39" customFormat="1" ht="18" x14ac:dyDescent="0.3">
      <c r="A43"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43" s="38" t="s">
        <v>147</v>
      </c>
      <c r="D43" s="40"/>
      <c r="E43" s="41">
        <v>45121</v>
      </c>
      <c r="F43" s="42">
        <f t="shared" ref="F43" si="27">IF(ISBLANK(E43)," - ",IF(G43=0,E43,E43+G43-1))</f>
        <v>45150</v>
      </c>
      <c r="G43" s="43">
        <v>30</v>
      </c>
      <c r="H43" s="44">
        <v>0</v>
      </c>
      <c r="I43" s="45">
        <f t="shared" ref="I43" si="28">IF(OR(F43=0,E43=0)," - ",NETWORKDAYS(E43,F43))</f>
        <v>21</v>
      </c>
      <c r="J43" s="46"/>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c r="CW43" s="37"/>
      <c r="CX43" s="37"/>
      <c r="CY43" s="37"/>
      <c r="CZ43" s="37"/>
      <c r="DA43" s="37"/>
      <c r="DB43" s="37"/>
      <c r="DC43" s="37"/>
      <c r="DD43" s="37"/>
    </row>
    <row r="44" spans="1:108" s="39" customFormat="1" ht="18" x14ac:dyDescent="0.3">
      <c r="A44"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4" s="38" t="s">
        <v>148</v>
      </c>
      <c r="D44" s="40"/>
      <c r="E44" s="41">
        <v>45121</v>
      </c>
      <c r="F44" s="42">
        <f t="shared" ref="F44" si="29">IF(ISBLANK(E44)," - ",IF(G44=0,E44,E44+G44-1))</f>
        <v>45150</v>
      </c>
      <c r="G44" s="43">
        <v>30</v>
      </c>
      <c r="H44" s="44">
        <v>0</v>
      </c>
      <c r="I44" s="45">
        <f t="shared" ref="I44" si="30">IF(OR(F44=0,E44=0)," - ",NETWORKDAYS(E44,F44))</f>
        <v>21</v>
      </c>
      <c r="J44" s="46"/>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row>
    <row r="45" spans="1:108" s="39" customFormat="1" ht="18" x14ac:dyDescent="0.3">
      <c r="A45" s="37"/>
      <c r="B45" s="38" t="s">
        <v>149</v>
      </c>
      <c r="D45" s="40"/>
      <c r="E45" s="41"/>
      <c r="F45" s="42"/>
      <c r="G45" s="43"/>
      <c r="H45" s="44"/>
      <c r="I45" s="45"/>
      <c r="J45" s="46"/>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row>
    <row r="46" spans="1:108" s="39" customFormat="1" ht="18" x14ac:dyDescent="0.3">
      <c r="A46"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B46" s="38" t="s">
        <v>25</v>
      </c>
      <c r="D46" s="40"/>
      <c r="E46" s="41">
        <v>45121</v>
      </c>
      <c r="F46" s="42">
        <f t="shared" ref="F46" si="31">IF(ISBLANK(E46)," - ",IF(G46=0,E46,E46+G46-1))</f>
        <v>45150</v>
      </c>
      <c r="G46" s="43">
        <v>30</v>
      </c>
      <c r="H46" s="44">
        <v>0</v>
      </c>
      <c r="I46" s="45">
        <f t="shared" ref="I46" si="32">IF(OR(F46=0,E46=0)," - ",NETWORKDAYS(E46,F46))</f>
        <v>21</v>
      </c>
      <c r="J46" s="46"/>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row>
    <row r="47" spans="1:108" s="39" customFormat="1" ht="18" x14ac:dyDescent="0.3">
      <c r="A47" s="3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0.1.1</v>
      </c>
      <c r="B47" s="47" t="s">
        <v>26</v>
      </c>
      <c r="D47" s="40"/>
      <c r="E47" s="41">
        <v>45121</v>
      </c>
      <c r="F47" s="42">
        <f t="shared" si="12"/>
        <v>45135</v>
      </c>
      <c r="G47" s="43">
        <v>15</v>
      </c>
      <c r="H47" s="44">
        <v>0.05</v>
      </c>
      <c r="I47" s="45">
        <f t="shared" si="4"/>
        <v>11</v>
      </c>
      <c r="J47" s="46"/>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c r="CN47" s="37"/>
      <c r="CO47" s="37"/>
      <c r="CP47" s="37"/>
      <c r="CQ47" s="37"/>
      <c r="CR47" s="37"/>
      <c r="CS47" s="37"/>
      <c r="CT47" s="37"/>
      <c r="CU47" s="37"/>
      <c r="CV47" s="37"/>
      <c r="CW47" s="37"/>
      <c r="CX47" s="37"/>
      <c r="CY47" s="37"/>
      <c r="CZ47" s="37"/>
      <c r="DA47" s="37"/>
      <c r="DB47" s="37"/>
      <c r="DC47" s="37"/>
      <c r="DD47" s="37"/>
    </row>
    <row r="48" spans="1:108" s="39" customFormat="1" ht="18" x14ac:dyDescent="0.3">
      <c r="A48" s="3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0.1.2</v>
      </c>
      <c r="B48" s="47" t="s">
        <v>27</v>
      </c>
      <c r="D48" s="40"/>
      <c r="E48" s="41">
        <v>45139</v>
      </c>
      <c r="F48" s="42">
        <f t="shared" si="12"/>
        <v>45153</v>
      </c>
      <c r="G48" s="43">
        <v>15</v>
      </c>
      <c r="H48" s="44">
        <v>0.05</v>
      </c>
      <c r="I48" s="45">
        <f t="shared" si="4"/>
        <v>11</v>
      </c>
      <c r="J48" s="46"/>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c r="CN48" s="37"/>
      <c r="CO48" s="37"/>
      <c r="CP48" s="37"/>
      <c r="CQ48" s="37"/>
      <c r="CR48" s="37"/>
      <c r="CS48" s="37"/>
      <c r="CT48" s="37"/>
      <c r="CU48" s="37"/>
      <c r="CV48" s="37"/>
      <c r="CW48" s="37"/>
      <c r="CX48" s="37"/>
      <c r="CY48" s="37"/>
      <c r="CZ48" s="37"/>
      <c r="DA48" s="37"/>
      <c r="DB48" s="37"/>
      <c r="DC48" s="37"/>
      <c r="DD48" s="37"/>
    </row>
    <row r="49" spans="1:108" s="36" customFormat="1" ht="18" x14ac:dyDescent="0.3">
      <c r="A49" s="48" t="str">
        <f>IF(ISERROR(VALUE(SUBSTITUTE(prevWBS,".",""))),"1",IF(ISERROR(FIND("`",SUBSTITUTE(prevWBS,".","`",1))),TEXT(VALUE(prevWBS)+1,"#"),TEXT(VALUE(LEFT(prevWBS,FIND("`",SUBSTITUTE(prevWBS,".","`",1))-1))+1,"#")))</f>
        <v>1</v>
      </c>
      <c r="B49" s="49" t="s">
        <v>29</v>
      </c>
      <c r="D49" s="50"/>
      <c r="E49" s="51"/>
      <c r="F49" s="51" t="str">
        <f t="shared" si="12"/>
        <v xml:space="preserve"> - </v>
      </c>
      <c r="G49" s="52"/>
      <c r="H49" s="53"/>
      <c r="I49" s="54" t="str">
        <f t="shared" si="4"/>
        <v xml:space="preserve"> - </v>
      </c>
      <c r="J49" s="55"/>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c r="BM49" s="56"/>
      <c r="BN49" s="56"/>
      <c r="BO49" s="56"/>
      <c r="BP49" s="56"/>
      <c r="BQ49" s="56"/>
      <c r="BR49" s="56"/>
      <c r="BS49" s="56"/>
      <c r="BT49" s="56"/>
      <c r="BU49" s="56"/>
      <c r="BV49" s="56"/>
      <c r="BW49" s="56"/>
      <c r="BX49" s="56"/>
      <c r="BY49" s="56"/>
      <c r="BZ49" s="56"/>
      <c r="CA49" s="56"/>
      <c r="CB49" s="56"/>
      <c r="CC49" s="56"/>
      <c r="CD49" s="56"/>
      <c r="CE49" s="56"/>
      <c r="CF49" s="56"/>
      <c r="CG49" s="56"/>
      <c r="CH49" s="56"/>
      <c r="CI49" s="56"/>
      <c r="CJ49" s="56"/>
      <c r="CK49" s="56"/>
      <c r="CL49" s="56"/>
      <c r="CM49" s="56"/>
      <c r="CN49" s="56"/>
      <c r="CO49" s="56"/>
      <c r="CP49" s="56"/>
      <c r="CQ49" s="56"/>
      <c r="CR49" s="56"/>
      <c r="CS49" s="56"/>
      <c r="CT49" s="56"/>
      <c r="CU49" s="56"/>
      <c r="CV49" s="56"/>
      <c r="CW49" s="56"/>
      <c r="CX49" s="56"/>
      <c r="CY49" s="56"/>
      <c r="CZ49" s="56"/>
      <c r="DA49" s="56"/>
      <c r="DB49" s="56"/>
      <c r="DC49" s="56"/>
      <c r="DD49" s="56"/>
    </row>
    <row r="50" spans="1:108" s="39" customFormat="1" ht="18" x14ac:dyDescent="0.3">
      <c r="A50"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0" s="38" t="s">
        <v>30</v>
      </c>
      <c r="D50" s="40"/>
      <c r="E50" s="41">
        <v>45154</v>
      </c>
      <c r="F50" s="42">
        <f t="shared" si="12"/>
        <v>45168</v>
      </c>
      <c r="G50" s="43">
        <v>15</v>
      </c>
      <c r="H50" s="44">
        <v>0</v>
      </c>
      <c r="I50" s="45">
        <f t="shared" si="4"/>
        <v>11</v>
      </c>
      <c r="J50" s="46"/>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c r="CU50" s="37"/>
      <c r="CV50" s="37"/>
      <c r="CW50" s="37"/>
      <c r="CX50" s="37"/>
      <c r="CY50" s="37"/>
      <c r="CZ50" s="37"/>
      <c r="DA50" s="37"/>
      <c r="DB50" s="37"/>
      <c r="DC50" s="37"/>
      <c r="DD50" s="37"/>
    </row>
    <row r="51" spans="1:108" s="39" customFormat="1" ht="18" x14ac:dyDescent="0.3">
      <c r="A51"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51" s="38" t="s">
        <v>51</v>
      </c>
      <c r="D51" s="40"/>
      <c r="E51" s="41">
        <v>45154</v>
      </c>
      <c r="F51" s="42">
        <f t="shared" si="12"/>
        <v>45154</v>
      </c>
      <c r="G51" s="43">
        <v>1</v>
      </c>
      <c r="H51" s="44">
        <v>0</v>
      </c>
      <c r="I51" s="45">
        <f t="shared" si="4"/>
        <v>1</v>
      </c>
      <c r="J51" s="46"/>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c r="CU51" s="37"/>
      <c r="CV51" s="37"/>
      <c r="CW51" s="37"/>
      <c r="CX51" s="37"/>
      <c r="CY51" s="37"/>
      <c r="CZ51" s="37"/>
      <c r="DA51" s="37"/>
      <c r="DB51" s="37"/>
      <c r="DC51" s="37"/>
      <c r="DD51" s="37"/>
    </row>
    <row r="52" spans="1:108" s="39" customFormat="1" ht="18" x14ac:dyDescent="0.3">
      <c r="A52"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52" s="38" t="s">
        <v>31</v>
      </c>
      <c r="D52" s="40"/>
      <c r="E52" s="41">
        <v>45155</v>
      </c>
      <c r="F52" s="42">
        <f t="shared" si="12"/>
        <v>45155</v>
      </c>
      <c r="G52" s="43">
        <v>1</v>
      </c>
      <c r="H52" s="44">
        <v>0</v>
      </c>
      <c r="I52" s="45">
        <f t="shared" si="4"/>
        <v>1</v>
      </c>
      <c r="J52" s="46"/>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c r="CU52" s="37"/>
      <c r="CV52" s="37"/>
      <c r="CW52" s="37"/>
      <c r="CX52" s="37"/>
      <c r="CY52" s="37"/>
      <c r="CZ52" s="37"/>
      <c r="DA52" s="37"/>
      <c r="DB52" s="37"/>
      <c r="DC52" s="37"/>
      <c r="DD52" s="37"/>
    </row>
    <row r="53" spans="1:108" s="39" customFormat="1" ht="18" x14ac:dyDescent="0.3">
      <c r="A53"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3" s="38" t="s">
        <v>52</v>
      </c>
      <c r="D53" s="40"/>
      <c r="E53" s="41">
        <v>45156</v>
      </c>
      <c r="F53" s="42">
        <f t="shared" si="12"/>
        <v>45156</v>
      </c>
      <c r="G53" s="43">
        <v>1</v>
      </c>
      <c r="H53" s="44">
        <v>0</v>
      </c>
      <c r="I53" s="45">
        <f t="shared" si="4"/>
        <v>1</v>
      </c>
      <c r="J53" s="46"/>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37"/>
      <c r="CY53" s="37"/>
      <c r="CZ53" s="37"/>
      <c r="DA53" s="37"/>
      <c r="DB53" s="37"/>
      <c r="DC53" s="37"/>
      <c r="DD53" s="37"/>
    </row>
    <row r="54" spans="1:108" s="39" customFormat="1" ht="18" x14ac:dyDescent="0.3">
      <c r="A54" s="3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54" s="38" t="s">
        <v>53</v>
      </c>
      <c r="D54" s="40"/>
      <c r="E54" s="41">
        <v>45156</v>
      </c>
      <c r="F54" s="42">
        <f t="shared" si="12"/>
        <v>45156</v>
      </c>
      <c r="G54" s="43">
        <v>1</v>
      </c>
      <c r="H54" s="44">
        <v>0</v>
      </c>
      <c r="I54" s="45">
        <f t="shared" si="4"/>
        <v>1</v>
      </c>
      <c r="J54" s="46"/>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c r="CS54" s="37"/>
      <c r="CT54" s="37"/>
      <c r="CU54" s="37"/>
      <c r="CV54" s="37"/>
      <c r="CW54" s="37"/>
      <c r="CX54" s="37"/>
      <c r="CY54" s="37"/>
      <c r="CZ54" s="37"/>
      <c r="DA54" s="37"/>
      <c r="DB54" s="37"/>
      <c r="DC54" s="37"/>
      <c r="DD54" s="37"/>
    </row>
    <row r="55" spans="1:108" s="36" customFormat="1" ht="18" x14ac:dyDescent="0.3">
      <c r="A55" s="48" t="str">
        <f>IF(ISERROR(VALUE(SUBSTITUTE(prevWBS,".",""))),"1",IF(ISERROR(FIND("`",SUBSTITUTE(prevWBS,".","`",1))),TEXT(VALUE(prevWBS)+1,"#"),TEXT(VALUE(LEFT(prevWBS,FIND("`",SUBSTITUTE(prevWBS,".","`",1))-1))+1,"#")))</f>
        <v>2</v>
      </c>
      <c r="B55" s="49" t="s">
        <v>44</v>
      </c>
      <c r="D55" s="50"/>
      <c r="E55" s="51"/>
      <c r="F55" s="51" t="str">
        <f>IF(ISBLANK(E55)," - ",IF(G55=0,E55,E55+G55-1))</f>
        <v xml:space="preserve"> - </v>
      </c>
      <c r="G55" s="52"/>
      <c r="H55" s="53"/>
      <c r="I55" s="54" t="str">
        <f>IF(OR(F55=0,E55=0)," - ",NETWORKDAYS(E55,F55))</f>
        <v xml:space="preserve"> - </v>
      </c>
      <c r="J55" s="55"/>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c r="BM55" s="56"/>
      <c r="BN55" s="56"/>
      <c r="BO55" s="56"/>
      <c r="BP55" s="56"/>
      <c r="BQ55" s="56"/>
      <c r="BR55" s="56"/>
      <c r="BS55" s="56"/>
      <c r="BT55" s="56"/>
      <c r="BU55" s="56"/>
      <c r="BV55" s="56"/>
      <c r="BW55" s="56"/>
      <c r="BX55" s="56"/>
      <c r="BY55" s="56"/>
      <c r="BZ55" s="56"/>
      <c r="CA55" s="56"/>
      <c r="CB55" s="56"/>
      <c r="CC55" s="56"/>
      <c r="CD55" s="56"/>
      <c r="CE55" s="56"/>
      <c r="CF55" s="56"/>
      <c r="CG55" s="56"/>
      <c r="CH55" s="56"/>
      <c r="CI55" s="56"/>
      <c r="CJ55" s="56"/>
      <c r="CK55" s="56"/>
      <c r="CL55" s="56"/>
      <c r="CM55" s="56"/>
      <c r="CN55" s="56"/>
      <c r="CO55" s="56"/>
      <c r="CP55" s="56"/>
      <c r="CQ55" s="56"/>
      <c r="CR55" s="56"/>
      <c r="CS55" s="56"/>
      <c r="CT55" s="56"/>
      <c r="CU55" s="56"/>
      <c r="CV55" s="56"/>
      <c r="CW55" s="56"/>
      <c r="CX55" s="56"/>
      <c r="CY55" s="56"/>
      <c r="CZ55" s="56"/>
      <c r="DA55" s="56"/>
      <c r="DB55" s="56"/>
      <c r="DC55" s="56"/>
      <c r="DD55" s="56"/>
    </row>
    <row r="56" spans="1:108" s="39" customFormat="1" ht="18" x14ac:dyDescent="0.3">
      <c r="A56" s="37" t="str">
        <f t="shared" ref="A56" si="3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56" s="38" t="s">
        <v>32</v>
      </c>
      <c r="D56" s="40"/>
      <c r="E56" s="41">
        <v>45089</v>
      </c>
      <c r="F56" s="42">
        <f>IF(ISBLANK(E56)," - ",IF(G56=0,E56,E56+G56-1))</f>
        <v>45090</v>
      </c>
      <c r="G56" s="43">
        <v>2</v>
      </c>
      <c r="H56" s="44">
        <v>0</v>
      </c>
      <c r="I56" s="45">
        <f>IF(OR(F56=0,E56=0)," - ",NETWORKDAYS(E56,F56))</f>
        <v>2</v>
      </c>
      <c r="J56" s="46"/>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c r="CS56" s="37"/>
      <c r="CT56" s="37"/>
      <c r="CU56" s="37"/>
      <c r="CV56" s="37"/>
      <c r="CW56" s="37"/>
      <c r="CX56" s="37"/>
      <c r="CY56" s="37"/>
      <c r="CZ56" s="37"/>
      <c r="DA56" s="37"/>
      <c r="DB56" s="37"/>
      <c r="DC56" s="37"/>
      <c r="DD56" s="37"/>
    </row>
    <row r="57" spans="1:108" s="39" customFormat="1" ht="18" x14ac:dyDescent="0.3">
      <c r="A57" s="3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57" s="47" t="s">
        <v>55</v>
      </c>
      <c r="D57" s="40"/>
      <c r="E57" s="41">
        <v>45089</v>
      </c>
      <c r="F57" s="42">
        <f>IF(ISBLANK(E57)," - ",IF(G57=0,E57,E57+G57-1))</f>
        <v>45089</v>
      </c>
      <c r="G57" s="43">
        <v>1</v>
      </c>
      <c r="H57" s="44">
        <v>0.05</v>
      </c>
      <c r="I57" s="45">
        <f>IF(OR(F57=0,E57=0)," - ",NETWORKDAYS(E57,F57))</f>
        <v>1</v>
      </c>
      <c r="J57" s="46"/>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U57" s="37"/>
      <c r="CV57" s="37"/>
      <c r="CW57" s="37"/>
      <c r="CX57" s="37"/>
      <c r="CY57" s="37"/>
      <c r="CZ57" s="37"/>
      <c r="DA57" s="37"/>
      <c r="DB57" s="37"/>
      <c r="DC57" s="37"/>
      <c r="DD57" s="37"/>
    </row>
    <row r="58" spans="1:108" s="39" customFormat="1" ht="18" x14ac:dyDescent="0.3">
      <c r="A58" s="3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58" s="47" t="s">
        <v>54</v>
      </c>
      <c r="D58" s="40"/>
      <c r="E58" s="41">
        <v>45089</v>
      </c>
      <c r="F58" s="42">
        <f>IF(ISBLANK(E58)," - ",IF(G58=0,E58,E58+G58-1))</f>
        <v>45089</v>
      </c>
      <c r="G58" s="43">
        <v>1</v>
      </c>
      <c r="H58" s="44">
        <v>0.05</v>
      </c>
      <c r="I58" s="45">
        <f>IF(OR(F58=0,E58=0)," - ",NETWORKDAYS(E58,F58))</f>
        <v>1</v>
      </c>
      <c r="J58" s="46"/>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c r="CN58" s="37"/>
      <c r="CO58" s="37"/>
      <c r="CP58" s="37"/>
      <c r="CQ58" s="37"/>
      <c r="CR58" s="37"/>
      <c r="CS58" s="37"/>
      <c r="CT58" s="37"/>
      <c r="CU58" s="37"/>
      <c r="CV58" s="37"/>
      <c r="CW58" s="37"/>
      <c r="CX58" s="37"/>
      <c r="CY58" s="37"/>
      <c r="CZ58" s="37"/>
      <c r="DA58" s="37"/>
      <c r="DB58" s="37"/>
      <c r="DC58" s="37"/>
      <c r="DD58" s="37"/>
    </row>
    <row r="59" spans="1:108" s="39" customFormat="1" ht="18" x14ac:dyDescent="0.3">
      <c r="A59" s="3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59" s="47" t="s">
        <v>33</v>
      </c>
      <c r="D59" s="40"/>
      <c r="E59" s="41">
        <v>45090</v>
      </c>
      <c r="F59" s="42">
        <f>IF(ISBLANK(E59)," - ",IF(G59=0,E59,E59+G59-1))</f>
        <v>45090</v>
      </c>
      <c r="G59" s="43">
        <v>1</v>
      </c>
      <c r="H59" s="44">
        <v>0.05</v>
      </c>
      <c r="I59" s="45">
        <f>IF(OR(F59=0,E59=0)," - ",NETWORKDAYS(E59,F59))</f>
        <v>1</v>
      </c>
      <c r="J59" s="46"/>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row>
  </sheetData>
  <mergeCells count="31">
    <mergeCell ref="AF4:AL4"/>
    <mergeCell ref="K1:AE1"/>
    <mergeCell ref="C4:E4"/>
    <mergeCell ref="K4:Q4"/>
    <mergeCell ref="R4:X4"/>
    <mergeCell ref="Y4:AE4"/>
    <mergeCell ref="CC4:CI4"/>
    <mergeCell ref="CJ4:CP4"/>
    <mergeCell ref="CQ4:CW4"/>
    <mergeCell ref="CX4:DD4"/>
    <mergeCell ref="C5:E5"/>
    <mergeCell ref="K5:Q5"/>
    <mergeCell ref="R5:X5"/>
    <mergeCell ref="Y5:AE5"/>
    <mergeCell ref="AF5:AL5"/>
    <mergeCell ref="AM5:AS5"/>
    <mergeCell ref="AM4:AS4"/>
    <mergeCell ref="AT4:AZ4"/>
    <mergeCell ref="BA4:BG4"/>
    <mergeCell ref="BH4:BN4"/>
    <mergeCell ref="BO4:BU4"/>
    <mergeCell ref="BV4:CB4"/>
    <mergeCell ref="CJ5:CP5"/>
    <mergeCell ref="CQ5:CW5"/>
    <mergeCell ref="CX5:DD5"/>
    <mergeCell ref="AT5:AZ5"/>
    <mergeCell ref="BA5:BG5"/>
    <mergeCell ref="BH5:BN5"/>
    <mergeCell ref="BO5:BU5"/>
    <mergeCell ref="BV5:CB5"/>
    <mergeCell ref="CC5:CI5"/>
  </mergeCells>
  <conditionalFormatting sqref="H8:H59">
    <cfRule type="dataBar" priority="1">
      <dataBar>
        <cfvo type="num" val="0"/>
        <cfvo type="num" val="1"/>
        <color theme="0" tint="-0.34998626667073579"/>
      </dataBar>
      <extLst>
        <ext xmlns:x14="http://schemas.microsoft.com/office/spreadsheetml/2009/9/main" uri="{B025F937-C7B1-47D3-B67F-A62EFF666E3E}">
          <x14:id>{915F363B-2DD1-441C-8102-6A19C6762A5A}</x14:id>
        </ext>
      </extLst>
    </cfRule>
  </conditionalFormatting>
  <conditionalFormatting sqref="K6:DD7">
    <cfRule type="expression" dxfId="3" priority="3">
      <formula>K$6=TODAY()</formula>
    </cfRule>
  </conditionalFormatting>
  <conditionalFormatting sqref="K8:DD59">
    <cfRule type="expression" dxfId="2" priority="4">
      <formula>AND($E8&lt;=K$6,ROUNDDOWN(($F8-$E8+1)*$H8,0)+$E8-1&gt;=K$6)</formula>
    </cfRule>
    <cfRule type="expression" dxfId="1" priority="5">
      <formula>AND(NOT(ISBLANK($E8)),$E8&lt;=K$6,$F8&gt;=K$6)</formula>
    </cfRule>
  </conditionalFormatting>
  <conditionalFormatting sqref="K6:DD59">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E557819C-C82B-4BB1-B97B-E340AF4044FD}"/>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Scroll Bar 1">
              <controlPr defaultSize="0" print="0" autoPict="0">
                <anchor moveWithCells="1">
                  <from>
                    <xdr:col>9</xdr:col>
                    <xdr:colOff>99060</xdr:colOff>
                    <xdr:row>1</xdr:row>
                    <xdr:rowOff>121920</xdr:rowOff>
                  </from>
                  <to>
                    <xdr:col>28</xdr:col>
                    <xdr:colOff>15240</xdr:colOff>
                    <xdr:row>2</xdr:row>
                    <xdr:rowOff>160020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915F363B-2DD1-441C-8102-6A19C6762A5A}">
            <x14:dataBar minLength="0" maxLength="100" gradient="0">
              <x14:cfvo type="num">
                <xm:f>0</xm:f>
              </x14:cfvo>
              <x14:cfvo type="num">
                <xm:f>1</xm:f>
              </x14:cfvo>
              <x14:negativeFillColor rgb="FFFF0000"/>
              <x14:axisColor rgb="FF000000"/>
            </x14:dataBar>
          </x14:cfRule>
          <xm:sqref>H8:H59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0D389-2787-4D2C-9681-71929385216C}">
  <dimension ref="A1:C5"/>
  <sheetViews>
    <sheetView workbookViewId="0">
      <selection activeCell="G11" sqref="G11"/>
    </sheetView>
  </sheetViews>
  <sheetFormatPr defaultRowHeight="14.4" x14ac:dyDescent="0.3"/>
  <cols>
    <col min="1" max="1" width="6.109375" bestFit="1" customWidth="1"/>
    <col min="2" max="2" width="40.33203125" bestFit="1" customWidth="1"/>
    <col min="3" max="3" width="22.88671875" bestFit="1" customWidth="1"/>
  </cols>
  <sheetData>
    <row r="1" spans="1:3" x14ac:dyDescent="0.3">
      <c r="A1" s="57" t="s">
        <v>34</v>
      </c>
      <c r="B1" s="57" t="s">
        <v>35</v>
      </c>
      <c r="C1" s="57" t="s">
        <v>36</v>
      </c>
    </row>
    <row r="2" spans="1:3" x14ac:dyDescent="0.3">
      <c r="A2" s="58">
        <v>1</v>
      </c>
      <c r="B2" s="58" t="s">
        <v>37</v>
      </c>
      <c r="C2" s="58">
        <v>1</v>
      </c>
    </row>
    <row r="3" spans="1:3" x14ac:dyDescent="0.3">
      <c r="A3" s="59">
        <v>2</v>
      </c>
      <c r="B3" s="59" t="s">
        <v>38</v>
      </c>
      <c r="C3" s="59">
        <v>1</v>
      </c>
    </row>
    <row r="4" spans="1:3" x14ac:dyDescent="0.3">
      <c r="A4" s="59">
        <v>3</v>
      </c>
      <c r="B4" s="59" t="s">
        <v>39</v>
      </c>
      <c r="C4" s="59">
        <v>1</v>
      </c>
    </row>
    <row r="5" spans="1:3" x14ac:dyDescent="0.3">
      <c r="A5" s="58">
        <v>4</v>
      </c>
      <c r="B5" s="58" t="s">
        <v>40</v>
      </c>
      <c r="C5" s="5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30B70-32BB-45ED-B6AC-B5CC9DCEC36C}">
  <dimension ref="A1:D40"/>
  <sheetViews>
    <sheetView workbookViewId="0">
      <selection activeCell="B17" sqref="B17"/>
    </sheetView>
  </sheetViews>
  <sheetFormatPr defaultRowHeight="14.4" x14ac:dyDescent="0.3"/>
  <cols>
    <col min="1" max="1" width="10.6640625" bestFit="1" customWidth="1"/>
    <col min="2" max="2" width="23.21875" bestFit="1" customWidth="1"/>
    <col min="3" max="3" width="39.5546875" bestFit="1" customWidth="1"/>
    <col min="4" max="4" width="106.77734375" bestFit="1" customWidth="1"/>
  </cols>
  <sheetData>
    <row r="1" spans="1:4" x14ac:dyDescent="0.3">
      <c r="A1" t="s">
        <v>56</v>
      </c>
    </row>
    <row r="2" spans="1:4" x14ac:dyDescent="0.3">
      <c r="B2" t="s">
        <v>58</v>
      </c>
    </row>
    <row r="3" spans="1:4" x14ac:dyDescent="0.3">
      <c r="B3" t="s">
        <v>57</v>
      </c>
    </row>
    <row r="4" spans="1:4" x14ac:dyDescent="0.3">
      <c r="B4" t="s">
        <v>45</v>
      </c>
    </row>
    <row r="5" spans="1:4" x14ac:dyDescent="0.3">
      <c r="C5" t="s">
        <v>46</v>
      </c>
    </row>
    <row r="6" spans="1:4" x14ac:dyDescent="0.3">
      <c r="C6" t="s">
        <v>47</v>
      </c>
    </row>
    <row r="7" spans="1:4" x14ac:dyDescent="0.3">
      <c r="B7" t="s">
        <v>64</v>
      </c>
    </row>
    <row r="8" spans="1:4" x14ac:dyDescent="0.3">
      <c r="C8" s="71" t="s">
        <v>65</v>
      </c>
      <c r="D8" s="70"/>
    </row>
    <row r="9" spans="1:4" x14ac:dyDescent="0.3">
      <c r="C9" s="71"/>
      <c r="D9" s="72" t="s">
        <v>67</v>
      </c>
    </row>
    <row r="10" spans="1:4" x14ac:dyDescent="0.3">
      <c r="C10" s="70" t="s">
        <v>66</v>
      </c>
      <c r="D10" s="70"/>
    </row>
    <row r="11" spans="1:4" x14ac:dyDescent="0.3">
      <c r="C11" s="70"/>
      <c r="D11" s="72" t="s">
        <v>68</v>
      </c>
    </row>
    <row r="12" spans="1:4" x14ac:dyDescent="0.3">
      <c r="C12" s="71"/>
      <c r="D12" s="70"/>
    </row>
    <row r="13" spans="1:4" x14ac:dyDescent="0.3">
      <c r="B13" t="s">
        <v>70</v>
      </c>
      <c r="C13" s="71"/>
      <c r="D13" s="70"/>
    </row>
    <row r="14" spans="1:4" x14ac:dyDescent="0.3">
      <c r="C14" s="71" t="s">
        <v>69</v>
      </c>
      <c r="D14" s="70"/>
    </row>
    <row r="15" spans="1:4" x14ac:dyDescent="0.3">
      <c r="B15" t="s">
        <v>19</v>
      </c>
      <c r="C15" s="71"/>
      <c r="D15" s="70"/>
    </row>
    <row r="16" spans="1:4" x14ac:dyDescent="0.3">
      <c r="B16" t="s">
        <v>21</v>
      </c>
      <c r="C16" s="71"/>
      <c r="D16" s="70"/>
    </row>
    <row r="17" spans="1:4" x14ac:dyDescent="0.3">
      <c r="B17" t="s">
        <v>23</v>
      </c>
      <c r="C17" s="71"/>
      <c r="D17" s="70"/>
    </row>
    <row r="18" spans="1:4" x14ac:dyDescent="0.3">
      <c r="C18" s="71"/>
      <c r="D18" s="70"/>
    </row>
    <row r="19" spans="1:4" x14ac:dyDescent="0.3">
      <c r="A19" t="s">
        <v>43</v>
      </c>
    </row>
    <row r="20" spans="1:4" x14ac:dyDescent="0.3">
      <c r="B20" t="s">
        <v>59</v>
      </c>
    </row>
    <row r="21" spans="1:4" x14ac:dyDescent="0.3">
      <c r="B21" t="s">
        <v>57</v>
      </c>
    </row>
    <row r="22" spans="1:4" x14ac:dyDescent="0.3">
      <c r="B22" t="s">
        <v>60</v>
      </c>
    </row>
    <row r="23" spans="1:4" x14ac:dyDescent="0.3">
      <c r="C23" t="s">
        <v>24</v>
      </c>
    </row>
    <row r="24" spans="1:4" x14ac:dyDescent="0.3">
      <c r="D24" t="s">
        <v>73</v>
      </c>
    </row>
    <row r="25" spans="1:4" x14ac:dyDescent="0.3">
      <c r="D25" t="s">
        <v>72</v>
      </c>
    </row>
    <row r="26" spans="1:4" x14ac:dyDescent="0.3">
      <c r="D26" t="s">
        <v>71</v>
      </c>
    </row>
    <row r="27" spans="1:4" x14ac:dyDescent="0.3">
      <c r="D27" t="s">
        <v>74</v>
      </c>
    </row>
    <row r="28" spans="1:4" x14ac:dyDescent="0.3">
      <c r="C28" t="s">
        <v>61</v>
      </c>
    </row>
    <row r="29" spans="1:4" x14ac:dyDescent="0.3">
      <c r="B29" t="s">
        <v>62</v>
      </c>
    </row>
    <row r="30" spans="1:4" x14ac:dyDescent="0.3">
      <c r="C30" t="s">
        <v>63</v>
      </c>
    </row>
    <row r="39" spans="1:3" x14ac:dyDescent="0.3">
      <c r="C39" t="s">
        <v>50</v>
      </c>
    </row>
    <row r="40" spans="1:3" x14ac:dyDescent="0.3">
      <c r="A40" t="s">
        <v>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964A2-FC74-476E-A2C3-9AB491366E76}">
  <dimension ref="A1:A68"/>
  <sheetViews>
    <sheetView topLeftCell="A9" workbookViewId="0">
      <selection activeCell="A15" sqref="A15"/>
    </sheetView>
  </sheetViews>
  <sheetFormatPr defaultRowHeight="14.4" x14ac:dyDescent="0.3"/>
  <cols>
    <col min="1" max="1" width="79.88671875" bestFit="1" customWidth="1"/>
  </cols>
  <sheetData>
    <row r="1" spans="1:1" ht="15" x14ac:dyDescent="0.3">
      <c r="A1" s="69" t="s">
        <v>80</v>
      </c>
    </row>
    <row r="2" spans="1:1" ht="15" x14ac:dyDescent="0.3">
      <c r="A2" s="69"/>
    </row>
    <row r="3" spans="1:1" ht="15" x14ac:dyDescent="0.3">
      <c r="A3" s="73" t="s">
        <v>81</v>
      </c>
    </row>
    <row r="4" spans="1:1" ht="15" x14ac:dyDescent="0.3">
      <c r="A4" s="73" t="s">
        <v>82</v>
      </c>
    </row>
    <row r="5" spans="1:1" ht="15" x14ac:dyDescent="0.3">
      <c r="A5" s="73" t="s">
        <v>83</v>
      </c>
    </row>
    <row r="6" spans="1:1" ht="15" x14ac:dyDescent="0.3">
      <c r="A6" s="73" t="s">
        <v>84</v>
      </c>
    </row>
    <row r="7" spans="1:1" ht="15" x14ac:dyDescent="0.3">
      <c r="A7" s="73" t="s">
        <v>85</v>
      </c>
    </row>
    <row r="8" spans="1:1" ht="15" x14ac:dyDescent="0.3">
      <c r="A8" s="73" t="s">
        <v>86</v>
      </c>
    </row>
    <row r="9" spans="1:1" ht="15" x14ac:dyDescent="0.3">
      <c r="A9" s="73" t="s">
        <v>87</v>
      </c>
    </row>
    <row r="10" spans="1:1" ht="15" x14ac:dyDescent="0.3">
      <c r="A10" s="73" t="s">
        <v>88</v>
      </c>
    </row>
    <row r="11" spans="1:1" ht="15" x14ac:dyDescent="0.3">
      <c r="A11" s="69" t="s">
        <v>89</v>
      </c>
    </row>
    <row r="12" spans="1:1" ht="15" x14ac:dyDescent="0.3">
      <c r="A12" s="69"/>
    </row>
    <row r="13" spans="1:1" ht="15" x14ac:dyDescent="0.3">
      <c r="A13" s="73" t="s">
        <v>90</v>
      </c>
    </row>
    <row r="14" spans="1:1" ht="15" x14ac:dyDescent="0.3">
      <c r="A14" s="73" t="s">
        <v>139</v>
      </c>
    </row>
    <row r="15" spans="1:1" ht="15" x14ac:dyDescent="0.3">
      <c r="A15" s="73" t="s">
        <v>137</v>
      </c>
    </row>
    <row r="16" spans="1:1" ht="15" x14ac:dyDescent="0.3">
      <c r="A16" s="73" t="s">
        <v>91</v>
      </c>
    </row>
    <row r="17" spans="1:1" ht="15" x14ac:dyDescent="0.3">
      <c r="A17" s="73" t="s">
        <v>92</v>
      </c>
    </row>
    <row r="18" spans="1:1" ht="15" x14ac:dyDescent="0.3">
      <c r="A18" s="73" t="s">
        <v>93</v>
      </c>
    </row>
    <row r="19" spans="1:1" ht="15" x14ac:dyDescent="0.3">
      <c r="A19" s="73" t="s">
        <v>94</v>
      </c>
    </row>
    <row r="20" spans="1:1" ht="15" x14ac:dyDescent="0.3">
      <c r="A20" s="73" t="s">
        <v>95</v>
      </c>
    </row>
    <row r="21" spans="1:1" ht="15" x14ac:dyDescent="0.3">
      <c r="A21" s="73" t="s">
        <v>96</v>
      </c>
    </row>
    <row r="22" spans="1:1" ht="15" x14ac:dyDescent="0.3">
      <c r="A22" s="73" t="s">
        <v>97</v>
      </c>
    </row>
    <row r="23" spans="1:1" ht="15" x14ac:dyDescent="0.3">
      <c r="A23" s="73" t="s">
        <v>98</v>
      </c>
    </row>
    <row r="24" spans="1:1" ht="15" x14ac:dyDescent="0.3">
      <c r="A24" s="73" t="s">
        <v>99</v>
      </c>
    </row>
    <row r="25" spans="1:1" ht="15" x14ac:dyDescent="0.3">
      <c r="A25" s="73" t="s">
        <v>100</v>
      </c>
    </row>
    <row r="26" spans="1:1" ht="15" x14ac:dyDescent="0.3">
      <c r="A26" s="73" t="s">
        <v>101</v>
      </c>
    </row>
    <row r="27" spans="1:1" ht="15" x14ac:dyDescent="0.3">
      <c r="A27" s="69" t="s">
        <v>102</v>
      </c>
    </row>
    <row r="28" spans="1:1" ht="15" x14ac:dyDescent="0.3">
      <c r="A28" s="69"/>
    </row>
    <row r="29" spans="1:1" ht="15" x14ac:dyDescent="0.3">
      <c r="A29" s="73" t="s">
        <v>103</v>
      </c>
    </row>
    <row r="30" spans="1:1" ht="15" x14ac:dyDescent="0.3">
      <c r="A30" s="73" t="s">
        <v>104</v>
      </c>
    </row>
    <row r="31" spans="1:1" ht="15" x14ac:dyDescent="0.3">
      <c r="A31" s="73" t="s">
        <v>105</v>
      </c>
    </row>
    <row r="32" spans="1:1" ht="15" x14ac:dyDescent="0.3">
      <c r="A32" s="73" t="s">
        <v>106</v>
      </c>
    </row>
    <row r="33" spans="1:1" ht="15" x14ac:dyDescent="0.3">
      <c r="A33" s="73" t="s">
        <v>107</v>
      </c>
    </row>
    <row r="34" spans="1:1" ht="15" x14ac:dyDescent="0.3">
      <c r="A34" s="73" t="s">
        <v>108</v>
      </c>
    </row>
    <row r="35" spans="1:1" ht="15" x14ac:dyDescent="0.3">
      <c r="A35" s="73" t="s">
        <v>109</v>
      </c>
    </row>
    <row r="36" spans="1:1" ht="15" x14ac:dyDescent="0.3">
      <c r="A36" s="73" t="s">
        <v>110</v>
      </c>
    </row>
    <row r="37" spans="1:1" ht="15" x14ac:dyDescent="0.3">
      <c r="A37" s="69" t="s">
        <v>111</v>
      </c>
    </row>
    <row r="38" spans="1:1" ht="15" x14ac:dyDescent="0.3">
      <c r="A38" s="69"/>
    </row>
    <row r="39" spans="1:1" ht="15" x14ac:dyDescent="0.3">
      <c r="A39" s="73" t="s">
        <v>112</v>
      </c>
    </row>
    <row r="40" spans="1:1" ht="15" x14ac:dyDescent="0.3">
      <c r="A40" s="73" t="s">
        <v>113</v>
      </c>
    </row>
    <row r="41" spans="1:1" ht="15" x14ac:dyDescent="0.3">
      <c r="A41" s="73" t="s">
        <v>114</v>
      </c>
    </row>
    <row r="42" spans="1:1" ht="15" x14ac:dyDescent="0.3">
      <c r="A42" s="73" t="s">
        <v>115</v>
      </c>
    </row>
    <row r="43" spans="1:1" ht="15" x14ac:dyDescent="0.3">
      <c r="A43" s="73" t="s">
        <v>116</v>
      </c>
    </row>
    <row r="44" spans="1:1" ht="15" x14ac:dyDescent="0.3">
      <c r="A44" s="73" t="s">
        <v>117</v>
      </c>
    </row>
    <row r="45" spans="1:1" ht="15" x14ac:dyDescent="0.3">
      <c r="A45" s="69" t="s">
        <v>118</v>
      </c>
    </row>
    <row r="46" spans="1:1" ht="15" x14ac:dyDescent="0.3">
      <c r="A46" s="69"/>
    </row>
    <row r="47" spans="1:1" ht="15" x14ac:dyDescent="0.3">
      <c r="A47" s="73" t="s">
        <v>119</v>
      </c>
    </row>
    <row r="48" spans="1:1" ht="15" x14ac:dyDescent="0.3">
      <c r="A48" s="73" t="s">
        <v>120</v>
      </c>
    </row>
    <row r="49" spans="1:1" ht="15" x14ac:dyDescent="0.3">
      <c r="A49" s="73" t="s">
        <v>121</v>
      </c>
    </row>
    <row r="50" spans="1:1" ht="15" x14ac:dyDescent="0.3">
      <c r="A50" s="73" t="s">
        <v>122</v>
      </c>
    </row>
    <row r="52" spans="1:1" ht="15" x14ac:dyDescent="0.3">
      <c r="A52" s="69" t="s">
        <v>135</v>
      </c>
    </row>
    <row r="53" spans="1:1" ht="15" x14ac:dyDescent="0.3">
      <c r="A53" s="69"/>
    </row>
    <row r="54" spans="1:1" ht="15" x14ac:dyDescent="0.3">
      <c r="A54" s="73" t="s">
        <v>123</v>
      </c>
    </row>
    <row r="55" spans="1:1" ht="15" x14ac:dyDescent="0.3">
      <c r="A55" s="73" t="s">
        <v>138</v>
      </c>
    </row>
    <row r="56" spans="1:1" ht="15" x14ac:dyDescent="0.3">
      <c r="A56" s="73" t="s">
        <v>124</v>
      </c>
    </row>
    <row r="57" spans="1:1" ht="15" x14ac:dyDescent="0.3">
      <c r="A57" s="73" t="s">
        <v>125</v>
      </c>
    </row>
    <row r="58" spans="1:1" ht="15" x14ac:dyDescent="0.3">
      <c r="A58" s="73" t="s">
        <v>126</v>
      </c>
    </row>
    <row r="59" spans="1:1" ht="15" x14ac:dyDescent="0.3">
      <c r="A59" s="73" t="s">
        <v>127</v>
      </c>
    </row>
    <row r="60" spans="1:1" ht="15" x14ac:dyDescent="0.3">
      <c r="A60" s="69" t="s">
        <v>136</v>
      </c>
    </row>
    <row r="61" spans="1:1" ht="15" x14ac:dyDescent="0.3">
      <c r="A61" s="69"/>
    </row>
    <row r="62" spans="1:1" ht="15" x14ac:dyDescent="0.3">
      <c r="A62" s="73" t="s">
        <v>128</v>
      </c>
    </row>
    <row r="63" spans="1:1" ht="15" x14ac:dyDescent="0.3">
      <c r="A63" s="73" t="s">
        <v>129</v>
      </c>
    </row>
    <row r="64" spans="1:1" ht="15" x14ac:dyDescent="0.3">
      <c r="A64" s="73" t="s">
        <v>130</v>
      </c>
    </row>
    <row r="65" spans="1:1" ht="15" x14ac:dyDescent="0.3">
      <c r="A65" s="73" t="s">
        <v>131</v>
      </c>
    </row>
    <row r="66" spans="1:1" ht="15" x14ac:dyDescent="0.3">
      <c r="A66" s="73" t="s">
        <v>132</v>
      </c>
    </row>
    <row r="67" spans="1:1" ht="15" x14ac:dyDescent="0.3">
      <c r="A67" s="73" t="s">
        <v>133</v>
      </c>
    </row>
    <row r="68" spans="1:1" ht="15" x14ac:dyDescent="0.3">
      <c r="A68" s="73" t="s">
        <v>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Project Overview</vt:lpstr>
      <vt:lpstr>Wireframes and Design Mockups</vt:lpstr>
      <vt:lpstr>GanttChart</vt:lpstr>
      <vt:lpstr>Resources</vt:lpstr>
      <vt:lpstr>Module List</vt:lpstr>
      <vt:lpstr>Database Schema</vt:lpstr>
      <vt:lpstr>GanttChart!prevWBS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Atpadkar</dc:creator>
  <cp:lastModifiedBy>Sai Atpadkar</cp:lastModifiedBy>
  <dcterms:created xsi:type="dcterms:W3CDTF">2015-06-05T18:17:20Z</dcterms:created>
  <dcterms:modified xsi:type="dcterms:W3CDTF">2023-06-04T08:31:30Z</dcterms:modified>
</cp:coreProperties>
</file>