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ra\Desktop\ONNSIM\Result\Complete\"/>
    </mc:Choice>
  </mc:AlternateContent>
  <xr:revisionPtr revIDLastSave="0" documentId="13_ncr:1_{0F2D4D5F-245C-4FD2-8F9D-B00899F4E11C}" xr6:coauthVersionLast="47" xr6:coauthVersionMax="47" xr10:uidLastSave="{00000000-0000-0000-0000-000000000000}"/>
  <bookViews>
    <workbookView xWindow="2580" yWindow="1740" windowWidth="21540" windowHeight="12315" xr2:uid="{C182037D-6BDA-40A6-A675-D0E900D87A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J13" i="1"/>
  <c r="I13" i="1"/>
  <c r="H13" i="1"/>
  <c r="G13" i="1"/>
  <c r="F13" i="1"/>
  <c r="E13" i="1"/>
  <c r="L37" i="1"/>
  <c r="K37" i="1"/>
  <c r="J37" i="1"/>
  <c r="I37" i="1"/>
  <c r="H37" i="1"/>
  <c r="G37" i="1"/>
  <c r="F37" i="1"/>
  <c r="E37" i="1"/>
  <c r="L33" i="1"/>
  <c r="K33" i="1"/>
  <c r="J33" i="1"/>
  <c r="I33" i="1"/>
  <c r="H33" i="1"/>
  <c r="G33" i="1"/>
  <c r="F33" i="1"/>
  <c r="E33" i="1"/>
  <c r="L29" i="1"/>
  <c r="K29" i="1"/>
  <c r="J29" i="1"/>
  <c r="I29" i="1"/>
  <c r="H29" i="1"/>
  <c r="G29" i="1"/>
  <c r="F29" i="1"/>
  <c r="E29" i="1"/>
  <c r="L25" i="1"/>
  <c r="K25" i="1"/>
  <c r="J25" i="1"/>
  <c r="I25" i="1"/>
  <c r="H25" i="1"/>
  <c r="G25" i="1"/>
  <c r="F25" i="1"/>
  <c r="E25" i="1"/>
  <c r="L21" i="1"/>
  <c r="K21" i="1"/>
  <c r="J21" i="1"/>
  <c r="I21" i="1"/>
  <c r="H21" i="1"/>
  <c r="G21" i="1"/>
  <c r="F21" i="1"/>
  <c r="E21" i="1"/>
  <c r="L17" i="1"/>
  <c r="K17" i="1"/>
  <c r="J17" i="1"/>
  <c r="I17" i="1"/>
  <c r="H17" i="1"/>
  <c r="G17" i="1"/>
  <c r="F17" i="1"/>
  <c r="E17" i="1"/>
  <c r="E9" i="1"/>
  <c r="K9" i="1"/>
  <c r="I9" i="1"/>
  <c r="H9" i="1"/>
  <c r="F9" i="1"/>
  <c r="L8" i="1"/>
  <c r="J8" i="1"/>
  <c r="G8" i="1"/>
  <c r="L7" i="1"/>
  <c r="J7" i="1"/>
  <c r="G7" i="1"/>
  <c r="L6" i="1"/>
  <c r="J6" i="1"/>
  <c r="G6" i="1"/>
  <c r="F5" i="1"/>
  <c r="G5" i="1"/>
  <c r="H5" i="1"/>
  <c r="I5" i="1"/>
  <c r="J5" i="1"/>
  <c r="K5" i="1"/>
  <c r="L5" i="1"/>
  <c r="E5" i="1"/>
  <c r="G9" i="1" l="1"/>
  <c r="L9" i="1"/>
  <c r="J9" i="1"/>
</calcChain>
</file>

<file path=xl/sharedStrings.xml><?xml version="1.0" encoding="utf-8"?>
<sst xmlns="http://schemas.openxmlformats.org/spreadsheetml/2006/main" count="104" uniqueCount="33">
  <si>
    <t>name</t>
  </si>
  <si>
    <t>Model_Name</t>
  </si>
  <si>
    <t>config</t>
  </si>
  <si>
    <t>hardware_utilization</t>
  </si>
  <si>
    <t>total_latency</t>
  </si>
  <si>
    <t>fps</t>
  </si>
  <si>
    <t>total_dynamic_energy</t>
  </si>
  <si>
    <t>total_static_power</t>
  </si>
  <si>
    <t>fps_per_w</t>
  </si>
  <si>
    <t>area</t>
  </si>
  <si>
    <t>fps_per_w_per_area</t>
  </si>
  <si>
    <t>AMM</t>
  </si>
  <si>
    <t>EfficientNet_B7</t>
  </si>
  <si>
    <t>[{'element_size': 78, 'element_count': 78, 'units_count': 14, 'reconfig': [], 'vdp_type': 'AMM', 'name': 'AMM'}]</t>
  </si>
  <si>
    <t>ResNet50</t>
  </si>
  <si>
    <t>Xception</t>
  </si>
  <si>
    <t>HOLY_LIGHT</t>
  </si>
  <si>
    <t>[{'element_size': 128, 'element_count': 128, 'units_count': 8, 'reconfig': [], 'vdp_type': 'MAM', 'name': 'HOLY_LIGHT'}]</t>
  </si>
  <si>
    <t>Average</t>
  </si>
  <si>
    <t>RAMM</t>
  </si>
  <si>
    <t>[{'element_size': 78, 'element_count': 78, 'units_count': 14, 'reconfig': [9, 16, 25], 'vdp_type': 'AMM', 'name': 'RAMM'}]</t>
  </si>
  <si>
    <t>RMAM</t>
  </si>
  <si>
    <t>[{'element_size': 128, 'element_count': 128, 'units_count': 8, 'reconfig': [9, 16, 25], 'vdp_type': 'MAM', 'name': 'RMAM'}]</t>
  </si>
  <si>
    <t>RAMM_V2</t>
  </si>
  <si>
    <t>[{'element_size': 78, 'element_count': 78, 'units_count': 14, 'reconfig': [9, 25], 'vdp_type': 'AMM', 'name': 'RAMM_V2'}]</t>
  </si>
  <si>
    <t>RAMM_V3</t>
  </si>
  <si>
    <t>[{'element_size': 78, 'element_count': 78, 'units_count': 14, 'reconfig': [9], 'vdp_type': 'AMM', 'name': 'RAMM_V3'}]</t>
  </si>
  <si>
    <t>RMAM_v2</t>
  </si>
  <si>
    <t>[{'element_size': 128, 'element_count': 128, 'units_count': 8, 'reconfig': [9, 25], 'vdp_type': 'MAM', 'name': 'RMAM_v2'}]</t>
  </si>
  <si>
    <t>RMAM_v3</t>
  </si>
  <si>
    <t>[{'element_size': 128, 'element_count': 128, 'units_count': 8, 'reconfig': [9], 'vdp_type': 'MAM', 'name': 'RMAM_v3'}]</t>
  </si>
  <si>
    <t>CROSS_LIGHT</t>
  </si>
  <si>
    <t>[{'element_size': 10, 'element_count': 20, 'units_count': 33, 'reconfig': [], 'vdp_type': 'AMM', 'name': 'CROSS_LIGHT'}, {'element_size': 15, 'element_count': 30, 'units_count': 13, 'reconfig': [], 'vdp_type': 'AMM', 'name': 'CROSS_LIGHT'}]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</si>
</sst>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27617-A899-4BE4-B8F6-6B3245290DEE}">
  <dimension ref="A1:L37"/>
  <sheetViews>
    <sheetView tabSelected="1" topLeftCell="A13" workbookViewId="0">
      <selection activeCell="F30" sqref="F30"/>
    </sheetView>
  </sheetViews>
  <sheetFormatPr defaultRowHeight="14.4" x14ac:dyDescent="0.3"/>
  <cols>
    <col min="3" max="3" width="12.77734375" bestFit="1" customWidth="1"/>
  </cols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0</v>
      </c>
      <c r="B2" t="s">
        <v>11</v>
      </c>
      <c r="C2" t="s">
        <v>12</v>
      </c>
      <c r="D2" t="s">
        <v>13</v>
      </c>
      <c r="E2">
        <v>81.037159714776806</v>
      </c>
      <c r="F2">
        <v>0.19648620148937801</v>
      </c>
      <c r="G2">
        <v>5.0894159102264398</v>
      </c>
      <c r="H2">
        <v>4508.8795631758903</v>
      </c>
      <c r="I2">
        <v>8488.6541243825995</v>
      </c>
      <c r="J2">
        <v>1.6189657386502499E-4</v>
      </c>
      <c r="K2">
        <v>151.56929478999999</v>
      </c>
      <c r="L2" s="1">
        <v>1.0681356939037901E-6</v>
      </c>
    </row>
    <row r="3" spans="1:12" x14ac:dyDescent="0.3">
      <c r="A3">
        <v>3</v>
      </c>
      <c r="B3" t="s">
        <v>11</v>
      </c>
      <c r="C3" t="s">
        <v>14</v>
      </c>
      <c r="D3" t="s">
        <v>13</v>
      </c>
      <c r="E3">
        <v>98.977367208966996</v>
      </c>
      <c r="F3">
        <v>2.6106980157824401E-2</v>
      </c>
      <c r="G3">
        <v>38.3039322799766</v>
      </c>
      <c r="H3">
        <v>459.594307556329</v>
      </c>
      <c r="I3">
        <v>8488.6541243825995</v>
      </c>
      <c r="J3">
        <v>1.46798163454097E-3</v>
      </c>
      <c r="K3">
        <v>151.56929478999999</v>
      </c>
      <c r="L3" s="1">
        <v>9.6852178178625707E-6</v>
      </c>
    </row>
    <row r="4" spans="1:12" x14ac:dyDescent="0.3">
      <c r="A4">
        <v>5</v>
      </c>
      <c r="B4" t="s">
        <v>11</v>
      </c>
      <c r="C4" t="s">
        <v>15</v>
      </c>
      <c r="D4" t="s">
        <v>13</v>
      </c>
      <c r="E4">
        <v>88.478195896407001</v>
      </c>
      <c r="F4">
        <v>2.8411644813532599E-2</v>
      </c>
      <c r="G4">
        <v>35.196835894685499</v>
      </c>
      <c r="H4">
        <v>993.21551650358799</v>
      </c>
      <c r="I4">
        <v>8488.6541243825995</v>
      </c>
      <c r="J4">
        <v>8.1011533177053003E-4</v>
      </c>
      <c r="K4">
        <v>151.56929478999999</v>
      </c>
      <c r="L4" s="1">
        <v>5.3448512305407803E-6</v>
      </c>
    </row>
    <row r="5" spans="1:12" x14ac:dyDescent="0.3">
      <c r="B5" t="s">
        <v>11</v>
      </c>
      <c r="C5" t="s">
        <v>18</v>
      </c>
      <c r="E5">
        <f>AVERAGE(E2:E4)</f>
        <v>89.497574273383592</v>
      </c>
      <c r="F5">
        <f t="shared" ref="F5:L5" si="0">AVERAGE(F2:F4)</f>
        <v>8.3668275486911678E-2</v>
      </c>
      <c r="G5">
        <f t="shared" si="0"/>
        <v>26.196728028296178</v>
      </c>
      <c r="H5">
        <f t="shared" si="0"/>
        <v>1987.2297957452693</v>
      </c>
      <c r="I5">
        <f t="shared" si="0"/>
        <v>8488.6541243825995</v>
      </c>
      <c r="J5">
        <f t="shared" si="0"/>
        <v>8.1333118005884168E-4</v>
      </c>
      <c r="K5">
        <f t="shared" si="0"/>
        <v>151.56929478999999</v>
      </c>
      <c r="L5">
        <f t="shared" si="0"/>
        <v>5.3660682474357136E-6</v>
      </c>
    </row>
    <row r="6" spans="1:12" x14ac:dyDescent="0.3">
      <c r="A6">
        <v>6</v>
      </c>
      <c r="B6" t="s">
        <v>16</v>
      </c>
      <c r="C6" t="s">
        <v>12</v>
      </c>
      <c r="D6" t="s">
        <v>17</v>
      </c>
      <c r="E6">
        <v>65.998653818307503</v>
      </c>
      <c r="F6">
        <v>4.4016000283597298E-2</v>
      </c>
      <c r="G6">
        <f>22.7190111222498/2</f>
        <v>11.3595055611249</v>
      </c>
      <c r="H6">
        <v>2090.0791598624601</v>
      </c>
      <c r="I6">
        <v>6619.2928387123102</v>
      </c>
      <c r="J6">
        <f>0.000419915067458624*0.5</f>
        <v>2.09957533729312E-4</v>
      </c>
      <c r="K6">
        <v>216.12285079999899</v>
      </c>
      <c r="L6" s="1">
        <f>0.5*1.94294618039817E-06</f>
        <v>9.7147309019908508E-7</v>
      </c>
    </row>
    <row r="7" spans="1:12" x14ac:dyDescent="0.3">
      <c r="A7">
        <v>9</v>
      </c>
      <c r="B7" t="s">
        <v>16</v>
      </c>
      <c r="C7" t="s">
        <v>14</v>
      </c>
      <c r="D7" t="s">
        <v>17</v>
      </c>
      <c r="E7">
        <v>94.954356461614907</v>
      </c>
      <c r="F7">
        <v>5.1968114958121101E-3</v>
      </c>
      <c r="G7">
        <f>192.425682710611/2</f>
        <v>96.2128413553055</v>
      </c>
      <c r="H7">
        <v>204.24466889146899</v>
      </c>
      <c r="I7">
        <v>6619.2928387123102</v>
      </c>
      <c r="J7">
        <f>0.5*0.00419034410107946</f>
        <v>2.0951720505397301E-3</v>
      </c>
      <c r="K7">
        <v>216.12285079999899</v>
      </c>
      <c r="L7" s="1">
        <f>0.5*0.000019388713805914</f>
        <v>9.6943569029569995E-6</v>
      </c>
    </row>
    <row r="8" spans="1:12" x14ac:dyDescent="0.3">
      <c r="A8">
        <v>11</v>
      </c>
      <c r="B8" t="s">
        <v>16</v>
      </c>
      <c r="C8" t="s">
        <v>15</v>
      </c>
      <c r="D8" t="s">
        <v>17</v>
      </c>
      <c r="E8">
        <v>79.105541264478106</v>
      </c>
      <c r="F8">
        <v>6.6440852930461803E-3</v>
      </c>
      <c r="G8">
        <f>150.509807730285/2</f>
        <v>75.254903865142495</v>
      </c>
      <c r="H8">
        <v>450.02148745155301</v>
      </c>
      <c r="I8">
        <v>6619.2928387123102</v>
      </c>
      <c r="J8">
        <f>0.5*0.00202428890142931</f>
        <v>1.012144450714655E-3</v>
      </c>
      <c r="K8">
        <v>216.12285079999899</v>
      </c>
      <c r="L8" s="1">
        <f>0.5*9.36638071326661E-06</f>
        <v>4.683190356633305E-6</v>
      </c>
    </row>
    <row r="9" spans="1:12" x14ac:dyDescent="0.3">
      <c r="B9" t="s">
        <v>16</v>
      </c>
      <c r="C9" t="s">
        <v>18</v>
      </c>
      <c r="E9">
        <f>AVERAGE(E6:E8)</f>
        <v>80.019517181466838</v>
      </c>
      <c r="F9">
        <f t="shared" ref="F9" si="1">AVERAGE(F6:F8)</f>
        <v>1.8618965690818529E-2</v>
      </c>
      <c r="G9">
        <f t="shared" ref="G9" si="2">AVERAGE(G6:G8)</f>
        <v>60.942416927190969</v>
      </c>
      <c r="H9">
        <f t="shared" ref="H9" si="3">AVERAGE(H6:H8)</f>
        <v>914.78177206849398</v>
      </c>
      <c r="I9">
        <f t="shared" ref="I9" si="4">AVERAGE(I6:I8)</f>
        <v>6619.2928387123102</v>
      </c>
      <c r="J9">
        <f t="shared" ref="J9" si="5">AVERAGE(J6:J8)</f>
        <v>1.1057580116612322E-3</v>
      </c>
      <c r="K9">
        <f t="shared" ref="K9" si="6">AVERAGE(K6:K8)</f>
        <v>216.12285079999899</v>
      </c>
      <c r="L9">
        <f t="shared" ref="L9" si="7">AVERAGE(L6:L8)</f>
        <v>5.1163401165964635E-6</v>
      </c>
    </row>
    <row r="10" spans="1:12" x14ac:dyDescent="0.3">
      <c r="A10">
        <v>47</v>
      </c>
      <c r="B10" t="s">
        <v>31</v>
      </c>
      <c r="C10" t="s">
        <v>12</v>
      </c>
      <c r="D10" t="s">
        <v>32</v>
      </c>
      <c r="E10">
        <v>99.136764029974699</v>
      </c>
      <c r="F10">
        <v>8.3626683925899705</v>
      </c>
      <c r="G10">
        <v>0.11957905695341001</v>
      </c>
      <c r="H10">
        <v>6111.8163633034001</v>
      </c>
      <c r="I10">
        <v>3384.8356409234998</v>
      </c>
      <c r="J10" s="1">
        <v>2.9054501673086699E-5</v>
      </c>
      <c r="K10">
        <v>29.183970124999998</v>
      </c>
      <c r="L10" s="1">
        <v>9.9556371352633804E-7</v>
      </c>
    </row>
    <row r="11" spans="1:12" x14ac:dyDescent="0.3">
      <c r="A11">
        <v>47</v>
      </c>
      <c r="B11" t="s">
        <v>31</v>
      </c>
      <c r="C11" t="s">
        <v>14</v>
      </c>
      <c r="D11" t="s">
        <v>32</v>
      </c>
      <c r="E11">
        <v>99.072192482510701</v>
      </c>
      <c r="F11">
        <v>0.451265189938371</v>
      </c>
      <c r="G11">
        <v>2.2159918874676898</v>
      </c>
      <c r="H11">
        <v>390.81619483865097</v>
      </c>
      <c r="I11">
        <v>3384.8356409234998</v>
      </c>
      <c r="J11">
        <v>5.2130177368168496E-4</v>
      </c>
      <c r="K11">
        <v>29.183970124999998</v>
      </c>
      <c r="L11" s="1">
        <v>1.78626064736517E-5</v>
      </c>
    </row>
    <row r="12" spans="1:12" x14ac:dyDescent="0.3">
      <c r="A12">
        <v>47</v>
      </c>
      <c r="B12" t="s">
        <v>31</v>
      </c>
      <c r="C12" t="s">
        <v>15</v>
      </c>
      <c r="D12" t="s">
        <v>32</v>
      </c>
      <c r="E12">
        <v>99.266799382012806</v>
      </c>
      <c r="F12">
        <v>2.0643220333555901</v>
      </c>
      <c r="G12">
        <v>0.48442054284257102</v>
      </c>
      <c r="H12">
        <v>1466.8179962675999</v>
      </c>
      <c r="I12">
        <v>3384.8356409234998</v>
      </c>
      <c r="J12">
        <v>1.18284280048503E-4</v>
      </c>
      <c r="K12">
        <v>29.183970124999998</v>
      </c>
      <c r="L12" s="1">
        <v>4.0530565081403097E-6</v>
      </c>
    </row>
    <row r="13" spans="1:12" x14ac:dyDescent="0.3">
      <c r="C13" t="s">
        <v>18</v>
      </c>
      <c r="E13">
        <f>AVERAGE(E10:E12)</f>
        <v>99.158585298166074</v>
      </c>
      <c r="F13">
        <f t="shared" ref="F13" si="8">AVERAGE(F10:F12)</f>
        <v>3.6260852052946433</v>
      </c>
      <c r="G13">
        <f t="shared" ref="G13" si="9">AVERAGE(G10:G12)</f>
        <v>0.93999716242122355</v>
      </c>
      <c r="H13">
        <f t="shared" ref="H13" si="10">AVERAGE(H10:H12)</f>
        <v>2656.4835181365506</v>
      </c>
      <c r="I13">
        <f t="shared" ref="I13" si="11">AVERAGE(I10:I12)</f>
        <v>3384.8356409234998</v>
      </c>
      <c r="J13">
        <f t="shared" ref="J13" si="12">AVERAGE(J10:J12)</f>
        <v>2.2288018513442489E-4</v>
      </c>
      <c r="K13">
        <f t="shared" ref="K13" si="13">AVERAGE(K10:K12)</f>
        <v>29.183970124999998</v>
      </c>
      <c r="L13">
        <f t="shared" ref="L13" si="14">AVERAGE(L10:L12)</f>
        <v>7.6370755651061166E-6</v>
      </c>
    </row>
    <row r="14" spans="1:12" x14ac:dyDescent="0.3">
      <c r="A14">
        <v>12</v>
      </c>
      <c r="B14" t="s">
        <v>19</v>
      </c>
      <c r="C14" t="s">
        <v>12</v>
      </c>
      <c r="D14" t="s">
        <v>20</v>
      </c>
      <c r="E14">
        <v>78.893783482221906</v>
      </c>
      <c r="F14">
        <v>0.19374427999500601</v>
      </c>
      <c r="G14">
        <v>5.1614427018220699</v>
      </c>
      <c r="H14">
        <v>4521.10707173637</v>
      </c>
      <c r="I14">
        <v>13896.3637043826</v>
      </c>
      <c r="J14">
        <v>1.3862995792924499E-4</v>
      </c>
      <c r="K14">
        <v>221.31583781</v>
      </c>
      <c r="L14" s="1">
        <v>6.2638968499064104E-7</v>
      </c>
    </row>
    <row r="15" spans="1:12" x14ac:dyDescent="0.3">
      <c r="A15">
        <v>15</v>
      </c>
      <c r="B15" t="s">
        <v>19</v>
      </c>
      <c r="C15" t="s">
        <v>14</v>
      </c>
      <c r="D15" t="s">
        <v>20</v>
      </c>
      <c r="E15">
        <v>83.013275723649798</v>
      </c>
      <c r="F15">
        <v>2.6106980157824401E-2</v>
      </c>
      <c r="G15">
        <v>38.3039322799766</v>
      </c>
      <c r="H15">
        <v>459.594307556329</v>
      </c>
      <c r="I15">
        <v>13896.3637043826</v>
      </c>
      <c r="J15">
        <v>1.2159734173036701E-3</v>
      </c>
      <c r="K15">
        <v>221.31583781</v>
      </c>
      <c r="L15" s="1">
        <v>5.4942901029414203E-6</v>
      </c>
    </row>
    <row r="16" spans="1:12" x14ac:dyDescent="0.3">
      <c r="A16">
        <v>17</v>
      </c>
      <c r="B16" t="s">
        <v>19</v>
      </c>
      <c r="C16" t="s">
        <v>15</v>
      </c>
      <c r="D16" t="s">
        <v>20</v>
      </c>
      <c r="E16">
        <v>83.202975920515698</v>
      </c>
      <c r="F16">
        <v>2.7979424206985602E-2</v>
      </c>
      <c r="G16">
        <v>35.740549648277899</v>
      </c>
      <c r="H16">
        <v>994.98258437428899</v>
      </c>
      <c r="I16">
        <v>13896.3637043826</v>
      </c>
      <c r="J16">
        <v>7.2265047645219695E-4</v>
      </c>
      <c r="K16">
        <v>221.31583781</v>
      </c>
      <c r="L16" s="1">
        <v>3.2652451971042101E-6</v>
      </c>
    </row>
    <row r="17" spans="1:12" x14ac:dyDescent="0.3">
      <c r="B17" t="s">
        <v>19</v>
      </c>
      <c r="C17" t="s">
        <v>18</v>
      </c>
      <c r="E17">
        <f>AVERAGE(E14:E16)</f>
        <v>81.703345042129129</v>
      </c>
      <c r="F17">
        <f t="shared" ref="F17" si="15">AVERAGE(F14:F16)</f>
        <v>8.2610228119938664E-2</v>
      </c>
      <c r="G17">
        <f t="shared" ref="G17" si="16">AVERAGE(G14:G16)</f>
        <v>26.40197487669219</v>
      </c>
      <c r="H17">
        <f t="shared" ref="H17" si="17">AVERAGE(H14:H16)</f>
        <v>1991.8946545556628</v>
      </c>
      <c r="I17">
        <f t="shared" ref="I17" si="18">AVERAGE(I14:I16)</f>
        <v>13896.3637043826</v>
      </c>
      <c r="J17">
        <f t="shared" ref="J17" si="19">AVERAGE(J14:J16)</f>
        <v>6.9241795056170397E-4</v>
      </c>
      <c r="K17">
        <f t="shared" ref="K17" si="20">AVERAGE(K14:K16)</f>
        <v>221.31583781000003</v>
      </c>
      <c r="L17">
        <f t="shared" ref="L17" si="21">AVERAGE(L14:L16)</f>
        <v>3.128641661678757E-6</v>
      </c>
    </row>
    <row r="18" spans="1:12" x14ac:dyDescent="0.3">
      <c r="A18">
        <v>30</v>
      </c>
      <c r="B18" t="s">
        <v>23</v>
      </c>
      <c r="C18" t="s">
        <v>12</v>
      </c>
      <c r="D18" t="s">
        <v>24</v>
      </c>
      <c r="E18">
        <v>82.439564152218907</v>
      </c>
      <c r="F18">
        <v>0.19374427999500601</v>
      </c>
      <c r="G18">
        <v>5.1614427018220699</v>
      </c>
      <c r="H18">
        <v>4521.1066685597098</v>
      </c>
      <c r="I18">
        <v>12454.307816382599</v>
      </c>
      <c r="J18">
        <v>1.4421570487533399E-4</v>
      </c>
      <c r="K18">
        <v>201.72141821</v>
      </c>
      <c r="L18" s="1">
        <v>7.1492509895602705E-7</v>
      </c>
    </row>
    <row r="19" spans="1:12" x14ac:dyDescent="0.3">
      <c r="A19">
        <v>33</v>
      </c>
      <c r="B19" t="s">
        <v>23</v>
      </c>
      <c r="C19" t="s">
        <v>14</v>
      </c>
      <c r="D19" t="s">
        <v>24</v>
      </c>
      <c r="E19">
        <v>86.744209464038505</v>
      </c>
      <c r="F19">
        <v>2.6106980157824401E-2</v>
      </c>
      <c r="G19">
        <v>38.3039322799766</v>
      </c>
      <c r="H19">
        <v>459.594307556329</v>
      </c>
      <c r="I19">
        <v>12454.307816382599</v>
      </c>
      <c r="J19">
        <v>1.27430956619053E-3</v>
      </c>
      <c r="K19">
        <v>201.72141821</v>
      </c>
      <c r="L19" s="1">
        <v>6.3171753277281098E-6</v>
      </c>
    </row>
    <row r="20" spans="1:12" x14ac:dyDescent="0.3">
      <c r="A20">
        <v>35</v>
      </c>
      <c r="B20" t="s">
        <v>23</v>
      </c>
      <c r="C20" t="s">
        <v>15</v>
      </c>
      <c r="D20" t="s">
        <v>24</v>
      </c>
      <c r="E20">
        <v>86.942435512448995</v>
      </c>
      <c r="F20">
        <v>2.7979424206985602E-2</v>
      </c>
      <c r="G20">
        <v>35.740549648277899</v>
      </c>
      <c r="H20">
        <v>994.98258437428899</v>
      </c>
      <c r="I20">
        <v>12454.307816382599</v>
      </c>
      <c r="J20">
        <v>7.4435391959268402E-4</v>
      </c>
      <c r="K20">
        <v>201.72141821</v>
      </c>
      <c r="L20" s="1">
        <v>3.69000935149971E-6</v>
      </c>
    </row>
    <row r="21" spans="1:12" x14ac:dyDescent="0.3">
      <c r="C21" t="s">
        <v>18</v>
      </c>
      <c r="E21">
        <f>AVERAGE(E18:E20)</f>
        <v>85.375403042902136</v>
      </c>
      <c r="F21">
        <f t="shared" ref="F21" si="22">AVERAGE(F18:F20)</f>
        <v>8.2610228119938664E-2</v>
      </c>
      <c r="G21">
        <f t="shared" ref="G21" si="23">AVERAGE(G18:G20)</f>
        <v>26.40197487669219</v>
      </c>
      <c r="H21">
        <f t="shared" ref="H21" si="24">AVERAGE(H18:H20)</f>
        <v>1991.8945201634426</v>
      </c>
      <c r="I21">
        <f t="shared" ref="I21" si="25">AVERAGE(I18:I20)</f>
        <v>12454.307816382599</v>
      </c>
      <c r="J21">
        <f t="shared" ref="J21" si="26">AVERAGE(J18:J20)</f>
        <v>7.2095973021951601E-4</v>
      </c>
      <c r="K21">
        <f t="shared" ref="K21" si="27">AVERAGE(K18:K20)</f>
        <v>201.72141821</v>
      </c>
      <c r="L21">
        <f t="shared" ref="L21" si="28">AVERAGE(L18:L20)</f>
        <v>3.5740365927279492E-6</v>
      </c>
    </row>
    <row r="22" spans="1:12" x14ac:dyDescent="0.3">
      <c r="A22">
        <v>36</v>
      </c>
      <c r="B22" t="s">
        <v>25</v>
      </c>
      <c r="C22" t="s">
        <v>12</v>
      </c>
      <c r="D22" t="s">
        <v>26</v>
      </c>
      <c r="E22">
        <v>81.114663220957297</v>
      </c>
      <c r="F22">
        <v>0.19462606273098301</v>
      </c>
      <c r="G22">
        <v>5.1380580070728898</v>
      </c>
      <c r="H22">
        <v>4516.4161604606297</v>
      </c>
      <c r="I22">
        <v>11372.765900382599</v>
      </c>
      <c r="J22">
        <v>1.4859165991150801E-4</v>
      </c>
      <c r="K22">
        <v>185.30506678999899</v>
      </c>
      <c r="L22" s="1">
        <v>8.0187586063095505E-7</v>
      </c>
    </row>
    <row r="23" spans="1:12" x14ac:dyDescent="0.3">
      <c r="A23">
        <v>39</v>
      </c>
      <c r="B23" t="s">
        <v>25</v>
      </c>
      <c r="C23" t="s">
        <v>14</v>
      </c>
      <c r="D23" t="s">
        <v>26</v>
      </c>
      <c r="E23">
        <v>89.770170259295696</v>
      </c>
      <c r="F23">
        <v>2.6106980157824401E-2</v>
      </c>
      <c r="G23">
        <v>38.3039322799766</v>
      </c>
      <c r="H23">
        <v>459.594307556329</v>
      </c>
      <c r="I23">
        <v>11372.765900382599</v>
      </c>
      <c r="J23">
        <v>1.3218720308614501E-3</v>
      </c>
      <c r="K23">
        <v>185.30506678999899</v>
      </c>
      <c r="L23" s="1">
        <v>7.1334910251509298E-6</v>
      </c>
    </row>
    <row r="24" spans="1:12" x14ac:dyDescent="0.3">
      <c r="A24">
        <v>41</v>
      </c>
      <c r="B24" t="s">
        <v>25</v>
      </c>
      <c r="C24" t="s">
        <v>15</v>
      </c>
      <c r="D24" t="s">
        <v>26</v>
      </c>
      <c r="E24">
        <v>89.975311169860007</v>
      </c>
      <c r="F24">
        <v>2.7979424206985602E-2</v>
      </c>
      <c r="G24">
        <v>35.740549648277899</v>
      </c>
      <c r="H24">
        <v>994.98258437428899</v>
      </c>
      <c r="I24">
        <v>11372.765900382599</v>
      </c>
      <c r="J24">
        <v>7.6150673268753099E-4</v>
      </c>
      <c r="K24">
        <v>185.30506678999899</v>
      </c>
      <c r="L24" s="1">
        <v>4.1094760433643197E-6</v>
      </c>
    </row>
    <row r="25" spans="1:12" x14ac:dyDescent="0.3">
      <c r="C25" t="s">
        <v>18</v>
      </c>
      <c r="E25">
        <f>AVERAGE(E22:E24)</f>
        <v>86.953381550037662</v>
      </c>
      <c r="F25">
        <f t="shared" ref="F25" si="29">AVERAGE(F22:F24)</f>
        <v>8.2904155698597673E-2</v>
      </c>
      <c r="G25">
        <f t="shared" ref="G25" si="30">AVERAGE(G22:G24)</f>
        <v>26.394179978442462</v>
      </c>
      <c r="H25">
        <f t="shared" ref="H25" si="31">AVERAGE(H22:H24)</f>
        <v>1990.3310174637493</v>
      </c>
      <c r="I25">
        <f t="shared" ref="I25" si="32">AVERAGE(I22:I24)</f>
        <v>11372.765900382599</v>
      </c>
      <c r="J25">
        <f t="shared" ref="J25" si="33">AVERAGE(J22:J24)</f>
        <v>7.4399014115349637E-4</v>
      </c>
      <c r="K25">
        <f t="shared" ref="K25" si="34">AVERAGE(K22:K24)</f>
        <v>185.30506678999896</v>
      </c>
      <c r="L25">
        <f t="shared" ref="L25" si="35">AVERAGE(L22:L24)</f>
        <v>4.0149476430487345E-6</v>
      </c>
    </row>
    <row r="26" spans="1:12" x14ac:dyDescent="0.3">
      <c r="A26">
        <v>18</v>
      </c>
      <c r="B26" t="s">
        <v>21</v>
      </c>
      <c r="C26" t="s">
        <v>12</v>
      </c>
      <c r="D26" t="s">
        <v>22</v>
      </c>
      <c r="E26">
        <v>59.399098009115903</v>
      </c>
      <c r="F26">
        <v>4.0782287889612898E-2</v>
      </c>
      <c r="G26">
        <v>24.520448747425299</v>
      </c>
      <c r="H26">
        <v>2084.73177969161</v>
      </c>
      <c r="I26">
        <v>10646.8875907123</v>
      </c>
      <c r="J26">
        <v>3.9699298228592598E-4</v>
      </c>
      <c r="K26">
        <v>315.60552031999998</v>
      </c>
      <c r="L26" s="1">
        <v>1.2578771812464E-6</v>
      </c>
    </row>
    <row r="27" spans="1:12" x14ac:dyDescent="0.3">
      <c r="A27">
        <v>21</v>
      </c>
      <c r="B27" t="s">
        <v>21</v>
      </c>
      <c r="C27" t="s">
        <v>14</v>
      </c>
      <c r="D27" t="s">
        <v>22</v>
      </c>
      <c r="E27">
        <v>66.935038161466196</v>
      </c>
      <c r="F27">
        <v>5.1968114958121101E-3</v>
      </c>
      <c r="G27">
        <v>192.425682710611</v>
      </c>
      <c r="H27">
        <v>204.24466889146899</v>
      </c>
      <c r="I27">
        <v>10646.8875907123</v>
      </c>
      <c r="J27">
        <v>3.8524579977900798E-3</v>
      </c>
      <c r="K27">
        <v>315.60552031999998</v>
      </c>
      <c r="L27" s="1">
        <v>1.22065608798096E-5</v>
      </c>
    </row>
    <row r="28" spans="1:12" x14ac:dyDescent="0.3">
      <c r="A28">
        <v>23</v>
      </c>
      <c r="B28" t="s">
        <v>21</v>
      </c>
      <c r="C28" t="s">
        <v>15</v>
      </c>
      <c r="D28" t="s">
        <v>22</v>
      </c>
      <c r="E28">
        <v>68.255243042568594</v>
      </c>
      <c r="F28">
        <v>6.1544808152147199E-3</v>
      </c>
      <c r="G28">
        <v>162.48324270145699</v>
      </c>
      <c r="H28">
        <v>449.21822441637897</v>
      </c>
      <c r="I28">
        <v>10646.8875907123</v>
      </c>
      <c r="J28">
        <v>1.9427121771865099E-3</v>
      </c>
      <c r="K28">
        <v>315.60552031999998</v>
      </c>
      <c r="L28" s="1">
        <v>6.1555075944702998E-6</v>
      </c>
    </row>
    <row r="29" spans="1:12" x14ac:dyDescent="0.3">
      <c r="C29" t="s">
        <v>18</v>
      </c>
      <c r="E29">
        <f>AVERAGE(E26:E28)</f>
        <v>64.863126404383564</v>
      </c>
      <c r="F29">
        <f t="shared" ref="F29" si="36">AVERAGE(F26:F28)</f>
        <v>1.737786006687991E-2</v>
      </c>
      <c r="G29">
        <f t="shared" ref="G29" si="37">AVERAGE(G26:G28)</f>
        <v>126.47645805316442</v>
      </c>
      <c r="H29">
        <f t="shared" ref="H29" si="38">AVERAGE(H26:H28)</f>
        <v>912.73155766648597</v>
      </c>
      <c r="I29">
        <f t="shared" ref="I29" si="39">AVERAGE(I26:I28)</f>
        <v>10646.8875907123</v>
      </c>
      <c r="J29">
        <f t="shared" ref="J29" si="40">AVERAGE(J26:J28)</f>
        <v>2.0640543857541722E-3</v>
      </c>
      <c r="K29">
        <f t="shared" ref="K29" si="41">AVERAGE(K26:K28)</f>
        <v>315.60552031999998</v>
      </c>
      <c r="L29">
        <f t="shared" ref="L29" si="42">AVERAGE(L26:L28)</f>
        <v>6.5399818851754335E-6</v>
      </c>
    </row>
    <row r="30" spans="1:12" x14ac:dyDescent="0.3">
      <c r="A30">
        <v>24</v>
      </c>
      <c r="B30" t="s">
        <v>27</v>
      </c>
      <c r="C30" t="s">
        <v>12</v>
      </c>
      <c r="D30" t="s">
        <v>28</v>
      </c>
      <c r="E30">
        <v>65.090007308498699</v>
      </c>
      <c r="F30">
        <v>4.0782287889612898E-2</v>
      </c>
      <c r="G30">
        <v>24.520448747425299</v>
      </c>
      <c r="H30">
        <v>2084.7310671742798</v>
      </c>
      <c r="I30">
        <v>9453.5261827123195</v>
      </c>
      <c r="J30">
        <v>4.0481445941352098E-4</v>
      </c>
      <c r="K30">
        <v>285.51542432000002</v>
      </c>
      <c r="L30" s="1">
        <v>1.4178374439056999E-6</v>
      </c>
    </row>
    <row r="31" spans="1:12" x14ac:dyDescent="0.3">
      <c r="A31">
        <v>27</v>
      </c>
      <c r="B31" t="s">
        <v>27</v>
      </c>
      <c r="C31" t="s">
        <v>14</v>
      </c>
      <c r="D31" t="s">
        <v>28</v>
      </c>
      <c r="E31">
        <v>73.347975949391099</v>
      </c>
      <c r="F31">
        <v>5.1968114958121101E-3</v>
      </c>
      <c r="G31">
        <v>192.425682710611</v>
      </c>
      <c r="H31">
        <v>204.24466889146899</v>
      </c>
      <c r="I31">
        <v>9453.5261827123195</v>
      </c>
      <c r="J31">
        <v>3.9467525858712304E-3</v>
      </c>
      <c r="K31">
        <v>285.51542432000002</v>
      </c>
      <c r="L31" s="1">
        <v>1.3823255241887701E-5</v>
      </c>
    </row>
    <row r="32" spans="1:12" x14ac:dyDescent="0.3">
      <c r="A32">
        <v>29</v>
      </c>
      <c r="B32" t="s">
        <v>27</v>
      </c>
      <c r="C32" t="s">
        <v>15</v>
      </c>
      <c r="D32" t="s">
        <v>28</v>
      </c>
      <c r="E32">
        <v>74.794667525688894</v>
      </c>
      <c r="F32">
        <v>6.1544808152147199E-3</v>
      </c>
      <c r="G32">
        <v>162.48324270145699</v>
      </c>
      <c r="H32">
        <v>449.21822441637897</v>
      </c>
      <c r="I32">
        <v>9453.5261827123195</v>
      </c>
      <c r="J32">
        <v>1.9708325845522998E-3</v>
      </c>
      <c r="K32">
        <v>285.51542432000002</v>
      </c>
      <c r="L32" s="1">
        <v>6.9027184406802098E-6</v>
      </c>
    </row>
    <row r="33" spans="1:12" x14ac:dyDescent="0.3">
      <c r="C33" t="s">
        <v>18</v>
      </c>
      <c r="E33">
        <f>AVERAGE(E30:E32)</f>
        <v>71.077550261192911</v>
      </c>
      <c r="F33">
        <f t="shared" ref="F33" si="43">AVERAGE(F30:F32)</f>
        <v>1.737786006687991E-2</v>
      </c>
      <c r="G33">
        <f t="shared" ref="G33" si="44">AVERAGE(G30:G32)</f>
        <v>126.47645805316442</v>
      </c>
      <c r="H33">
        <f t="shared" ref="H33" si="45">AVERAGE(H30:H32)</f>
        <v>912.73132016070929</v>
      </c>
      <c r="I33">
        <f t="shared" ref="I33" si="46">AVERAGE(I30:I32)</f>
        <v>9453.5261827123195</v>
      </c>
      <c r="J33">
        <f t="shared" ref="J33" si="47">AVERAGE(J30:J32)</f>
        <v>2.1074665432790174E-3</v>
      </c>
      <c r="K33">
        <f t="shared" ref="K33" si="48">AVERAGE(K30:K32)</f>
        <v>285.51542432000002</v>
      </c>
      <c r="L33">
        <f t="shared" ref="L33" si="49">AVERAGE(L30:L32)</f>
        <v>7.3812703754912035E-6</v>
      </c>
    </row>
    <row r="34" spans="1:12" x14ac:dyDescent="0.3">
      <c r="A34">
        <v>42</v>
      </c>
      <c r="B34" t="s">
        <v>29</v>
      </c>
      <c r="C34" t="s">
        <v>12</v>
      </c>
      <c r="D34" t="s">
        <v>30</v>
      </c>
      <c r="E34">
        <v>63.1285760578834</v>
      </c>
      <c r="F34">
        <v>4.1910796026348202E-2</v>
      </c>
      <c r="G34">
        <v>23.860200588204599</v>
      </c>
      <c r="H34">
        <v>2086.5951324870698</v>
      </c>
      <c r="I34">
        <v>8707.6753027123195</v>
      </c>
      <c r="J34">
        <v>4.0790674424885702E-4</v>
      </c>
      <c r="K34">
        <v>264.91368632000001</v>
      </c>
      <c r="L34" s="1">
        <v>1.53977225531537E-6</v>
      </c>
    </row>
    <row r="35" spans="1:12" x14ac:dyDescent="0.3">
      <c r="A35">
        <v>45</v>
      </c>
      <c r="B35" t="s">
        <v>29</v>
      </c>
      <c r="C35" t="s">
        <v>14</v>
      </c>
      <c r="D35" t="s">
        <v>30</v>
      </c>
      <c r="E35">
        <v>78.019821551263206</v>
      </c>
      <c r="F35">
        <v>5.1968114958121101E-3</v>
      </c>
      <c r="G35">
        <v>192.425682710611</v>
      </c>
      <c r="H35">
        <v>204.24466889146899</v>
      </c>
      <c r="I35">
        <v>8707.6753027123195</v>
      </c>
      <c r="J35">
        <v>4.0080671810029398E-3</v>
      </c>
      <c r="K35">
        <v>264.91368632000001</v>
      </c>
      <c r="L35" s="1">
        <v>1.51297097431253E-5</v>
      </c>
    </row>
    <row r="36" spans="1:12" x14ac:dyDescent="0.3">
      <c r="A36">
        <v>47</v>
      </c>
      <c r="B36" t="s">
        <v>29</v>
      </c>
      <c r="C36" t="s">
        <v>15</v>
      </c>
      <c r="D36" t="s">
        <v>30</v>
      </c>
      <c r="E36">
        <v>79.558659087834698</v>
      </c>
      <c r="F36">
        <v>6.1544808152147199E-3</v>
      </c>
      <c r="G36">
        <v>162.48324270145699</v>
      </c>
      <c r="H36">
        <v>449.21822441637897</v>
      </c>
      <c r="I36">
        <v>8707.6753027123195</v>
      </c>
      <c r="J36">
        <v>1.9888250109861201E-3</v>
      </c>
      <c r="K36">
        <v>264.91368632000001</v>
      </c>
      <c r="L36" s="1">
        <v>7.5074453064827403E-6</v>
      </c>
    </row>
    <row r="37" spans="1:12" x14ac:dyDescent="0.3">
      <c r="C37" t="s">
        <v>18</v>
      </c>
      <c r="E37">
        <f>AVERAGE(E34:E36)</f>
        <v>73.569018898993761</v>
      </c>
      <c r="F37">
        <f t="shared" ref="F37" si="50">AVERAGE(F34:F36)</f>
        <v>1.7754029445791675E-2</v>
      </c>
      <c r="G37">
        <f t="shared" ref="G37" si="51">AVERAGE(G34:G36)</f>
        <v>126.2563753334242</v>
      </c>
      <c r="H37">
        <f t="shared" ref="H37" si="52">AVERAGE(H34:H36)</f>
        <v>913.35267526497262</v>
      </c>
      <c r="I37">
        <f t="shared" ref="I37" si="53">AVERAGE(I34:I36)</f>
        <v>8707.6753027123195</v>
      </c>
      <c r="J37">
        <f t="shared" ref="J37" si="54">AVERAGE(J34:J36)</f>
        <v>2.1349329787459723E-3</v>
      </c>
      <c r="K37">
        <f t="shared" ref="K37" si="55">AVERAGE(K34:K36)</f>
        <v>264.91368632000001</v>
      </c>
      <c r="L37">
        <f t="shared" ref="L37" si="56">AVERAGE(L34:L36)</f>
        <v>8.0589757683078029E-6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sairam varma</dc:creator>
  <cp:lastModifiedBy>sairam varma</cp:lastModifiedBy>
  <dcterms:created xsi:type="dcterms:W3CDTF">2022-03-01T15:44:22Z</dcterms:created>
  <dcterms:modified xsi:type="dcterms:W3CDTF">2022-03-01T15:59:11Z</dcterms:modified>
</cp:coreProperties>
</file>