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venkat\College shizzle dizzle\Semester 3\BIO211\"/>
    </mc:Choice>
  </mc:AlternateContent>
  <xr:revisionPtr revIDLastSave="0" documentId="13_ncr:1_{0B2CC32E-F8A7-44BD-BF40-5280DB23A7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L33" i="1" s="1"/>
  <c r="I34" i="1"/>
  <c r="J34" i="1" s="1"/>
  <c r="K34" i="1" s="1"/>
  <c r="L34" i="1"/>
  <c r="I32" i="1" l="1"/>
  <c r="L32" i="1" s="1"/>
  <c r="I31" i="1"/>
  <c r="I25" i="1"/>
  <c r="I26" i="1"/>
  <c r="I24" i="1"/>
  <c r="H24" i="1"/>
  <c r="H32" i="1"/>
  <c r="H31" i="1"/>
  <c r="H30" i="1"/>
  <c r="H29" i="1"/>
  <c r="H28" i="1"/>
  <c r="H26" i="1"/>
  <c r="H25" i="1"/>
  <c r="H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  <c r="J26" i="1" l="1"/>
  <c r="K26" i="1" s="1"/>
  <c r="L26" i="1"/>
  <c r="L24" i="1"/>
  <c r="J24" i="1"/>
  <c r="K24" i="1" s="1"/>
  <c r="J25" i="1"/>
  <c r="K25" i="1" s="1"/>
  <c r="L25" i="1"/>
  <c r="J31" i="1"/>
  <c r="K31" i="1" s="1"/>
  <c r="L31" i="1"/>
  <c r="J32" i="1"/>
  <c r="K32" i="1" s="1"/>
</calcChain>
</file>

<file path=xl/sharedStrings.xml><?xml version="1.0" encoding="utf-8"?>
<sst xmlns="http://schemas.openxmlformats.org/spreadsheetml/2006/main" count="140" uniqueCount="105">
  <si>
    <t>Freq</t>
  </si>
  <si>
    <t>Acanthaceae</t>
  </si>
  <si>
    <t>Amaranthaceae</t>
  </si>
  <si>
    <t>Amaryllidaceae</t>
  </si>
  <si>
    <t>Anacardiaceae</t>
  </si>
  <si>
    <t>Annonaceae</t>
  </si>
  <si>
    <t>Apiaceae</t>
  </si>
  <si>
    <t>Apocynaceae</t>
  </si>
  <si>
    <t>Aquifoliaceae</t>
  </si>
  <si>
    <t>Araceae</t>
  </si>
  <si>
    <t>Araliaceae</t>
  </si>
  <si>
    <t>Asparagaceae</t>
  </si>
  <si>
    <t>Asphodelaceae</t>
  </si>
  <si>
    <t>asteraceae</t>
  </si>
  <si>
    <t>Asteraceae</t>
  </si>
  <si>
    <t>Balsaminaceae</t>
  </si>
  <si>
    <t>Basellaceae</t>
  </si>
  <si>
    <t>Bignoniaceae</t>
  </si>
  <si>
    <t>Bixaceae</t>
  </si>
  <si>
    <t>Boraginaceae</t>
  </si>
  <si>
    <t>Braconidae</t>
  </si>
  <si>
    <t>Cactaceae</t>
  </si>
  <si>
    <t>Cannabaceae</t>
  </si>
  <si>
    <t>Cannaceae</t>
  </si>
  <si>
    <t>Caprifoliaceae</t>
  </si>
  <si>
    <t>Caricaceae</t>
  </si>
  <si>
    <t>Combretaceae</t>
  </si>
  <si>
    <t>Commelinaceae</t>
  </si>
  <si>
    <t>Convolvulaceae</t>
  </si>
  <si>
    <t>Costaceae</t>
  </si>
  <si>
    <t>Crassulaceae</t>
  </si>
  <si>
    <t>Cucurbitaceae</t>
  </si>
  <si>
    <t>Dilleniaceae</t>
  </si>
  <si>
    <t>Elaeagnaceae</t>
  </si>
  <si>
    <t>Euphorbiaceae</t>
  </si>
  <si>
    <t>Fabaceae</t>
  </si>
  <si>
    <t>Fagaceae</t>
  </si>
  <si>
    <t>Lamiaceae</t>
  </si>
  <si>
    <t>Linderniaceae</t>
  </si>
  <si>
    <t>Lythraceae</t>
  </si>
  <si>
    <t>Malpighiaceae</t>
  </si>
  <si>
    <t>Malvaceae</t>
  </si>
  <si>
    <t>Meliaceae</t>
  </si>
  <si>
    <t>Moraceae</t>
  </si>
  <si>
    <t>Moringaceae</t>
  </si>
  <si>
    <t>Muntingiaceae</t>
  </si>
  <si>
    <t>Musaceae</t>
  </si>
  <si>
    <t>Myrtaceae</t>
  </si>
  <si>
    <t>Nyctaginaceae</t>
  </si>
  <si>
    <t>Oleaceae</t>
  </si>
  <si>
    <t>Oxalidaceae</t>
  </si>
  <si>
    <t>Papaveraceae</t>
  </si>
  <si>
    <t>Passifloraceae</t>
  </si>
  <si>
    <t>Petiveriaceae</t>
  </si>
  <si>
    <t>Phyllanthaceae</t>
  </si>
  <si>
    <t>Plumbaginaceae</t>
  </si>
  <si>
    <t>Poaceae</t>
  </si>
  <si>
    <t>Polygonaceae</t>
  </si>
  <si>
    <t>Pontederiaceae</t>
  </si>
  <si>
    <t>Portulacaceae</t>
  </si>
  <si>
    <t>Proteaceae</t>
  </si>
  <si>
    <t>Ranunculaceae</t>
  </si>
  <si>
    <t>Rhamnaceae</t>
  </si>
  <si>
    <t>Rosaceae</t>
  </si>
  <si>
    <t>Rubiaceae</t>
  </si>
  <si>
    <t>Rutaceae</t>
  </si>
  <si>
    <t>Salicaceae</t>
  </si>
  <si>
    <t>Santalaceae</t>
  </si>
  <si>
    <t>Sapindaceae</t>
  </si>
  <si>
    <t>Sapotaceae</t>
  </si>
  <si>
    <t>Scrophulariaceae</t>
  </si>
  <si>
    <t>Solanaceae</t>
  </si>
  <si>
    <t>Styracaceae</t>
  </si>
  <si>
    <t>Talinaceae</t>
  </si>
  <si>
    <t>Ulmaceae</t>
  </si>
  <si>
    <t>Verbenaceae</t>
  </si>
  <si>
    <t>Violaceae</t>
  </si>
  <si>
    <t>Vitaceae</t>
  </si>
  <si>
    <t>Zingiberaceae</t>
  </si>
  <si>
    <t>pinnate/palmate</t>
  </si>
  <si>
    <t>simple</t>
  </si>
  <si>
    <t>simple/pinnate</t>
  </si>
  <si>
    <t>pinnate</t>
  </si>
  <si>
    <t>Percentage</t>
  </si>
  <si>
    <t>Leaf type</t>
  </si>
  <si>
    <t>Compound</t>
  </si>
  <si>
    <t>compound</t>
  </si>
  <si>
    <t>both</t>
  </si>
  <si>
    <t>details</t>
  </si>
  <si>
    <t>Total observations with leaf type</t>
  </si>
  <si>
    <t>sum of simple leaves</t>
  </si>
  <si>
    <t>sum of both</t>
  </si>
  <si>
    <t>sum of compound leaves</t>
  </si>
  <si>
    <t>n/N</t>
  </si>
  <si>
    <t>log(n/N)</t>
  </si>
  <si>
    <t>Shanon</t>
  </si>
  <si>
    <t>Simpson</t>
  </si>
  <si>
    <t>amount of compound leaves</t>
  </si>
  <si>
    <t>amount of pinnate leaves</t>
  </si>
  <si>
    <t>amount of palmate leaves</t>
  </si>
  <si>
    <t>amount of both palmate and pinnate</t>
  </si>
  <si>
    <t>amount of only pinnate leaves</t>
  </si>
  <si>
    <t>amount of only palmate leaves</t>
  </si>
  <si>
    <t>Family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</si>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</sst>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zoomScaleNormal="100" workbookViewId="0">
      <selection activeCell="J33" sqref="J33:K33"/>
    </sheetView>
  </sheetViews>
  <sheetFormatPr defaultColWidth="8.77734375" defaultRowHeight="14.4" x14ac:dyDescent="0.3"/>
  <cols>
    <col min="2" max="2" width="14.77734375" customWidth="1"/>
    <col min="4" max="4" width="12.33203125" customWidth="1"/>
    <col min="6" max="6" width="21.109375" bestFit="1" customWidth="1"/>
    <col min="7" max="7" width="31.33203125" customWidth="1"/>
    <col min="8" max="8" width="21.109375" bestFit="1" customWidth="1"/>
    <col min="9" max="9" width="17.21875" customWidth="1"/>
    <col min="10" max="10" width="15.33203125" customWidth="1"/>
    <col min="11" max="11" width="13.44140625" customWidth="1"/>
    <col min="12" max="12" width="13.21875" customWidth="1"/>
  </cols>
  <sheetData>
    <row r="1" spans="1:7" x14ac:dyDescent="0.3">
      <c r="A1" t="s">
        <v>104</v>
      </c>
      <c r="B1" t="s">
        <v>103</v>
      </c>
      <c r="C1" t="s">
        <v>0</v>
      </c>
      <c r="D1" t="s">
        <v>83</v>
      </c>
      <c r="F1" t="s">
        <v>84</v>
      </c>
      <c r="G1" t="s">
        <v>88</v>
      </c>
    </row>
    <row r="2" spans="1:7" x14ac:dyDescent="0.3">
      <c r="A2">
        <v>1</v>
      </c>
      <c r="B2" t="s">
        <v>35</v>
      </c>
      <c r="C2">
        <v>79</v>
      </c>
      <c r="D2">
        <f>C2/7.77</f>
        <v>10.167310167310168</v>
      </c>
      <c r="F2" t="s">
        <v>85</v>
      </c>
      <c r="G2" t="s">
        <v>79</v>
      </c>
    </row>
    <row r="3" spans="1:7" x14ac:dyDescent="0.3">
      <c r="A3">
        <v>2</v>
      </c>
      <c r="B3" t="s">
        <v>7</v>
      </c>
      <c r="C3">
        <v>70</v>
      </c>
      <c r="D3">
        <f t="shared" ref="D3:D66" si="0">C3/7.77</f>
        <v>9.0090090090090094</v>
      </c>
      <c r="F3" t="s">
        <v>80</v>
      </c>
      <c r="G3" t="s">
        <v>80</v>
      </c>
    </row>
    <row r="4" spans="1:7" x14ac:dyDescent="0.3">
      <c r="A4">
        <v>3</v>
      </c>
      <c r="B4" t="s">
        <v>42</v>
      </c>
      <c r="C4">
        <v>68</v>
      </c>
      <c r="D4">
        <f t="shared" si="0"/>
        <v>8.7516087516087513</v>
      </c>
      <c r="F4" t="s">
        <v>85</v>
      </c>
      <c r="G4" t="s">
        <v>82</v>
      </c>
    </row>
    <row r="5" spans="1:7" x14ac:dyDescent="0.3">
      <c r="A5">
        <v>4</v>
      </c>
      <c r="B5" t="s">
        <v>64</v>
      </c>
      <c r="C5">
        <v>59</v>
      </c>
      <c r="D5">
        <f t="shared" si="0"/>
        <v>7.5933075933075935</v>
      </c>
      <c r="F5" t="s">
        <v>80</v>
      </c>
      <c r="G5" t="s">
        <v>80</v>
      </c>
    </row>
    <row r="6" spans="1:7" x14ac:dyDescent="0.3">
      <c r="A6">
        <v>5</v>
      </c>
      <c r="B6" t="s">
        <v>34</v>
      </c>
      <c r="C6">
        <v>51</v>
      </c>
      <c r="D6">
        <f t="shared" si="0"/>
        <v>6.5637065637065639</v>
      </c>
      <c r="F6" t="s">
        <v>80</v>
      </c>
      <c r="G6" t="s">
        <v>80</v>
      </c>
    </row>
    <row r="7" spans="1:7" x14ac:dyDescent="0.3">
      <c r="A7">
        <v>6</v>
      </c>
      <c r="B7" t="s">
        <v>17</v>
      </c>
      <c r="C7">
        <v>39</v>
      </c>
      <c r="D7">
        <f t="shared" si="0"/>
        <v>5.0193050193050199</v>
      </c>
      <c r="F7" t="s">
        <v>86</v>
      </c>
      <c r="G7" t="s">
        <v>79</v>
      </c>
    </row>
    <row r="8" spans="1:7" x14ac:dyDescent="0.3">
      <c r="A8">
        <v>7</v>
      </c>
      <c r="B8" t="s">
        <v>14</v>
      </c>
      <c r="C8">
        <v>32</v>
      </c>
      <c r="D8">
        <f t="shared" si="0"/>
        <v>4.1184041184041185</v>
      </c>
      <c r="F8" t="s">
        <v>80</v>
      </c>
      <c r="G8" t="s">
        <v>80</v>
      </c>
    </row>
    <row r="9" spans="1:7" x14ac:dyDescent="0.3">
      <c r="A9">
        <v>8</v>
      </c>
      <c r="B9" t="s">
        <v>41</v>
      </c>
      <c r="C9">
        <v>25</v>
      </c>
      <c r="D9">
        <f t="shared" si="0"/>
        <v>3.2175032175032179</v>
      </c>
      <c r="F9" t="s">
        <v>80</v>
      </c>
      <c r="G9" t="s">
        <v>80</v>
      </c>
    </row>
    <row r="10" spans="1:7" x14ac:dyDescent="0.3">
      <c r="A10">
        <v>9</v>
      </c>
      <c r="B10" t="s">
        <v>55</v>
      </c>
      <c r="C10">
        <v>24</v>
      </c>
      <c r="D10">
        <f t="shared" si="0"/>
        <v>3.0888030888030888</v>
      </c>
      <c r="F10" t="s">
        <v>80</v>
      </c>
      <c r="G10" t="s">
        <v>80</v>
      </c>
    </row>
    <row r="11" spans="1:7" x14ac:dyDescent="0.3">
      <c r="A11">
        <v>10</v>
      </c>
      <c r="B11" t="s">
        <v>43</v>
      </c>
      <c r="C11">
        <v>19</v>
      </c>
      <c r="D11">
        <f t="shared" si="0"/>
        <v>2.4453024453024454</v>
      </c>
      <c r="F11" t="s">
        <v>80</v>
      </c>
      <c r="G11" t="s">
        <v>80</v>
      </c>
    </row>
    <row r="12" spans="1:7" x14ac:dyDescent="0.3">
      <c r="A12">
        <v>11</v>
      </c>
      <c r="B12" t="s">
        <v>48</v>
      </c>
      <c r="C12">
        <v>19</v>
      </c>
      <c r="D12">
        <f t="shared" si="0"/>
        <v>2.4453024453024454</v>
      </c>
      <c r="F12" t="s">
        <v>80</v>
      </c>
      <c r="G12" t="s">
        <v>80</v>
      </c>
    </row>
    <row r="13" spans="1:7" x14ac:dyDescent="0.3">
      <c r="A13">
        <v>12</v>
      </c>
      <c r="B13" t="s">
        <v>56</v>
      </c>
      <c r="C13">
        <v>17</v>
      </c>
      <c r="D13">
        <f t="shared" si="0"/>
        <v>2.1879021879021878</v>
      </c>
      <c r="F13" t="s">
        <v>80</v>
      </c>
      <c r="G13" t="s">
        <v>80</v>
      </c>
    </row>
    <row r="14" spans="1:7" x14ac:dyDescent="0.3">
      <c r="A14">
        <v>13</v>
      </c>
      <c r="B14" t="s">
        <v>37</v>
      </c>
      <c r="C14">
        <v>16</v>
      </c>
      <c r="D14">
        <f t="shared" si="0"/>
        <v>2.0592020592020592</v>
      </c>
      <c r="F14" t="s">
        <v>80</v>
      </c>
      <c r="G14" t="s">
        <v>80</v>
      </c>
    </row>
    <row r="15" spans="1:7" x14ac:dyDescent="0.3">
      <c r="A15">
        <v>14</v>
      </c>
      <c r="B15" t="s">
        <v>1</v>
      </c>
      <c r="C15">
        <v>15</v>
      </c>
      <c r="D15">
        <f t="shared" si="0"/>
        <v>1.9305019305019306</v>
      </c>
      <c r="F15" t="s">
        <v>80</v>
      </c>
      <c r="G15" t="s">
        <v>80</v>
      </c>
    </row>
    <row r="16" spans="1:7" x14ac:dyDescent="0.3">
      <c r="A16">
        <v>15</v>
      </c>
      <c r="B16" t="s">
        <v>71</v>
      </c>
      <c r="C16">
        <v>14</v>
      </c>
      <c r="D16">
        <f t="shared" si="0"/>
        <v>1.8018018018018018</v>
      </c>
      <c r="F16" t="s">
        <v>87</v>
      </c>
      <c r="G16" t="s">
        <v>81</v>
      </c>
    </row>
    <row r="17" spans="1:12" x14ac:dyDescent="0.3">
      <c r="A17">
        <v>16</v>
      </c>
      <c r="B17" t="s">
        <v>75</v>
      </c>
      <c r="C17">
        <v>14</v>
      </c>
      <c r="D17">
        <f t="shared" si="0"/>
        <v>1.8018018018018018</v>
      </c>
      <c r="F17" t="s">
        <v>80</v>
      </c>
      <c r="G17" t="s">
        <v>80</v>
      </c>
    </row>
    <row r="18" spans="1:12" x14ac:dyDescent="0.3">
      <c r="A18">
        <v>17</v>
      </c>
      <c r="B18" t="s">
        <v>49</v>
      </c>
      <c r="C18">
        <v>13</v>
      </c>
      <c r="D18">
        <f t="shared" si="0"/>
        <v>1.6731016731016732</v>
      </c>
      <c r="F18" t="s">
        <v>87</v>
      </c>
      <c r="G18" t="s">
        <v>81</v>
      </c>
    </row>
    <row r="19" spans="1:12" x14ac:dyDescent="0.3">
      <c r="A19">
        <v>18</v>
      </c>
      <c r="B19" t="s">
        <v>5</v>
      </c>
      <c r="C19">
        <v>12</v>
      </c>
      <c r="D19">
        <f t="shared" si="0"/>
        <v>1.5444015444015444</v>
      </c>
      <c r="F19" t="s">
        <v>80</v>
      </c>
      <c r="G19" t="s">
        <v>80</v>
      </c>
    </row>
    <row r="20" spans="1:12" x14ac:dyDescent="0.3">
      <c r="A20">
        <v>19</v>
      </c>
      <c r="B20" t="s">
        <v>2</v>
      </c>
      <c r="C20">
        <v>11</v>
      </c>
      <c r="D20">
        <f t="shared" si="0"/>
        <v>1.4157014157014158</v>
      </c>
      <c r="F20" t="s">
        <v>80</v>
      </c>
      <c r="G20" t="s">
        <v>80</v>
      </c>
    </row>
    <row r="21" spans="1:12" x14ac:dyDescent="0.3">
      <c r="A21">
        <v>20</v>
      </c>
      <c r="B21" t="s">
        <v>31</v>
      </c>
      <c r="C21">
        <v>9</v>
      </c>
      <c r="D21">
        <f t="shared" si="0"/>
        <v>1.1583011583011584</v>
      </c>
    </row>
    <row r="22" spans="1:12" x14ac:dyDescent="0.3">
      <c r="A22">
        <v>21</v>
      </c>
      <c r="B22" t="s">
        <v>47</v>
      </c>
      <c r="C22">
        <v>9</v>
      </c>
      <c r="D22">
        <f t="shared" si="0"/>
        <v>1.1583011583011584</v>
      </c>
      <c r="G22" t="s">
        <v>89</v>
      </c>
      <c r="H22">
        <f>SUM(C2:C20)</f>
        <v>597</v>
      </c>
    </row>
    <row r="23" spans="1:12" x14ac:dyDescent="0.3">
      <c r="A23">
        <v>22</v>
      </c>
      <c r="B23" t="s">
        <v>26</v>
      </c>
      <c r="C23">
        <v>8</v>
      </c>
      <c r="D23">
        <f t="shared" si="0"/>
        <v>1.0296010296010296</v>
      </c>
      <c r="I23" t="s">
        <v>93</v>
      </c>
      <c r="J23" t="s">
        <v>94</v>
      </c>
      <c r="K23" t="s">
        <v>95</v>
      </c>
      <c r="L23" t="s">
        <v>96</v>
      </c>
    </row>
    <row r="24" spans="1:12" x14ac:dyDescent="0.3">
      <c r="A24">
        <v>23</v>
      </c>
      <c r="B24" t="s">
        <v>54</v>
      </c>
      <c r="C24">
        <v>8</v>
      </c>
      <c r="D24">
        <f t="shared" si="0"/>
        <v>1.0296010296010296</v>
      </c>
      <c r="G24" t="s">
        <v>90</v>
      </c>
      <c r="H24">
        <f>SUM(C3,C6,C9,C10,C11,C8,C15,C12,C13,C14,C17,C19,C5,C20)</f>
        <v>384</v>
      </c>
      <c r="I24">
        <f>H24/597</f>
        <v>0.64321608040201006</v>
      </c>
      <c r="J24">
        <f>LN(I24)</f>
        <v>-0.4412745608048752</v>
      </c>
      <c r="K24">
        <f>J24*I24</f>
        <v>-0.28383489338203027</v>
      </c>
      <c r="L24">
        <f>I24^2</f>
        <v>0.41372692608772504</v>
      </c>
    </row>
    <row r="25" spans="1:12" x14ac:dyDescent="0.3">
      <c r="A25">
        <v>24</v>
      </c>
      <c r="B25" t="s">
        <v>12</v>
      </c>
      <c r="C25">
        <v>7</v>
      </c>
      <c r="D25">
        <f t="shared" si="0"/>
        <v>0.90090090090090091</v>
      </c>
      <c r="G25" t="s">
        <v>92</v>
      </c>
      <c r="H25">
        <f>SUM(C2,C4,C7)</f>
        <v>186</v>
      </c>
      <c r="I25">
        <f t="shared" ref="I25:I26" si="1">H25/597</f>
        <v>0.31155778894472363</v>
      </c>
      <c r="J25">
        <f t="shared" ref="J25:J26" si="2">LN(I25)</f>
        <v>-1.1661704396794008</v>
      </c>
      <c r="K25">
        <f t="shared" ref="K25:K26" si="3">J25*I25</f>
        <v>-0.36332948371921031</v>
      </c>
      <c r="L25">
        <f t="shared" ref="L25:L26" si="4">I25^2</f>
        <v>9.706825585212496E-2</v>
      </c>
    </row>
    <row r="26" spans="1:12" x14ac:dyDescent="0.3">
      <c r="A26">
        <v>25</v>
      </c>
      <c r="B26" t="s">
        <v>28</v>
      </c>
      <c r="C26">
        <v>7</v>
      </c>
      <c r="D26">
        <f t="shared" si="0"/>
        <v>0.90090090090090091</v>
      </c>
      <c r="G26" t="s">
        <v>91</v>
      </c>
      <c r="H26">
        <f>SUM(,C16,C18)</f>
        <v>27</v>
      </c>
      <c r="I26">
        <f t="shared" si="1"/>
        <v>4.5226130653266333E-2</v>
      </c>
      <c r="J26">
        <f t="shared" si="2"/>
        <v>-3.0960802473882731</v>
      </c>
      <c r="K26">
        <f t="shared" si="3"/>
        <v>-0.1400237297813792</v>
      </c>
      <c r="L26">
        <f t="shared" si="4"/>
        <v>2.0454028938663165E-3</v>
      </c>
    </row>
    <row r="27" spans="1:12" x14ac:dyDescent="0.3">
      <c r="A27">
        <v>26</v>
      </c>
      <c r="B27" t="s">
        <v>77</v>
      </c>
      <c r="C27">
        <v>7</v>
      </c>
      <c r="D27">
        <f t="shared" si="0"/>
        <v>0.90090090090090091</v>
      </c>
    </row>
    <row r="28" spans="1:12" x14ac:dyDescent="0.3">
      <c r="A28">
        <v>27</v>
      </c>
      <c r="B28" t="s">
        <v>4</v>
      </c>
      <c r="C28">
        <v>6</v>
      </c>
      <c r="D28">
        <f t="shared" si="0"/>
        <v>0.77220077220077221</v>
      </c>
      <c r="G28" t="s">
        <v>97</v>
      </c>
      <c r="H28">
        <f>H25+H26</f>
        <v>213</v>
      </c>
    </row>
    <row r="29" spans="1:12" x14ac:dyDescent="0.3">
      <c r="A29">
        <v>28</v>
      </c>
      <c r="B29" t="s">
        <v>52</v>
      </c>
      <c r="C29">
        <v>6</v>
      </c>
      <c r="D29">
        <f t="shared" si="0"/>
        <v>0.77220077220077221</v>
      </c>
      <c r="G29" t="s">
        <v>98</v>
      </c>
      <c r="H29">
        <f>SUM(C4,C16,C18,C7,C2)</f>
        <v>213</v>
      </c>
    </row>
    <row r="30" spans="1:12" x14ac:dyDescent="0.3">
      <c r="A30">
        <v>29</v>
      </c>
      <c r="B30" t="s">
        <v>67</v>
      </c>
      <c r="C30">
        <v>6</v>
      </c>
      <c r="D30">
        <f t="shared" si="0"/>
        <v>0.77220077220077221</v>
      </c>
      <c r="G30" t="s">
        <v>99</v>
      </c>
      <c r="H30">
        <f>SUM(C2,C7)</f>
        <v>118</v>
      </c>
      <c r="I30" t="s">
        <v>93</v>
      </c>
      <c r="J30" t="s">
        <v>94</v>
      </c>
      <c r="K30" t="s">
        <v>95</v>
      </c>
      <c r="L30" t="s">
        <v>96</v>
      </c>
    </row>
    <row r="31" spans="1:12" x14ac:dyDescent="0.3">
      <c r="A31">
        <v>30</v>
      </c>
      <c r="B31" t="s">
        <v>19</v>
      </c>
      <c r="C31">
        <v>5</v>
      </c>
      <c r="D31">
        <f t="shared" si="0"/>
        <v>0.64350064350064351</v>
      </c>
      <c r="G31" t="s">
        <v>100</v>
      </c>
      <c r="H31">
        <f>SUM(C2,C7)</f>
        <v>118</v>
      </c>
      <c r="I31">
        <f>H31/597</f>
        <v>0.19765494137353434</v>
      </c>
      <c r="J31">
        <f>LN(I31)</f>
        <v>-1.6212324889269374</v>
      </c>
      <c r="K31">
        <f>J31*I31</f>
        <v>-0.32044461255172296</v>
      </c>
      <c r="L31">
        <f>I31^2</f>
        <v>3.9067475849375297E-2</v>
      </c>
    </row>
    <row r="32" spans="1:12" x14ac:dyDescent="0.3">
      <c r="A32">
        <v>31</v>
      </c>
      <c r="B32" t="s">
        <v>23</v>
      </c>
      <c r="C32">
        <v>5</v>
      </c>
      <c r="D32">
        <f t="shared" si="0"/>
        <v>0.64350064350064351</v>
      </c>
      <c r="G32" t="s">
        <v>101</v>
      </c>
      <c r="H32">
        <f>SUM(C4,C16,C18)</f>
        <v>95</v>
      </c>
      <c r="I32">
        <f>H32/597</f>
        <v>0.15912897822445563</v>
      </c>
      <c r="J32">
        <f t="shared" ref="J32" si="5">LN(I32)</f>
        <v>-1.8380402217920611</v>
      </c>
      <c r="K32">
        <f t="shared" ref="K32:K33" si="6">J32*I32</f>
        <v>-0.29248546242922246</v>
      </c>
      <c r="L32">
        <f t="shared" ref="L32:L33" si="7">I32^2</f>
        <v>2.5322031710759273E-2</v>
      </c>
    </row>
    <row r="33" spans="1:12" x14ac:dyDescent="0.3">
      <c r="A33">
        <v>32</v>
      </c>
      <c r="B33" t="s">
        <v>39</v>
      </c>
      <c r="C33">
        <v>5</v>
      </c>
      <c r="D33">
        <f t="shared" si="0"/>
        <v>0.64350064350064351</v>
      </c>
      <c r="G33" t="s">
        <v>102</v>
      </c>
      <c r="H33">
        <v>0</v>
      </c>
      <c r="I33">
        <f t="shared" ref="I33:I34" si="8">H33/597</f>
        <v>0</v>
      </c>
      <c r="L33">
        <f t="shared" ref="L33:L34" si="9">I33^2</f>
        <v>0</v>
      </c>
    </row>
    <row r="34" spans="1:12" x14ac:dyDescent="0.3">
      <c r="A34">
        <v>33</v>
      </c>
      <c r="B34" t="s">
        <v>44</v>
      </c>
      <c r="C34">
        <v>5</v>
      </c>
      <c r="D34">
        <f t="shared" si="0"/>
        <v>0.64350064350064351</v>
      </c>
      <c r="H34">
        <v>213</v>
      </c>
      <c r="I34">
        <f t="shared" si="8"/>
        <v>0.35678391959798994</v>
      </c>
      <c r="J34">
        <f t="shared" ref="J33:J34" si="10">LN(I34)</f>
        <v>-1.030624947683177</v>
      </c>
      <c r="K34">
        <f t="shared" ref="K33:K34" si="11">J34*I34</f>
        <v>-0.36771040846987724</v>
      </c>
      <c r="L34">
        <f t="shared" si="9"/>
        <v>0.12729476528370495</v>
      </c>
    </row>
    <row r="35" spans="1:12" x14ac:dyDescent="0.3">
      <c r="A35">
        <v>34</v>
      </c>
      <c r="B35" t="s">
        <v>63</v>
      </c>
      <c r="C35">
        <v>5</v>
      </c>
      <c r="D35">
        <f t="shared" si="0"/>
        <v>0.64350064350064351</v>
      </c>
    </row>
    <row r="36" spans="1:12" x14ac:dyDescent="0.3">
      <c r="A36">
        <v>35</v>
      </c>
      <c r="B36" t="s">
        <v>65</v>
      </c>
      <c r="C36">
        <v>5</v>
      </c>
      <c r="D36">
        <f t="shared" si="0"/>
        <v>0.64350064350064351</v>
      </c>
    </row>
    <row r="37" spans="1:12" x14ac:dyDescent="0.3">
      <c r="A37">
        <v>36</v>
      </c>
      <c r="B37" t="s">
        <v>69</v>
      </c>
      <c r="C37">
        <v>5</v>
      </c>
      <c r="D37">
        <f t="shared" si="0"/>
        <v>0.64350064350064351</v>
      </c>
    </row>
    <row r="38" spans="1:12" x14ac:dyDescent="0.3">
      <c r="A38">
        <v>37</v>
      </c>
      <c r="B38" t="s">
        <v>57</v>
      </c>
      <c r="C38">
        <v>4</v>
      </c>
      <c r="D38">
        <f t="shared" si="0"/>
        <v>0.51480051480051481</v>
      </c>
    </row>
    <row r="39" spans="1:12" x14ac:dyDescent="0.3">
      <c r="A39">
        <v>38</v>
      </c>
      <c r="B39" t="s">
        <v>62</v>
      </c>
      <c r="C39">
        <v>4</v>
      </c>
      <c r="D39">
        <f t="shared" si="0"/>
        <v>0.51480051480051481</v>
      </c>
    </row>
    <row r="40" spans="1:12" x14ac:dyDescent="0.3">
      <c r="A40">
        <v>39</v>
      </c>
      <c r="B40" t="s">
        <v>3</v>
      </c>
      <c r="C40">
        <v>3</v>
      </c>
      <c r="D40">
        <f t="shared" si="0"/>
        <v>0.38610038610038611</v>
      </c>
    </row>
    <row r="41" spans="1:12" x14ac:dyDescent="0.3">
      <c r="A41">
        <v>40</v>
      </c>
      <c r="B41" t="s">
        <v>6</v>
      </c>
      <c r="C41">
        <v>3</v>
      </c>
      <c r="D41">
        <f t="shared" si="0"/>
        <v>0.38610038610038611</v>
      </c>
    </row>
    <row r="42" spans="1:12" x14ac:dyDescent="0.3">
      <c r="A42">
        <v>41</v>
      </c>
      <c r="B42" t="s">
        <v>10</v>
      </c>
      <c r="C42">
        <v>3</v>
      </c>
      <c r="D42">
        <f t="shared" si="0"/>
        <v>0.38610038610038611</v>
      </c>
    </row>
    <row r="43" spans="1:12" x14ac:dyDescent="0.3">
      <c r="A43">
        <v>42</v>
      </c>
      <c r="B43" t="s">
        <v>11</v>
      </c>
      <c r="C43">
        <v>3</v>
      </c>
      <c r="D43">
        <f t="shared" si="0"/>
        <v>0.38610038610038611</v>
      </c>
    </row>
    <row r="44" spans="1:12" x14ac:dyDescent="0.3">
      <c r="A44">
        <v>43</v>
      </c>
      <c r="B44" t="s">
        <v>25</v>
      </c>
      <c r="C44">
        <v>3</v>
      </c>
      <c r="D44">
        <f t="shared" si="0"/>
        <v>0.38610038610038611</v>
      </c>
    </row>
    <row r="45" spans="1:12" x14ac:dyDescent="0.3">
      <c r="A45">
        <v>44</v>
      </c>
      <c r="B45" t="s">
        <v>45</v>
      </c>
      <c r="C45">
        <v>3</v>
      </c>
      <c r="D45">
        <f t="shared" si="0"/>
        <v>0.38610038610038611</v>
      </c>
    </row>
    <row r="46" spans="1:12" x14ac:dyDescent="0.3">
      <c r="A46">
        <v>45</v>
      </c>
      <c r="B46" t="s">
        <v>9</v>
      </c>
      <c r="C46">
        <v>2</v>
      </c>
      <c r="D46">
        <f t="shared" si="0"/>
        <v>0.2574002574002574</v>
      </c>
    </row>
    <row r="47" spans="1:12" x14ac:dyDescent="0.3">
      <c r="A47">
        <v>46</v>
      </c>
      <c r="B47" t="s">
        <v>15</v>
      </c>
      <c r="C47">
        <v>2</v>
      </c>
      <c r="D47">
        <f t="shared" si="0"/>
        <v>0.2574002574002574</v>
      </c>
    </row>
    <row r="48" spans="1:12" x14ac:dyDescent="0.3">
      <c r="A48">
        <v>47</v>
      </c>
      <c r="B48" t="s">
        <v>18</v>
      </c>
      <c r="C48">
        <v>2</v>
      </c>
      <c r="D48">
        <f t="shared" si="0"/>
        <v>0.2574002574002574</v>
      </c>
    </row>
    <row r="49" spans="1:4" x14ac:dyDescent="0.3">
      <c r="A49">
        <v>48</v>
      </c>
      <c r="B49" t="s">
        <v>21</v>
      </c>
      <c r="C49">
        <v>2</v>
      </c>
      <c r="D49">
        <f t="shared" si="0"/>
        <v>0.2574002574002574</v>
      </c>
    </row>
    <row r="50" spans="1:4" x14ac:dyDescent="0.3">
      <c r="A50">
        <v>49</v>
      </c>
      <c r="B50" t="s">
        <v>22</v>
      </c>
      <c r="C50">
        <v>2</v>
      </c>
      <c r="D50">
        <f t="shared" si="0"/>
        <v>0.2574002574002574</v>
      </c>
    </row>
    <row r="51" spans="1:4" x14ac:dyDescent="0.3">
      <c r="A51">
        <v>50</v>
      </c>
      <c r="B51" t="s">
        <v>27</v>
      </c>
      <c r="C51">
        <v>2</v>
      </c>
      <c r="D51">
        <f t="shared" si="0"/>
        <v>0.2574002574002574</v>
      </c>
    </row>
    <row r="52" spans="1:4" x14ac:dyDescent="0.3">
      <c r="A52">
        <v>51</v>
      </c>
      <c r="B52" t="s">
        <v>36</v>
      </c>
      <c r="C52">
        <v>2</v>
      </c>
      <c r="D52">
        <f t="shared" si="0"/>
        <v>0.2574002574002574</v>
      </c>
    </row>
    <row r="53" spans="1:4" x14ac:dyDescent="0.3">
      <c r="A53">
        <v>52</v>
      </c>
      <c r="B53" t="s">
        <v>46</v>
      </c>
      <c r="C53">
        <v>2</v>
      </c>
      <c r="D53">
        <f t="shared" si="0"/>
        <v>0.2574002574002574</v>
      </c>
    </row>
    <row r="54" spans="1:4" x14ac:dyDescent="0.3">
      <c r="A54">
        <v>53</v>
      </c>
      <c r="B54" t="s">
        <v>50</v>
      </c>
      <c r="C54">
        <v>2</v>
      </c>
      <c r="D54">
        <f t="shared" si="0"/>
        <v>0.2574002574002574</v>
      </c>
    </row>
    <row r="55" spans="1:4" x14ac:dyDescent="0.3">
      <c r="A55">
        <v>54</v>
      </c>
      <c r="B55" t="s">
        <v>53</v>
      </c>
      <c r="C55">
        <v>2</v>
      </c>
      <c r="D55">
        <f t="shared" si="0"/>
        <v>0.2574002574002574</v>
      </c>
    </row>
    <row r="56" spans="1:4" x14ac:dyDescent="0.3">
      <c r="A56">
        <v>55</v>
      </c>
      <c r="B56" t="s">
        <v>59</v>
      </c>
      <c r="C56">
        <v>2</v>
      </c>
      <c r="D56">
        <f t="shared" si="0"/>
        <v>0.2574002574002574</v>
      </c>
    </row>
    <row r="57" spans="1:4" x14ac:dyDescent="0.3">
      <c r="A57">
        <v>56</v>
      </c>
      <c r="B57" t="s">
        <v>61</v>
      </c>
      <c r="C57">
        <v>2</v>
      </c>
      <c r="D57">
        <f t="shared" si="0"/>
        <v>0.2574002574002574</v>
      </c>
    </row>
    <row r="58" spans="1:4" x14ac:dyDescent="0.3">
      <c r="A58">
        <v>57</v>
      </c>
      <c r="B58" t="s">
        <v>8</v>
      </c>
      <c r="C58">
        <v>1</v>
      </c>
      <c r="D58">
        <f t="shared" si="0"/>
        <v>0.1287001287001287</v>
      </c>
    </row>
    <row r="59" spans="1:4" x14ac:dyDescent="0.3">
      <c r="A59">
        <v>58</v>
      </c>
      <c r="B59" t="s">
        <v>13</v>
      </c>
      <c r="C59">
        <v>1</v>
      </c>
      <c r="D59">
        <f t="shared" si="0"/>
        <v>0.1287001287001287</v>
      </c>
    </row>
    <row r="60" spans="1:4" x14ac:dyDescent="0.3">
      <c r="A60">
        <v>59</v>
      </c>
      <c r="B60" t="s">
        <v>16</v>
      </c>
      <c r="C60">
        <v>1</v>
      </c>
      <c r="D60">
        <f t="shared" si="0"/>
        <v>0.1287001287001287</v>
      </c>
    </row>
    <row r="61" spans="1:4" x14ac:dyDescent="0.3">
      <c r="A61">
        <v>60</v>
      </c>
      <c r="B61" t="s">
        <v>20</v>
      </c>
      <c r="C61">
        <v>1</v>
      </c>
      <c r="D61">
        <f t="shared" si="0"/>
        <v>0.1287001287001287</v>
      </c>
    </row>
    <row r="62" spans="1:4" x14ac:dyDescent="0.3">
      <c r="A62">
        <v>61</v>
      </c>
      <c r="B62" t="s">
        <v>24</v>
      </c>
      <c r="C62">
        <v>1</v>
      </c>
      <c r="D62">
        <f t="shared" si="0"/>
        <v>0.1287001287001287</v>
      </c>
    </row>
    <row r="63" spans="1:4" x14ac:dyDescent="0.3">
      <c r="A63">
        <v>62</v>
      </c>
      <c r="B63" t="s">
        <v>29</v>
      </c>
      <c r="C63">
        <v>1</v>
      </c>
      <c r="D63">
        <f t="shared" si="0"/>
        <v>0.1287001287001287</v>
      </c>
    </row>
    <row r="64" spans="1:4" x14ac:dyDescent="0.3">
      <c r="A64">
        <v>63</v>
      </c>
      <c r="B64" t="s">
        <v>30</v>
      </c>
      <c r="C64">
        <v>1</v>
      </c>
      <c r="D64">
        <f t="shared" si="0"/>
        <v>0.1287001287001287</v>
      </c>
    </row>
    <row r="65" spans="1:4" x14ac:dyDescent="0.3">
      <c r="A65">
        <v>64</v>
      </c>
      <c r="B65" t="s">
        <v>32</v>
      </c>
      <c r="C65">
        <v>1</v>
      </c>
      <c r="D65">
        <f t="shared" si="0"/>
        <v>0.1287001287001287</v>
      </c>
    </row>
    <row r="66" spans="1:4" x14ac:dyDescent="0.3">
      <c r="A66">
        <v>65</v>
      </c>
      <c r="B66" t="s">
        <v>33</v>
      </c>
      <c r="C66">
        <v>1</v>
      </c>
      <c r="D66">
        <f t="shared" si="0"/>
        <v>0.1287001287001287</v>
      </c>
    </row>
    <row r="67" spans="1:4" x14ac:dyDescent="0.3">
      <c r="A67">
        <v>66</v>
      </c>
      <c r="B67" t="s">
        <v>38</v>
      </c>
      <c r="C67">
        <v>1</v>
      </c>
      <c r="D67">
        <f t="shared" ref="D67:D79" si="12">C67/7.77</f>
        <v>0.1287001287001287</v>
      </c>
    </row>
    <row r="68" spans="1:4" x14ac:dyDescent="0.3">
      <c r="A68">
        <v>67</v>
      </c>
      <c r="B68" t="s">
        <v>40</v>
      </c>
      <c r="C68">
        <v>1</v>
      </c>
      <c r="D68">
        <f t="shared" si="12"/>
        <v>0.1287001287001287</v>
      </c>
    </row>
    <row r="69" spans="1:4" x14ac:dyDescent="0.3">
      <c r="A69">
        <v>68</v>
      </c>
      <c r="B69" t="s">
        <v>51</v>
      </c>
      <c r="C69">
        <v>1</v>
      </c>
      <c r="D69">
        <f t="shared" si="12"/>
        <v>0.1287001287001287</v>
      </c>
    </row>
    <row r="70" spans="1:4" x14ac:dyDescent="0.3">
      <c r="A70">
        <v>69</v>
      </c>
      <c r="B70" t="s">
        <v>58</v>
      </c>
      <c r="C70">
        <v>1</v>
      </c>
      <c r="D70">
        <f t="shared" si="12"/>
        <v>0.1287001287001287</v>
      </c>
    </row>
    <row r="71" spans="1:4" x14ac:dyDescent="0.3">
      <c r="A71">
        <v>70</v>
      </c>
      <c r="B71" t="s">
        <v>60</v>
      </c>
      <c r="C71">
        <v>1</v>
      </c>
      <c r="D71">
        <f t="shared" si="12"/>
        <v>0.1287001287001287</v>
      </c>
    </row>
    <row r="72" spans="1:4" x14ac:dyDescent="0.3">
      <c r="A72">
        <v>71</v>
      </c>
      <c r="B72" t="s">
        <v>66</v>
      </c>
      <c r="C72">
        <v>1</v>
      </c>
      <c r="D72">
        <f t="shared" si="12"/>
        <v>0.1287001287001287</v>
      </c>
    </row>
    <row r="73" spans="1:4" x14ac:dyDescent="0.3">
      <c r="A73">
        <v>72</v>
      </c>
      <c r="B73" t="s">
        <v>68</v>
      </c>
      <c r="C73">
        <v>1</v>
      </c>
      <c r="D73">
        <f t="shared" si="12"/>
        <v>0.1287001287001287</v>
      </c>
    </row>
    <row r="74" spans="1:4" x14ac:dyDescent="0.3">
      <c r="A74">
        <v>73</v>
      </c>
      <c r="B74" t="s">
        <v>70</v>
      </c>
      <c r="C74">
        <v>1</v>
      </c>
      <c r="D74">
        <f t="shared" si="12"/>
        <v>0.1287001287001287</v>
      </c>
    </row>
    <row r="75" spans="1:4" x14ac:dyDescent="0.3">
      <c r="A75">
        <v>74</v>
      </c>
      <c r="B75" t="s">
        <v>72</v>
      </c>
      <c r="C75">
        <v>1</v>
      </c>
      <c r="D75">
        <f t="shared" si="12"/>
        <v>0.1287001287001287</v>
      </c>
    </row>
    <row r="76" spans="1:4" x14ac:dyDescent="0.3">
      <c r="A76">
        <v>75</v>
      </c>
      <c r="B76" t="s">
        <v>73</v>
      </c>
      <c r="C76">
        <v>1</v>
      </c>
      <c r="D76">
        <f t="shared" si="12"/>
        <v>0.1287001287001287</v>
      </c>
    </row>
    <row r="77" spans="1:4" x14ac:dyDescent="0.3">
      <c r="A77">
        <v>76</v>
      </c>
      <c r="B77" t="s">
        <v>74</v>
      </c>
      <c r="C77">
        <v>1</v>
      </c>
      <c r="D77">
        <f t="shared" si="12"/>
        <v>0.1287001287001287</v>
      </c>
    </row>
    <row r="78" spans="1:4" x14ac:dyDescent="0.3">
      <c r="A78">
        <v>77</v>
      </c>
      <c r="B78" t="s">
        <v>76</v>
      </c>
      <c r="C78">
        <v>1</v>
      </c>
      <c r="D78">
        <f t="shared" si="12"/>
        <v>0.1287001287001287</v>
      </c>
    </row>
    <row r="79" spans="1:4" x14ac:dyDescent="0.3">
      <c r="A79">
        <v>78</v>
      </c>
      <c r="B79" t="s">
        <v>78</v>
      </c>
      <c r="C79">
        <v>1</v>
      </c>
      <c r="D79">
        <f t="shared" si="12"/>
        <v>0.1287001287001287</v>
      </c>
    </row>
  </sheetData>
  <sortState xmlns:xlrd2="http://schemas.microsoft.com/office/spreadsheetml/2017/richdata2" ref="B2:C80">
    <sortCondition descending="1" ref="C2:C80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saive</cp:lastModifiedBy>
  <dcterms:created xsi:type="dcterms:W3CDTF">2021-11-01T05:52:55Z</dcterms:created>
  <dcterms:modified xsi:type="dcterms:W3CDTF">2021-11-03T18:12:34Z</dcterms:modified>
</cp:coreProperties>
</file>