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aivenkat\College shizzle dizzle\Semester 3\BIO211\"/>
    </mc:Choice>
  </mc:AlternateContent>
  <xr:revisionPtr revIDLastSave="0" documentId="13_ncr:1_{0A1AF017-68E9-4B2A-9E2C-8FDF6B0A5A2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2" i="1" l="1"/>
  <c r="M12" i="1" s="1"/>
  <c r="L12" i="1"/>
  <c r="N11" i="1"/>
  <c r="L11" i="1"/>
  <c r="M11" i="1" s="1"/>
  <c r="K11" i="1"/>
  <c r="K10" i="1"/>
  <c r="N9" i="1"/>
  <c r="L9" i="1"/>
  <c r="M9" i="1" s="1"/>
  <c r="K9" i="1"/>
  <c r="J11" i="1"/>
  <c r="J10" i="1"/>
  <c r="J9" i="1"/>
  <c r="J8" i="1"/>
  <c r="N5" i="1"/>
  <c r="N6" i="1"/>
  <c r="N4" i="1"/>
  <c r="M5" i="1"/>
  <c r="M6" i="1"/>
  <c r="M4" i="1"/>
  <c r="L5" i="1"/>
  <c r="L6" i="1"/>
  <c r="L4" i="1"/>
  <c r="K5" i="1"/>
  <c r="K6" i="1"/>
  <c r="K4" i="1"/>
  <c r="J5" i="1"/>
  <c r="J4" i="1"/>
  <c r="J6" i="1"/>
  <c r="J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2" i="1"/>
  <c r="C79" i="1"/>
  <c r="N12" i="1" l="1"/>
  <c r="L10" i="1"/>
  <c r="M10" i="1" s="1"/>
  <c r="N10" i="1"/>
</calcChain>
</file>

<file path=xl/sharedStrings.xml><?xml version="1.0" encoding="utf-8"?>
<sst xmlns="http://schemas.openxmlformats.org/spreadsheetml/2006/main" count="221" uniqueCount="181">
  <si>
    <t>Var1</t>
  </si>
  <si>
    <t>Freq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</si>
  <si>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</si>
  <si>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</si>
  <si>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</si>
  <si>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</si>
  <si>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</si>
  <si>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</si>
  <si>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</si>
  <si>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</si>
  <si>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</si>
  <si>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</si>
  <si>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</si>
  <si>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</si>
  <si>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</si>
  <si>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</si>
  <si>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</si>
  <si>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</si>
  <si>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</si>
  <si>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</si>
  <si>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</si>
  <si>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</si>
  <si>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</si>
  <si>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</si>
  <si>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</si>
  <si>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</si>
  <si>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</si>
  <si>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</si>
  <si>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</si>
  <si>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</si>
  <si>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</si>
  <si>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</si>
  <si>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</si>
  <si>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</si>
  <si>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</si>
  <si>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</si>
  <si>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</si>
  <si>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</si>
  <si>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</si>
  <si>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</si>
  <si>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</si>
  <si>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</si>
  <si>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</si>
  <si>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</si>
  <si>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</si>
  <si>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</si>
  <si>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</si>
  <si>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</si>
  <si>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</si>
  <si>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</si>
  <si>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</si>
  <si>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</si>
  <si>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</si>
  <si>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</si>
  <si>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</si>
  <si>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</si>
  <si>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</si>
  <si>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</si>
  <si>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</si>
  <si>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</si>
  <si>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</si>
  <si>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</si>
  <si>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</si>
  <si>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</si>
  <si>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</si>
  <si>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</si>
  <si>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</si>
  <si>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</si>
  <si>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</si>
  <si>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</si>
  <si>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</si>
  <si>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</si>
  <si>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</si>
  <si>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</si>
  <si>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</si>
  <si>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</si>
  <si>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</si>
  <si>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</si>
  <si>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/>
  </si>
  <si>
    <t>Acanthaceae</t>
  </si>
  <si>
    <t>Amaranthaceae</t>
  </si>
  <si>
    <t>Amaryllidaceae</t>
  </si>
  <si>
    <t>Anacardiaceae</t>
  </si>
  <si>
    <t>Annonaceae</t>
  </si>
  <si>
    <t>Apiaceae</t>
  </si>
  <si>
    <t>Apocynaceae</t>
  </si>
  <si>
    <t>Araceae</t>
  </si>
  <si>
    <t>Arecaceae</t>
  </si>
  <si>
    <t>Asparagaceae</t>
  </si>
  <si>
    <t>Asphodelaceae</t>
  </si>
  <si>
    <t>Asteraceae</t>
  </si>
  <si>
    <t>Balsaminaceae</t>
  </si>
  <si>
    <t>Bignoniaceae</t>
  </si>
  <si>
    <t>Boraginaceae</t>
  </si>
  <si>
    <t>Brassicaceae</t>
  </si>
  <si>
    <t>Bromeliaceae</t>
  </si>
  <si>
    <t>Burseraceae</t>
  </si>
  <si>
    <t>Cactaceae</t>
  </si>
  <si>
    <t>Cannabaceae</t>
  </si>
  <si>
    <t>Cannaceae</t>
  </si>
  <si>
    <t>Caricaceae</t>
  </si>
  <si>
    <t>Caryophyllaceae</t>
  </si>
  <si>
    <t>Casuarinaceae</t>
  </si>
  <si>
    <t>Celastraceae</t>
  </si>
  <si>
    <t>Cleomaceae</t>
  </si>
  <si>
    <t>Combretaceae</t>
  </si>
  <si>
    <t>Commelinaceae</t>
  </si>
  <si>
    <t>Convolvulaceae</t>
  </si>
  <si>
    <t>Cucurbitaceae</t>
  </si>
  <si>
    <t>Cyperaceae</t>
  </si>
  <si>
    <t>Dioscoreaceae</t>
  </si>
  <si>
    <t>Ericaceae</t>
  </si>
  <si>
    <t>Euphorbiaceae</t>
  </si>
  <si>
    <t>Fabaceae</t>
  </si>
  <si>
    <t>Gesneriaceae</t>
  </si>
  <si>
    <t>Grossulariaceae</t>
  </si>
  <si>
    <t>Lamiaceae</t>
  </si>
  <si>
    <t>Linderniaceae</t>
  </si>
  <si>
    <t>Lythraceae</t>
  </si>
  <si>
    <t>Magnoliaceae</t>
  </si>
  <si>
    <t>Malvaceae</t>
  </si>
  <si>
    <t>Martyniaceae</t>
  </si>
  <si>
    <t>Meliaceae</t>
  </si>
  <si>
    <t>Moraceae</t>
  </si>
  <si>
    <t>Moringaceae</t>
  </si>
  <si>
    <t>Muntingiaceae</t>
  </si>
  <si>
    <t>Musaceae</t>
  </si>
  <si>
    <t>Myrtaceae</t>
  </si>
  <si>
    <t>Nyctaginaceae</t>
  </si>
  <si>
    <t>Oleaceae</t>
  </si>
  <si>
    <t>Oxalidaceae</t>
  </si>
  <si>
    <t>Passifloraceae</t>
  </si>
  <si>
    <t>Pedaliaceae</t>
  </si>
  <si>
    <t>Petiveriaceae</t>
  </si>
  <si>
    <t>Phyllanthaceae</t>
  </si>
  <si>
    <t>Piperaceae</t>
  </si>
  <si>
    <t>Pittosporaceae</t>
  </si>
  <si>
    <t>Plantaginaceae</t>
  </si>
  <si>
    <t>Poaceae</t>
  </si>
  <si>
    <t>Polygonaceae</t>
  </si>
  <si>
    <t>Polypodiaceae</t>
  </si>
  <si>
    <t>Portulacaceae</t>
  </si>
  <si>
    <t>Rhamnaceae</t>
  </si>
  <si>
    <t>Rosaceae</t>
  </si>
  <si>
    <t>Rubiaceae</t>
  </si>
  <si>
    <t>Rutaceae</t>
  </si>
  <si>
    <t>Salicaceae</t>
  </si>
  <si>
    <t>Solanaceae</t>
  </si>
  <si>
    <t>Talinaceae</t>
  </si>
  <si>
    <t>Urticaceae</t>
  </si>
  <si>
    <t>Verbenaceae</t>
  </si>
  <si>
    <t>Vitaceae</t>
  </si>
  <si>
    <t>Zingiberaceae</t>
  </si>
  <si>
    <t>Zygophyllaceae</t>
  </si>
  <si>
    <t>Simple</t>
  </si>
  <si>
    <t>pinnate/palmate</t>
  </si>
  <si>
    <t>mostly simple</t>
  </si>
  <si>
    <t>usually pinnate</t>
  </si>
  <si>
    <t>simple</t>
  </si>
  <si>
    <t>simple/pinnate</t>
  </si>
  <si>
    <t>Compund</t>
  </si>
  <si>
    <t>Compound mostly</t>
  </si>
  <si>
    <t>simple/palmate</t>
  </si>
  <si>
    <t>always palmate</t>
  </si>
  <si>
    <t>pinnate</t>
  </si>
  <si>
    <t>Non-specific</t>
  </si>
  <si>
    <t>palmate</t>
  </si>
  <si>
    <t>percentage</t>
  </si>
  <si>
    <t>leaf type</t>
  </si>
  <si>
    <t>Total leaves in observation</t>
  </si>
  <si>
    <t>Total simple</t>
  </si>
  <si>
    <t>Total compound</t>
  </si>
  <si>
    <t>Total that are both</t>
  </si>
  <si>
    <t>n/N</t>
  </si>
  <si>
    <t>log(n/N)</t>
  </si>
  <si>
    <t>Shanon</t>
  </si>
  <si>
    <t>Simpson</t>
  </si>
  <si>
    <t>No of compound leaves</t>
  </si>
  <si>
    <t>No. of palmate leaves</t>
  </si>
  <si>
    <t>No of pinnate leaves</t>
  </si>
  <si>
    <t>No of leaves with both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</si>
</sst>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9"/>
  <sheetViews>
    <sheetView tabSelected="1" zoomScaleNormal="100" zoomScaleSheetLayoutView="96" workbookViewId="0">
      <selection activeCell="K12" sqref="K12"/>
    </sheetView>
  </sheetViews>
  <sheetFormatPr defaultColWidth="8.77734375" defaultRowHeight="14.4" x14ac:dyDescent="0.3"/>
  <cols>
    <col min="2" max="2" width="24.44140625" customWidth="1"/>
    <col min="4" max="4" width="12.6640625" customWidth="1"/>
    <col min="5" max="5" width="15.109375" bestFit="1" customWidth="1"/>
    <col min="7" max="7" width="15.109375" bestFit="1" customWidth="1"/>
    <col min="9" max="9" width="24.5546875" customWidth="1"/>
    <col min="11" max="11" width="14.33203125" customWidth="1"/>
    <col min="12" max="12" width="14.5546875" customWidth="1"/>
    <col min="13" max="13" width="11.33203125" customWidth="1"/>
    <col min="14" max="14" width="10.77734375" customWidth="1"/>
  </cols>
  <sheetData>
    <row r="1" spans="1:14" x14ac:dyDescent="0.3">
      <c r="B1" t="s">
        <v>0</v>
      </c>
      <c r="C1" t="s">
        <v>1</v>
      </c>
      <c r="D1" t="s">
        <v>167</v>
      </c>
      <c r="E1" t="s">
        <v>168</v>
      </c>
      <c r="G1" t="s">
        <v>165</v>
      </c>
    </row>
    <row r="2" spans="1:14" x14ac:dyDescent="0.3">
      <c r="A2" t="s">
        <v>2</v>
      </c>
      <c r="B2" t="s">
        <v>85</v>
      </c>
      <c r="C2">
        <v>157</v>
      </c>
      <c r="D2">
        <f>C2/12.05</f>
        <v>13.029045643153527</v>
      </c>
      <c r="E2" t="s">
        <v>154</v>
      </c>
      <c r="G2" t="s">
        <v>158</v>
      </c>
      <c r="I2" t="s">
        <v>169</v>
      </c>
      <c r="J2">
        <f>SUM(C2:C25)</f>
        <v>1055</v>
      </c>
    </row>
    <row r="3" spans="1:14" x14ac:dyDescent="0.3">
      <c r="A3" t="s">
        <v>3</v>
      </c>
      <c r="B3" t="s">
        <v>120</v>
      </c>
      <c r="C3">
        <v>112</v>
      </c>
      <c r="D3">
        <f t="shared" ref="D3:D66" si="0">C3/12.05</f>
        <v>9.2946058091286297</v>
      </c>
      <c r="E3" t="s">
        <v>154</v>
      </c>
      <c r="G3" t="s">
        <v>158</v>
      </c>
      <c r="K3" t="s">
        <v>173</v>
      </c>
      <c r="L3" t="s">
        <v>174</v>
      </c>
      <c r="M3" t="s">
        <v>175</v>
      </c>
      <c r="N3" t="s">
        <v>176</v>
      </c>
    </row>
    <row r="4" spans="1:14" x14ac:dyDescent="0.3">
      <c r="A4" t="s">
        <v>4</v>
      </c>
      <c r="B4" t="s">
        <v>113</v>
      </c>
      <c r="C4">
        <v>98</v>
      </c>
      <c r="D4">
        <f t="shared" si="0"/>
        <v>8.1327800829875514</v>
      </c>
      <c r="E4" t="s">
        <v>155</v>
      </c>
      <c r="G4" t="s">
        <v>155</v>
      </c>
      <c r="I4" t="s">
        <v>170</v>
      </c>
      <c r="J4">
        <f>SUM(C2,C3,C5,C7,C8,C9,C10,C12,C13,C14,C17,C18,C19,C22)</f>
        <v>728</v>
      </c>
      <c r="K4">
        <f>J4/1055</f>
        <v>0.69004739336492893</v>
      </c>
      <c r="L4">
        <f>LN(K4)</f>
        <v>-0.37099499771348088</v>
      </c>
      <c r="M4">
        <f>K4*L4</f>
        <v>-0.25600413112361525</v>
      </c>
      <c r="N4">
        <f>K4^2</f>
        <v>0.47616540508973298</v>
      </c>
    </row>
    <row r="5" spans="1:14" x14ac:dyDescent="0.3">
      <c r="A5" t="s">
        <v>5</v>
      </c>
      <c r="B5" t="s">
        <v>90</v>
      </c>
      <c r="C5">
        <v>90</v>
      </c>
      <c r="D5">
        <f t="shared" si="0"/>
        <v>7.4688796680497918</v>
      </c>
      <c r="E5" t="s">
        <v>156</v>
      </c>
      <c r="G5" t="s">
        <v>158</v>
      </c>
      <c r="I5" t="s">
        <v>171</v>
      </c>
      <c r="J5">
        <f>SUM(C4,C6,C15,C16,C20,C23,C25)</f>
        <v>269</v>
      </c>
      <c r="K5">
        <f t="shared" ref="K5:K6" si="1">J5/1055</f>
        <v>0.25497630331753557</v>
      </c>
      <c r="L5">
        <f t="shared" ref="L5:L6" si="2">LN(K5)</f>
        <v>-1.3665846663083276</v>
      </c>
      <c r="M5">
        <f t="shared" ref="M5:M6" si="3">K5*L5</f>
        <v>-0.34844670638572528</v>
      </c>
      <c r="N5">
        <f t="shared" ref="N5:N6" si="4">K5^2</f>
        <v>6.5012915253475898E-2</v>
      </c>
    </row>
    <row r="6" spans="1:14" x14ac:dyDescent="0.3">
      <c r="A6" t="s">
        <v>6</v>
      </c>
      <c r="B6" t="s">
        <v>122</v>
      </c>
      <c r="C6">
        <v>90</v>
      </c>
      <c r="D6">
        <f t="shared" si="0"/>
        <v>7.4688796680497918</v>
      </c>
      <c r="E6" t="s">
        <v>157</v>
      </c>
      <c r="G6" t="s">
        <v>164</v>
      </c>
      <c r="I6" t="s">
        <v>172</v>
      </c>
      <c r="J6">
        <f>SUM(C11,C21,C24)</f>
        <v>58</v>
      </c>
      <c r="K6">
        <f t="shared" si="1"/>
        <v>5.4976303317535544E-2</v>
      </c>
      <c r="L6">
        <f t="shared" si="2"/>
        <v>-2.9008530353637476</v>
      </c>
      <c r="M6">
        <f t="shared" si="3"/>
        <v>-0.15947817635175104</v>
      </c>
      <c r="N6">
        <f t="shared" si="4"/>
        <v>3.0223939264616695E-3</v>
      </c>
    </row>
    <row r="7" spans="1:14" x14ac:dyDescent="0.3">
      <c r="A7" t="s">
        <v>7</v>
      </c>
      <c r="B7" t="s">
        <v>112</v>
      </c>
      <c r="C7">
        <v>85</v>
      </c>
      <c r="D7">
        <f t="shared" si="0"/>
        <v>7.0539419087136928</v>
      </c>
      <c r="E7" t="s">
        <v>158</v>
      </c>
      <c r="G7" t="s">
        <v>158</v>
      </c>
    </row>
    <row r="8" spans="1:14" x14ac:dyDescent="0.3">
      <c r="A8" t="s">
        <v>8</v>
      </c>
      <c r="B8" t="s">
        <v>116</v>
      </c>
      <c r="C8">
        <v>51</v>
      </c>
      <c r="D8">
        <f t="shared" si="0"/>
        <v>4.2323651452282158</v>
      </c>
      <c r="E8" t="s">
        <v>156</v>
      </c>
      <c r="G8" t="s">
        <v>158</v>
      </c>
      <c r="I8" t="s">
        <v>177</v>
      </c>
      <c r="J8">
        <f>SUM(J5:J6)</f>
        <v>327</v>
      </c>
      <c r="K8" t="s">
        <v>173</v>
      </c>
      <c r="L8" t="s">
        <v>174</v>
      </c>
      <c r="M8" t="s">
        <v>175</v>
      </c>
      <c r="N8" t="s">
        <v>176</v>
      </c>
    </row>
    <row r="9" spans="1:14" x14ac:dyDescent="0.3">
      <c r="A9" t="s">
        <v>9</v>
      </c>
      <c r="B9" t="s">
        <v>144</v>
      </c>
      <c r="C9">
        <v>44</v>
      </c>
      <c r="D9">
        <f t="shared" si="0"/>
        <v>3.6514522821576763</v>
      </c>
      <c r="E9" t="s">
        <v>154</v>
      </c>
      <c r="G9" t="s">
        <v>158</v>
      </c>
      <c r="I9" t="s">
        <v>178</v>
      </c>
      <c r="J9">
        <f>SUM(C21,C25)</f>
        <v>25</v>
      </c>
      <c r="K9">
        <f>J9/1055</f>
        <v>2.3696682464454975E-2</v>
      </c>
      <c r="L9">
        <f>LN(K9)</f>
        <v>-3.7424202210419661</v>
      </c>
      <c r="M9">
        <f>K9*L9</f>
        <v>-8.8682943626586866E-2</v>
      </c>
      <c r="N9">
        <f>K9^2</f>
        <v>5.6153275982120791E-4</v>
      </c>
    </row>
    <row r="10" spans="1:14" x14ac:dyDescent="0.3">
      <c r="A10" t="s">
        <v>10</v>
      </c>
      <c r="B10" t="s">
        <v>108</v>
      </c>
      <c r="C10">
        <v>40</v>
      </c>
      <c r="D10">
        <f t="shared" si="0"/>
        <v>3.3195020746887964</v>
      </c>
      <c r="E10" t="s">
        <v>154</v>
      </c>
      <c r="G10" t="s">
        <v>158</v>
      </c>
      <c r="I10" t="s">
        <v>179</v>
      </c>
      <c r="J10">
        <f>SUM(C6,C11,C24)</f>
        <v>133</v>
      </c>
      <c r="K10">
        <f t="shared" ref="K10:K11" si="5">J10/1055</f>
        <v>0.12606635071090047</v>
      </c>
      <c r="L10">
        <f t="shared" ref="L10:L11" si="6">LN(K10)</f>
        <v>-2.070946917688413</v>
      </c>
      <c r="M10">
        <f t="shared" ref="M10:M11" si="7">K10*L10</f>
        <v>-0.26107672042896579</v>
      </c>
      <c r="N10">
        <f t="shared" ref="N10:N11" si="8">K10^2</f>
        <v>1.5892724781563755E-2</v>
      </c>
    </row>
    <row r="11" spans="1:14" x14ac:dyDescent="0.3">
      <c r="A11" t="s">
        <v>11</v>
      </c>
      <c r="B11" t="s">
        <v>147</v>
      </c>
      <c r="C11">
        <v>31</v>
      </c>
      <c r="D11">
        <f t="shared" si="0"/>
        <v>2.5726141078838172</v>
      </c>
      <c r="E11" t="s">
        <v>159</v>
      </c>
      <c r="G11" t="s">
        <v>159</v>
      </c>
      <c r="I11" t="s">
        <v>180</v>
      </c>
      <c r="J11">
        <f>SUM(C4,C15,C16,C20,C23)</f>
        <v>169</v>
      </c>
      <c r="K11">
        <f t="shared" si="5"/>
        <v>0.16018957345971563</v>
      </c>
      <c r="L11">
        <f t="shared" si="6"/>
        <v>-1.8313973309870935</v>
      </c>
      <c r="M11">
        <f t="shared" si="7"/>
        <v>-0.29337075728608414</v>
      </c>
      <c r="N11">
        <f t="shared" si="8"/>
        <v>2.5660699445205628E-2</v>
      </c>
    </row>
    <row r="12" spans="1:14" x14ac:dyDescent="0.3">
      <c r="A12" t="s">
        <v>12</v>
      </c>
      <c r="B12" t="s">
        <v>150</v>
      </c>
      <c r="C12">
        <v>31</v>
      </c>
      <c r="D12">
        <f t="shared" si="0"/>
        <v>2.5726141078838172</v>
      </c>
      <c r="E12" t="s">
        <v>158</v>
      </c>
      <c r="G12" t="s">
        <v>158</v>
      </c>
      <c r="J12">
        <v>327</v>
      </c>
      <c r="K12">
        <f t="shared" ref="K12" si="9">J12/1055</f>
        <v>0.30995260663507107</v>
      </c>
      <c r="L12">
        <f t="shared" ref="L12" si="10">LN(K12)</f>
        <v>-1.1713358750129135</v>
      </c>
      <c r="M12">
        <f t="shared" ref="M12" si="11">K12*L12</f>
        <v>-0.36305860770542436</v>
      </c>
      <c r="N12">
        <f t="shared" ref="N12" si="12">K12^2</f>
        <v>9.6070618359875098E-2</v>
      </c>
    </row>
    <row r="13" spans="1:14" x14ac:dyDescent="0.3">
      <c r="A13" t="s">
        <v>13</v>
      </c>
      <c r="B13" t="s">
        <v>123</v>
      </c>
      <c r="C13">
        <v>25</v>
      </c>
      <c r="D13">
        <f t="shared" si="0"/>
        <v>2.0746887966804977</v>
      </c>
      <c r="E13" t="s">
        <v>158</v>
      </c>
      <c r="G13" t="s">
        <v>158</v>
      </c>
    </row>
    <row r="14" spans="1:14" x14ac:dyDescent="0.3">
      <c r="A14" t="s">
        <v>14</v>
      </c>
      <c r="B14" t="s">
        <v>128</v>
      </c>
      <c r="C14">
        <v>23</v>
      </c>
      <c r="D14">
        <f t="shared" si="0"/>
        <v>1.908713692946058</v>
      </c>
      <c r="E14" t="s">
        <v>158</v>
      </c>
      <c r="G14" t="s">
        <v>158</v>
      </c>
    </row>
    <row r="15" spans="1:14" x14ac:dyDescent="0.3">
      <c r="A15" t="s">
        <v>15</v>
      </c>
      <c r="B15" t="s">
        <v>92</v>
      </c>
      <c r="C15">
        <v>21</v>
      </c>
      <c r="D15">
        <f t="shared" si="0"/>
        <v>1.7427385892116181</v>
      </c>
      <c r="E15" t="s">
        <v>161</v>
      </c>
      <c r="G15" t="s">
        <v>155</v>
      </c>
    </row>
    <row r="16" spans="1:14" x14ac:dyDescent="0.3">
      <c r="A16" t="s">
        <v>16</v>
      </c>
      <c r="B16" t="s">
        <v>134</v>
      </c>
      <c r="C16">
        <v>21</v>
      </c>
      <c r="D16">
        <f t="shared" si="0"/>
        <v>1.7427385892116181</v>
      </c>
      <c r="E16" t="s">
        <v>161</v>
      </c>
      <c r="G16" t="s">
        <v>155</v>
      </c>
    </row>
    <row r="17" spans="1:7" x14ac:dyDescent="0.3">
      <c r="A17" t="s">
        <v>17</v>
      </c>
      <c r="B17" t="s">
        <v>138</v>
      </c>
      <c r="C17">
        <v>21</v>
      </c>
      <c r="D17">
        <f t="shared" si="0"/>
        <v>1.7427385892116181</v>
      </c>
      <c r="E17" t="s">
        <v>158</v>
      </c>
      <c r="G17" t="s">
        <v>158</v>
      </c>
    </row>
    <row r="18" spans="1:7" x14ac:dyDescent="0.3">
      <c r="A18" t="s">
        <v>18</v>
      </c>
      <c r="B18" t="s">
        <v>111</v>
      </c>
      <c r="C18">
        <v>19</v>
      </c>
      <c r="D18">
        <f t="shared" si="0"/>
        <v>1.5767634854771784</v>
      </c>
      <c r="E18" t="s">
        <v>158</v>
      </c>
      <c r="G18" t="s">
        <v>158</v>
      </c>
    </row>
    <row r="19" spans="1:7" x14ac:dyDescent="0.3">
      <c r="A19" t="s">
        <v>19</v>
      </c>
      <c r="B19" t="s">
        <v>79</v>
      </c>
      <c r="C19">
        <v>16</v>
      </c>
      <c r="D19">
        <f t="shared" si="0"/>
        <v>1.3278008298755186</v>
      </c>
      <c r="E19" t="s">
        <v>158</v>
      </c>
      <c r="G19" t="s">
        <v>158</v>
      </c>
    </row>
    <row r="20" spans="1:7" x14ac:dyDescent="0.3">
      <c r="A20" t="s">
        <v>20</v>
      </c>
      <c r="B20" t="s">
        <v>130</v>
      </c>
      <c r="C20">
        <v>16</v>
      </c>
      <c r="D20">
        <f t="shared" si="0"/>
        <v>1.3278008298755186</v>
      </c>
      <c r="E20" t="s">
        <v>155</v>
      </c>
      <c r="G20" t="s">
        <v>155</v>
      </c>
    </row>
    <row r="21" spans="1:7" x14ac:dyDescent="0.3">
      <c r="A21" t="s">
        <v>21</v>
      </c>
      <c r="B21" t="s">
        <v>131</v>
      </c>
      <c r="C21">
        <v>15</v>
      </c>
      <c r="D21">
        <f t="shared" si="0"/>
        <v>1.2448132780082988</v>
      </c>
      <c r="E21" t="s">
        <v>162</v>
      </c>
      <c r="G21" t="s">
        <v>162</v>
      </c>
    </row>
    <row r="22" spans="1:7" x14ac:dyDescent="0.3">
      <c r="A22" t="s">
        <v>22</v>
      </c>
      <c r="B22" t="s">
        <v>80</v>
      </c>
      <c r="C22">
        <v>14</v>
      </c>
      <c r="D22">
        <f t="shared" si="0"/>
        <v>1.1618257261410787</v>
      </c>
      <c r="E22" t="s">
        <v>154</v>
      </c>
      <c r="G22" t="s">
        <v>158</v>
      </c>
    </row>
    <row r="23" spans="1:7" x14ac:dyDescent="0.3">
      <c r="A23" t="s">
        <v>23</v>
      </c>
      <c r="B23" t="s">
        <v>87</v>
      </c>
      <c r="C23">
        <v>13</v>
      </c>
      <c r="D23">
        <f t="shared" si="0"/>
        <v>1.0788381742738589</v>
      </c>
      <c r="E23" t="s">
        <v>160</v>
      </c>
      <c r="G23" s="1" t="s">
        <v>155</v>
      </c>
    </row>
    <row r="24" spans="1:7" x14ac:dyDescent="0.3">
      <c r="A24" t="s">
        <v>24</v>
      </c>
      <c r="B24" t="s">
        <v>129</v>
      </c>
      <c r="C24">
        <v>12</v>
      </c>
      <c r="D24">
        <f t="shared" si="0"/>
        <v>0.99585062240663891</v>
      </c>
      <c r="E24" t="s">
        <v>159</v>
      </c>
      <c r="G24" t="s">
        <v>159</v>
      </c>
    </row>
    <row r="25" spans="1:7" x14ac:dyDescent="0.3">
      <c r="A25" t="s">
        <v>25</v>
      </c>
      <c r="B25" t="s">
        <v>104</v>
      </c>
      <c r="C25">
        <v>10</v>
      </c>
      <c r="D25">
        <f t="shared" si="0"/>
        <v>0.82987551867219911</v>
      </c>
      <c r="E25" t="s">
        <v>163</v>
      </c>
      <c r="G25" t="s">
        <v>166</v>
      </c>
    </row>
    <row r="26" spans="1:7" x14ac:dyDescent="0.3">
      <c r="A26" t="s">
        <v>26</v>
      </c>
      <c r="B26" t="s">
        <v>106</v>
      </c>
      <c r="C26">
        <v>9</v>
      </c>
      <c r="D26">
        <f t="shared" si="0"/>
        <v>0.74688796680497926</v>
      </c>
    </row>
    <row r="27" spans="1:7" x14ac:dyDescent="0.3">
      <c r="A27" t="s">
        <v>27</v>
      </c>
      <c r="B27" t="s">
        <v>121</v>
      </c>
      <c r="C27">
        <v>9</v>
      </c>
      <c r="D27">
        <f t="shared" si="0"/>
        <v>0.74688796680497926</v>
      </c>
    </row>
    <row r="28" spans="1:7" x14ac:dyDescent="0.3">
      <c r="A28" t="s">
        <v>28</v>
      </c>
      <c r="B28" t="s">
        <v>86</v>
      </c>
      <c r="C28">
        <v>8</v>
      </c>
      <c r="D28">
        <f t="shared" si="0"/>
        <v>0.66390041493775931</v>
      </c>
    </row>
    <row r="29" spans="1:7" x14ac:dyDescent="0.3">
      <c r="A29" t="s">
        <v>29</v>
      </c>
      <c r="B29" t="s">
        <v>83</v>
      </c>
      <c r="C29">
        <v>7</v>
      </c>
      <c r="D29">
        <f t="shared" si="0"/>
        <v>0.58091286307053935</v>
      </c>
    </row>
    <row r="30" spans="1:7" x14ac:dyDescent="0.3">
      <c r="A30" t="s">
        <v>30</v>
      </c>
      <c r="B30" t="s">
        <v>82</v>
      </c>
      <c r="C30">
        <v>6</v>
      </c>
      <c r="D30">
        <f t="shared" si="0"/>
        <v>0.49792531120331945</v>
      </c>
    </row>
    <row r="31" spans="1:7" x14ac:dyDescent="0.3">
      <c r="A31" t="s">
        <v>31</v>
      </c>
      <c r="B31" t="s">
        <v>109</v>
      </c>
      <c r="C31">
        <v>6</v>
      </c>
      <c r="D31">
        <f t="shared" si="0"/>
        <v>0.49792531120331945</v>
      </c>
    </row>
    <row r="32" spans="1:7" x14ac:dyDescent="0.3">
      <c r="A32" t="s">
        <v>32</v>
      </c>
      <c r="B32" t="s">
        <v>117</v>
      </c>
      <c r="C32">
        <v>6</v>
      </c>
      <c r="D32">
        <f t="shared" si="0"/>
        <v>0.49792531120331945</v>
      </c>
    </row>
    <row r="33" spans="1:4" x14ac:dyDescent="0.3">
      <c r="A33" t="s">
        <v>33</v>
      </c>
      <c r="B33" t="s">
        <v>145</v>
      </c>
      <c r="C33">
        <v>6</v>
      </c>
      <c r="D33">
        <f t="shared" si="0"/>
        <v>0.49792531120331945</v>
      </c>
    </row>
    <row r="34" spans="1:4" x14ac:dyDescent="0.3">
      <c r="A34" t="s">
        <v>34</v>
      </c>
      <c r="B34" t="s">
        <v>153</v>
      </c>
      <c r="C34">
        <v>6</v>
      </c>
      <c r="D34">
        <f t="shared" si="0"/>
        <v>0.49792531120331945</v>
      </c>
    </row>
    <row r="35" spans="1:4" x14ac:dyDescent="0.3">
      <c r="A35" t="s">
        <v>35</v>
      </c>
      <c r="B35" t="s">
        <v>93</v>
      </c>
      <c r="C35">
        <v>5</v>
      </c>
      <c r="D35">
        <f t="shared" si="0"/>
        <v>0.41493775933609955</v>
      </c>
    </row>
    <row r="36" spans="1:4" x14ac:dyDescent="0.3">
      <c r="A36" t="s">
        <v>36</v>
      </c>
      <c r="B36" t="s">
        <v>118</v>
      </c>
      <c r="C36">
        <v>5</v>
      </c>
      <c r="D36">
        <f t="shared" si="0"/>
        <v>0.41493775933609955</v>
      </c>
    </row>
    <row r="37" spans="1:4" x14ac:dyDescent="0.3">
      <c r="A37" t="s">
        <v>37</v>
      </c>
      <c r="B37" t="s">
        <v>89</v>
      </c>
      <c r="C37">
        <v>4</v>
      </c>
      <c r="D37">
        <f t="shared" si="0"/>
        <v>0.33195020746887965</v>
      </c>
    </row>
    <row r="38" spans="1:4" x14ac:dyDescent="0.3">
      <c r="A38" t="s">
        <v>38</v>
      </c>
      <c r="B38" t="s">
        <v>100</v>
      </c>
      <c r="C38">
        <v>4</v>
      </c>
      <c r="D38">
        <f t="shared" si="0"/>
        <v>0.33195020746887965</v>
      </c>
    </row>
    <row r="39" spans="1:4" x14ac:dyDescent="0.3">
      <c r="A39" t="s">
        <v>39</v>
      </c>
      <c r="B39" t="s">
        <v>107</v>
      </c>
      <c r="C39">
        <v>4</v>
      </c>
      <c r="D39">
        <f t="shared" si="0"/>
        <v>0.33195020746887965</v>
      </c>
    </row>
    <row r="40" spans="1:4" x14ac:dyDescent="0.3">
      <c r="A40" t="s">
        <v>40</v>
      </c>
      <c r="B40" t="s">
        <v>124</v>
      </c>
      <c r="C40">
        <v>4</v>
      </c>
      <c r="D40">
        <f t="shared" si="0"/>
        <v>0.33195020746887965</v>
      </c>
    </row>
    <row r="41" spans="1:4" x14ac:dyDescent="0.3">
      <c r="A41" t="s">
        <v>41</v>
      </c>
      <c r="B41" t="s">
        <v>127</v>
      </c>
      <c r="C41">
        <v>4</v>
      </c>
      <c r="D41">
        <f t="shared" si="0"/>
        <v>0.33195020746887965</v>
      </c>
    </row>
    <row r="42" spans="1:4" x14ac:dyDescent="0.3">
      <c r="A42" t="s">
        <v>42</v>
      </c>
      <c r="B42" t="s">
        <v>143</v>
      </c>
      <c r="C42">
        <v>4</v>
      </c>
      <c r="D42">
        <f t="shared" si="0"/>
        <v>0.33195020746887965</v>
      </c>
    </row>
    <row r="43" spans="1:4" x14ac:dyDescent="0.3">
      <c r="A43" t="s">
        <v>43</v>
      </c>
      <c r="B43" t="s">
        <v>132</v>
      </c>
      <c r="C43">
        <v>3</v>
      </c>
      <c r="D43">
        <f t="shared" si="0"/>
        <v>0.24896265560165973</v>
      </c>
    </row>
    <row r="44" spans="1:4" x14ac:dyDescent="0.3">
      <c r="A44" t="s">
        <v>44</v>
      </c>
      <c r="B44" t="s">
        <v>135</v>
      </c>
      <c r="C44">
        <v>3</v>
      </c>
      <c r="D44">
        <f t="shared" si="0"/>
        <v>0.24896265560165973</v>
      </c>
    </row>
    <row r="45" spans="1:4" x14ac:dyDescent="0.3">
      <c r="A45" t="s">
        <v>45</v>
      </c>
      <c r="B45" t="s">
        <v>137</v>
      </c>
      <c r="C45">
        <v>3</v>
      </c>
      <c r="D45">
        <f t="shared" si="0"/>
        <v>0.24896265560165973</v>
      </c>
    </row>
    <row r="46" spans="1:4" x14ac:dyDescent="0.3">
      <c r="A46" t="s">
        <v>46</v>
      </c>
      <c r="B46" t="s">
        <v>142</v>
      </c>
      <c r="C46">
        <v>3</v>
      </c>
      <c r="D46">
        <f t="shared" si="0"/>
        <v>0.24896265560165973</v>
      </c>
    </row>
    <row r="47" spans="1:4" x14ac:dyDescent="0.3">
      <c r="A47" t="s">
        <v>47</v>
      </c>
      <c r="B47" t="s">
        <v>149</v>
      </c>
      <c r="C47">
        <v>3</v>
      </c>
      <c r="D47">
        <f t="shared" si="0"/>
        <v>0.24896265560165973</v>
      </c>
    </row>
    <row r="48" spans="1:4" x14ac:dyDescent="0.3">
      <c r="A48" t="s">
        <v>48</v>
      </c>
      <c r="B48" t="s">
        <v>88</v>
      </c>
      <c r="C48">
        <v>2</v>
      </c>
      <c r="D48">
        <f t="shared" si="0"/>
        <v>0.16597510373443983</v>
      </c>
    </row>
    <row r="49" spans="1:4" x14ac:dyDescent="0.3">
      <c r="A49" t="s">
        <v>49</v>
      </c>
      <c r="B49" t="s">
        <v>99</v>
      </c>
      <c r="C49">
        <v>2</v>
      </c>
      <c r="D49">
        <f t="shared" si="0"/>
        <v>0.16597510373443983</v>
      </c>
    </row>
    <row r="50" spans="1:4" x14ac:dyDescent="0.3">
      <c r="A50" t="s">
        <v>50</v>
      </c>
      <c r="B50" t="s">
        <v>102</v>
      </c>
      <c r="C50">
        <v>2</v>
      </c>
      <c r="D50">
        <f t="shared" si="0"/>
        <v>0.16597510373443983</v>
      </c>
    </row>
    <row r="51" spans="1:4" x14ac:dyDescent="0.3">
      <c r="A51" t="s">
        <v>51</v>
      </c>
      <c r="B51" t="s">
        <v>119</v>
      </c>
      <c r="C51">
        <v>2</v>
      </c>
      <c r="D51">
        <f t="shared" si="0"/>
        <v>0.16597510373443983</v>
      </c>
    </row>
    <row r="52" spans="1:4" x14ac:dyDescent="0.3">
      <c r="A52" t="s">
        <v>52</v>
      </c>
      <c r="B52" t="s">
        <v>125</v>
      </c>
      <c r="C52">
        <v>2</v>
      </c>
      <c r="D52">
        <f t="shared" si="0"/>
        <v>0.16597510373443983</v>
      </c>
    </row>
    <row r="53" spans="1:4" x14ac:dyDescent="0.3">
      <c r="A53" t="s">
        <v>53</v>
      </c>
      <c r="B53" t="s">
        <v>126</v>
      </c>
      <c r="C53">
        <v>2</v>
      </c>
      <c r="D53">
        <f t="shared" si="0"/>
        <v>0.16597510373443983</v>
      </c>
    </row>
    <row r="54" spans="1:4" x14ac:dyDescent="0.3">
      <c r="A54" t="s">
        <v>54</v>
      </c>
      <c r="B54" t="s">
        <v>148</v>
      </c>
      <c r="C54">
        <v>2</v>
      </c>
      <c r="D54">
        <f t="shared" si="0"/>
        <v>0.16597510373443983</v>
      </c>
    </row>
    <row r="55" spans="1:4" x14ac:dyDescent="0.3">
      <c r="A55" t="s">
        <v>55</v>
      </c>
      <c r="B55" t="s">
        <v>152</v>
      </c>
      <c r="C55">
        <v>2</v>
      </c>
      <c r="D55">
        <f t="shared" si="0"/>
        <v>0.16597510373443983</v>
      </c>
    </row>
    <row r="56" spans="1:4" x14ac:dyDescent="0.3">
      <c r="A56" t="s">
        <v>56</v>
      </c>
      <c r="B56" t="s">
        <v>78</v>
      </c>
      <c r="C56">
        <v>1</v>
      </c>
      <c r="D56">
        <f t="shared" si="0"/>
        <v>8.2987551867219914E-2</v>
      </c>
    </row>
    <row r="57" spans="1:4" x14ac:dyDescent="0.3">
      <c r="A57" t="s">
        <v>57</v>
      </c>
      <c r="B57" t="s">
        <v>81</v>
      </c>
      <c r="C57">
        <v>1</v>
      </c>
      <c r="D57">
        <f t="shared" si="0"/>
        <v>8.2987551867219914E-2</v>
      </c>
    </row>
    <row r="58" spans="1:4" x14ac:dyDescent="0.3">
      <c r="A58" t="s">
        <v>58</v>
      </c>
      <c r="B58" t="s">
        <v>84</v>
      </c>
      <c r="C58">
        <v>1</v>
      </c>
      <c r="D58">
        <f t="shared" si="0"/>
        <v>8.2987551867219914E-2</v>
      </c>
    </row>
    <row r="59" spans="1:4" x14ac:dyDescent="0.3">
      <c r="A59" t="s">
        <v>59</v>
      </c>
      <c r="B59" t="s">
        <v>91</v>
      </c>
      <c r="C59">
        <v>1</v>
      </c>
      <c r="D59">
        <f t="shared" si="0"/>
        <v>8.2987551867219914E-2</v>
      </c>
    </row>
    <row r="60" spans="1:4" x14ac:dyDescent="0.3">
      <c r="A60" t="s">
        <v>60</v>
      </c>
      <c r="B60" t="s">
        <v>94</v>
      </c>
      <c r="C60">
        <v>1</v>
      </c>
      <c r="D60">
        <f t="shared" si="0"/>
        <v>8.2987551867219914E-2</v>
      </c>
    </row>
    <row r="61" spans="1:4" x14ac:dyDescent="0.3">
      <c r="A61" t="s">
        <v>61</v>
      </c>
      <c r="B61" t="s">
        <v>95</v>
      </c>
      <c r="C61">
        <v>1</v>
      </c>
      <c r="D61">
        <f t="shared" si="0"/>
        <v>8.2987551867219914E-2</v>
      </c>
    </row>
    <row r="62" spans="1:4" x14ac:dyDescent="0.3">
      <c r="A62" t="s">
        <v>62</v>
      </c>
      <c r="B62" t="s">
        <v>96</v>
      </c>
      <c r="C62">
        <v>1</v>
      </c>
      <c r="D62">
        <f t="shared" si="0"/>
        <v>8.2987551867219914E-2</v>
      </c>
    </row>
    <row r="63" spans="1:4" x14ac:dyDescent="0.3">
      <c r="A63" t="s">
        <v>63</v>
      </c>
      <c r="B63" t="s">
        <v>97</v>
      </c>
      <c r="C63">
        <v>1</v>
      </c>
      <c r="D63">
        <f t="shared" si="0"/>
        <v>8.2987551867219914E-2</v>
      </c>
    </row>
    <row r="64" spans="1:4" x14ac:dyDescent="0.3">
      <c r="A64" t="s">
        <v>64</v>
      </c>
      <c r="B64" t="s">
        <v>98</v>
      </c>
      <c r="C64">
        <v>1</v>
      </c>
      <c r="D64">
        <f t="shared" si="0"/>
        <v>8.2987551867219914E-2</v>
      </c>
    </row>
    <row r="65" spans="1:4" x14ac:dyDescent="0.3">
      <c r="A65" t="s">
        <v>65</v>
      </c>
      <c r="B65" t="s">
        <v>101</v>
      </c>
      <c r="C65">
        <v>1</v>
      </c>
      <c r="D65">
        <f t="shared" si="0"/>
        <v>8.2987551867219914E-2</v>
      </c>
    </row>
    <row r="66" spans="1:4" x14ac:dyDescent="0.3">
      <c r="A66" t="s">
        <v>66</v>
      </c>
      <c r="B66" t="s">
        <v>103</v>
      </c>
      <c r="C66">
        <v>1</v>
      </c>
      <c r="D66">
        <f t="shared" si="0"/>
        <v>8.2987551867219914E-2</v>
      </c>
    </row>
    <row r="67" spans="1:4" x14ac:dyDescent="0.3">
      <c r="A67" t="s">
        <v>67</v>
      </c>
      <c r="B67" t="s">
        <v>105</v>
      </c>
      <c r="C67">
        <v>1</v>
      </c>
      <c r="D67">
        <f t="shared" ref="D67:D77" si="13">C67/12.05</f>
        <v>8.2987551867219914E-2</v>
      </c>
    </row>
    <row r="68" spans="1:4" x14ac:dyDescent="0.3">
      <c r="A68" t="s">
        <v>68</v>
      </c>
      <c r="B68" t="s">
        <v>110</v>
      </c>
      <c r="C68">
        <v>1</v>
      </c>
      <c r="D68">
        <f t="shared" si="13"/>
        <v>8.2987551867219914E-2</v>
      </c>
    </row>
    <row r="69" spans="1:4" x14ac:dyDescent="0.3">
      <c r="A69" t="s">
        <v>69</v>
      </c>
      <c r="B69" t="s">
        <v>114</v>
      </c>
      <c r="C69">
        <v>1</v>
      </c>
      <c r="D69">
        <f t="shared" si="13"/>
        <v>8.2987551867219914E-2</v>
      </c>
    </row>
    <row r="70" spans="1:4" x14ac:dyDescent="0.3">
      <c r="A70" t="s">
        <v>70</v>
      </c>
      <c r="B70" t="s">
        <v>115</v>
      </c>
      <c r="C70">
        <v>1</v>
      </c>
      <c r="D70">
        <f t="shared" si="13"/>
        <v>8.2987551867219914E-2</v>
      </c>
    </row>
    <row r="71" spans="1:4" x14ac:dyDescent="0.3">
      <c r="A71" t="s">
        <v>71</v>
      </c>
      <c r="B71" t="s">
        <v>133</v>
      </c>
      <c r="C71">
        <v>1</v>
      </c>
      <c r="D71">
        <f t="shared" si="13"/>
        <v>8.2987551867219914E-2</v>
      </c>
    </row>
    <row r="72" spans="1:4" x14ac:dyDescent="0.3">
      <c r="A72" t="s">
        <v>72</v>
      </c>
      <c r="B72" t="s">
        <v>136</v>
      </c>
      <c r="C72">
        <v>1</v>
      </c>
      <c r="D72">
        <f t="shared" si="13"/>
        <v>8.2987551867219914E-2</v>
      </c>
    </row>
    <row r="73" spans="1:4" x14ac:dyDescent="0.3">
      <c r="A73" t="s">
        <v>73</v>
      </c>
      <c r="B73" t="s">
        <v>139</v>
      </c>
      <c r="C73">
        <v>1</v>
      </c>
      <c r="D73">
        <f t="shared" si="13"/>
        <v>8.2987551867219914E-2</v>
      </c>
    </row>
    <row r="74" spans="1:4" x14ac:dyDescent="0.3">
      <c r="A74" t="s">
        <v>74</v>
      </c>
      <c r="B74" t="s">
        <v>140</v>
      </c>
      <c r="C74">
        <v>1</v>
      </c>
      <c r="D74">
        <f t="shared" si="13"/>
        <v>8.2987551867219914E-2</v>
      </c>
    </row>
    <row r="75" spans="1:4" x14ac:dyDescent="0.3">
      <c r="A75" t="s">
        <v>75</v>
      </c>
      <c r="B75" t="s">
        <v>141</v>
      </c>
      <c r="C75">
        <v>1</v>
      </c>
      <c r="D75">
        <f t="shared" si="13"/>
        <v>8.2987551867219914E-2</v>
      </c>
    </row>
    <row r="76" spans="1:4" x14ac:dyDescent="0.3">
      <c r="A76" t="s">
        <v>76</v>
      </c>
      <c r="B76" t="s">
        <v>146</v>
      </c>
      <c r="C76">
        <v>1</v>
      </c>
      <c r="D76">
        <f t="shared" si="13"/>
        <v>8.2987551867219914E-2</v>
      </c>
    </row>
    <row r="77" spans="1:4" x14ac:dyDescent="0.3">
      <c r="A77" t="s">
        <v>77</v>
      </c>
      <c r="B77" t="s">
        <v>151</v>
      </c>
      <c r="C77">
        <v>1</v>
      </c>
      <c r="D77">
        <f t="shared" si="13"/>
        <v>8.2987551867219914E-2</v>
      </c>
    </row>
    <row r="79" spans="1:4" x14ac:dyDescent="0.3">
      <c r="C79">
        <f>SUM(C2:C77)</f>
        <v>1205</v>
      </c>
    </row>
  </sheetData>
  <sortState xmlns:xlrd2="http://schemas.microsoft.com/office/spreadsheetml/2017/richdata2" ref="B2:C77">
    <sortCondition descending="1" ref="C2:C77"/>
  </sortState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saive</cp:lastModifiedBy>
  <dcterms:created xsi:type="dcterms:W3CDTF">2021-11-01T05:52:09Z</dcterms:created>
  <dcterms:modified xsi:type="dcterms:W3CDTF">2021-11-03T18:12:36Z</dcterms:modified>
</cp:coreProperties>
</file>