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l\OneDrive\Desktop\UQ 2nd sem\Buis\"/>
    </mc:Choice>
  </mc:AlternateContent>
  <xr:revisionPtr revIDLastSave="0" documentId="13_ncr:1_{0BF3E615-4D81-4EFA-AA7E-110B6AD79BB6}" xr6:coauthVersionLast="47" xr6:coauthVersionMax="47" xr10:uidLastSave="{00000000-0000-0000-0000-000000000000}"/>
  <bookViews>
    <workbookView xWindow="-108" yWindow="-108" windowWidth="23256" windowHeight="12576" xr2:uid="{E5D0218C-C125-994F-9B2B-6FF938F9475F}"/>
  </bookViews>
  <sheets>
    <sheet name="Working Examples" sheetId="4" r:id="rId1"/>
  </sheets>
  <definedNames>
    <definedName name="DiscReal">#REF!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4" l="1"/>
  <c r="F71" i="4"/>
  <c r="G71" i="4"/>
  <c r="H71" i="4"/>
  <c r="I71" i="4"/>
  <c r="J71" i="4"/>
  <c r="E71" i="4"/>
  <c r="F68" i="4"/>
  <c r="G68" i="4"/>
  <c r="H68" i="4"/>
  <c r="I68" i="4"/>
  <c r="J68" i="4"/>
  <c r="E68" i="4"/>
  <c r="F66" i="4"/>
  <c r="G65" i="4" s="1"/>
  <c r="G66" i="4" s="1"/>
  <c r="E67" i="4"/>
  <c r="F65" i="4"/>
  <c r="F64" i="4"/>
  <c r="G64" i="4"/>
  <c r="H64" i="4"/>
  <c r="I64" i="4"/>
  <c r="J64" i="4"/>
  <c r="E64" i="4"/>
  <c r="F70" i="4"/>
  <c r="G70" i="4"/>
  <c r="H70" i="4"/>
  <c r="I70" i="4"/>
  <c r="J70" i="4"/>
  <c r="E70" i="4"/>
  <c r="F69" i="4"/>
  <c r="G69" i="4"/>
  <c r="H69" i="4"/>
  <c r="I69" i="4"/>
  <c r="J69" i="4"/>
  <c r="E69" i="4"/>
  <c r="H65" i="4" l="1"/>
  <c r="H66" i="4" s="1"/>
  <c r="G67" i="4"/>
  <c r="F67" i="4"/>
  <c r="I65" i="4" l="1"/>
  <c r="I66" i="4" s="1"/>
  <c r="H67" i="4"/>
  <c r="I67" i="4" l="1"/>
  <c r="J65" i="4"/>
  <c r="J66" i="4" s="1"/>
  <c r="J67" i="4" s="1"/>
  <c r="F63" i="4" l="1"/>
  <c r="G63" i="4"/>
  <c r="H63" i="4"/>
  <c r="I63" i="4"/>
  <c r="J63" i="4"/>
  <c r="E63" i="4"/>
  <c r="F47" i="4"/>
  <c r="F48" i="4" s="1"/>
  <c r="F49" i="4" s="1"/>
  <c r="G47" i="4"/>
  <c r="G48" i="4" s="1"/>
  <c r="G49" i="4" s="1"/>
  <c r="H47" i="4"/>
  <c r="H48" i="4" s="1"/>
  <c r="H49" i="4" s="1"/>
  <c r="I47" i="4"/>
  <c r="I48" i="4" s="1"/>
  <c r="I49" i="4" s="1"/>
  <c r="J47" i="4"/>
  <c r="J48" i="4" s="1"/>
  <c r="J49" i="4" s="1"/>
  <c r="E47" i="4"/>
  <c r="F46" i="4"/>
  <c r="G46" i="4"/>
  <c r="H46" i="4"/>
  <c r="I46" i="4"/>
  <c r="J46" i="4"/>
  <c r="E46" i="4"/>
  <c r="E30" i="4"/>
  <c r="F29" i="4"/>
  <c r="G29" i="4"/>
  <c r="H29" i="4"/>
  <c r="I29" i="4"/>
  <c r="J29" i="4"/>
  <c r="E29" i="4"/>
  <c r="F28" i="4"/>
  <c r="G28" i="4"/>
  <c r="H28" i="4"/>
  <c r="I28" i="4"/>
  <c r="J28" i="4"/>
  <c r="E28" i="4"/>
  <c r="F27" i="4"/>
  <c r="G27" i="4"/>
  <c r="H27" i="4"/>
  <c r="I27" i="4"/>
  <c r="J27" i="4"/>
  <c r="E27" i="4"/>
  <c r="F26" i="4"/>
  <c r="G26" i="4"/>
  <c r="H26" i="4"/>
  <c r="I26" i="4"/>
  <c r="J26" i="4"/>
  <c r="E26" i="4"/>
  <c r="L47" i="4"/>
  <c r="E48" i="4" l="1"/>
  <c r="E49" i="4" s="1"/>
  <c r="E50" i="4" s="1"/>
</calcChain>
</file>

<file path=xl/sharedStrings.xml><?xml version="1.0" encoding="utf-8"?>
<sst xmlns="http://schemas.openxmlformats.org/spreadsheetml/2006/main" count="139" uniqueCount="76">
  <si>
    <t>Examples for Workshop 4</t>
  </si>
  <si>
    <t>Simple Payback Period (SPP)</t>
  </si>
  <si>
    <t>SPP</t>
  </si>
  <si>
    <t>Project</t>
  </si>
  <si>
    <t>Initial Investment</t>
  </si>
  <si>
    <t>Year 1</t>
  </si>
  <si>
    <t>Year 2</t>
  </si>
  <si>
    <t>Year 3</t>
  </si>
  <si>
    <t>Year 4</t>
  </si>
  <si>
    <t>Year 5</t>
  </si>
  <si>
    <t>Year 6</t>
  </si>
  <si>
    <t>Year 7</t>
  </si>
  <si>
    <t>4 years</t>
  </si>
  <si>
    <t>A</t>
  </si>
  <si>
    <t>-</t>
  </si>
  <si>
    <t>B</t>
  </si>
  <si>
    <t>C</t>
  </si>
  <si>
    <t>Notes and questions</t>
  </si>
  <si>
    <t>Units in a real world example must be specified</t>
  </si>
  <si>
    <t xml:space="preserve">Units here might be (for example) thousands of dollars ($'000) or millions of dollars ($M) </t>
  </si>
  <si>
    <t xml:space="preserve">Project B is clearly superior. </t>
  </si>
  <si>
    <t>Q1</t>
  </si>
  <si>
    <t xml:space="preserve">WHY is Project B superior to Project A? </t>
  </si>
  <si>
    <t>Q2</t>
  </si>
  <si>
    <t xml:space="preserve">WHY is Project B superior to Project C? </t>
  </si>
  <si>
    <t>Q3</t>
  </si>
  <si>
    <t>What are the advantages of using SPP?</t>
  </si>
  <si>
    <t>Q4</t>
  </si>
  <si>
    <t>What are the shortcomings of using SPP?</t>
  </si>
  <si>
    <t>Discounted Cash Flow (DCF) analysis: NPV</t>
  </si>
  <si>
    <r>
      <t xml:space="preserve">A simple example illustrating calculation of the </t>
    </r>
    <r>
      <rPr>
        <b/>
        <sz val="12"/>
        <color theme="1"/>
        <rFont val="Calibri"/>
        <family val="2"/>
        <scheme val="minor"/>
      </rPr>
      <t>Net Present Value</t>
    </r>
    <r>
      <rPr>
        <sz val="12"/>
        <color theme="1"/>
        <rFont val="Calibri"/>
        <family val="2"/>
        <scheme val="minor"/>
      </rPr>
      <t xml:space="preserve"> of a project (or any investment) </t>
    </r>
  </si>
  <si>
    <t>Element</t>
  </si>
  <si>
    <t>Capital Expenditure</t>
  </si>
  <si>
    <t>Sales Revenue</t>
  </si>
  <si>
    <t>Operating Expenditure</t>
  </si>
  <si>
    <t>UNDISCOUNTED Net Cashflow</t>
  </si>
  <si>
    <t xml:space="preserve">What happens if you change the discount rate? </t>
  </si>
  <si>
    <r>
      <t xml:space="preserve">Discount Factor 
(r = </t>
    </r>
    <r>
      <rPr>
        <b/>
        <i/>
        <sz val="12"/>
        <color rgb="FF000000"/>
        <rFont val="Arial"/>
        <family val="2"/>
      </rPr>
      <t>value at left</t>
    </r>
    <r>
      <rPr>
        <i/>
        <sz val="12"/>
        <color rgb="FF000000"/>
        <rFont val="Arial"/>
        <family val="2"/>
      </rPr>
      <t>)</t>
    </r>
  </si>
  <si>
    <t>Discounted values (reciprocal)</t>
  </si>
  <si>
    <t>Discounted Cashflow</t>
  </si>
  <si>
    <t>Net Present Value (NPV)</t>
  </si>
  <si>
    <t>Does this project create VALUE?</t>
  </si>
  <si>
    <t xml:space="preserve">Under what conditions is that the case? </t>
  </si>
  <si>
    <t>What happens if you INCREASE the discount rate? Try it in Cell C24</t>
  </si>
  <si>
    <t>What happens if you DECREASE the discount rate? Try it in Cell C24</t>
  </si>
  <si>
    <t>Q5</t>
  </si>
  <si>
    <t>At what discount rate does the NPV equal ZERO?</t>
  </si>
  <si>
    <t>Q6</t>
  </si>
  <si>
    <t xml:space="preserve">What do your answers to the above questions tell you? </t>
  </si>
  <si>
    <t>Discounted Cash Flow (DCF) analysis: IRR</t>
  </si>
  <si>
    <r>
      <t xml:space="preserve">A simple example illustrating calculation of the </t>
    </r>
    <r>
      <rPr>
        <b/>
        <sz val="12"/>
        <color theme="1"/>
        <rFont val="Calibri"/>
        <family val="2"/>
        <scheme val="minor"/>
      </rPr>
      <t>Internal Rate of Return</t>
    </r>
    <r>
      <rPr>
        <sz val="12"/>
        <color theme="1"/>
        <rFont val="Calibri"/>
        <family val="2"/>
        <scheme val="minor"/>
      </rPr>
      <t xml:space="preserve"> of a project (or any investment) </t>
    </r>
  </si>
  <si>
    <r>
      <t xml:space="preserve">In Excel, select Cell E48, then </t>
    </r>
    <r>
      <rPr>
        <b/>
        <sz val="12"/>
        <color theme="1"/>
        <rFont val="Calibri"/>
        <family val="2"/>
        <scheme val="minor"/>
      </rPr>
      <t xml:space="preserve">Tools\Goal seek... </t>
    </r>
  </si>
  <si>
    <t>Goal Seek</t>
  </si>
  <si>
    <t xml:space="preserve">Set cell: </t>
  </si>
  <si>
    <t>E50</t>
  </si>
  <si>
    <t xml:space="preserve">To value: </t>
  </si>
  <si>
    <t>By changing cell:</t>
  </si>
  <si>
    <t>$C$47</t>
  </si>
  <si>
    <t>At what discount rate does NPV = 0 ?</t>
  </si>
  <si>
    <t>At NPV zero, does this project still create VALUE?</t>
  </si>
  <si>
    <t>What does a discount rate of 10.67% mean relative to a hurdle rate of 5%?</t>
  </si>
  <si>
    <t>Is the result in example 3 the same as or different from the result in example 2?</t>
  </si>
  <si>
    <t>Discounted Cash Flow (DCF) analysis with depreciation and tax</t>
  </si>
  <si>
    <t>Illustrating calculation of NPV, taking into account tax, but with no debt in the capital structure (i.e. 'unleveraged') and assuming tax paid the year, the Tax Expense incurred.</t>
  </si>
  <si>
    <t>Or: "Sales Revenue Less Opex"</t>
  </si>
  <si>
    <t>Before-Tax Cash Flow</t>
  </si>
  <si>
    <t>Depreciation</t>
  </si>
  <si>
    <t>Carried Forward Loss</t>
  </si>
  <si>
    <t>Taxable Income</t>
  </si>
  <si>
    <r>
      <t xml:space="preserve">Tax Expense </t>
    </r>
    <r>
      <rPr>
        <i/>
        <sz val="12"/>
        <color rgb="FF000000"/>
        <rFont val="Arial"/>
        <family val="2"/>
      </rPr>
      <t>(Tax Rate at left)</t>
    </r>
  </si>
  <si>
    <t>Net Cashflow (After-Tax)</t>
  </si>
  <si>
    <r>
      <t>Discount Factor 
(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 xml:space="preserve"> = </t>
    </r>
    <r>
      <rPr>
        <b/>
        <i/>
        <sz val="12"/>
        <color rgb="FF000000"/>
        <rFont val="Arial"/>
        <family val="2"/>
      </rPr>
      <t>value at left</t>
    </r>
    <r>
      <rPr>
        <sz val="12"/>
        <color rgb="FF000000"/>
        <rFont val="Arial"/>
        <family val="2"/>
      </rPr>
      <t>)</t>
    </r>
  </si>
  <si>
    <r>
      <t xml:space="preserve">Is </t>
    </r>
    <r>
      <rPr>
        <b/>
        <sz val="12"/>
        <color theme="1"/>
        <rFont val="Calibri"/>
        <family val="2"/>
        <scheme val="minor"/>
      </rPr>
      <t>depreciation</t>
    </r>
    <r>
      <rPr>
        <sz val="12"/>
        <color theme="1"/>
        <rFont val="Calibri"/>
        <family val="2"/>
        <scheme val="minor"/>
      </rPr>
      <t xml:space="preserve"> included in or excluded from cashflows?</t>
    </r>
  </si>
  <si>
    <r>
      <t xml:space="preserve">Is </t>
    </r>
    <r>
      <rPr>
        <b/>
        <sz val="12"/>
        <color theme="1"/>
        <rFont val="Calibri"/>
        <family val="2"/>
        <scheme val="minor"/>
      </rPr>
      <t>depreciation</t>
    </r>
    <r>
      <rPr>
        <sz val="12"/>
        <color theme="1"/>
        <rFont val="Calibri"/>
        <family val="2"/>
        <scheme val="minor"/>
      </rPr>
      <t xml:space="preserve"> included in or excluded from taxable income?</t>
    </r>
  </si>
  <si>
    <t>Why can you not simply change the discount rate to make a project look good?</t>
  </si>
  <si>
    <t>What effect do different tax rates have, and what does that tell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</si>
</sst>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_);[Red]\(0\)"/>
    <numFmt numFmtId="165" formatCode="0.0"/>
    <numFmt numFmtId="166" formatCode="&quot;Year &quot;#"/>
    <numFmt numFmtId="168" formatCode="0."/>
    <numFmt numFmtId="169" formatCode="0;\-0;\-"/>
    <numFmt numFmtId="170" formatCode="0&quot; year&quot;"/>
    <numFmt numFmtId="171" formatCode="&quot;Year &quot;0&quot; (Present)&quot;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name val="Arial"/>
      <family val="2"/>
    </font>
    <font>
      <b/>
      <sz val="12"/>
      <color rgb="FF3B229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2"/>
      <color rgb="FF7030A0"/>
      <name val="Calibri"/>
      <family val="2"/>
      <scheme val="minor"/>
    </font>
    <font>
      <b/>
      <i/>
      <sz val="20"/>
      <color theme="8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i/>
      <sz val="12"/>
      <color theme="8"/>
      <name val="Calibri"/>
      <family val="2"/>
      <scheme val="minor"/>
    </font>
    <font>
      <b/>
      <sz val="14"/>
      <color rgb="FF000000"/>
      <name val="Arial"/>
      <family val="2"/>
    </font>
    <font>
      <b/>
      <sz val="20"/>
      <color rgb="FF000000"/>
      <name val="Arial"/>
      <family val="2"/>
    </font>
    <font>
      <b/>
      <sz val="16"/>
      <color theme="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BFBFBF"/>
      </right>
      <top style="medium">
        <color rgb="FF9BBB59"/>
      </top>
      <bottom style="medium">
        <color rgb="FF9BBB59"/>
      </bottom>
      <diagonal/>
    </border>
    <border>
      <left style="medium">
        <color rgb="FFBFBFBF"/>
      </left>
      <right style="medium">
        <color rgb="FFBFBFBF"/>
      </right>
      <top style="medium">
        <color rgb="FF9BBB59"/>
      </top>
      <bottom style="medium">
        <color rgb="FF9BBB59"/>
      </bottom>
      <diagonal/>
    </border>
    <border>
      <left style="medium">
        <color rgb="FFBFBFBF"/>
      </left>
      <right/>
      <top style="medium">
        <color rgb="FF9BBB59"/>
      </top>
      <bottom style="medium">
        <color rgb="FF9BBB59"/>
      </bottom>
      <diagonal/>
    </border>
    <border>
      <left/>
      <right style="medium">
        <color rgb="FFBFBFBF"/>
      </right>
      <top style="medium">
        <color rgb="FF9BBB59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9BBB59"/>
      </top>
      <bottom style="medium">
        <color rgb="FFBFBFBF"/>
      </bottom>
      <diagonal/>
    </border>
    <border>
      <left style="medium">
        <color rgb="FFBFBFBF"/>
      </left>
      <right/>
      <top style="medium">
        <color rgb="FF9BBB59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thin">
        <color rgb="FF000000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thin">
        <color rgb="FF000000"/>
      </top>
      <bottom style="medium">
        <color rgb="FFBFBFBF"/>
      </bottom>
      <diagonal/>
    </border>
    <border>
      <left style="medium">
        <color rgb="FFBFBFBF"/>
      </left>
      <right/>
      <top style="thin">
        <color rgb="FF000000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BFBFBF"/>
      </right>
      <top style="medium">
        <color rgb="FFBFBFBF"/>
      </top>
      <bottom style="medium">
        <color rgb="FF262626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262626"/>
      </bottom>
      <diagonal/>
    </border>
    <border>
      <left/>
      <right style="medium">
        <color rgb="FFBFBFBF"/>
      </right>
      <top style="medium">
        <color rgb="FF262626"/>
      </top>
      <bottom style="medium">
        <color rgb="FF262626"/>
      </bottom>
      <diagonal/>
    </border>
    <border>
      <left style="medium">
        <color rgb="FFBFBFBF"/>
      </left>
      <right style="medium">
        <color rgb="FFBFBFBF"/>
      </right>
      <top style="medium">
        <color rgb="FF262626"/>
      </top>
      <bottom style="medium">
        <color rgb="FF262626"/>
      </bottom>
      <diagonal/>
    </border>
    <border>
      <left/>
      <right style="medium">
        <color rgb="FFBFBFBF"/>
      </right>
      <top style="medium">
        <color rgb="FF262626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262626"/>
      </top>
      <bottom style="medium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5" fillId="3" borderId="2" xfId="0" applyFont="1" applyFill="1" applyBorder="1"/>
    <xf numFmtId="0" fontId="6" fillId="2" borderId="0" xfId="0" applyFont="1" applyFill="1"/>
    <xf numFmtId="0" fontId="8" fillId="4" borderId="3" xfId="0" applyFont="1" applyFill="1" applyBorder="1" applyAlignment="1">
      <alignment horizontal="center" vertical="center" wrapText="1" readingOrder="1"/>
    </xf>
    <xf numFmtId="0" fontId="8" fillId="4" borderId="4" xfId="0" applyFont="1" applyFill="1" applyBorder="1" applyAlignment="1">
      <alignment horizontal="center" vertical="center" wrapText="1" readingOrder="1"/>
    </xf>
    <xf numFmtId="0" fontId="8" fillId="4" borderId="5" xfId="0" applyFont="1" applyFill="1" applyBorder="1" applyAlignment="1">
      <alignment horizontal="center" vertical="center" wrapText="1" readingOrder="1"/>
    </xf>
    <xf numFmtId="0" fontId="9" fillId="0" borderId="6" xfId="0" applyFont="1" applyBorder="1" applyAlignment="1">
      <alignment horizontal="center" vertical="center" wrapText="1" readingOrder="1"/>
    </xf>
    <xf numFmtId="0" fontId="9" fillId="0" borderId="7" xfId="0" applyFont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center" vertical="center" wrapText="1" readingOrder="1"/>
    </xf>
    <xf numFmtId="0" fontId="9" fillId="0" borderId="10" xfId="0" applyFont="1" applyBorder="1" applyAlignment="1">
      <alignment horizontal="center" vertical="center" wrapText="1" readingOrder="1"/>
    </xf>
    <xf numFmtId="0" fontId="9" fillId="0" borderId="11" xfId="0" applyFont="1" applyBorder="1" applyAlignment="1">
      <alignment horizontal="center" vertical="center" wrapText="1" readingOrder="1"/>
    </xf>
    <xf numFmtId="164" fontId="9" fillId="0" borderId="7" xfId="0" applyNumberFormat="1" applyFont="1" applyBorder="1" applyAlignment="1">
      <alignment horizontal="center" vertical="center" wrapText="1" readingOrder="1"/>
    </xf>
    <xf numFmtId="164" fontId="9" fillId="0" borderId="8" xfId="0" applyNumberFormat="1" applyFont="1" applyBorder="1" applyAlignment="1">
      <alignment horizontal="center" vertical="center" wrapText="1" readingOrder="1"/>
    </xf>
    <xf numFmtId="164" fontId="9" fillId="0" borderId="10" xfId="0" applyNumberFormat="1" applyFont="1" applyBorder="1" applyAlignment="1">
      <alignment horizontal="center" vertical="center" wrapText="1" readingOrder="1"/>
    </xf>
    <xf numFmtId="164" fontId="9" fillId="0" borderId="11" xfId="0" applyNumberFormat="1" applyFont="1" applyBorder="1" applyAlignment="1">
      <alignment horizontal="center" vertical="center" wrapText="1" readingOrder="1"/>
    </xf>
    <xf numFmtId="0" fontId="9" fillId="0" borderId="13" xfId="0" applyFont="1" applyBorder="1" applyAlignment="1">
      <alignment horizontal="center" vertical="center" wrapText="1" readingOrder="1"/>
    </xf>
    <xf numFmtId="0" fontId="9" fillId="5" borderId="9" xfId="0" applyFont="1" applyFill="1" applyBorder="1" applyAlignment="1">
      <alignment horizontal="center" vertical="center" wrapText="1" readingOrder="1"/>
    </xf>
    <xf numFmtId="0" fontId="9" fillId="5" borderId="10" xfId="0" applyFont="1" applyFill="1" applyBorder="1" applyAlignment="1">
      <alignment horizontal="center" vertical="center" wrapText="1" readingOrder="1"/>
    </xf>
    <xf numFmtId="166" fontId="8" fillId="4" borderId="4" xfId="0" applyNumberFormat="1" applyFont="1" applyFill="1" applyBorder="1" applyAlignment="1">
      <alignment horizontal="center" vertical="center" wrapText="1" readingOrder="1"/>
    </xf>
    <xf numFmtId="0" fontId="11" fillId="5" borderId="15" xfId="0" applyFont="1" applyFill="1" applyBorder="1" applyAlignment="1">
      <alignment horizontal="center" vertical="center" wrapText="1" readingOrder="1"/>
    </xf>
    <xf numFmtId="0" fontId="10" fillId="5" borderId="9" xfId="0" applyFont="1" applyFill="1" applyBorder="1" applyAlignment="1">
      <alignment horizontal="center" vertical="center" wrapText="1" readingOrder="1"/>
    </xf>
    <xf numFmtId="0" fontId="10" fillId="5" borderId="10" xfId="0" applyFont="1" applyFill="1" applyBorder="1" applyAlignment="1">
      <alignment horizontal="center" vertical="center" wrapText="1" readingOrder="1"/>
    </xf>
    <xf numFmtId="0" fontId="12" fillId="6" borderId="13" xfId="0" applyFont="1" applyFill="1" applyBorder="1" applyAlignment="1">
      <alignment horizontal="center" vertical="center" wrapText="1" readingOrder="1"/>
    </xf>
    <xf numFmtId="9" fontId="14" fillId="0" borderId="17" xfId="0" applyNumberFormat="1" applyFont="1" applyBorder="1" applyAlignment="1">
      <alignment horizontal="center" vertical="center"/>
    </xf>
    <xf numFmtId="0" fontId="2" fillId="2" borderId="2" xfId="0" applyFont="1" applyFill="1" applyBorder="1"/>
    <xf numFmtId="0" fontId="0" fillId="2" borderId="2" xfId="0" applyFill="1" applyBorder="1"/>
    <xf numFmtId="168" fontId="5" fillId="3" borderId="2" xfId="0" applyNumberFormat="1" applyFont="1" applyFill="1" applyBorder="1"/>
    <xf numFmtId="168" fontId="6" fillId="2" borderId="0" xfId="0" applyNumberFormat="1" applyFont="1" applyFill="1"/>
    <xf numFmtId="168" fontId="0" fillId="2" borderId="0" xfId="0" applyNumberFormat="1" applyFill="1"/>
    <xf numFmtId="0" fontId="7" fillId="7" borderId="19" xfId="0" applyFont="1" applyFill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center" wrapText="1" readingOrder="1"/>
    </xf>
    <xf numFmtId="0" fontId="9" fillId="0" borderId="21" xfId="0" applyFont="1" applyBorder="1" applyAlignment="1">
      <alignment horizontal="center" vertical="center" wrapText="1" readingOrder="1"/>
    </xf>
    <xf numFmtId="0" fontId="9" fillId="5" borderId="22" xfId="0" applyFont="1" applyFill="1" applyBorder="1" applyAlignment="1">
      <alignment horizontal="center" vertical="center" wrapText="1" readingOrder="1"/>
    </xf>
    <xf numFmtId="169" fontId="0" fillId="2" borderId="0" xfId="0" applyNumberFormat="1" applyFill="1"/>
    <xf numFmtId="169" fontId="9" fillId="0" borderId="22" xfId="0" applyNumberFormat="1" applyFont="1" applyBorder="1" applyAlignment="1">
      <alignment horizontal="center" vertical="center" wrapText="1" readingOrder="1"/>
    </xf>
    <xf numFmtId="169" fontId="9" fillId="0" borderId="23" xfId="0" applyNumberFormat="1" applyFont="1" applyBorder="1" applyAlignment="1">
      <alignment horizontal="center" vertical="center" wrapText="1" readingOrder="1"/>
    </xf>
    <xf numFmtId="169" fontId="9" fillId="0" borderId="9" xfId="0" applyNumberFormat="1" applyFont="1" applyBorder="1" applyAlignment="1">
      <alignment horizontal="center" vertical="center" wrapText="1" readingOrder="1"/>
    </xf>
    <xf numFmtId="169" fontId="9" fillId="0" borderId="10" xfId="0" applyNumberFormat="1" applyFont="1" applyBorder="1" applyAlignment="1">
      <alignment horizontal="center" vertical="center" wrapText="1" readingOrder="1"/>
    </xf>
    <xf numFmtId="169" fontId="9" fillId="8" borderId="18" xfId="0" applyNumberFormat="1" applyFont="1" applyFill="1" applyBorder="1" applyAlignment="1">
      <alignment horizontal="center" vertical="center" wrapText="1" readingOrder="1"/>
    </xf>
    <xf numFmtId="169" fontId="9" fillId="8" borderId="19" xfId="0" applyNumberFormat="1" applyFont="1" applyFill="1" applyBorder="1" applyAlignment="1">
      <alignment horizontal="center" vertical="center" wrapText="1" readingOrder="1"/>
    </xf>
    <xf numFmtId="169" fontId="9" fillId="5" borderId="23" xfId="0" applyNumberFormat="1" applyFont="1" applyFill="1" applyBorder="1" applyAlignment="1">
      <alignment horizontal="center" vertical="center" wrapText="1" readingOrder="1"/>
    </xf>
    <xf numFmtId="9" fontId="16" fillId="0" borderId="17" xfId="1" applyFont="1" applyFill="1" applyBorder="1" applyAlignment="1">
      <alignment horizontal="center"/>
    </xf>
    <xf numFmtId="9" fontId="16" fillId="0" borderId="17" xfId="1" applyFont="1" applyFill="1" applyBorder="1" applyAlignment="1">
      <alignment horizontal="center" vertical="center"/>
    </xf>
    <xf numFmtId="168" fontId="4" fillId="2" borderId="0" xfId="0" applyNumberFormat="1" applyFont="1" applyFill="1"/>
    <xf numFmtId="0" fontId="4" fillId="2" borderId="0" xfId="0" applyFont="1" applyFill="1"/>
    <xf numFmtId="0" fontId="18" fillId="4" borderId="14" xfId="0" applyFont="1" applyFill="1" applyBorder="1" applyAlignment="1">
      <alignment horizontal="center" vertical="center" wrapText="1" readingOrder="1"/>
    </xf>
    <xf numFmtId="165" fontId="19" fillId="4" borderId="16" xfId="0" applyNumberFormat="1" applyFont="1" applyFill="1" applyBorder="1" applyAlignment="1">
      <alignment horizontal="center" vertical="center" wrapText="1" readingOrder="1"/>
    </xf>
    <xf numFmtId="1" fontId="19" fillId="4" borderId="16" xfId="0" applyNumberFormat="1" applyFont="1" applyFill="1" applyBorder="1" applyAlignment="1">
      <alignment horizontal="center" vertical="center" wrapText="1" readingOrder="1"/>
    </xf>
    <xf numFmtId="10" fontId="14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27" xfId="0" applyFill="1" applyBorder="1" applyAlignment="1">
      <alignment horizontal="right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170" fontId="17" fillId="0" borderId="17" xfId="0" applyNumberFormat="1" applyFont="1" applyBorder="1" applyAlignment="1">
      <alignment horizontal="center"/>
    </xf>
    <xf numFmtId="10" fontId="21" fillId="2" borderId="0" xfId="0" applyNumberFormat="1" applyFont="1" applyFill="1" applyAlignment="1">
      <alignment horizontal="center" vertical="center"/>
    </xf>
    <xf numFmtId="171" fontId="8" fillId="4" borderId="4" xfId="0" applyNumberFormat="1" applyFont="1" applyFill="1" applyBorder="1" applyAlignment="1">
      <alignment horizontal="center" vertical="center" wrapText="1" readingOrder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0" fontId="9" fillId="0" borderId="12" xfId="0" applyFont="1" applyBorder="1" applyAlignment="1">
      <alignment horizontal="center" vertical="center" wrapText="1" readingOrder="1"/>
    </xf>
    <xf numFmtId="0" fontId="9" fillId="10" borderId="18" xfId="0" applyFont="1" applyFill="1" applyBorder="1" applyAlignment="1">
      <alignment horizontal="center" vertical="center" wrapText="1" readingOrder="1"/>
    </xf>
    <xf numFmtId="0" fontId="13" fillId="2" borderId="0" xfId="0" applyFont="1" applyFill="1" applyAlignment="1">
      <alignment horizontal="center" wrapText="1"/>
    </xf>
    <xf numFmtId="0" fontId="20" fillId="9" borderId="24" xfId="0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10" fillId="5" borderId="10" xfId="0" applyNumberFormat="1" applyFont="1" applyFill="1" applyBorder="1" applyAlignment="1">
      <alignment horizontal="center" vertical="center" wrapText="1" readingOrder="1"/>
    </xf>
    <xf numFmtId="2" fontId="10" fillId="5" borderId="10" xfId="0" applyNumberFormat="1" applyFont="1" applyFill="1" applyBorder="1" applyAlignment="1">
      <alignment horizontal="center" vertical="center" wrapText="1" readingOrder="1"/>
    </xf>
    <xf numFmtId="10" fontId="0" fillId="2" borderId="0" xfId="0" applyNumberFormat="1" applyFill="1"/>
    <xf numFmtId="0" fontId="9" fillId="5" borderId="10" xfId="0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C766427-136E-4E5B-B5D5-F41C4FCAA5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721E-9578-3747-A1D8-427A708D46B9}">
  <dimension ref="A1:N80"/>
  <sheetViews>
    <sheetView tabSelected="1" topLeftCell="A57" zoomScale="95" zoomScaleNormal="120" workbookViewId="0">
      <selection activeCell="E71" sqref="E71"/>
    </sheetView>
  </sheetViews>
  <sheetFormatPr defaultColWidth="10.8984375" defaultRowHeight="15.6" x14ac:dyDescent="0.3"/>
  <cols>
    <col min="1" max="1" width="11" style="31" bestFit="1" customWidth="1"/>
    <col min="2" max="3" width="13.3984375" style="1" customWidth="1"/>
    <col min="4" max="4" width="30.8984375" style="1" customWidth="1"/>
    <col min="5" max="5" width="16.59765625" style="1" bestFit="1" customWidth="1"/>
    <col min="6" max="10" width="13.69921875" style="1" bestFit="1" customWidth="1"/>
    <col min="11" max="11" width="10.8984375" style="1"/>
    <col min="12" max="12" width="21.5" style="1" bestFit="1" customWidth="1"/>
    <col min="13" max="13" width="10.8984375" style="1"/>
    <col min="14" max="14" width="3.3984375" style="1" customWidth="1"/>
    <col min="15" max="16384" width="10.8984375" style="1"/>
  </cols>
  <sheetData>
    <row r="1" spans="1:12" s="4" customFormat="1" ht="25.8" x14ac:dyDescent="0.5">
      <c r="A1" s="29" t="s">
        <v>0</v>
      </c>
    </row>
    <row r="4" spans="1:12" s="5" customFormat="1" ht="21" x14ac:dyDescent="0.4">
      <c r="A4" s="30">
        <v>1</v>
      </c>
      <c r="B4" s="5" t="s">
        <v>1</v>
      </c>
    </row>
    <row r="5" spans="1:12" ht="16.2" thickBot="1" x14ac:dyDescent="0.35"/>
    <row r="6" spans="1:12" ht="31.8" thickBot="1" x14ac:dyDescent="0.35">
      <c r="B6" s="6" t="s">
        <v>2</v>
      </c>
      <c r="D6" s="6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8" t="s">
        <v>11</v>
      </c>
    </row>
    <row r="7" spans="1:12" ht="16.2" thickBot="1" x14ac:dyDescent="0.35">
      <c r="B7" s="9" t="s">
        <v>12</v>
      </c>
      <c r="D7" s="9" t="s">
        <v>13</v>
      </c>
      <c r="E7" s="14">
        <v>-100</v>
      </c>
      <c r="F7" s="14">
        <v>10</v>
      </c>
      <c r="G7" s="14">
        <v>10</v>
      </c>
      <c r="H7" s="14">
        <v>10</v>
      </c>
      <c r="I7" s="14">
        <v>70</v>
      </c>
      <c r="J7" s="14" t="s">
        <v>14</v>
      </c>
      <c r="K7" s="14" t="s">
        <v>14</v>
      </c>
      <c r="L7" s="15" t="s">
        <v>14</v>
      </c>
    </row>
    <row r="8" spans="1:12" ht="16.2" thickBot="1" x14ac:dyDescent="0.35">
      <c r="B8" s="9" t="s">
        <v>12</v>
      </c>
      <c r="D8" s="11" t="s">
        <v>15</v>
      </c>
      <c r="E8" s="16">
        <v>-100</v>
      </c>
      <c r="F8" s="16">
        <v>10</v>
      </c>
      <c r="G8" s="16">
        <v>10</v>
      </c>
      <c r="H8" s="16">
        <v>10</v>
      </c>
      <c r="I8" s="16">
        <v>70</v>
      </c>
      <c r="J8" s="16">
        <v>70</v>
      </c>
      <c r="K8" s="16">
        <v>70</v>
      </c>
      <c r="L8" s="17">
        <v>70</v>
      </c>
    </row>
    <row r="9" spans="1:12" ht="16.2" thickBot="1" x14ac:dyDescent="0.35">
      <c r="B9" s="9" t="s">
        <v>12</v>
      </c>
      <c r="D9" s="11" t="s">
        <v>16</v>
      </c>
      <c r="E9" s="16">
        <v>-100</v>
      </c>
      <c r="F9" s="16">
        <v>0</v>
      </c>
      <c r="G9" s="16">
        <v>0</v>
      </c>
      <c r="H9" s="16">
        <v>0</v>
      </c>
      <c r="I9" s="16">
        <v>100</v>
      </c>
      <c r="J9" s="16" t="s">
        <v>14</v>
      </c>
      <c r="K9" s="16" t="s">
        <v>14</v>
      </c>
      <c r="L9" s="17" t="s">
        <v>14</v>
      </c>
    </row>
    <row r="11" spans="1:12" x14ac:dyDescent="0.3">
      <c r="B11" s="27" t="s">
        <v>17</v>
      </c>
      <c r="C11" s="28"/>
      <c r="D11" s="28"/>
      <c r="E11" s="28"/>
      <c r="F11" s="28"/>
      <c r="G11" s="28"/>
      <c r="H11" s="28"/>
    </row>
    <row r="12" spans="1:12" x14ac:dyDescent="0.3">
      <c r="B12" s="2"/>
      <c r="D12" s="1" t="s">
        <v>18</v>
      </c>
    </row>
    <row r="13" spans="1:12" x14ac:dyDescent="0.3">
      <c r="B13" s="2"/>
      <c r="D13" s="1" t="s">
        <v>19</v>
      </c>
    </row>
    <row r="14" spans="1:12" x14ac:dyDescent="0.3">
      <c r="B14" s="2"/>
      <c r="D14" s="2" t="s">
        <v>20</v>
      </c>
    </row>
    <row r="15" spans="1:12" x14ac:dyDescent="0.3">
      <c r="B15" s="2"/>
      <c r="C15" s="3" t="s">
        <v>21</v>
      </c>
      <c r="D15" s="1" t="s">
        <v>22</v>
      </c>
    </row>
    <row r="16" spans="1:12" x14ac:dyDescent="0.3">
      <c r="B16" s="2"/>
      <c r="C16" s="3" t="s">
        <v>23</v>
      </c>
      <c r="D16" s="1" t="s">
        <v>24</v>
      </c>
    </row>
    <row r="17" spans="1:10" x14ac:dyDescent="0.3">
      <c r="B17" s="2"/>
      <c r="C17" s="3" t="s">
        <v>25</v>
      </c>
      <c r="D17" s="1" t="s">
        <v>26</v>
      </c>
    </row>
    <row r="18" spans="1:10" x14ac:dyDescent="0.3">
      <c r="B18" s="2"/>
      <c r="C18" s="3" t="s">
        <v>27</v>
      </c>
      <c r="D18" s="1" t="s">
        <v>28</v>
      </c>
    </row>
    <row r="20" spans="1:10" s="5" customFormat="1" ht="21" x14ac:dyDescent="0.4">
      <c r="A20" s="30">
        <v>2</v>
      </c>
      <c r="B20" s="5" t="s">
        <v>29</v>
      </c>
    </row>
    <row r="21" spans="1:10" ht="16.2" thickBot="1" x14ac:dyDescent="0.35">
      <c r="B21" s="1" t="s">
        <v>30</v>
      </c>
    </row>
    <row r="22" spans="1:10" ht="16.2" thickBot="1" x14ac:dyDescent="0.35">
      <c r="D22" s="6" t="s">
        <v>31</v>
      </c>
      <c r="E22" s="60">
        <v>0</v>
      </c>
      <c r="F22" s="21">
        <v>1</v>
      </c>
      <c r="G22" s="21">
        <v>2</v>
      </c>
      <c r="H22" s="21">
        <v>3</v>
      </c>
      <c r="I22" s="21">
        <v>4</v>
      </c>
      <c r="J22" s="21">
        <v>5</v>
      </c>
    </row>
    <row r="23" spans="1:10" ht="16.2" thickBot="1" x14ac:dyDescent="0.35">
      <c r="D23" s="9" t="s">
        <v>32</v>
      </c>
      <c r="E23" s="10">
        <v>-1000</v>
      </c>
      <c r="F23" s="10" t="s">
        <v>14</v>
      </c>
      <c r="G23" s="10" t="s">
        <v>14</v>
      </c>
      <c r="H23" s="10" t="s">
        <v>14</v>
      </c>
      <c r="I23" s="10" t="s">
        <v>14</v>
      </c>
      <c r="J23" s="10" t="s">
        <v>14</v>
      </c>
    </row>
    <row r="24" spans="1:10" ht="16.2" thickBot="1" x14ac:dyDescent="0.35">
      <c r="D24" s="11" t="s">
        <v>33</v>
      </c>
      <c r="E24" s="12" t="s">
        <v>14</v>
      </c>
      <c r="F24" s="12">
        <v>300</v>
      </c>
      <c r="G24" s="12">
        <v>320</v>
      </c>
      <c r="H24" s="12">
        <v>350</v>
      </c>
      <c r="I24" s="12">
        <v>380</v>
      </c>
      <c r="J24" s="12">
        <v>380</v>
      </c>
    </row>
    <row r="25" spans="1:10" x14ac:dyDescent="0.3">
      <c r="D25" s="63" t="s">
        <v>34</v>
      </c>
      <c r="E25" s="18" t="s">
        <v>14</v>
      </c>
      <c r="F25" s="18">
        <v>-100</v>
      </c>
      <c r="G25" s="18">
        <v>-105</v>
      </c>
      <c r="H25" s="18">
        <v>-105</v>
      </c>
      <c r="I25" s="18">
        <v>-110</v>
      </c>
      <c r="J25" s="18">
        <v>-110</v>
      </c>
    </row>
    <row r="26" spans="1:10" x14ac:dyDescent="0.3">
      <c r="D26" s="22" t="s">
        <v>35</v>
      </c>
      <c r="E26" s="22">
        <f>SUM(E23:E25)</f>
        <v>-1000</v>
      </c>
      <c r="F26" s="22">
        <f t="shared" ref="F26:J26" si="0">SUM(F23:F25)</f>
        <v>200</v>
      </c>
      <c r="G26" s="22">
        <f t="shared" si="0"/>
        <v>215</v>
      </c>
      <c r="H26" s="22">
        <f t="shared" si="0"/>
        <v>245</v>
      </c>
      <c r="I26" s="22">
        <f t="shared" si="0"/>
        <v>270</v>
      </c>
      <c r="J26" s="22">
        <f t="shared" si="0"/>
        <v>270</v>
      </c>
    </row>
    <row r="27" spans="1:10" ht="31.8" thickBot="1" x14ac:dyDescent="0.35">
      <c r="B27" s="65" t="s">
        <v>36</v>
      </c>
      <c r="C27" s="26">
        <v>0.05</v>
      </c>
      <c r="D27" s="23" t="s">
        <v>37</v>
      </c>
      <c r="E27" s="69">
        <f>(1+$C$27)^(E22-$E$22)</f>
        <v>1</v>
      </c>
      <c r="F27" s="69">
        <f t="shared" ref="F27:J27" si="1">(1+$C$27)^(F22-$E$22)</f>
        <v>1.05</v>
      </c>
      <c r="G27" s="69">
        <f t="shared" si="1"/>
        <v>1.1025</v>
      </c>
      <c r="H27" s="69">
        <f t="shared" si="1"/>
        <v>1.1576250000000001</v>
      </c>
      <c r="I27" s="69">
        <f t="shared" si="1"/>
        <v>1.21550625</v>
      </c>
      <c r="J27" s="69">
        <f t="shared" si="1"/>
        <v>1.2762815625000001</v>
      </c>
    </row>
    <row r="28" spans="1:10" ht="16.2" thickBot="1" x14ac:dyDescent="0.35">
      <c r="B28" s="65"/>
      <c r="D28" s="23" t="s">
        <v>38</v>
      </c>
      <c r="E28" s="24">
        <f>1/E27</f>
        <v>1</v>
      </c>
      <c r="F28" s="24">
        <f t="shared" ref="F28:J28" si="2">1/F27</f>
        <v>0.95238095238095233</v>
      </c>
      <c r="G28" s="24">
        <f t="shared" si="2"/>
        <v>0.90702947845804982</v>
      </c>
      <c r="H28" s="24">
        <f t="shared" si="2"/>
        <v>0.86383759853147601</v>
      </c>
      <c r="I28" s="24">
        <f t="shared" si="2"/>
        <v>0.82270247479188197</v>
      </c>
      <c r="J28" s="24">
        <f t="shared" si="2"/>
        <v>0.78352616646845896</v>
      </c>
    </row>
    <row r="29" spans="1:10" x14ac:dyDescent="0.3">
      <c r="D29" s="25" t="s">
        <v>39</v>
      </c>
      <c r="E29" s="25">
        <f>E26*E28</f>
        <v>-1000</v>
      </c>
      <c r="F29" s="25">
        <f t="shared" ref="F29:J29" si="3">F26*F28</f>
        <v>190.47619047619045</v>
      </c>
      <c r="G29" s="25">
        <f t="shared" si="3"/>
        <v>195.01133786848072</v>
      </c>
      <c r="H29" s="25">
        <f t="shared" si="3"/>
        <v>211.64021164021162</v>
      </c>
      <c r="I29" s="25">
        <f t="shared" si="3"/>
        <v>222.12966819380813</v>
      </c>
      <c r="J29" s="25">
        <f t="shared" si="3"/>
        <v>211.55206494648391</v>
      </c>
    </row>
    <row r="30" spans="1:10" s="47" customFormat="1" ht="25.2" thickBot="1" x14ac:dyDescent="0.4">
      <c r="A30" s="46"/>
      <c r="D30" s="48" t="s">
        <v>40</v>
      </c>
      <c r="E30" s="49">
        <f>SUM(E29:J29)</f>
        <v>30.80947312517489</v>
      </c>
    </row>
    <row r="32" spans="1:10" x14ac:dyDescent="0.3">
      <c r="B32" s="27" t="s">
        <v>17</v>
      </c>
      <c r="C32" s="28"/>
      <c r="D32" s="28"/>
      <c r="E32" s="28"/>
      <c r="F32" s="28"/>
      <c r="G32" s="28"/>
      <c r="H32" s="28"/>
      <c r="I32" s="28"/>
      <c r="J32" s="28"/>
    </row>
    <row r="33" spans="1:14" x14ac:dyDescent="0.3">
      <c r="C33" s="3" t="s">
        <v>21</v>
      </c>
      <c r="D33" s="1" t="s">
        <v>41</v>
      </c>
    </row>
    <row r="34" spans="1:14" x14ac:dyDescent="0.3">
      <c r="C34" s="3" t="s">
        <v>23</v>
      </c>
      <c r="D34" s="1" t="s">
        <v>42</v>
      </c>
    </row>
    <row r="35" spans="1:14" x14ac:dyDescent="0.3">
      <c r="C35" s="3" t="s">
        <v>25</v>
      </c>
      <c r="D35" s="1" t="s">
        <v>43</v>
      </c>
    </row>
    <row r="36" spans="1:14" x14ac:dyDescent="0.3">
      <c r="C36" s="3" t="s">
        <v>27</v>
      </c>
      <c r="D36" s="1" t="s">
        <v>44</v>
      </c>
    </row>
    <row r="37" spans="1:14" x14ac:dyDescent="0.3">
      <c r="C37" s="3" t="s">
        <v>45</v>
      </c>
      <c r="D37" s="1" t="s">
        <v>46</v>
      </c>
    </row>
    <row r="38" spans="1:14" x14ac:dyDescent="0.3">
      <c r="C38" s="3" t="s">
        <v>47</v>
      </c>
      <c r="D38" s="1" t="s">
        <v>48</v>
      </c>
    </row>
    <row r="40" spans="1:14" s="5" customFormat="1" ht="21" x14ac:dyDescent="0.4">
      <c r="A40" s="30">
        <v>3</v>
      </c>
      <c r="B40" s="5" t="s">
        <v>49</v>
      </c>
    </row>
    <row r="41" spans="1:14" ht="16.2" thickBot="1" x14ac:dyDescent="0.35">
      <c r="B41" s="1" t="s">
        <v>50</v>
      </c>
      <c r="L41" s="1" t="s">
        <v>51</v>
      </c>
    </row>
    <row r="42" spans="1:14" ht="21.6" thickBot="1" x14ac:dyDescent="0.35">
      <c r="D42" s="6" t="s">
        <v>31</v>
      </c>
      <c r="E42" s="60">
        <v>0</v>
      </c>
      <c r="F42" s="21">
        <v>1</v>
      </c>
      <c r="G42" s="21">
        <v>2</v>
      </c>
      <c r="H42" s="21">
        <v>3</v>
      </c>
      <c r="I42" s="21">
        <v>4</v>
      </c>
      <c r="J42" s="21">
        <v>5</v>
      </c>
      <c r="L42" s="66" t="s">
        <v>52</v>
      </c>
      <c r="M42" s="67"/>
      <c r="N42" s="68"/>
    </row>
    <row r="43" spans="1:14" ht="16.2" thickBot="1" x14ac:dyDescent="0.35">
      <c r="D43" s="9" t="s">
        <v>32</v>
      </c>
      <c r="E43" s="10">
        <v>-1000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L43" s="53" t="s">
        <v>53</v>
      </c>
      <c r="M43" s="52" t="s">
        <v>54</v>
      </c>
      <c r="N43" s="54"/>
    </row>
    <row r="44" spans="1:14" ht="16.2" thickBot="1" x14ac:dyDescent="0.35">
      <c r="D44" s="11" t="s">
        <v>33</v>
      </c>
      <c r="E44" s="12" t="s">
        <v>14</v>
      </c>
      <c r="F44" s="12">
        <v>300</v>
      </c>
      <c r="G44" s="12">
        <v>320</v>
      </c>
      <c r="H44" s="12">
        <v>350</v>
      </c>
      <c r="I44" s="12">
        <v>380</v>
      </c>
      <c r="J44" s="12">
        <v>380</v>
      </c>
      <c r="L44" s="53" t="s">
        <v>55</v>
      </c>
      <c r="M44" s="52">
        <v>0</v>
      </c>
      <c r="N44" s="54"/>
    </row>
    <row r="45" spans="1:14" x14ac:dyDescent="0.3">
      <c r="D45" s="63" t="s">
        <v>34</v>
      </c>
      <c r="E45" s="18" t="s">
        <v>14</v>
      </c>
      <c r="F45" s="18">
        <v>-100</v>
      </c>
      <c r="G45" s="18">
        <v>-105</v>
      </c>
      <c r="H45" s="18">
        <v>-105</v>
      </c>
      <c r="I45" s="18">
        <v>-110</v>
      </c>
      <c r="J45" s="18">
        <v>-110</v>
      </c>
      <c r="L45" s="53" t="s">
        <v>56</v>
      </c>
      <c r="M45" s="52" t="s">
        <v>57</v>
      </c>
      <c r="N45" s="54"/>
    </row>
    <row r="46" spans="1:14" ht="16.2" thickBot="1" x14ac:dyDescent="0.35">
      <c r="B46" s="65" t="s">
        <v>58</v>
      </c>
      <c r="D46" s="22" t="s">
        <v>35</v>
      </c>
      <c r="E46" s="22">
        <f>SUM(E43:E45)</f>
        <v>-1000</v>
      </c>
      <c r="F46" s="22">
        <f t="shared" ref="F46:J46" si="4">SUM(F43:F45)</f>
        <v>200</v>
      </c>
      <c r="G46" s="22">
        <f t="shared" si="4"/>
        <v>215</v>
      </c>
      <c r="H46" s="22">
        <f t="shared" si="4"/>
        <v>245</v>
      </c>
      <c r="I46" s="22">
        <f t="shared" si="4"/>
        <v>270</v>
      </c>
      <c r="J46" s="22">
        <f t="shared" si="4"/>
        <v>270</v>
      </c>
      <c r="L46" s="55"/>
      <c r="M46" s="56"/>
      <c r="N46" s="57"/>
    </row>
    <row r="47" spans="1:14" ht="35.1" customHeight="1" thickBot="1" x14ac:dyDescent="0.35">
      <c r="B47" s="65"/>
      <c r="C47" s="51">
        <v>6.0472806817288401E-2</v>
      </c>
      <c r="D47" s="23" t="s">
        <v>37</v>
      </c>
      <c r="E47" s="70">
        <f>(1+$C$47)^(E42-$E$22)</f>
        <v>1</v>
      </c>
      <c r="F47" s="70">
        <f t="shared" ref="F47:J47" si="5">(1+$C$47)^(F42-$E$22)</f>
        <v>1.0604728068172884</v>
      </c>
      <c r="G47" s="70">
        <f t="shared" si="5"/>
        <v>1.1246025739989378</v>
      </c>
      <c r="H47" s="70">
        <f t="shared" si="5"/>
        <v>1.1926104482026008</v>
      </c>
      <c r="I47" s="70">
        <f t="shared" si="5"/>
        <v>1.2647309494450365</v>
      </c>
      <c r="J47" s="70">
        <f t="shared" si="5"/>
        <v>1.341212779826672</v>
      </c>
      <c r="L47" s="59">
        <f>IRR(E46:J46,10%)</f>
        <v>6.0472792521593544E-2</v>
      </c>
    </row>
    <row r="48" spans="1:14" ht="16.2" thickBot="1" x14ac:dyDescent="0.35">
      <c r="B48" s="65"/>
      <c r="C48" s="71"/>
      <c r="D48" s="23" t="s">
        <v>38</v>
      </c>
      <c r="E48" s="24">
        <f>1/E47</f>
        <v>1</v>
      </c>
      <c r="F48" s="24">
        <f t="shared" ref="F48" si="6">1/F47</f>
        <v>0.94297561764098359</v>
      </c>
      <c r="G48" s="24">
        <f t="shared" ref="G48" si="7">1/G47</f>
        <v>0.88920301546539449</v>
      </c>
      <c r="H48" s="24">
        <f t="shared" ref="H48" si="8">1/H47</f>
        <v>0.83849676271670559</v>
      </c>
      <c r="I48" s="24">
        <f t="shared" ref="I48" si="9">1/I47</f>
        <v>0.79068200271275058</v>
      </c>
      <c r="J48" s="24">
        <f t="shared" ref="J48" si="10">1/J47</f>
        <v>0.74559384986566579</v>
      </c>
    </row>
    <row r="49" spans="1:11" x14ac:dyDescent="0.3">
      <c r="D49" s="25" t="s">
        <v>39</v>
      </c>
      <c r="E49" s="25">
        <f>E46*E48</f>
        <v>-1000</v>
      </c>
      <c r="F49" s="25">
        <f t="shared" ref="F49" si="11">F46*F48</f>
        <v>188.59512352819672</v>
      </c>
      <c r="G49" s="25">
        <f t="shared" ref="G49" si="12">G46*G48</f>
        <v>191.17864832505981</v>
      </c>
      <c r="H49" s="25">
        <f t="shared" ref="H49" si="13">H46*H48</f>
        <v>205.43170686559287</v>
      </c>
      <c r="I49" s="25">
        <f t="shared" ref="I49" si="14">I46*I48</f>
        <v>213.48414073244265</v>
      </c>
      <c r="J49" s="25">
        <f t="shared" ref="J49" si="15">J46*J48</f>
        <v>201.31033946372978</v>
      </c>
    </row>
    <row r="50" spans="1:11" s="47" customFormat="1" ht="25.2" thickBot="1" x14ac:dyDescent="0.4">
      <c r="A50" s="46"/>
      <c r="D50" s="48" t="s">
        <v>40</v>
      </c>
      <c r="E50" s="49">
        <f>SUM(E49:J49)</f>
        <v>-4.1084978107619463E-5</v>
      </c>
    </row>
    <row r="52" spans="1:11" x14ac:dyDescent="0.3">
      <c r="B52" s="27" t="s">
        <v>17</v>
      </c>
      <c r="C52" s="28"/>
      <c r="D52" s="28"/>
      <c r="E52" s="28"/>
      <c r="F52" s="28"/>
      <c r="G52" s="28"/>
      <c r="H52" s="28"/>
      <c r="I52" s="28"/>
      <c r="J52" s="28"/>
    </row>
    <row r="53" spans="1:11" x14ac:dyDescent="0.3">
      <c r="C53" s="3" t="s">
        <v>21</v>
      </c>
      <c r="D53" s="1" t="s">
        <v>59</v>
      </c>
    </row>
    <row r="54" spans="1:11" x14ac:dyDescent="0.3">
      <c r="C54" s="3" t="s">
        <v>23</v>
      </c>
      <c r="D54" s="1" t="s">
        <v>60</v>
      </c>
    </row>
    <row r="55" spans="1:11" x14ac:dyDescent="0.3">
      <c r="C55" s="3" t="s">
        <v>25</v>
      </c>
      <c r="D55" s="1" t="s">
        <v>61</v>
      </c>
    </row>
    <row r="57" spans="1:11" s="5" customFormat="1" ht="21" x14ac:dyDescent="0.4">
      <c r="A57" s="30">
        <v>4</v>
      </c>
      <c r="B57" s="5" t="s">
        <v>62</v>
      </c>
    </row>
    <row r="58" spans="1:11" ht="16.2" thickBot="1" x14ac:dyDescent="0.35">
      <c r="B58" s="31" t="s">
        <v>63</v>
      </c>
      <c r="C58" s="31"/>
      <c r="D58" s="31"/>
      <c r="E58" s="31"/>
      <c r="F58" s="31"/>
      <c r="G58" s="31"/>
      <c r="H58" s="31"/>
      <c r="I58" s="31"/>
      <c r="J58" s="31"/>
      <c r="K58" s="31"/>
    </row>
    <row r="59" spans="1:11" ht="16.2" thickBot="1" x14ac:dyDescent="0.35">
      <c r="D59" s="6" t="s">
        <v>31</v>
      </c>
      <c r="E59" s="60">
        <v>0</v>
      </c>
      <c r="F59" s="21">
        <v>1</v>
      </c>
      <c r="G59" s="21">
        <v>2</v>
      </c>
      <c r="H59" s="21">
        <v>3</v>
      </c>
      <c r="I59" s="21">
        <v>4</v>
      </c>
      <c r="J59" s="21">
        <v>5</v>
      </c>
    </row>
    <row r="60" spans="1:11" ht="16.2" thickBot="1" x14ac:dyDescent="0.35">
      <c r="D60" s="9" t="s">
        <v>32</v>
      </c>
      <c r="E60" s="10">
        <v>-1000</v>
      </c>
      <c r="F60" s="10" t="s">
        <v>14</v>
      </c>
      <c r="G60" s="10" t="s">
        <v>14</v>
      </c>
      <c r="H60" s="10" t="s">
        <v>14</v>
      </c>
      <c r="I60" s="10" t="s">
        <v>14</v>
      </c>
      <c r="J60" s="10" t="s">
        <v>14</v>
      </c>
    </row>
    <row r="61" spans="1:11" ht="16.2" thickBot="1" x14ac:dyDescent="0.35">
      <c r="D61" s="11" t="s">
        <v>33</v>
      </c>
      <c r="E61" s="12" t="s">
        <v>14</v>
      </c>
      <c r="F61" s="12">
        <v>150</v>
      </c>
      <c r="G61" s="12">
        <v>700</v>
      </c>
      <c r="H61" s="12">
        <v>800</v>
      </c>
      <c r="I61" s="12">
        <v>900</v>
      </c>
      <c r="J61" s="13">
        <v>900</v>
      </c>
    </row>
    <row r="62" spans="1:11" ht="16.2" thickBot="1" x14ac:dyDescent="0.35">
      <c r="D62" s="63" t="s">
        <v>34</v>
      </c>
      <c r="E62" s="12" t="s">
        <v>14</v>
      </c>
      <c r="F62" s="12">
        <v>-100</v>
      </c>
      <c r="G62" s="12">
        <v>-110</v>
      </c>
      <c r="H62" s="12">
        <v>-120</v>
      </c>
      <c r="I62" s="12">
        <v>-130</v>
      </c>
      <c r="J62" s="13">
        <v>-130</v>
      </c>
    </row>
    <row r="63" spans="1:11" ht="22.8" x14ac:dyDescent="0.3">
      <c r="B63" s="61"/>
      <c r="C63" s="62" t="s">
        <v>64</v>
      </c>
      <c r="D63" s="64" t="s">
        <v>65</v>
      </c>
      <c r="E63" s="32">
        <f>SUM(E60:E62)</f>
        <v>-1000</v>
      </c>
      <c r="F63" s="32">
        <f t="shared" ref="F63:J63" si="16">SUM(F60:F62)</f>
        <v>50</v>
      </c>
      <c r="G63" s="32">
        <f t="shared" si="16"/>
        <v>590</v>
      </c>
      <c r="H63" s="32">
        <f t="shared" si="16"/>
        <v>680</v>
      </c>
      <c r="I63" s="32">
        <f t="shared" si="16"/>
        <v>770</v>
      </c>
      <c r="J63" s="32">
        <f t="shared" si="16"/>
        <v>770</v>
      </c>
    </row>
    <row r="64" spans="1:11" ht="16.2" thickBot="1" x14ac:dyDescent="0.35">
      <c r="C64" s="58">
        <v>5</v>
      </c>
      <c r="D64" s="33" t="s">
        <v>66</v>
      </c>
      <c r="E64" s="34">
        <f>IF(E59&gt;0,-200,0)</f>
        <v>0</v>
      </c>
      <c r="F64" s="34">
        <f t="shared" ref="F64:J64" si="17">IF(F59&gt;0,-200,0)</f>
        <v>-200</v>
      </c>
      <c r="G64" s="34">
        <f t="shared" si="17"/>
        <v>-200</v>
      </c>
      <c r="H64" s="34">
        <f t="shared" si="17"/>
        <v>-200</v>
      </c>
      <c r="I64" s="34">
        <f t="shared" si="17"/>
        <v>-200</v>
      </c>
      <c r="J64" s="34">
        <f t="shared" si="17"/>
        <v>-200</v>
      </c>
    </row>
    <row r="65" spans="1:10" s="36" customFormat="1" ht="16.2" thickBot="1" x14ac:dyDescent="0.35">
      <c r="D65" s="37" t="s">
        <v>67</v>
      </c>
      <c r="E65" s="38" t="s">
        <v>14</v>
      </c>
      <c r="F65" s="38">
        <f>IF(E66&lt;0,E66,0)</f>
        <v>0</v>
      </c>
      <c r="G65" s="38">
        <f t="shared" ref="G65:J65" si="18">IF(F66&lt;0,F66,0)</f>
        <v>-150</v>
      </c>
      <c r="H65" s="38">
        <f t="shared" si="18"/>
        <v>0</v>
      </c>
      <c r="I65" s="38">
        <f t="shared" si="18"/>
        <v>0</v>
      </c>
      <c r="J65" s="38">
        <f t="shared" si="18"/>
        <v>0</v>
      </c>
    </row>
    <row r="66" spans="1:10" s="36" customFormat="1" ht="16.2" thickBot="1" x14ac:dyDescent="0.35">
      <c r="D66" s="39" t="s">
        <v>68</v>
      </c>
      <c r="E66" s="40">
        <v>0</v>
      </c>
      <c r="F66" s="40">
        <f>SUM(F63:F65)</f>
        <v>-150</v>
      </c>
      <c r="G66" s="40">
        <f t="shared" ref="G66:J66" si="19">SUM(G63:G65)</f>
        <v>240</v>
      </c>
      <c r="H66" s="40">
        <f t="shared" si="19"/>
        <v>480</v>
      </c>
      <c r="I66" s="40">
        <f t="shared" si="19"/>
        <v>570</v>
      </c>
      <c r="J66" s="40">
        <f t="shared" si="19"/>
        <v>570</v>
      </c>
    </row>
    <row r="67" spans="1:10" s="36" customFormat="1" ht="16.2" thickBot="1" x14ac:dyDescent="0.35">
      <c r="C67" s="44">
        <v>0.3</v>
      </c>
      <c r="D67" s="41" t="s">
        <v>69</v>
      </c>
      <c r="E67" s="42">
        <f>-$C$67*MAX(0,E66)</f>
        <v>0</v>
      </c>
      <c r="F67" s="42">
        <f t="shared" ref="F67:J67" si="20">-$C$67*MAX(0,F66)</f>
        <v>0</v>
      </c>
      <c r="G67" s="42">
        <f t="shared" si="20"/>
        <v>-72</v>
      </c>
      <c r="H67" s="42">
        <f t="shared" si="20"/>
        <v>-144</v>
      </c>
      <c r="I67" s="42">
        <f t="shared" si="20"/>
        <v>-171</v>
      </c>
      <c r="J67" s="42">
        <f t="shared" si="20"/>
        <v>-171</v>
      </c>
    </row>
    <row r="68" spans="1:10" x14ac:dyDescent="0.3">
      <c r="D68" s="35" t="s">
        <v>70</v>
      </c>
      <c r="E68" s="43">
        <f>SUM(E63,E67)</f>
        <v>-1000</v>
      </c>
      <c r="F68" s="43">
        <f t="shared" ref="F68:J68" si="21">SUM(F63,F67)</f>
        <v>50</v>
      </c>
      <c r="G68" s="43">
        <f t="shared" si="21"/>
        <v>518</v>
      </c>
      <c r="H68" s="43">
        <f t="shared" si="21"/>
        <v>536</v>
      </c>
      <c r="I68" s="43">
        <f t="shared" si="21"/>
        <v>599</v>
      </c>
      <c r="J68" s="43">
        <f t="shared" si="21"/>
        <v>599</v>
      </c>
    </row>
    <row r="69" spans="1:10" ht="31.2" thickBot="1" x14ac:dyDescent="0.35">
      <c r="C69" s="45">
        <v>0.05</v>
      </c>
      <c r="D69" s="19" t="s">
        <v>71</v>
      </c>
      <c r="E69" s="72">
        <f>(1+$C$69)^(E59-$E$59)</f>
        <v>1</v>
      </c>
      <c r="F69" s="72">
        <f t="shared" ref="F69:J69" si="22">(1+$C$69)^(F59-$E$59)</f>
        <v>1.05</v>
      </c>
      <c r="G69" s="72">
        <f t="shared" si="22"/>
        <v>1.1025</v>
      </c>
      <c r="H69" s="72">
        <f t="shared" si="22"/>
        <v>1.1576250000000001</v>
      </c>
      <c r="I69" s="72">
        <f t="shared" si="22"/>
        <v>1.21550625</v>
      </c>
      <c r="J69" s="72">
        <f t="shared" si="22"/>
        <v>1.2762815625000001</v>
      </c>
    </row>
    <row r="70" spans="1:10" ht="16.2" thickBot="1" x14ac:dyDescent="0.35">
      <c r="D70" s="19" t="s">
        <v>38</v>
      </c>
      <c r="E70" s="20">
        <f>1/E69</f>
        <v>1</v>
      </c>
      <c r="F70" s="20">
        <f t="shared" ref="F70:J70" si="23">1/F69</f>
        <v>0.95238095238095233</v>
      </c>
      <c r="G70" s="20">
        <f t="shared" si="23"/>
        <v>0.90702947845804982</v>
      </c>
      <c r="H70" s="20">
        <f t="shared" si="23"/>
        <v>0.86383759853147601</v>
      </c>
      <c r="I70" s="20">
        <f t="shared" si="23"/>
        <v>0.82270247479188197</v>
      </c>
      <c r="J70" s="20">
        <f t="shared" si="23"/>
        <v>0.78352616646845896</v>
      </c>
    </row>
    <row r="71" spans="1:10" x14ac:dyDescent="0.3">
      <c r="D71" s="25" t="s">
        <v>39</v>
      </c>
      <c r="E71" s="25">
        <f>E70*E68</f>
        <v>-1000</v>
      </c>
      <c r="F71" s="25">
        <f t="shared" ref="F71:J71" si="24">F70*F68</f>
        <v>47.619047619047613</v>
      </c>
      <c r="G71" s="25">
        <f t="shared" si="24"/>
        <v>469.84126984126982</v>
      </c>
      <c r="H71" s="25">
        <f t="shared" si="24"/>
        <v>463.01695281287112</v>
      </c>
      <c r="I71" s="25">
        <f t="shared" si="24"/>
        <v>492.7987824003373</v>
      </c>
      <c r="J71" s="25">
        <f t="shared" si="24"/>
        <v>469.33217371460694</v>
      </c>
    </row>
    <row r="72" spans="1:10" s="47" customFormat="1" ht="25.2" thickBot="1" x14ac:dyDescent="0.4">
      <c r="A72" s="46"/>
      <c r="D72" s="48" t="s">
        <v>40</v>
      </c>
      <c r="E72" s="50">
        <f>SUM(E71:J71)</f>
        <v>942.60822638813283</v>
      </c>
    </row>
    <row r="74" spans="1:10" x14ac:dyDescent="0.3">
      <c r="B74" s="27" t="s">
        <v>17</v>
      </c>
      <c r="C74" s="28"/>
      <c r="D74" s="28"/>
      <c r="E74" s="28"/>
      <c r="F74" s="28"/>
      <c r="G74" s="28"/>
      <c r="H74" s="28"/>
      <c r="I74" s="28"/>
      <c r="J74" s="28"/>
    </row>
    <row r="75" spans="1:10" x14ac:dyDescent="0.3">
      <c r="C75" s="3" t="s">
        <v>21</v>
      </c>
      <c r="D75" s="1" t="s">
        <v>41</v>
      </c>
    </row>
    <row r="76" spans="1:10" x14ac:dyDescent="0.3">
      <c r="C76" s="3" t="s">
        <v>23</v>
      </c>
      <c r="D76" s="1" t="s">
        <v>72</v>
      </c>
    </row>
    <row r="77" spans="1:10" x14ac:dyDescent="0.3">
      <c r="C77" s="3" t="s">
        <v>25</v>
      </c>
      <c r="D77" s="1" t="s">
        <v>73</v>
      </c>
    </row>
    <row r="78" spans="1:10" x14ac:dyDescent="0.3">
      <c r="C78" s="3" t="s">
        <v>27</v>
      </c>
      <c r="D78" s="1" t="s">
        <v>74</v>
      </c>
    </row>
    <row r="79" spans="1:10" x14ac:dyDescent="0.3">
      <c r="C79" s="3" t="s">
        <v>45</v>
      </c>
      <c r="D79" s="1" t="s">
        <v>75</v>
      </c>
    </row>
    <row r="80" spans="1:10" x14ac:dyDescent="0.3">
      <c r="C80" s="3" t="s">
        <v>47</v>
      </c>
      <c r="D80" s="1" t="s">
        <v>48</v>
      </c>
    </row>
  </sheetData>
  <mergeCells count="3">
    <mergeCell ref="B27:B28"/>
    <mergeCell ref="B46:B48"/>
    <mergeCell ref="L42:N42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Examples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Wilson</dc:creator>
  <cp:keywords/>
  <dc:description/>
  <cp:lastModifiedBy>Sajal Gangrade</cp:lastModifiedBy>
  <cp:revision/>
  <dcterms:created xsi:type="dcterms:W3CDTF">2019-03-21T05:07:10Z</dcterms:created>
  <dcterms:modified xsi:type="dcterms:W3CDTF">2025-03-21T05:46:35Z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b064b5-5911-4077-b076-dd8db707b7e6_Enabled">
    <vt:lpwstr>true</vt:lpwstr>
  </property>
  <property fmtid="{D5CDD505-2E9C-101B-9397-08002B2CF9AE}" pid="3" name="MSIP_Label_adb064b5-5911-4077-b076-dd8db707b7e6_SetDate">
    <vt:lpwstr>2022-03-18T05:17:07Z</vt:lpwstr>
  </property>
  <property fmtid="{D5CDD505-2E9C-101B-9397-08002B2CF9AE}" pid="4" name="MSIP_Label_adb064b5-5911-4077-b076-dd8db707b7e6_Method">
    <vt:lpwstr>Privileged</vt:lpwstr>
  </property>
  <property fmtid="{D5CDD505-2E9C-101B-9397-08002B2CF9AE}" pid="5" name="MSIP_Label_adb064b5-5911-4077-b076-dd8db707b7e6_Name">
    <vt:lpwstr>UNOFFICIAL</vt:lpwstr>
  </property>
  <property fmtid="{D5CDD505-2E9C-101B-9397-08002B2CF9AE}" pid="6" name="MSIP_Label_adb064b5-5911-4077-b076-dd8db707b7e6_SiteId">
    <vt:lpwstr>b6e377cf-9db3-46cb-91a2-fad9605bb15c</vt:lpwstr>
  </property>
  <property fmtid="{D5CDD505-2E9C-101B-9397-08002B2CF9AE}" pid="7" name="MSIP_Label_adb064b5-5911-4077-b076-dd8db707b7e6_ActionId">
    <vt:lpwstr>536a7bb4-0128-425f-8d79-abd4991ebfbe</vt:lpwstr>
  </property>
  <property fmtid="{D5CDD505-2E9C-101B-9397-08002B2CF9AE}" pid="8" name="MSIP_Label_adb064b5-5911-4077-b076-dd8db707b7e6_ContentBits">
    <vt:lpwstr>0</vt:lpwstr>
  </property>
  <property fmtid="{D5CDD505-2E9C-101B-9397-08002B2CF9AE}" pid="9" name="{A44787D4-0540-4523-9961-78E4036D8C6D}">
    <vt:lpwstr>{89E08EB7-0121-495D-9539-7FA51CB933E1}</vt:lpwstr>
  </property>
</Properties>
</file>