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s\Downloads\Trade Live Project\"/>
    </mc:Choice>
  </mc:AlternateContent>
  <xr:revisionPtr revIDLastSave="0" documentId="13_ncr:1_{3C67E5A7-6FD4-48A4-AD06-9875CD98D675}" xr6:coauthVersionLast="47" xr6:coauthVersionMax="47" xr10:uidLastSave="{00000000-0000-0000-0000-000000000000}"/>
  <bookViews>
    <workbookView xWindow="-108" yWindow="-108" windowWidth="23256" windowHeight="13176" activeTab="9" xr2:uid="{00000000-000D-0000-FFFF-FFFF00000000}"/>
  </bookViews>
  <sheets>
    <sheet name="HS 03" sheetId="1" r:id="rId1"/>
    <sheet name="HS 05" sheetId="2" r:id="rId2"/>
    <sheet name="HS 06" sheetId="3" r:id="rId3"/>
    <sheet name="HS13" sheetId="4" r:id="rId4"/>
    <sheet name="HS14" sheetId="5" r:id="rId5"/>
    <sheet name="HS15" sheetId="6" r:id="rId6"/>
    <sheet name="HS16" sheetId="7" r:id="rId7"/>
    <sheet name="HS17" sheetId="8" r:id="rId8"/>
    <sheet name="HS18" sheetId="9" r:id="rId9"/>
    <sheet name="HS 19" sheetId="10" r:id="rId10"/>
    <sheet name="HS 20" sheetId="11" r:id="rId11"/>
    <sheet name="HS 21" sheetId="12" r:id="rId12"/>
    <sheet name="HS 22" sheetId="13" r:id="rId13"/>
    <sheet name="HS 23" sheetId="14" r:id="rId14"/>
    <sheet name="HS 24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1" l="1"/>
  <c r="D17" i="11"/>
  <c r="D18" i="11"/>
  <c r="D19" i="11"/>
  <c r="D20" i="11"/>
  <c r="D21" i="11"/>
  <c r="D22" i="11"/>
  <c r="D23" i="11"/>
  <c r="D25" i="11"/>
  <c r="D26" i="11"/>
  <c r="E12" i="9"/>
  <c r="F14" i="9"/>
  <c r="G14" i="9"/>
  <c r="F18" i="9"/>
  <c r="G18" i="9"/>
  <c r="F22" i="9"/>
  <c r="G22" i="9"/>
  <c r="C23" i="9"/>
  <c r="F12" i="9" s="1"/>
  <c r="G12" i="9" s="1"/>
  <c r="E12" i="8"/>
  <c r="E13" i="8"/>
  <c r="F13" i="8"/>
  <c r="G13" i="8" s="1"/>
  <c r="E14" i="8"/>
  <c r="E15" i="8"/>
  <c r="E16" i="8"/>
  <c r="E17" i="8"/>
  <c r="E18" i="8"/>
  <c r="F18" i="8"/>
  <c r="G18" i="8"/>
  <c r="F22" i="8"/>
  <c r="G22" i="8"/>
  <c r="F26" i="8"/>
  <c r="G26" i="8"/>
  <c r="C29" i="8"/>
  <c r="F14" i="8" s="1"/>
  <c r="G14" i="8" s="1"/>
  <c r="E12" i="7"/>
  <c r="E13" i="7"/>
  <c r="E14" i="7"/>
  <c r="F14" i="7"/>
  <c r="G14" i="7"/>
  <c r="E15" i="7"/>
  <c r="E16" i="7"/>
  <c r="F17" i="7"/>
  <c r="G17" i="7"/>
  <c r="F21" i="7"/>
  <c r="G21" i="7"/>
  <c r="F25" i="7"/>
  <c r="G25" i="7"/>
  <c r="F29" i="7"/>
  <c r="G29" i="7"/>
  <c r="F33" i="7"/>
  <c r="G33" i="7"/>
  <c r="F37" i="7"/>
  <c r="G37" i="7"/>
  <c r="F41" i="7"/>
  <c r="G41" i="7"/>
  <c r="F44" i="7"/>
  <c r="G44" i="7" s="1"/>
  <c r="F45" i="7"/>
  <c r="G45" i="7"/>
  <c r="F48" i="7"/>
  <c r="G48" i="7" s="1"/>
  <c r="F49" i="7"/>
  <c r="G49" i="7"/>
  <c r="C51" i="7"/>
  <c r="F15" i="7" s="1"/>
  <c r="G15" i="7" s="1"/>
  <c r="E12" i="6"/>
  <c r="F12" i="6"/>
  <c r="G12" i="6"/>
  <c r="E13" i="6"/>
  <c r="E14" i="6"/>
  <c r="E15" i="6"/>
  <c r="F15" i="6"/>
  <c r="G15" i="6" s="1"/>
  <c r="E16" i="6"/>
  <c r="E17" i="6"/>
  <c r="E18" i="6"/>
  <c r="E19" i="6"/>
  <c r="E20" i="6"/>
  <c r="F20" i="6"/>
  <c r="G20" i="6"/>
  <c r="E21" i="6"/>
  <c r="E22" i="6"/>
  <c r="E23" i="6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47" i="6"/>
  <c r="G47" i="6" s="1"/>
  <c r="F51" i="6"/>
  <c r="G51" i="6" s="1"/>
  <c r="F55" i="6"/>
  <c r="G55" i="6" s="1"/>
  <c r="F59" i="6"/>
  <c r="G59" i="6" s="1"/>
  <c r="C60" i="6"/>
  <c r="F13" i="6" s="1"/>
  <c r="G13" i="6" s="1"/>
  <c r="E12" i="5"/>
  <c r="E13" i="5"/>
  <c r="E14" i="5"/>
  <c r="F16" i="5"/>
  <c r="G16" i="5" s="1"/>
  <c r="C17" i="5"/>
  <c r="F14" i="5" s="1"/>
  <c r="G14" i="5" s="1"/>
  <c r="E12" i="4"/>
  <c r="E13" i="4"/>
  <c r="E14" i="4"/>
  <c r="E15" i="4"/>
  <c r="F15" i="4"/>
  <c r="G15" i="4"/>
  <c r="F19" i="4"/>
  <c r="G19" i="4"/>
  <c r="C23" i="4"/>
  <c r="F17" i="4" s="1"/>
  <c r="G17" i="4" s="1"/>
  <c r="C28" i="3"/>
  <c r="E23" i="3" s="1"/>
  <c r="F23" i="3" s="1"/>
  <c r="E27" i="3"/>
  <c r="F27" i="3" s="1"/>
  <c r="E26" i="3"/>
  <c r="F26" i="3" s="1"/>
  <c r="E25" i="3"/>
  <c r="F25" i="3" s="1"/>
  <c r="E24" i="3"/>
  <c r="F24" i="3" s="1"/>
  <c r="E22" i="3"/>
  <c r="F22" i="3" s="1"/>
  <c r="E21" i="3"/>
  <c r="F21" i="3" s="1"/>
  <c r="E20" i="3"/>
  <c r="F20" i="3" s="1"/>
  <c r="E19" i="3"/>
  <c r="F19" i="3" s="1"/>
  <c r="E18" i="3"/>
  <c r="F18" i="3" s="1"/>
  <c r="E16" i="3"/>
  <c r="F16" i="3" s="1"/>
  <c r="E15" i="3"/>
  <c r="F15" i="3" s="1"/>
  <c r="E14" i="3"/>
  <c r="F14" i="3" s="1"/>
  <c r="E13" i="3"/>
  <c r="F13" i="3" s="1"/>
  <c r="E12" i="3"/>
  <c r="F12" i="3" s="1"/>
  <c r="F20" i="4" l="1"/>
  <c r="G20" i="4" s="1"/>
  <c r="F16" i="4"/>
  <c r="G16" i="4" s="1"/>
  <c r="F13" i="4"/>
  <c r="G13" i="4" s="1"/>
  <c r="F13" i="5"/>
  <c r="G13" i="5" s="1"/>
  <c r="F18" i="6"/>
  <c r="G18" i="6" s="1"/>
  <c r="F50" i="7"/>
  <c r="G50" i="7" s="1"/>
  <c r="F46" i="7"/>
  <c r="G46" i="7" s="1"/>
  <c r="F42" i="7"/>
  <c r="G42" i="7" s="1"/>
  <c r="F38" i="7"/>
  <c r="G38" i="7" s="1"/>
  <c r="F34" i="7"/>
  <c r="G34" i="7" s="1"/>
  <c r="F30" i="7"/>
  <c r="G30" i="7" s="1"/>
  <c r="F26" i="7"/>
  <c r="G26" i="7" s="1"/>
  <c r="F22" i="7"/>
  <c r="G22" i="7" s="1"/>
  <c r="F18" i="7"/>
  <c r="G18" i="7" s="1"/>
  <c r="F12" i="7"/>
  <c r="G12" i="7" s="1"/>
  <c r="F27" i="8"/>
  <c r="G27" i="8" s="1"/>
  <c r="F23" i="8"/>
  <c r="G23" i="8" s="1"/>
  <c r="F19" i="8"/>
  <c r="G19" i="8" s="1"/>
  <c r="F16" i="8"/>
  <c r="G16" i="8" s="1"/>
  <c r="F19" i="9"/>
  <c r="G19" i="9" s="1"/>
  <c r="F15" i="9"/>
  <c r="G15" i="9" s="1"/>
  <c r="F12" i="4"/>
  <c r="G12" i="4" s="1"/>
  <c r="G23" i="4" s="1"/>
  <c r="G24" i="4" s="1"/>
  <c r="F15" i="5"/>
  <c r="G15" i="5" s="1"/>
  <c r="F12" i="5"/>
  <c r="G12" i="5" s="1"/>
  <c r="F58" i="6"/>
  <c r="G58" i="6" s="1"/>
  <c r="F54" i="6"/>
  <c r="G54" i="6" s="1"/>
  <c r="F50" i="6"/>
  <c r="G50" i="6" s="1"/>
  <c r="F46" i="6"/>
  <c r="G46" i="6" s="1"/>
  <c r="F42" i="6"/>
  <c r="G42" i="6" s="1"/>
  <c r="F38" i="6"/>
  <c r="G38" i="6" s="1"/>
  <c r="F34" i="6"/>
  <c r="G34" i="6" s="1"/>
  <c r="F30" i="6"/>
  <c r="G30" i="6" s="1"/>
  <c r="F26" i="6"/>
  <c r="G26" i="6" s="1"/>
  <c r="F17" i="6"/>
  <c r="G17" i="6" s="1"/>
  <c r="F15" i="8"/>
  <c r="G15" i="8" s="1"/>
  <c r="F22" i="4"/>
  <c r="G22" i="4" s="1"/>
  <c r="F18" i="4"/>
  <c r="G18" i="4" s="1"/>
  <c r="F22" i="6"/>
  <c r="G22" i="6" s="1"/>
  <c r="F14" i="6"/>
  <c r="G14" i="6" s="1"/>
  <c r="G60" i="6" s="1"/>
  <c r="G61" i="6" s="1"/>
  <c r="F40" i="7"/>
  <c r="G40" i="7" s="1"/>
  <c r="F36" i="7"/>
  <c r="G36" i="7" s="1"/>
  <c r="F32" i="7"/>
  <c r="G32" i="7" s="1"/>
  <c r="F28" i="7"/>
  <c r="G28" i="7" s="1"/>
  <c r="F24" i="7"/>
  <c r="G24" i="7" s="1"/>
  <c r="F20" i="7"/>
  <c r="G20" i="7" s="1"/>
  <c r="F16" i="7"/>
  <c r="G16" i="7" s="1"/>
  <c r="F25" i="8"/>
  <c r="G25" i="8" s="1"/>
  <c r="F21" i="8"/>
  <c r="G21" i="8" s="1"/>
  <c r="F12" i="8"/>
  <c r="G12" i="8" s="1"/>
  <c r="F21" i="9"/>
  <c r="G21" i="9" s="1"/>
  <c r="F17" i="9"/>
  <c r="G17" i="9" s="1"/>
  <c r="F13" i="9"/>
  <c r="G13" i="9" s="1"/>
  <c r="G23" i="9" s="1"/>
  <c r="G24" i="9" s="1"/>
  <c r="F14" i="4"/>
  <c r="G14" i="4" s="1"/>
  <c r="F57" i="6"/>
  <c r="G57" i="6" s="1"/>
  <c r="F53" i="6"/>
  <c r="G53" i="6" s="1"/>
  <c r="F49" i="6"/>
  <c r="G49" i="6" s="1"/>
  <c r="F45" i="6"/>
  <c r="G45" i="6" s="1"/>
  <c r="F41" i="6"/>
  <c r="G41" i="6" s="1"/>
  <c r="F37" i="6"/>
  <c r="G37" i="6" s="1"/>
  <c r="F33" i="6"/>
  <c r="G33" i="6" s="1"/>
  <c r="F29" i="6"/>
  <c r="G29" i="6" s="1"/>
  <c r="F25" i="6"/>
  <c r="G25" i="6" s="1"/>
  <c r="F19" i="6"/>
  <c r="G19" i="6" s="1"/>
  <c r="F13" i="7"/>
  <c r="G13" i="7" s="1"/>
  <c r="F17" i="8"/>
  <c r="G17" i="8" s="1"/>
  <c r="F21" i="4"/>
  <c r="G21" i="4" s="1"/>
  <c r="F16" i="6"/>
  <c r="G16" i="6" s="1"/>
  <c r="F47" i="7"/>
  <c r="G47" i="7" s="1"/>
  <c r="F43" i="7"/>
  <c r="G43" i="7" s="1"/>
  <c r="F39" i="7"/>
  <c r="G39" i="7" s="1"/>
  <c r="F35" i="7"/>
  <c r="G35" i="7" s="1"/>
  <c r="F31" i="7"/>
  <c r="G31" i="7" s="1"/>
  <c r="F27" i="7"/>
  <c r="G27" i="7" s="1"/>
  <c r="F23" i="7"/>
  <c r="G23" i="7" s="1"/>
  <c r="F19" i="7"/>
  <c r="G19" i="7" s="1"/>
  <c r="F28" i="8"/>
  <c r="G28" i="8" s="1"/>
  <c r="F24" i="8"/>
  <c r="G24" i="8" s="1"/>
  <c r="F20" i="8"/>
  <c r="G20" i="8" s="1"/>
  <c r="F20" i="9"/>
  <c r="G20" i="9" s="1"/>
  <c r="F16" i="9"/>
  <c r="G16" i="9" s="1"/>
  <c r="F56" i="6"/>
  <c r="G56" i="6" s="1"/>
  <c r="F52" i="6"/>
  <c r="G52" i="6" s="1"/>
  <c r="F48" i="6"/>
  <c r="G48" i="6" s="1"/>
  <c r="F44" i="6"/>
  <c r="G44" i="6" s="1"/>
  <c r="F40" i="6"/>
  <c r="G40" i="6" s="1"/>
  <c r="F36" i="6"/>
  <c r="G36" i="6" s="1"/>
  <c r="F32" i="6"/>
  <c r="G32" i="6" s="1"/>
  <c r="F28" i="6"/>
  <c r="G28" i="6" s="1"/>
  <c r="F24" i="6"/>
  <c r="G24" i="6" s="1"/>
  <c r="F21" i="6"/>
  <c r="G21" i="6" s="1"/>
  <c r="E17" i="3"/>
  <c r="F17" i="3" s="1"/>
  <c r="F28" i="3" s="1"/>
  <c r="F29" i="3" s="1"/>
  <c r="G29" i="8" l="1"/>
  <c r="G30" i="8" s="1"/>
  <c r="G17" i="5"/>
  <c r="G18" i="5" s="1"/>
  <c r="G51" i="7"/>
  <c r="G52" i="7" s="1"/>
  <c r="C26" i="2"/>
  <c r="E21" i="2" s="1"/>
  <c r="F21" i="2" s="1"/>
  <c r="E24" i="2"/>
  <c r="F24" i="2" s="1"/>
  <c r="E23" i="2"/>
  <c r="F23" i="2" s="1"/>
  <c r="E22" i="2"/>
  <c r="F22" i="2" s="1"/>
  <c r="E18" i="2"/>
  <c r="F18" i="2" s="1"/>
  <c r="E17" i="2"/>
  <c r="F17" i="2" s="1"/>
  <c r="E16" i="2"/>
  <c r="F16" i="2" s="1"/>
  <c r="E12" i="2"/>
  <c r="F12" i="2" s="1"/>
  <c r="F43" i="1"/>
  <c r="F55" i="1"/>
  <c r="F187" i="1"/>
  <c r="E13" i="1"/>
  <c r="F13" i="1" s="1"/>
  <c r="E16" i="1"/>
  <c r="F16" i="1" s="1"/>
  <c r="E17" i="1"/>
  <c r="F17" i="1" s="1"/>
  <c r="E18" i="1"/>
  <c r="F18" i="1" s="1"/>
  <c r="E25" i="1"/>
  <c r="F25" i="1" s="1"/>
  <c r="E28" i="1"/>
  <c r="F28" i="1" s="1"/>
  <c r="E43" i="1"/>
  <c r="E44" i="1"/>
  <c r="F44" i="1" s="1"/>
  <c r="E45" i="1"/>
  <c r="F45" i="1" s="1"/>
  <c r="E46" i="1"/>
  <c r="F46" i="1" s="1"/>
  <c r="E55" i="1"/>
  <c r="E56" i="1"/>
  <c r="F56" i="1" s="1"/>
  <c r="E71" i="1"/>
  <c r="F71" i="1" s="1"/>
  <c r="E72" i="1"/>
  <c r="F72" i="1" s="1"/>
  <c r="E73" i="1"/>
  <c r="F73" i="1" s="1"/>
  <c r="E76" i="1"/>
  <c r="F76" i="1" s="1"/>
  <c r="E83" i="1"/>
  <c r="F83" i="1" s="1"/>
  <c r="E84" i="1"/>
  <c r="F84" i="1" s="1"/>
  <c r="E101" i="1"/>
  <c r="F101" i="1" s="1"/>
  <c r="E102" i="1"/>
  <c r="F102" i="1" s="1"/>
  <c r="E103" i="1"/>
  <c r="F103" i="1" s="1"/>
  <c r="E104" i="1"/>
  <c r="F104" i="1" s="1"/>
  <c r="E113" i="1"/>
  <c r="F113" i="1" s="1"/>
  <c r="E114" i="1"/>
  <c r="F114" i="1" s="1"/>
  <c r="E129" i="1"/>
  <c r="F129" i="1" s="1"/>
  <c r="E130" i="1"/>
  <c r="F130" i="1" s="1"/>
  <c r="E131" i="1"/>
  <c r="F131" i="1" s="1"/>
  <c r="E132" i="1"/>
  <c r="F132" i="1" s="1"/>
  <c r="E141" i="1"/>
  <c r="F141" i="1" s="1"/>
  <c r="E142" i="1"/>
  <c r="F142" i="1" s="1"/>
  <c r="E157" i="1"/>
  <c r="F157" i="1" s="1"/>
  <c r="E160" i="1"/>
  <c r="F160" i="1" s="1"/>
  <c r="E161" i="1"/>
  <c r="F161" i="1" s="1"/>
  <c r="E162" i="1"/>
  <c r="F162" i="1" s="1"/>
  <c r="E169" i="1"/>
  <c r="F169" i="1" s="1"/>
  <c r="E172" i="1"/>
  <c r="F172" i="1" s="1"/>
  <c r="E187" i="1"/>
  <c r="E188" i="1"/>
  <c r="F188" i="1" s="1"/>
  <c r="E189" i="1"/>
  <c r="F189" i="1" s="1"/>
  <c r="E190" i="1"/>
  <c r="F190" i="1" s="1"/>
  <c r="E199" i="1"/>
  <c r="F199" i="1" s="1"/>
  <c r="E200" i="1"/>
  <c r="F200" i="1" s="1"/>
  <c r="C213" i="1"/>
  <c r="E13" i="2" l="1"/>
  <c r="F13" i="2" s="1"/>
  <c r="F26" i="2" s="1"/>
  <c r="F27" i="2" s="1"/>
  <c r="E19" i="2"/>
  <c r="F19" i="2" s="1"/>
  <c r="E25" i="2"/>
  <c r="F25" i="2" s="1"/>
  <c r="E14" i="2"/>
  <c r="F14" i="2" s="1"/>
  <c r="E20" i="2"/>
  <c r="F20" i="2" s="1"/>
  <c r="E15" i="2"/>
  <c r="F15" i="2" s="1"/>
  <c r="E14" i="1"/>
  <c r="F14" i="1" s="1"/>
  <c r="E26" i="1"/>
  <c r="F26" i="1" s="1"/>
  <c r="E38" i="1"/>
  <c r="F38" i="1" s="1"/>
  <c r="E50" i="1"/>
  <c r="F50" i="1" s="1"/>
  <c r="E62" i="1"/>
  <c r="F62" i="1" s="1"/>
  <c r="E74" i="1"/>
  <c r="F74" i="1" s="1"/>
  <c r="E86" i="1"/>
  <c r="F86" i="1" s="1"/>
  <c r="E98" i="1"/>
  <c r="F98" i="1" s="1"/>
  <c r="E110" i="1"/>
  <c r="F110" i="1" s="1"/>
  <c r="E122" i="1"/>
  <c r="F122" i="1" s="1"/>
  <c r="E134" i="1"/>
  <c r="F134" i="1" s="1"/>
  <c r="E146" i="1"/>
  <c r="F146" i="1" s="1"/>
  <c r="E158" i="1"/>
  <c r="F158" i="1" s="1"/>
  <c r="E170" i="1"/>
  <c r="F170" i="1" s="1"/>
  <c r="E182" i="1"/>
  <c r="F182" i="1" s="1"/>
  <c r="E194" i="1"/>
  <c r="F194" i="1" s="1"/>
  <c r="E206" i="1"/>
  <c r="F206" i="1" s="1"/>
  <c r="E15" i="1"/>
  <c r="F15" i="1" s="1"/>
  <c r="E27" i="1"/>
  <c r="F27" i="1" s="1"/>
  <c r="E39" i="1"/>
  <c r="F39" i="1" s="1"/>
  <c r="E51" i="1"/>
  <c r="F51" i="1" s="1"/>
  <c r="E63" i="1"/>
  <c r="F63" i="1" s="1"/>
  <c r="E75" i="1"/>
  <c r="F75" i="1" s="1"/>
  <c r="E87" i="1"/>
  <c r="F87" i="1" s="1"/>
  <c r="E99" i="1"/>
  <c r="F99" i="1" s="1"/>
  <c r="E111" i="1"/>
  <c r="F111" i="1" s="1"/>
  <c r="E123" i="1"/>
  <c r="F123" i="1" s="1"/>
  <c r="E135" i="1"/>
  <c r="F135" i="1" s="1"/>
  <c r="E147" i="1"/>
  <c r="F147" i="1" s="1"/>
  <c r="E159" i="1"/>
  <c r="F159" i="1" s="1"/>
  <c r="E171" i="1"/>
  <c r="F171" i="1" s="1"/>
  <c r="E183" i="1"/>
  <c r="F183" i="1" s="1"/>
  <c r="E195" i="1"/>
  <c r="F195" i="1" s="1"/>
  <c r="E207" i="1"/>
  <c r="F207" i="1" s="1"/>
  <c r="E19" i="1"/>
  <c r="F19" i="1" s="1"/>
  <c r="E33" i="1"/>
  <c r="F33" i="1" s="1"/>
  <c r="E47" i="1"/>
  <c r="F47" i="1" s="1"/>
  <c r="E61" i="1"/>
  <c r="F61" i="1" s="1"/>
  <c r="E77" i="1"/>
  <c r="F77" i="1" s="1"/>
  <c r="E91" i="1"/>
  <c r="F91" i="1" s="1"/>
  <c r="E105" i="1"/>
  <c r="F105" i="1" s="1"/>
  <c r="E119" i="1"/>
  <c r="F119" i="1" s="1"/>
  <c r="E133" i="1"/>
  <c r="F133" i="1" s="1"/>
  <c r="E149" i="1"/>
  <c r="F149" i="1" s="1"/>
  <c r="E163" i="1"/>
  <c r="F163" i="1" s="1"/>
  <c r="E177" i="1"/>
  <c r="F177" i="1" s="1"/>
  <c r="E191" i="1"/>
  <c r="F191" i="1" s="1"/>
  <c r="E205" i="1"/>
  <c r="F205" i="1" s="1"/>
  <c r="E20" i="1"/>
  <c r="F20" i="1" s="1"/>
  <c r="E34" i="1"/>
  <c r="F34" i="1" s="1"/>
  <c r="E48" i="1"/>
  <c r="F48" i="1" s="1"/>
  <c r="E64" i="1"/>
  <c r="F64" i="1" s="1"/>
  <c r="E78" i="1"/>
  <c r="F78" i="1" s="1"/>
  <c r="E92" i="1"/>
  <c r="F92" i="1" s="1"/>
  <c r="E106" i="1"/>
  <c r="F106" i="1" s="1"/>
  <c r="E120" i="1"/>
  <c r="F120" i="1" s="1"/>
  <c r="E136" i="1"/>
  <c r="F136" i="1" s="1"/>
  <c r="E150" i="1"/>
  <c r="F150" i="1" s="1"/>
  <c r="E164" i="1"/>
  <c r="F164" i="1" s="1"/>
  <c r="E178" i="1"/>
  <c r="F178" i="1" s="1"/>
  <c r="E192" i="1"/>
  <c r="F192" i="1" s="1"/>
  <c r="E208" i="1"/>
  <c r="F208" i="1" s="1"/>
  <c r="E21" i="1"/>
  <c r="F21" i="1" s="1"/>
  <c r="E35" i="1"/>
  <c r="F35" i="1" s="1"/>
  <c r="E49" i="1"/>
  <c r="F49" i="1" s="1"/>
  <c r="E65" i="1"/>
  <c r="F65" i="1" s="1"/>
  <c r="E79" i="1"/>
  <c r="F79" i="1" s="1"/>
  <c r="E93" i="1"/>
  <c r="F93" i="1" s="1"/>
  <c r="E107" i="1"/>
  <c r="F107" i="1" s="1"/>
  <c r="E121" i="1"/>
  <c r="F121" i="1" s="1"/>
  <c r="E137" i="1"/>
  <c r="F137" i="1" s="1"/>
  <c r="E151" i="1"/>
  <c r="F151" i="1" s="1"/>
  <c r="E165" i="1"/>
  <c r="F165" i="1" s="1"/>
  <c r="E179" i="1"/>
  <c r="F179" i="1" s="1"/>
  <c r="E193" i="1"/>
  <c r="F193" i="1" s="1"/>
  <c r="E209" i="1"/>
  <c r="F209" i="1" s="1"/>
  <c r="E22" i="1"/>
  <c r="F22" i="1" s="1"/>
  <c r="E36" i="1"/>
  <c r="F36" i="1" s="1"/>
  <c r="E52" i="1"/>
  <c r="F52" i="1" s="1"/>
  <c r="E66" i="1"/>
  <c r="F66" i="1" s="1"/>
  <c r="E80" i="1"/>
  <c r="F80" i="1" s="1"/>
  <c r="E94" i="1"/>
  <c r="F94" i="1" s="1"/>
  <c r="E108" i="1"/>
  <c r="F108" i="1" s="1"/>
  <c r="E124" i="1"/>
  <c r="F124" i="1" s="1"/>
  <c r="E138" i="1"/>
  <c r="F138" i="1" s="1"/>
  <c r="E152" i="1"/>
  <c r="F152" i="1" s="1"/>
  <c r="E166" i="1"/>
  <c r="F166" i="1" s="1"/>
  <c r="E180" i="1"/>
  <c r="F180" i="1" s="1"/>
  <c r="E196" i="1"/>
  <c r="F196" i="1" s="1"/>
  <c r="E210" i="1"/>
  <c r="F210" i="1" s="1"/>
  <c r="E23" i="1"/>
  <c r="F23" i="1" s="1"/>
  <c r="E37" i="1"/>
  <c r="F37" i="1" s="1"/>
  <c r="E53" i="1"/>
  <c r="F53" i="1" s="1"/>
  <c r="E67" i="1"/>
  <c r="F67" i="1" s="1"/>
  <c r="E81" i="1"/>
  <c r="F81" i="1" s="1"/>
  <c r="E95" i="1"/>
  <c r="F95" i="1" s="1"/>
  <c r="E109" i="1"/>
  <c r="F109" i="1" s="1"/>
  <c r="E125" i="1"/>
  <c r="F125" i="1" s="1"/>
  <c r="E139" i="1"/>
  <c r="F139" i="1" s="1"/>
  <c r="E153" i="1"/>
  <c r="F153" i="1" s="1"/>
  <c r="E167" i="1"/>
  <c r="F167" i="1" s="1"/>
  <c r="E181" i="1"/>
  <c r="F181" i="1" s="1"/>
  <c r="E197" i="1"/>
  <c r="F197" i="1" s="1"/>
  <c r="E211" i="1"/>
  <c r="F211" i="1" s="1"/>
  <c r="E24" i="1"/>
  <c r="F24" i="1" s="1"/>
  <c r="E40" i="1"/>
  <c r="F40" i="1" s="1"/>
  <c r="E54" i="1"/>
  <c r="F54" i="1" s="1"/>
  <c r="E68" i="1"/>
  <c r="F68" i="1" s="1"/>
  <c r="E82" i="1"/>
  <c r="F82" i="1" s="1"/>
  <c r="E96" i="1"/>
  <c r="F96" i="1" s="1"/>
  <c r="E112" i="1"/>
  <c r="F112" i="1" s="1"/>
  <c r="E126" i="1"/>
  <c r="F126" i="1" s="1"/>
  <c r="E140" i="1"/>
  <c r="F140" i="1" s="1"/>
  <c r="E154" i="1"/>
  <c r="F154" i="1" s="1"/>
  <c r="E168" i="1"/>
  <c r="F168" i="1" s="1"/>
  <c r="E184" i="1"/>
  <c r="F184" i="1" s="1"/>
  <c r="E198" i="1"/>
  <c r="F198" i="1" s="1"/>
  <c r="E212" i="1"/>
  <c r="F212" i="1" s="1"/>
  <c r="E186" i="1"/>
  <c r="F186" i="1" s="1"/>
  <c r="E156" i="1"/>
  <c r="F156" i="1" s="1"/>
  <c r="E128" i="1"/>
  <c r="F128" i="1" s="1"/>
  <c r="E100" i="1"/>
  <c r="F100" i="1" s="1"/>
  <c r="E70" i="1"/>
  <c r="F70" i="1" s="1"/>
  <c r="E42" i="1"/>
  <c r="F42" i="1" s="1"/>
  <c r="E12" i="1"/>
  <c r="F12" i="1" s="1"/>
  <c r="E185" i="1"/>
  <c r="F185" i="1" s="1"/>
  <c r="E155" i="1"/>
  <c r="F155" i="1" s="1"/>
  <c r="E127" i="1"/>
  <c r="F127" i="1" s="1"/>
  <c r="E97" i="1"/>
  <c r="F97" i="1" s="1"/>
  <c r="E69" i="1"/>
  <c r="F69" i="1" s="1"/>
  <c r="E41" i="1"/>
  <c r="F41" i="1" s="1"/>
  <c r="E204" i="1"/>
  <c r="F204" i="1" s="1"/>
  <c r="E176" i="1"/>
  <c r="F176" i="1" s="1"/>
  <c r="E148" i="1"/>
  <c r="F148" i="1" s="1"/>
  <c r="E118" i="1"/>
  <c r="F118" i="1" s="1"/>
  <c r="E90" i="1"/>
  <c r="F90" i="1" s="1"/>
  <c r="E60" i="1"/>
  <c r="F60" i="1" s="1"/>
  <c r="E32" i="1"/>
  <c r="F32" i="1" s="1"/>
  <c r="E203" i="1"/>
  <c r="F203" i="1" s="1"/>
  <c r="E175" i="1"/>
  <c r="F175" i="1" s="1"/>
  <c r="E145" i="1"/>
  <c r="F145" i="1" s="1"/>
  <c r="E117" i="1"/>
  <c r="F117" i="1" s="1"/>
  <c r="E89" i="1"/>
  <c r="F89" i="1" s="1"/>
  <c r="E59" i="1"/>
  <c r="F59" i="1" s="1"/>
  <c r="E31" i="1"/>
  <c r="F31" i="1" s="1"/>
  <c r="E202" i="1"/>
  <c r="F202" i="1" s="1"/>
  <c r="E174" i="1"/>
  <c r="F174" i="1" s="1"/>
  <c r="E144" i="1"/>
  <c r="F144" i="1" s="1"/>
  <c r="E116" i="1"/>
  <c r="F116" i="1" s="1"/>
  <c r="E88" i="1"/>
  <c r="F88" i="1" s="1"/>
  <c r="E58" i="1"/>
  <c r="F58" i="1" s="1"/>
  <c r="E30" i="1"/>
  <c r="F30" i="1" s="1"/>
  <c r="E201" i="1"/>
  <c r="F201" i="1" s="1"/>
  <c r="E173" i="1"/>
  <c r="F173" i="1" s="1"/>
  <c r="E143" i="1"/>
  <c r="F143" i="1" s="1"/>
  <c r="E115" i="1"/>
  <c r="F115" i="1" s="1"/>
  <c r="E85" i="1"/>
  <c r="F85" i="1" s="1"/>
  <c r="E57" i="1"/>
  <c r="F57" i="1" s="1"/>
  <c r="E29" i="1"/>
  <c r="F29" i="1" s="1"/>
  <c r="F213" i="1" l="1"/>
  <c r="F214" i="1" s="1"/>
</calcChain>
</file>

<file path=xl/sharedStrings.xml><?xml version="1.0" encoding="utf-8"?>
<sst xmlns="http://schemas.openxmlformats.org/spreadsheetml/2006/main" count="2379" uniqueCount="1046">
  <si>
    <t xml:space="preserve">Existing and potential trade between Netherlands and India in 2022 </t>
  </si>
  <si>
    <t>Product: 03 Fish and crustaceans, molluscs and other aquatic invertebrates</t>
  </si>
  <si>
    <t>Sources: ITC calculations based on UN COMTRADE statistics.</t>
  </si>
  <si>
    <t>Netherlands's imports have been reported by Netherlands</t>
  </si>
  <si>
    <t>India's exports have been reported by India</t>
  </si>
  <si>
    <t>Product Code</t>
  </si>
  <si>
    <t>Product Label</t>
  </si>
  <si>
    <t>Select your indicators</t>
  </si>
  <si>
    <t>Netherlands's imports from India</t>
  </si>
  <si>
    <t>India's exports to world</t>
  </si>
  <si>
    <t>Netherlands's imports from world</t>
  </si>
  <si>
    <t>Value in 2022, USD thousand</t>
  </si>
  <si>
    <t>Annual growth in value between 2018-2022, %, p.a.</t>
  </si>
  <si>
    <t>Share in Netherlands's imports, %</t>
  </si>
  <si>
    <t>Equivalent ad valorem tariff applied by Netherlands</t>
  </si>
  <si>
    <t>Quantity imported in 2022</t>
  </si>
  <si>
    <t>Quantity unit</t>
  </si>
  <si>
    <t>Unit value (USD/unit)</t>
  </si>
  <si>
    <t>Number of non-tariff requirements applied by Netherlands</t>
  </si>
  <si>
    <t>Share in world exports, %</t>
  </si>
  <si>
    <t>Share in world imports, %</t>
  </si>
  <si>
    <t>'030617</t>
  </si>
  <si>
    <r>
      <t xml:space="preserve">Frozen shrimps and prawns, even smoked, whether in shell or not, incl. shrimps and prawns in </t>
    </r>
    <r>
      <rPr>
        <b/>
        <sz val="8"/>
        <color rgb="FF002B54"/>
        <rFont val="Calibri"/>
        <family val="2"/>
        <scheme val="minor"/>
      </rPr>
      <t>...</t>
    </r>
  </si>
  <si>
    <t>Tons</t>
  </si>
  <si>
    <t>'030743</t>
  </si>
  <si>
    <t>Cuttle fish and squid, frozen, with or without shell</t>
  </si>
  <si>
    <t>'030389</t>
  </si>
  <si>
    <t>Frozen fish, n.e.s.</t>
  </si>
  <si>
    <t>'030752</t>
  </si>
  <si>
    <t>Octopus "Octopus spp.", frozen</t>
  </si>
  <si>
    <t>'030349</t>
  </si>
  <si>
    <r>
      <t xml:space="preserve">Frozen tunas of the genus "Thunnus" (excl. Thunnus alalunga, Thunnus albacares, Thunnus obesus, </t>
    </r>
    <r>
      <rPr>
        <b/>
        <sz val="8"/>
        <color rgb="FF002B54"/>
        <rFont val="Calibri"/>
        <family val="2"/>
        <scheme val="minor"/>
      </rPr>
      <t>...</t>
    </r>
  </si>
  <si>
    <t>'030359</t>
  </si>
  <si>
    <r>
      <t xml:space="preserve">Frozen anchovies "Engraulis spp.", Indian mackerels "Rastrelliger spp.", seerfishes "Scomberomorus </t>
    </r>
    <r>
      <rPr>
        <b/>
        <sz val="8"/>
        <color rgb="FF002B54"/>
        <rFont val="Calibri"/>
        <family val="2"/>
        <scheme val="minor"/>
      </rPr>
      <t>...</t>
    </r>
  </si>
  <si>
    <t>'030559</t>
  </si>
  <si>
    <t>Fish, dried, even salted but not smoked, n.e.s. (excl. fillets and offal)</t>
  </si>
  <si>
    <t>'030342</t>
  </si>
  <si>
    <t>Frozen yellowfin tunas "Thunnus albacares"</t>
  </si>
  <si>
    <t>'030343</t>
  </si>
  <si>
    <t>Frozen skipjack or stripe-bellied bonito "Euthynnus -Katsuwonus- pelamis"</t>
  </si>
  <si>
    <t>'030614</t>
  </si>
  <si>
    <r>
      <t xml:space="preserve">Frozen crabs, even smoked, whether in shell or not, incl. crabs in shell, cooked by steaming </t>
    </r>
    <r>
      <rPr>
        <b/>
        <sz val="8"/>
        <color rgb="FF002B54"/>
        <rFont val="Calibri"/>
        <family val="2"/>
        <scheme val="minor"/>
      </rPr>
      <t>...</t>
    </r>
  </si>
  <si>
    <t>'030323</t>
  </si>
  <si>
    <t>Frozen tilapia "Oreochromis spp."</t>
  </si>
  <si>
    <t>'030353</t>
  </si>
  <si>
    <r>
      <t xml:space="preserve">Frozen sardines "Sardina pilchardus, Sardinops spp.", sardinella "Sardinella spp.", brisling </t>
    </r>
    <r>
      <rPr>
        <b/>
        <sz val="8"/>
        <color rgb="FF002B54"/>
        <rFont val="Calibri"/>
        <family val="2"/>
        <scheme val="minor"/>
      </rPr>
      <t>...</t>
    </r>
  </si>
  <si>
    <t>'030111</t>
  </si>
  <si>
    <t>Live ornamental freshwater fish</t>
  </si>
  <si>
    <t>'030487</t>
  </si>
  <si>
    <r>
      <t xml:space="preserve">Frozen fillets of tuna "of the genus Thunnus", skipjack or stripe-bellied bonito "Euthynnus </t>
    </r>
    <r>
      <rPr>
        <b/>
        <sz val="8"/>
        <color rgb="FF002B54"/>
        <rFont val="Calibri"/>
        <family val="2"/>
        <scheme val="minor"/>
      </rPr>
      <t>...</t>
    </r>
  </si>
  <si>
    <t>'030636</t>
  </si>
  <si>
    <r>
      <t xml:space="preserve">Shrimps and prawns, whether in shell or not, live, fresh or chilled (excl. cold-water shrimps </t>
    </r>
    <r>
      <rPr>
        <b/>
        <sz val="8"/>
        <color rgb="FF002B54"/>
        <rFont val="Calibri"/>
        <family val="2"/>
        <scheme val="minor"/>
      </rPr>
      <t>...</t>
    </r>
  </si>
  <si>
    <t>'030639</t>
  </si>
  <si>
    <r>
      <t xml:space="preserve">Crustaceans, fit for human consumption, whether in shell or not, live, fresh or chilled (excl. </t>
    </r>
    <r>
      <rPr>
        <b/>
        <sz val="8"/>
        <color rgb="FF002B54"/>
        <rFont val="Calibri"/>
        <family val="2"/>
        <scheme val="minor"/>
      </rPr>
      <t>...</t>
    </r>
  </si>
  <si>
    <t>'030691</t>
  </si>
  <si>
    <r>
      <t xml:space="preserve">Rock lobster and other sea crawfish "Palinurus spp., Panulirus spp. and Jasus spp.", whether </t>
    </r>
    <r>
      <rPr>
        <b/>
        <sz val="8"/>
        <color rgb="FF002B54"/>
        <rFont val="Calibri"/>
        <family val="2"/>
        <scheme val="minor"/>
      </rPr>
      <t>...</t>
    </r>
  </si>
  <si>
    <t>'030692</t>
  </si>
  <si>
    <r>
      <t xml:space="preserve">Lobsters "Homarus spp.", whether in shell or not, dried, salted, smoked or in brine, incl. </t>
    </r>
    <r>
      <rPr>
        <b/>
        <sz val="8"/>
        <color rgb="FF002B54"/>
        <rFont val="Calibri"/>
        <family val="2"/>
        <scheme val="minor"/>
      </rPr>
      <t>...</t>
    </r>
  </si>
  <si>
    <t>'030693</t>
  </si>
  <si>
    <r>
      <t xml:space="preserve">Crabs, whether in shell or not, dried, salted, smoked or in brine, incl. crabs in shell, cooked </t>
    </r>
    <r>
      <rPr>
        <b/>
        <sz val="8"/>
        <color rgb="FF002B54"/>
        <rFont val="Calibri"/>
        <family val="2"/>
        <scheme val="minor"/>
      </rPr>
      <t>...</t>
    </r>
  </si>
  <si>
    <t>'030694</t>
  </si>
  <si>
    <r>
      <t xml:space="preserve">Norway lobsters "Nephrops norvegicus", whether in shell or not, dried, salted, smoked or in </t>
    </r>
    <r>
      <rPr>
        <b/>
        <sz val="8"/>
        <color rgb="FF002B54"/>
        <rFont val="Calibri"/>
        <family val="2"/>
        <scheme val="minor"/>
      </rPr>
      <t>...</t>
    </r>
  </si>
  <si>
    <t>'030695</t>
  </si>
  <si>
    <r>
      <t xml:space="preserve">Shrimps and prawns, whether in shell or not, dried, salted, smoked or in brine, incl. ones </t>
    </r>
    <r>
      <rPr>
        <b/>
        <sz val="8"/>
        <color rgb="FF002B54"/>
        <rFont val="Calibri"/>
        <family val="2"/>
        <scheme val="minor"/>
      </rPr>
      <t>...</t>
    </r>
  </si>
  <si>
    <t>'030699</t>
  </si>
  <si>
    <r>
      <t xml:space="preserve">Crustaceans, fit for human consumption, whether in shell or not, dried, salted, smoked or in </t>
    </r>
    <r>
      <rPr>
        <b/>
        <sz val="8"/>
        <color rgb="FF002B54"/>
        <rFont val="Calibri"/>
        <family val="2"/>
        <scheme val="minor"/>
      </rPr>
      <t>...</t>
    </r>
  </si>
  <si>
    <t>'030711</t>
  </si>
  <si>
    <t>Oysters, even in shell, live, fresh or chilled</t>
  </si>
  <si>
    <t>'030712</t>
  </si>
  <si>
    <t>Oysters, even in shell, frozen</t>
  </si>
  <si>
    <t>'030719</t>
  </si>
  <si>
    <t>Oysters, even in shell, smoked, dried, salted or in brine</t>
  </si>
  <si>
    <t>'030721</t>
  </si>
  <si>
    <t>Live, fresh or chilled, scallops and other molluscs of the family Pectinidae, even in shell</t>
  </si>
  <si>
    <t>'030722</t>
  </si>
  <si>
    <t>Scallops and other molluscs of the family Pectinidae, frozen, even in shell</t>
  </si>
  <si>
    <t>'030729</t>
  </si>
  <si>
    <r>
      <t xml:space="preserve">Scallops and other molluscs of the family Pectinidae, smoked, dried, salted or in brine, even </t>
    </r>
    <r>
      <rPr>
        <b/>
        <sz val="8"/>
        <color rgb="FF002B54"/>
        <rFont val="Calibri"/>
        <family val="2"/>
        <scheme val="minor"/>
      </rPr>
      <t>...</t>
    </r>
  </si>
  <si>
    <t>'030731</t>
  </si>
  <si>
    <t>Live, fresh or chilled, not smoked, mussels "Mytilus spp., Perna spp.", with or without shell</t>
  </si>
  <si>
    <t>'030732</t>
  </si>
  <si>
    <t>Mussels "Mytilus spp., Perna spp.", frozen, even in shell</t>
  </si>
  <si>
    <t>'030739</t>
  </si>
  <si>
    <t>Mussels "Mytilus spp., Perna spp.", smoked, dried, salted or in brine, even in shell</t>
  </si>
  <si>
    <t>'030742</t>
  </si>
  <si>
    <t>Cuttle fish and squid, live, fresh or chilled, with or without shell</t>
  </si>
  <si>
    <t>'030561</t>
  </si>
  <si>
    <t>Herring (Clupea harengus, Clupea pallasii), only salted or in brine (excl. fillets and offal)</t>
  </si>
  <si>
    <t>'030562</t>
  </si>
  <si>
    <r>
      <t xml:space="preserve">Cod "Gadus morhua, Gadus ogac, Gadus macrocephalus", salted or in brine only (excl. fillets </t>
    </r>
    <r>
      <rPr>
        <b/>
        <sz val="8"/>
        <color rgb="FF002B54"/>
        <rFont val="Calibri"/>
        <family val="2"/>
        <scheme val="minor"/>
      </rPr>
      <t>...</t>
    </r>
  </si>
  <si>
    <t>'030563</t>
  </si>
  <si>
    <t>Anchovies "Engraulis spp.", salted or in brine only (excl. fillets and offal)</t>
  </si>
  <si>
    <t>'030569</t>
  </si>
  <si>
    <r>
      <t xml:space="preserve">Fish, salted or in brine only (excl. fillets, offal, herring, cod, anchovies, tilapia, catfish, </t>
    </r>
    <r>
      <rPr>
        <b/>
        <sz val="8"/>
        <color rgb="FF002B54"/>
        <rFont val="Calibri"/>
        <family val="2"/>
        <scheme val="minor"/>
      </rPr>
      <t>...</t>
    </r>
  </si>
  <si>
    <t>'030572</t>
  </si>
  <si>
    <t>Fish heads, tails and maws, smoked, dried, salted or in brine</t>
  </si>
  <si>
    <t>'030579</t>
  </si>
  <si>
    <r>
      <t xml:space="preserve">Fish fins and other edible fish offal, smoked, dried, salted or in brine (excl. heads, tails, </t>
    </r>
    <r>
      <rPr>
        <b/>
        <sz val="8"/>
        <color rgb="FF002B54"/>
        <rFont val="Calibri"/>
        <family val="2"/>
        <scheme val="minor"/>
      </rPr>
      <t>...</t>
    </r>
  </si>
  <si>
    <t>'030611</t>
  </si>
  <si>
    <r>
      <t xml:space="preserve">Frozen rock lobster and other sea crawfish "Palinurus spp.", "Panulirus spp." and "Jasus spp.", </t>
    </r>
    <r>
      <rPr>
        <b/>
        <sz val="8"/>
        <color rgb="FF002B54"/>
        <rFont val="Calibri"/>
        <family val="2"/>
        <scheme val="minor"/>
      </rPr>
      <t>...</t>
    </r>
  </si>
  <si>
    <t>'030612</t>
  </si>
  <si>
    <r>
      <t xml:space="preserve">Frozen lobsters "Homarus spp.", even smoked, whether in shell or not, incl. lobsters in shell, </t>
    </r>
    <r>
      <rPr>
        <b/>
        <sz val="8"/>
        <color rgb="FF002B54"/>
        <rFont val="Calibri"/>
        <family val="2"/>
        <scheme val="minor"/>
      </rPr>
      <t>...</t>
    </r>
  </si>
  <si>
    <t>'030363</t>
  </si>
  <si>
    <t>Frozen cod "Gadus morhua, Gadus ogac, Gadus macrocephalus"</t>
  </si>
  <si>
    <t>'030364</t>
  </si>
  <si>
    <t>Frozen haddock "Melanogrammus aeglefinus"</t>
  </si>
  <si>
    <t>'030365</t>
  </si>
  <si>
    <t>Frozen coalfish "Pollachius virens"</t>
  </si>
  <si>
    <t>'030366</t>
  </si>
  <si>
    <t>Frozen hake "Merluccius spp., Urophycis spp."</t>
  </si>
  <si>
    <t>'030367</t>
  </si>
  <si>
    <t>Frozen Alaska pollack "Theragra chalcogramma"</t>
  </si>
  <si>
    <t>'030368</t>
  </si>
  <si>
    <t>Frozen blue whiting "Micromesistius poutassou, Micromesistius australis"</t>
  </si>
  <si>
    <t>'030369</t>
  </si>
  <si>
    <r>
      <t xml:space="preserve">Frozen fish of the families Bregmacerotidae, Euclichthyidae, Gadidae, Macrouridae, Melanonidae, </t>
    </r>
    <r>
      <rPr>
        <b/>
        <sz val="8"/>
        <color rgb="FF002B54"/>
        <rFont val="Calibri"/>
        <family val="2"/>
        <scheme val="minor"/>
      </rPr>
      <t>...</t>
    </r>
  </si>
  <si>
    <t>'030381</t>
  </si>
  <si>
    <t>Frozen dogfish and other sharks</t>
  </si>
  <si>
    <t>'030382</t>
  </si>
  <si>
    <t>Frozen rays and skates "Rajidae"</t>
  </si>
  <si>
    <t>'030383</t>
  </si>
  <si>
    <t>Frozen toothfish "Dissostichus spp."</t>
  </si>
  <si>
    <t>'030384</t>
  </si>
  <si>
    <t>Frozen sea bass "Dicentrarchus spp."</t>
  </si>
  <si>
    <t>'030489</t>
  </si>
  <si>
    <t>Frozen fish fillets, n.e.s.</t>
  </si>
  <si>
    <t>'030491</t>
  </si>
  <si>
    <t>Frozen meat, whether or not minced, of swordfish "Xiphias gladius" (excl. fillets)</t>
  </si>
  <si>
    <t>'030492</t>
  </si>
  <si>
    <t>Frozen meat, whether or not minced, of toothfish "Dissostichus spp." (excl. fillets)</t>
  </si>
  <si>
    <t>'030493</t>
  </si>
  <si>
    <r>
      <t xml:space="preserve">Frozen meat, whether or not minced, of tilapia "Oreochromis spp.", catfish "Pangasius spp., </t>
    </r>
    <r>
      <rPr>
        <b/>
        <sz val="8"/>
        <color rgb="FF002B54"/>
        <rFont val="Calibri"/>
        <family val="2"/>
        <scheme val="minor"/>
      </rPr>
      <t>...</t>
    </r>
  </si>
  <si>
    <t>'030494</t>
  </si>
  <si>
    <t>Frozen meat, whether or not minced, of Alaska pollack "Theragra chalcogramma" (excl. fillets)</t>
  </si>
  <si>
    <t>'030495</t>
  </si>
  <si>
    <r>
      <t xml:space="preserve">Frozen meat, whether or not minced, of fish of the families Bregmacerotidae, Euclichthyidae, </t>
    </r>
    <r>
      <rPr>
        <b/>
        <sz val="8"/>
        <color rgb="FF002B54"/>
        <rFont val="Calibri"/>
        <family val="2"/>
        <scheme val="minor"/>
      </rPr>
      <t>...</t>
    </r>
  </si>
  <si>
    <t>'030497</t>
  </si>
  <si>
    <t>Frozen meat, whether or not minced, of rays and skates "Rajidae"</t>
  </si>
  <si>
    <t>'030499</t>
  </si>
  <si>
    <t>Frozen fish meat n.e.s. (excl. fillets)</t>
  </si>
  <si>
    <t>'030510</t>
  </si>
  <si>
    <t>Flours, meals and pellets of fish, fit for human consumption</t>
  </si>
  <si>
    <t>'030520</t>
  </si>
  <si>
    <t>Fish livers, roes and milt, dried, smoked, salted or in brine</t>
  </si>
  <si>
    <t>'030531</t>
  </si>
  <si>
    <r>
      <t xml:space="preserve">Fillets, dried, salted or in brine, but not smoked, of tilapia "Oreochromis spp.", catfish </t>
    </r>
    <r>
      <rPr>
        <b/>
        <sz val="8"/>
        <color rgb="FF002B54"/>
        <rFont val="Calibri"/>
        <family val="2"/>
        <scheme val="minor"/>
      </rPr>
      <t>...</t>
    </r>
  </si>
  <si>
    <t>'030532</t>
  </si>
  <si>
    <r>
      <t xml:space="preserve">Fillets, dried, salted or in brine, but not smoked, of fish of the families Bregmacerotidae, </t>
    </r>
    <r>
      <rPr>
        <b/>
        <sz val="8"/>
        <color rgb="FF002B54"/>
        <rFont val="Calibri"/>
        <family val="2"/>
        <scheme val="minor"/>
      </rPr>
      <t>...</t>
    </r>
  </si>
  <si>
    <t>'030539</t>
  </si>
  <si>
    <r>
      <t xml:space="preserve">Fish fillets, dried, salted or in brine, but not smoked (excl. tilapia, catfish, carp, eels, </t>
    </r>
    <r>
      <rPr>
        <b/>
        <sz val="8"/>
        <color rgb="FF002B54"/>
        <rFont val="Calibri"/>
        <family val="2"/>
        <scheme val="minor"/>
      </rPr>
      <t>...</t>
    </r>
  </si>
  <si>
    <t>'030541</t>
  </si>
  <si>
    <r>
      <t xml:space="preserve">Smoked Pacific salmon "Oncorhynchus nerka, Oncorhynchus gorbuscha, Oncorhynchus keta, Oncorhynchus </t>
    </r>
    <r>
      <rPr>
        <b/>
        <sz val="8"/>
        <color rgb="FF002B54"/>
        <rFont val="Calibri"/>
        <family val="2"/>
        <scheme val="minor"/>
      </rPr>
      <t>...</t>
    </r>
  </si>
  <si>
    <t>'030542</t>
  </si>
  <si>
    <t>Smoked herring "Clupea harengus, Clupea pallasii", incl. fillets (excl. offal)</t>
  </si>
  <si>
    <t>'030543</t>
  </si>
  <si>
    <r>
      <t xml:space="preserve">Smoked trout "Salmo trutta, Oncorhynchus mykiss, Oncorhynchus clarki, Oncorhynchus aguabonita, </t>
    </r>
    <r>
      <rPr>
        <b/>
        <sz val="8"/>
        <color rgb="FF002B54"/>
        <rFont val="Calibri"/>
        <family val="2"/>
        <scheme val="minor"/>
      </rPr>
      <t>...</t>
    </r>
  </si>
  <si>
    <t>'030544</t>
  </si>
  <si>
    <r>
      <t xml:space="preserve">Smoked tilapia "Oreochromis spp.",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</si>
  <si>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'030549</t>
  </si>
  <si>
    <r>
      <t xml:space="preserve">Smoked fish, incl. fillets (excl. offal, Pacific salmon, Atlantic salmon, Danube salmon, herring, </t>
    </r>
    <r>
      <rPr>
        <b/>
        <sz val="8"/>
        <color rgb="FF002B54"/>
        <rFont val="Calibri"/>
        <family val="2"/>
        <scheme val="minor"/>
      </rPr>
      <t>...</t>
    </r>
  </si>
  <si>
    <t>'030551</t>
  </si>
  <si>
    <r>
      <t xml:space="preserve">Dried cod "Gadus morhua, Gadus ogac, Gadus macrocephalus", even salted, not smoked (excl. fillets </t>
    </r>
    <r>
      <rPr>
        <b/>
        <sz val="8"/>
        <color rgb="FF002B54"/>
        <rFont val="Calibri"/>
        <family val="2"/>
        <scheme val="minor"/>
      </rPr>
      <t>...</t>
    </r>
  </si>
  <si>
    <t>'030552</t>
  </si>
  <si>
    <r>
      <t xml:space="preserve">Dried tilapia "Oreochromis spp.",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</si>
  <si>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'030553</t>
  </si>
  <si>
    <r>
      <t xml:space="preserve">Dried fish of the families Bregmacerotidae, Euclichthyidae, Gadidae, Macrouridae, Melanonidae, </t>
    </r>
    <r>
      <rPr>
        <b/>
        <sz val="8"/>
        <color rgb="FF002B54"/>
        <rFont val="Calibri"/>
        <family val="2"/>
        <scheme val="minor"/>
      </rPr>
      <t>...</t>
    </r>
  </si>
  <si>
    <t>'030554</t>
  </si>
  <si>
    <r>
      <t xml:space="preserve">Dried herrings "Clupea harengus, Clupea pallasii", anchovies "Engraulis spp.", sardines "Sardina </t>
    </r>
    <r>
      <rPr>
        <b/>
        <sz val="8"/>
        <color rgb="FF002B54"/>
        <rFont val="Calibri"/>
        <family val="2"/>
        <scheme val="minor"/>
      </rPr>
      <t>...</t>
    </r>
  </si>
  <si>
    <t>'030354</t>
  </si>
  <si>
    <t>Frozen mackerel "Scomber scombrus, Scomber australasicus, Scomber japonicus"</t>
  </si>
  <si>
    <t>'030355</t>
  </si>
  <si>
    <t>Frozen jack and horse mackerel "Trachurus spp."</t>
  </si>
  <si>
    <t>'030356</t>
  </si>
  <si>
    <t>Frozen cobia "Rachycentron canadum"</t>
  </si>
  <si>
    <t>'030357</t>
  </si>
  <si>
    <t>Frozen swordfish "Xiphias gladius"</t>
  </si>
  <si>
    <t>'030351</t>
  </si>
  <si>
    <t>Frozen herrings "Clupea harengus, Clupea pallasii"</t>
  </si>
  <si>
    <t>'030324</t>
  </si>
  <si>
    <t>Frozen catfish "Pangasius spp., Silurus spp., Clarias spp., Ictalurus spp."</t>
  </si>
  <si>
    <t>'030325</t>
  </si>
  <si>
    <r>
      <t xml:space="preserve">Frozen carp "Cyprinus spp., Carassius spp., Ctenopharyngodon idellus, Hypophthalmichthys spp., </t>
    </r>
    <r>
      <rPr>
        <b/>
        <sz val="8"/>
        <color rgb="FF002B54"/>
        <rFont val="Calibri"/>
        <family val="2"/>
        <scheme val="minor"/>
      </rPr>
      <t>...</t>
    </r>
  </si>
  <si>
    <t>'030326</t>
  </si>
  <si>
    <t>Frozen eels "Anguilla spp."</t>
  </si>
  <si>
    <t>'030329</t>
  </si>
  <si>
    <t>Frozen, Nile perch (Lates niloticus) and snakeheads (Channa spp.)</t>
  </si>
  <si>
    <t>'030331</t>
  </si>
  <si>
    <r>
      <t xml:space="preserve">Frozen lesser or Greenland halibut "Reinhardtius hippoglossoides", Atlantic halibut "Hippoglossus </t>
    </r>
    <r>
      <rPr>
        <b/>
        <sz val="8"/>
        <color rgb="FF002B54"/>
        <rFont val="Calibri"/>
        <family val="2"/>
        <scheme val="minor"/>
      </rPr>
      <t>...</t>
    </r>
  </si>
  <si>
    <t>'030332</t>
  </si>
  <si>
    <t>Frozen plaice "Pleuronectes platessa"</t>
  </si>
  <si>
    <t>'030333</t>
  </si>
  <si>
    <t>Frozen sole "Solea spp."</t>
  </si>
  <si>
    <t>'030334</t>
  </si>
  <si>
    <t>Frozen turbot "Psetta maxima"</t>
  </si>
  <si>
    <t>'030339</t>
  </si>
  <si>
    <r>
      <t xml:space="preserve">Frozen flat fish "Pleuronectidae, Bothidae, Cynoglossidae, Soleidae, Scophthalmidae and Citharidae" </t>
    </r>
    <r>
      <rPr>
        <b/>
        <sz val="8"/>
        <color rgb="FF002B54"/>
        <rFont val="Calibri"/>
        <family val="2"/>
        <scheme val="minor"/>
      </rPr>
      <t>...</t>
    </r>
  </si>
  <si>
    <t>'030119</t>
  </si>
  <si>
    <t>Live ornamental fish (excl. freshwater)</t>
  </si>
  <si>
    <t>'030192</t>
  </si>
  <si>
    <t>Live eels "Anguilla spp."</t>
  </si>
  <si>
    <t>'030193</t>
  </si>
  <si>
    <r>
      <t xml:space="preserve">Live carp "Cyprinus spp., Carassius spp., Ctenopharyngodon idellus, Hypophthalmichthys spp., </t>
    </r>
    <r>
      <rPr>
        <b/>
        <sz val="8"/>
        <color rgb="FF002B54"/>
        <rFont val="Calibri"/>
        <family val="2"/>
        <scheme val="minor"/>
      </rPr>
      <t>...</t>
    </r>
  </si>
  <si>
    <t>'030199</t>
  </si>
  <si>
    <r>
      <t xml:space="preserve">Live fish (excl. ornamental fish, trout [Salmo trutta, Oncorhynchus mykiss, Oncorhynchus clarki, </t>
    </r>
    <r>
      <rPr>
        <b/>
        <sz val="8"/>
        <color rgb="FF002B54"/>
        <rFont val="Calibri"/>
        <family val="2"/>
        <scheme val="minor"/>
      </rPr>
      <t>...</t>
    </r>
  </si>
  <si>
    <t>'030211</t>
  </si>
  <si>
    <r>
      <t xml:space="preserve">Fresh or chilled trout "Salmo trutta, Oncorhynchus mykiss, Oncorhynchus clarki, Oncorhynchus </t>
    </r>
    <r>
      <rPr>
        <b/>
        <sz val="8"/>
        <color rgb="FF002B54"/>
        <rFont val="Calibri"/>
        <family val="2"/>
        <scheme val="minor"/>
      </rPr>
      <t>...</t>
    </r>
  </si>
  <si>
    <t>'030213</t>
  </si>
  <si>
    <r>
      <t xml:space="preserve">Fresh or chilled Pacific salmon "Oncorhynchus nerka, Oncorhynchus gorbuscha, Oncorhynchus keta, </t>
    </r>
    <r>
      <rPr>
        <b/>
        <sz val="8"/>
        <color rgb="FF002B54"/>
        <rFont val="Calibri"/>
        <family val="2"/>
        <scheme val="minor"/>
      </rPr>
      <t>...</t>
    </r>
  </si>
  <si>
    <t>'030214</t>
  </si>
  <si>
    <t>Fresh or chilled Atlantic salmon "Salmo salar" and Danube salmon "Hucho hucho"</t>
  </si>
  <si>
    <t>'030219</t>
  </si>
  <si>
    <r>
      <t xml:space="preserve">Fresh or chilled salmonidae (excl. trout "Salmo trutta, Oncorhynchus mykiss, Oncorhynchus clarki, </t>
    </r>
    <r>
      <rPr>
        <b/>
        <sz val="8"/>
        <color rgb="FF002B54"/>
        <rFont val="Calibri"/>
        <family val="2"/>
        <scheme val="minor"/>
      </rPr>
      <t>...</t>
    </r>
  </si>
  <si>
    <t>'030221</t>
  </si>
  <si>
    <r>
      <t xml:space="preserve">Fresh or chilled lesser or Greenland halibut "Reinhardtius hippoglossoides, Atlantic halibut </t>
    </r>
    <r>
      <rPr>
        <b/>
        <sz val="8"/>
        <color rgb="FF002B54"/>
        <rFont val="Calibri"/>
        <family val="2"/>
        <scheme val="minor"/>
      </rPr>
      <t>...</t>
    </r>
  </si>
  <si>
    <t>'030222</t>
  </si>
  <si>
    <t>Fresh or chilled plaice "Pleuronectes platessa"</t>
  </si>
  <si>
    <t>'030223</t>
  </si>
  <si>
    <t>Fresh or chilled sole "Solea spp."</t>
  </si>
  <si>
    <t>'030224</t>
  </si>
  <si>
    <t>Fresh or chilled turbot "Psetta maxima"</t>
  </si>
  <si>
    <t>'030229</t>
  </si>
  <si>
    <r>
      <t xml:space="preserve">Fresh or chilled flat fish "Pleuronectidae, Bothidae, Cynoglossidae, Soleidae, Scophthalmidae </t>
    </r>
    <r>
      <rPr>
        <b/>
        <sz val="8"/>
        <color rgb="FF002B54"/>
        <rFont val="Calibri"/>
        <family val="2"/>
        <scheme val="minor"/>
      </rPr>
      <t>...</t>
    </r>
  </si>
  <si>
    <t>'030231</t>
  </si>
  <si>
    <t>Fresh or chilled albacore or longfinned tunas "Thunnus alalunga"</t>
  </si>
  <si>
    <t>'030232</t>
  </si>
  <si>
    <t>Fresh or chilled yellowfin tunas "Thunnus albacares"</t>
  </si>
  <si>
    <t>'030233</t>
  </si>
  <si>
    <t>Fresh or chilled skipjack or stripe-bellied bonito</t>
  </si>
  <si>
    <t>'030234</t>
  </si>
  <si>
    <t>Fresh or chilled bigeye tunas "Thunnus obesus"</t>
  </si>
  <si>
    <t>'030235</t>
  </si>
  <si>
    <t>Fresh or chilled Atlantic and Pacific bluefin tuna (Thunnus thynnus, Thunnus orientalis)</t>
  </si>
  <si>
    <t>'030236</t>
  </si>
  <si>
    <t>Fresh or chilled Southern bluefin tunas "Thunnus maccoyii"</t>
  </si>
  <si>
    <t>N/A</t>
  </si>
  <si>
    <t>'030239</t>
  </si>
  <si>
    <r>
      <t xml:space="preserve">Fresh or chilled tunas of the genus "Thunnus" (excl. Thunnus alalunga, Thunnus albacares, Thunnus </t>
    </r>
    <r>
      <rPr>
        <b/>
        <sz val="8"/>
        <color rgb="FF002B54"/>
        <rFont val="Calibri"/>
        <family val="2"/>
        <scheme val="minor"/>
      </rPr>
      <t>...</t>
    </r>
  </si>
  <si>
    <t>'030241</t>
  </si>
  <si>
    <t>Fresh or chilled herring "Clupea harengus, clupea pallasii"</t>
  </si>
  <si>
    <t>'030242</t>
  </si>
  <si>
    <t>Fresh or chilled anchovies "Engraulis spp."</t>
  </si>
  <si>
    <t>'030243</t>
  </si>
  <si>
    <r>
      <t xml:space="preserve">Fresh or chilled sardines "Sardina pilchardus, Sardinops spp.", sardinella "Sardinella spp.", </t>
    </r>
    <r>
      <rPr>
        <b/>
        <sz val="8"/>
        <color rgb="FF002B54"/>
        <rFont val="Calibri"/>
        <family val="2"/>
        <scheme val="minor"/>
      </rPr>
      <t>...</t>
    </r>
  </si>
  <si>
    <t>'030244</t>
  </si>
  <si>
    <t>Fresh or chilled mackerel "Scomber scombrus, Scomber australasicus, Scomber japonicus"</t>
  </si>
  <si>
    <t>'030245</t>
  </si>
  <si>
    <t>Fresh or chilled jack and horse mackerel "Trachurus spp."</t>
  </si>
  <si>
    <t>'030246</t>
  </si>
  <si>
    <t>Fresh or chilled cobia "Rachycentron canadum"</t>
  </si>
  <si>
    <t>'030247</t>
  </si>
  <si>
    <t>Fresh or chilled swordfish "Xiphias gladius"</t>
  </si>
  <si>
    <t>'030249</t>
  </si>
  <si>
    <r>
      <t xml:space="preserve">Fresh or chilled Indian mackerels "Rastrelliger spp.", seerfishes "Scomberomorus spp.", jacks, </t>
    </r>
    <r>
      <rPr>
        <b/>
        <sz val="8"/>
        <color rgb="FF002B54"/>
        <rFont val="Calibri"/>
        <family val="2"/>
        <scheme val="minor"/>
      </rPr>
      <t>...</t>
    </r>
  </si>
  <si>
    <t>'030251</t>
  </si>
  <si>
    <t>Fresh or chilled cod "Gadus morhua, Gadus ogac, Gadus macrocephalus"</t>
  </si>
  <si>
    <t>'030252</t>
  </si>
  <si>
    <t>Fresh or chilled haddock "Melanogrammus aeglefinus"</t>
  </si>
  <si>
    <t>'030253</t>
  </si>
  <si>
    <t>Fresh or chilled coalfish "Pollachius virens"</t>
  </si>
  <si>
    <t>'030254</t>
  </si>
  <si>
    <t>Fresh or chilled hake "Merluccius spp., Urophycis spp."</t>
  </si>
  <si>
    <t>'030255</t>
  </si>
  <si>
    <t>Fresh or chilled Alaska pollack "Theragra chalcogramma"</t>
  </si>
  <si>
    <t>'030256</t>
  </si>
  <si>
    <t>Fresh or chilled blue whiting "Micromesistius poutassou, Micromesistius australis"</t>
  </si>
  <si>
    <t>'030259</t>
  </si>
  <si>
    <r>
      <t xml:space="preserve">Fresh or chilled fish of the families Bregmacerotidae, Euclichthyidae, Gadidae, Macrouridae, </t>
    </r>
    <r>
      <rPr>
        <b/>
        <sz val="8"/>
        <color rgb="FF002B54"/>
        <rFont val="Calibri"/>
        <family val="2"/>
        <scheme val="minor"/>
      </rPr>
      <t>...</t>
    </r>
  </si>
  <si>
    <t>'030271</t>
  </si>
  <si>
    <t>Fresh or chilled tilapia "Oreochromis spp."</t>
  </si>
  <si>
    <t>'030272</t>
  </si>
  <si>
    <t>Fresh or chilled catfish "Pangasius spp., Silurus spp., Clarias spp., Ictalurus spp."</t>
  </si>
  <si>
    <t>'030273</t>
  </si>
  <si>
    <r>
      <t xml:space="preserve">Fresh or chilled carp "Cyprinus spp., Carassius spp., Ctenopharyngodon idellus, Hypophthalmichthys </t>
    </r>
    <r>
      <rPr>
        <b/>
        <sz val="8"/>
        <color rgb="FF002B54"/>
        <rFont val="Calibri"/>
        <family val="2"/>
        <scheme val="minor"/>
      </rPr>
      <t>...</t>
    </r>
  </si>
  <si>
    <t>'030274</t>
  </si>
  <si>
    <t>Fresh or chilled eels "Anguilla spp."</t>
  </si>
  <si>
    <t>'030279</t>
  </si>
  <si>
    <t>Fresh or chilled, Nile perch "Lates niloticus" and snakeheads "Channa spp."</t>
  </si>
  <si>
    <t>'030281</t>
  </si>
  <si>
    <t>Fresh or chilled dogfish and other sharks</t>
  </si>
  <si>
    <t>'030282</t>
  </si>
  <si>
    <t>Fresh or chilled, rays and skates "Rajidae"</t>
  </si>
  <si>
    <t>'030284</t>
  </si>
  <si>
    <t>Fresh or chilled sea bass "Dicentrarchus spp."</t>
  </si>
  <si>
    <t>'030285</t>
  </si>
  <si>
    <t>Fresh or chilled sea bream "Sparidae"</t>
  </si>
  <si>
    <t>'030289</t>
  </si>
  <si>
    <t>Fresh or chilled fish, n.e.s.</t>
  </si>
  <si>
    <t>'030291</t>
  </si>
  <si>
    <t>Fresh or chilled fish livers, roes and milt</t>
  </si>
  <si>
    <t>'030299</t>
  </si>
  <si>
    <r>
      <t xml:space="preserve">Fresh or chilled fish fins, heads, tails, maws and other edible fish offal (excl. livers, roes, </t>
    </r>
    <r>
      <rPr>
        <b/>
        <sz val="8"/>
        <color rgb="FF002B54"/>
        <rFont val="Calibri"/>
        <family val="2"/>
        <scheme val="minor"/>
      </rPr>
      <t>...</t>
    </r>
  </si>
  <si>
    <t>'030311</t>
  </si>
  <si>
    <t>Frozen sockeye salmon [red salmon] "Oncorhynchus nerka"</t>
  </si>
  <si>
    <t>'030312</t>
  </si>
  <si>
    <t>Frozen Pacific salmon (excl. sockeye salmon "red salmon")</t>
  </si>
  <si>
    <t>'030313</t>
  </si>
  <si>
    <t>Frozen, Atlantic salmon "Salmo salar" and Danube salmon "Hucho hucho"</t>
  </si>
  <si>
    <t>'030314</t>
  </si>
  <si>
    <r>
      <t xml:space="preserve">Frozen trout "Salmo trutta, Oncorhynchus mykiss, Oncorhynchus clarki, Oncorhynchus aguabonita, </t>
    </r>
    <r>
      <rPr>
        <b/>
        <sz val="8"/>
        <color rgb="FF002B54"/>
        <rFont val="Calibri"/>
        <family val="2"/>
        <scheme val="minor"/>
      </rPr>
      <t>...</t>
    </r>
  </si>
  <si>
    <t>'030319</t>
  </si>
  <si>
    <t>Frozen salmonidae (excl. trout and Pacific, Atlantic and Danube salmon)</t>
  </si>
  <si>
    <t>'030391</t>
  </si>
  <si>
    <t>Frozen fish livers, roes and milt</t>
  </si>
  <si>
    <t>'030392</t>
  </si>
  <si>
    <t>Frozen shark fins</t>
  </si>
  <si>
    <t>'030399</t>
  </si>
  <si>
    <r>
      <t xml:space="preserve">Frozen fish fins, heads, tails, maws and other edible fish offal (excl. livers, roes, milt </t>
    </r>
    <r>
      <rPr>
        <b/>
        <sz val="8"/>
        <color rgb="FF002B54"/>
        <rFont val="Calibri"/>
        <family val="2"/>
        <scheme val="minor"/>
      </rPr>
      <t>...</t>
    </r>
  </si>
  <si>
    <t>'030431</t>
  </si>
  <si>
    <t>Fresh or chilled fillets of tilapia "Oreochromis spp."</t>
  </si>
  <si>
    <t>'030432</t>
  </si>
  <si>
    <r>
      <t xml:space="preserve">Fresh or chilled fillets of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</si>
  <si>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'030433</t>
  </si>
  <si>
    <t>Fresh or chilled fillets of Nile perch "Lates niloticus"</t>
  </si>
  <si>
    <t>'030439</t>
  </si>
  <si>
    <r>
      <t xml:space="preserve">Fresh or chilled fillets of carp "Cyprinus spp., Carassius spp., Ctenopharyngodon idellus, </t>
    </r>
    <r>
      <rPr>
        <b/>
        <sz val="8"/>
        <color rgb="FF002B54"/>
        <rFont val="Calibri"/>
        <family val="2"/>
        <scheme val="minor"/>
      </rPr>
      <t>...</t>
    </r>
  </si>
  <si>
    <t>'030441</t>
  </si>
  <si>
    <r>
      <t xml:space="preserve">Fresh or chilled fillets of Pacific salmon "Oncorhynchus nerka, Oncorhynchus gorbuscha, Oncorhynchus </t>
    </r>
    <r>
      <rPr>
        <b/>
        <sz val="8"/>
        <color rgb="FF002B54"/>
        <rFont val="Calibri"/>
        <family val="2"/>
        <scheme val="minor"/>
      </rPr>
      <t>...</t>
    </r>
  </si>
  <si>
    <t>'030442</t>
  </si>
  <si>
    <r>
      <t xml:space="preserve">Fresh or chilled fillets of trout "Salmo trutta, Oncorhynchus mykiss, Oncorhynchus clarki, </t>
    </r>
    <r>
      <rPr>
        <b/>
        <sz val="8"/>
        <color rgb="FF002B54"/>
        <rFont val="Calibri"/>
        <family val="2"/>
        <scheme val="minor"/>
      </rPr>
      <t>...</t>
    </r>
  </si>
  <si>
    <t>'030443</t>
  </si>
  <si>
    <r>
      <t xml:space="preserve">Fresh or chilled fillets of flat fish "Pleuronectidae, Bothidae, Cynoglossidae, Soleidae, Scophthalmidae </t>
    </r>
    <r>
      <rPr>
        <b/>
        <sz val="8"/>
        <color rgb="FF002B54"/>
        <rFont val="Calibri"/>
        <family val="2"/>
        <scheme val="minor"/>
      </rPr>
      <t>...</t>
    </r>
  </si>
  <si>
    <t>'030444</t>
  </si>
  <si>
    <r>
      <t xml:space="preserve">Fresh or chilled fillets of fish of the families Bregmacerotidae, Euclichthyidae, Gadidae, </t>
    </r>
    <r>
      <rPr>
        <b/>
        <sz val="8"/>
        <color rgb="FF002B54"/>
        <rFont val="Calibri"/>
        <family val="2"/>
        <scheme val="minor"/>
      </rPr>
      <t>...</t>
    </r>
  </si>
  <si>
    <t>'030445</t>
  </si>
  <si>
    <t>Fresh or chilled fillets of swordfish "Xiphias gladius"</t>
  </si>
  <si>
    <t>'030448</t>
  </si>
  <si>
    <t>Fresh or chilled fillets of rays and skates "Rajidae"</t>
  </si>
  <si>
    <t>'030449</t>
  </si>
  <si>
    <t>Fresh or chilled fillets of fish, n.e.s.</t>
  </si>
  <si>
    <t>'030451</t>
  </si>
  <si>
    <r>
      <t xml:space="preserve">Fresh or chilled meat, whether or not minced, of tilapia "Oreochromis spp.", catfish "Pangasius </t>
    </r>
    <r>
      <rPr>
        <b/>
        <sz val="8"/>
        <color rgb="FF002B54"/>
        <rFont val="Calibri"/>
        <family val="2"/>
        <scheme val="minor"/>
      </rPr>
      <t>...</t>
    </r>
  </si>
  <si>
    <t>'030452</t>
  </si>
  <si>
    <t>Fresh or chilled meat, whether or not minced, of salmonidae (excl. fillets)</t>
  </si>
  <si>
    <t>'030453</t>
  </si>
  <si>
    <r>
      <t xml:space="preserve">Fresh or chilled meat, whether or not minced, of fish of the families Bregmacerotidae, Euclichthyidae, </t>
    </r>
    <r>
      <rPr>
        <b/>
        <sz val="8"/>
        <color rgb="FF002B54"/>
        <rFont val="Calibri"/>
        <family val="2"/>
        <scheme val="minor"/>
      </rPr>
      <t>...</t>
    </r>
  </si>
  <si>
    <t>'030454</t>
  </si>
  <si>
    <t>Fresh or chilled meat, whether or not minced, of swordfish "Xiphias gladius" (excl. fillets)</t>
  </si>
  <si>
    <t>'030459</t>
  </si>
  <si>
    <r>
      <t xml:space="preserve">Fresh or chilled fish meat, whether or not minced (excl. all fillets, tilapias, catfish, carp, </t>
    </r>
    <r>
      <rPr>
        <b/>
        <sz val="8"/>
        <color rgb="FF002B54"/>
        <rFont val="Calibri"/>
        <family val="2"/>
        <scheme val="minor"/>
      </rPr>
      <t>...</t>
    </r>
  </si>
  <si>
    <t>'030461</t>
  </si>
  <si>
    <t>Frozen fillets of tilapia "Oreochromis spp."</t>
  </si>
  <si>
    <t>'030462</t>
  </si>
  <si>
    <t>Frozen fillets of catfish "Pangasius spp., Silurus spp., Clarias spp., Ictalurus spp."</t>
  </si>
  <si>
    <t>'030463</t>
  </si>
  <si>
    <t>Frozen fillets of Nile perch "Lates niloticus"</t>
  </si>
  <si>
    <t>'030469</t>
  </si>
  <si>
    <r>
      <t xml:space="preserve">Frozen fillets of carp "Cyprinus spp., Carassius spp., Ctenopharyngodon idellus, Hypophthalmichthys </t>
    </r>
    <r>
      <rPr>
        <b/>
        <sz val="8"/>
        <color rgb="FF002B54"/>
        <rFont val="Calibri"/>
        <family val="2"/>
        <scheme val="minor"/>
      </rPr>
      <t>...</t>
    </r>
  </si>
  <si>
    <t>'030471</t>
  </si>
  <si>
    <t>Frozen fillets of cod "Gadus morhua, Gadus ogac, Gadus macrocephalus"</t>
  </si>
  <si>
    <t>'030472</t>
  </si>
  <si>
    <t>Frozen fillets of haddock "Melanogrammus aeglefinus"</t>
  </si>
  <si>
    <t>'030473</t>
  </si>
  <si>
    <t>Frozen fillets of coalfish "Pollachius virens"</t>
  </si>
  <si>
    <t>'030474</t>
  </si>
  <si>
    <t>Frozen fillets of hake "Merluccius spp., Urophycis spp."</t>
  </si>
  <si>
    <t>'030475</t>
  </si>
  <si>
    <t>Frozen fillets of Alaska pollack "Theragra chalcogramma"</t>
  </si>
  <si>
    <t>'030479</t>
  </si>
  <si>
    <r>
      <t xml:space="preserve">Frozen fillets of fish of the families Bregmacerotidae, Euclichthyidae, Gadidae, Macrouridae, </t>
    </r>
    <r>
      <rPr>
        <b/>
        <sz val="8"/>
        <color rgb="FF002B54"/>
        <rFont val="Calibri"/>
        <family val="2"/>
        <scheme val="minor"/>
      </rPr>
      <t>...</t>
    </r>
  </si>
  <si>
    <t>'030481</t>
  </si>
  <si>
    <r>
      <t xml:space="preserve">Frozen fillets of Pacific salmon "Oncorhynchus nerka, Oncorhynchus gorbuscha, Oncorhynchus </t>
    </r>
    <r>
      <rPr>
        <b/>
        <sz val="8"/>
        <color rgb="FF002B54"/>
        <rFont val="Calibri"/>
        <family val="2"/>
        <scheme val="minor"/>
      </rPr>
      <t>...</t>
    </r>
  </si>
  <si>
    <t>'030482</t>
  </si>
  <si>
    <r>
      <t xml:space="preserve">Frozen fillets of trout "Salmo trutta, Oncorhynchus mykiss, Oncorhynchus clarki, Oncorhynchus </t>
    </r>
    <r>
      <rPr>
        <b/>
        <sz val="8"/>
        <color rgb="FF002B54"/>
        <rFont val="Calibri"/>
        <family val="2"/>
        <scheme val="minor"/>
      </rPr>
      <t>...</t>
    </r>
  </si>
  <si>
    <t>'030483</t>
  </si>
  <si>
    <r>
      <t xml:space="preserve">Frozen fillets of flat fish "Pleuronectidae, Bothidae, Cynoglossidae, Soleidae, Scophthalmidae </t>
    </r>
    <r>
      <rPr>
        <b/>
        <sz val="8"/>
        <color rgb="FF002B54"/>
        <rFont val="Calibri"/>
        <family val="2"/>
        <scheme val="minor"/>
      </rPr>
      <t>...</t>
    </r>
  </si>
  <si>
    <t>'030484</t>
  </si>
  <si>
    <t>Frozen fillets of swordfish "Xiphias gladius"</t>
  </si>
  <si>
    <t>'030485</t>
  </si>
  <si>
    <t>Frozen fillets of toothfish "Dissostichus spp."</t>
  </si>
  <si>
    <t>'030486</t>
  </si>
  <si>
    <t>Frozen fillets of herring "Clupea harengus, Clupea pallasii"</t>
  </si>
  <si>
    <t>'030615</t>
  </si>
  <si>
    <r>
      <t xml:space="preserve">Frozen Norway lobsters "Nephrops norvegicus", even smoked, whether in shell or not, incl. lobsters </t>
    </r>
    <r>
      <rPr>
        <b/>
        <sz val="8"/>
        <color rgb="FF002B54"/>
        <rFont val="Calibri"/>
        <family val="2"/>
        <scheme val="minor"/>
      </rPr>
      <t>...</t>
    </r>
  </si>
  <si>
    <t>'030616</t>
  </si>
  <si>
    <r>
      <t xml:space="preserve">Frozen cold-water shrimps and prawns "Pandalus spp., Crangon crangon", even smoked, whether </t>
    </r>
    <r>
      <rPr>
        <b/>
        <sz val="8"/>
        <color rgb="FF002B54"/>
        <rFont val="Calibri"/>
        <family val="2"/>
        <scheme val="minor"/>
      </rPr>
      <t>...</t>
    </r>
  </si>
  <si>
    <t>'030749</t>
  </si>
  <si>
    <t>Cuttle fish and squid, smoked, dried, salted or in brine, with or without shell</t>
  </si>
  <si>
    <t>'030751</t>
  </si>
  <si>
    <t>Octopus "Octopus spp.", live, fresh or chilled</t>
  </si>
  <si>
    <t>'030619</t>
  </si>
  <si>
    <r>
      <t xml:space="preserve">Frozen crustaceans, even smoked, fit for human consumption, whether in shell or not, incl. </t>
    </r>
    <r>
      <rPr>
        <b/>
        <sz val="8"/>
        <color rgb="FF002B54"/>
        <rFont val="Calibri"/>
        <family val="2"/>
        <scheme val="minor"/>
      </rPr>
      <t>...</t>
    </r>
  </si>
  <si>
    <t>'030631</t>
  </si>
  <si>
    <t>'030632</t>
  </si>
  <si>
    <t>Lobsters "Homarus spp.", whether in shell or not, live, fresh or chilled</t>
  </si>
  <si>
    <t>'030633</t>
  </si>
  <si>
    <t>Crabs, whether in shell or not, live, fresh or chilled</t>
  </si>
  <si>
    <t>'030634</t>
  </si>
  <si>
    <t>Norway lobsters "Nephrops norvegicus", whether in shell or not, live, fresh or chilled</t>
  </si>
  <si>
    <t>'030635</t>
  </si>
  <si>
    <r>
      <t xml:space="preserve">Cold-water shrimps and prawns "Pandalus spp., Crangon crangon", whether in shell or not, live, </t>
    </r>
    <r>
      <rPr>
        <b/>
        <sz val="8"/>
        <color rgb="FF002B54"/>
        <rFont val="Calibri"/>
        <family val="2"/>
        <scheme val="minor"/>
      </rPr>
      <t>...</t>
    </r>
  </si>
  <si>
    <t>'030759</t>
  </si>
  <si>
    <t>Octopus "Octopus spp.", smoked, dried, salted or in brine</t>
  </si>
  <si>
    <t>'030760</t>
  </si>
  <si>
    <r>
      <t xml:space="preserve">Snails, live, fresh, chilled, frozen, salted, dried or in brine, even smoked, with or without </t>
    </r>
    <r>
      <rPr>
        <b/>
        <sz val="8"/>
        <color rgb="FF002B54"/>
        <rFont val="Calibri"/>
        <family val="2"/>
        <scheme val="minor"/>
      </rPr>
      <t>...</t>
    </r>
  </si>
  <si>
    <t>'030771</t>
  </si>
  <si>
    <r>
      <t xml:space="preserve">Live, fresh or chilled, even in shell, clams, cockles and ark shells "families Arcidae, Arcticidae, </t>
    </r>
    <r>
      <rPr>
        <b/>
        <sz val="8"/>
        <color rgb="FF002B54"/>
        <rFont val="Calibri"/>
        <family val="2"/>
        <scheme val="minor"/>
      </rPr>
      <t>...</t>
    </r>
  </si>
  <si>
    <t>'030772</t>
  </si>
  <si>
    <r>
      <t xml:space="preserve">Frozen, even in shell, clams, cockles and ark shells "families Arcidae, Arcticidae, Cardiidae, </t>
    </r>
    <r>
      <rPr>
        <b/>
        <sz val="8"/>
        <color rgb="FF002B54"/>
        <rFont val="Calibri"/>
        <family val="2"/>
        <scheme val="minor"/>
      </rPr>
      <t>...</t>
    </r>
  </si>
  <si>
    <t>'030779</t>
  </si>
  <si>
    <r>
      <t xml:space="preserve">Smoked, dried, salted or in brine, even in shell, clams, cockles and ark shells "families Arcidae, </t>
    </r>
    <r>
      <rPr>
        <b/>
        <sz val="8"/>
        <color rgb="FF002B54"/>
        <rFont val="Calibri"/>
        <family val="2"/>
        <scheme val="minor"/>
      </rPr>
      <t>...</t>
    </r>
  </si>
  <si>
    <t>'030781</t>
  </si>
  <si>
    <t>Live, fresh or chilled, even in shell, abalone "Haliotis spp."</t>
  </si>
  <si>
    <t>'030783</t>
  </si>
  <si>
    <t>Frozen, even in shell, abalone "Haliotis spp."</t>
  </si>
  <si>
    <t>'030784</t>
  </si>
  <si>
    <t>Frozen, even in shell, stromboid conchs "Strombus spp."</t>
  </si>
  <si>
    <t>'030791</t>
  </si>
  <si>
    <r>
      <t xml:space="preserve">Live, fresh or chilled molluscs, even in shell (excl. oysters, scallops of the genera Pecten, </t>
    </r>
    <r>
      <rPr>
        <b/>
        <sz val="8"/>
        <color rgb="FF002B54"/>
        <rFont val="Calibri"/>
        <family val="2"/>
        <scheme val="minor"/>
      </rPr>
      <t>...</t>
    </r>
  </si>
  <si>
    <t>'030792</t>
  </si>
  <si>
    <r>
      <t xml:space="preserve">Molluscs, even in shell, frozen (excl. oysters, scallops of the genera Pecten, Chlamys or Placopecten, </t>
    </r>
    <r>
      <rPr>
        <b/>
        <sz val="8"/>
        <color rgb="FF002B54"/>
        <rFont val="Calibri"/>
        <family val="2"/>
        <scheme val="minor"/>
      </rPr>
      <t>...</t>
    </r>
  </si>
  <si>
    <t>'030799</t>
  </si>
  <si>
    <r>
      <t xml:space="preserve">Molluscs, even in shell, smoked, dried, salted or in brine (excl. oysters, scallops of the </t>
    </r>
    <r>
      <rPr>
        <b/>
        <sz val="8"/>
        <color rgb="FF002B54"/>
        <rFont val="Calibri"/>
        <family val="2"/>
        <scheme val="minor"/>
      </rPr>
      <t>...</t>
    </r>
  </si>
  <si>
    <t>'030812</t>
  </si>
  <si>
    <t>Frozen sea cucumbers "Stichopus japonicus, Holothuroidea"</t>
  </si>
  <si>
    <t>'030821</t>
  </si>
  <si>
    <r>
      <t xml:space="preserve">Live, fresh or chilled, sea urchins "Strongylocentrotus spp., Paracentrotus lividus, Loxechinus </t>
    </r>
    <r>
      <rPr>
        <b/>
        <sz val="8"/>
        <color rgb="FF002B54"/>
        <rFont val="Calibri"/>
        <family val="2"/>
        <scheme val="minor"/>
      </rPr>
      <t>...</t>
    </r>
  </si>
  <si>
    <t>'030822</t>
  </si>
  <si>
    <r>
      <t xml:space="preserve">Frozen sea urchins "Strongylocentrotus spp., Paracentrotus lividus, Loxechinus albus, Echinus </t>
    </r>
    <r>
      <rPr>
        <b/>
        <sz val="8"/>
        <color rgb="FF002B54"/>
        <rFont val="Calibri"/>
        <family val="2"/>
        <scheme val="minor"/>
      </rPr>
      <t>...</t>
    </r>
  </si>
  <si>
    <t>'030829</t>
  </si>
  <si>
    <r>
      <t xml:space="preserve">Smoked, dried, salted or in brine, sea urchins "Strongylocentrotus spp., Paracentrotus lividus, </t>
    </r>
    <r>
      <rPr>
        <b/>
        <sz val="8"/>
        <color rgb="FF002B54"/>
        <rFont val="Calibri"/>
        <family val="2"/>
        <scheme val="minor"/>
      </rPr>
      <t>...</t>
    </r>
  </si>
  <si>
    <t>'030830</t>
  </si>
  <si>
    <r>
      <t xml:space="preserve">Live, fresh, chilled, frozen, dried, salted or in brine, even smoked, jellyfish "Rhopilema </t>
    </r>
    <r>
      <rPr>
        <b/>
        <sz val="8"/>
        <color rgb="FF002B54"/>
        <rFont val="Calibri"/>
        <family val="2"/>
        <scheme val="minor"/>
      </rPr>
      <t>...</t>
    </r>
  </si>
  <si>
    <t>'030890</t>
  </si>
  <si>
    <r>
      <t xml:space="preserve">Live, fresh, chilled, frozen, dried, salted or in brine, even smoked, aquatic invertebrates </t>
    </r>
    <r>
      <rPr>
        <b/>
        <sz val="8"/>
        <color rgb="FF002B54"/>
        <rFont val="Calibri"/>
        <family val="2"/>
        <scheme val="minor"/>
      </rPr>
      <t>...</t>
    </r>
  </si>
  <si>
    <t>Share</t>
  </si>
  <si>
    <t>Square of Share</t>
  </si>
  <si>
    <t>SHI</t>
  </si>
  <si>
    <t>IMPORT RHI</t>
  </si>
  <si>
    <t>Product: 05 Products of animal origin, not elsewhere specified or included</t>
  </si>
  <si>
    <t>Import RHI</t>
  </si>
  <si>
    <t>'051199</t>
  </si>
  <si>
    <r>
      <t xml:space="preserve">Products of animal origin, n.e.s., dead animals, unfit for human consumption (excl. fish, crustaceans, </t>
    </r>
    <r>
      <rPr>
        <b/>
        <sz val="8"/>
        <color rgb="FF002B54"/>
        <rFont val="Calibri"/>
        <family val="2"/>
        <scheme val="minor"/>
      </rPr>
      <t>...</t>
    </r>
  </si>
  <si>
    <t>'050800</t>
  </si>
  <si>
    <r>
      <t xml:space="preserve">Coral and similar materials, shells of molluscs, crustaceans or echinoderms, cuttle-bone, powder </t>
    </r>
    <r>
      <rPr>
        <b/>
        <sz val="8"/>
        <color rgb="FF002B54"/>
        <rFont val="Calibri"/>
        <family val="2"/>
        <scheme val="minor"/>
      </rPr>
      <t>...</t>
    </r>
  </si>
  <si>
    <t>'050400</t>
  </si>
  <si>
    <r>
      <t xml:space="preserve">Guts, bladders and stomachs of animals (other than fish), whole and pieces thereof, fresh, </t>
    </r>
    <r>
      <rPr>
        <b/>
        <sz val="8"/>
        <color rgb="FF002B54"/>
        <rFont val="Calibri"/>
        <family val="2"/>
        <scheme val="minor"/>
      </rPr>
      <t>...</t>
    </r>
  </si>
  <si>
    <t>'050100</t>
  </si>
  <si>
    <t>Human hair, unworked, whether or not washed or scoured; waste of human hair</t>
  </si>
  <si>
    <t>'050210</t>
  </si>
  <si>
    <t>Pigs', hogs' or boars' bristles and waste of such bristles</t>
  </si>
  <si>
    <t>'050290</t>
  </si>
  <si>
    <t>Badger and other brush making hair and waste thereof</t>
  </si>
  <si>
    <t>'050510</t>
  </si>
  <si>
    <r>
      <t xml:space="preserve">Feathers used for stuffing and down, not further worked than cleaned, disinfected or treated </t>
    </r>
    <r>
      <rPr>
        <b/>
        <sz val="8"/>
        <color rgb="FF002B54"/>
        <rFont val="Calibri"/>
        <family val="2"/>
        <scheme val="minor"/>
      </rPr>
      <t>...</t>
    </r>
  </si>
  <si>
    <t>'050590</t>
  </si>
  <si>
    <r>
      <t xml:space="preserve">Skins and other parts of birds, with their feathers or down, feathers and parts of feathers, </t>
    </r>
    <r>
      <rPr>
        <b/>
        <sz val="8"/>
        <color rgb="FF002B54"/>
        <rFont val="Calibri"/>
        <family val="2"/>
        <scheme val="minor"/>
      </rPr>
      <t>...</t>
    </r>
  </si>
  <si>
    <t>'050610</t>
  </si>
  <si>
    <t>Ossein and bones treated with acid</t>
  </si>
  <si>
    <t>'050690</t>
  </si>
  <si>
    <r>
      <t xml:space="preserve">Bones and horn-cores and their powder and waste, unworked, defatted, degelatinised or simply </t>
    </r>
    <r>
      <rPr>
        <b/>
        <sz val="8"/>
        <color rgb="FF002B54"/>
        <rFont val="Calibri"/>
        <family val="2"/>
        <scheme val="minor"/>
      </rPr>
      <t>...</t>
    </r>
  </si>
  <si>
    <t>'050790</t>
  </si>
  <si>
    <r>
      <t xml:space="preserve">Tortoiseshell, whalebone and whalebone hair, horns, antlers, hooves, nails, claws and beaks, </t>
    </r>
    <r>
      <rPr>
        <b/>
        <sz val="8"/>
        <color rgb="FF002B54"/>
        <rFont val="Calibri"/>
        <family val="2"/>
        <scheme val="minor"/>
      </rPr>
      <t>...</t>
    </r>
  </si>
  <si>
    <t>'051000</t>
  </si>
  <si>
    <r>
      <t xml:space="preserve">Ambergris, castoreum, civet and musk; cantharides; bile, whether or not dried; glands and other </t>
    </r>
    <r>
      <rPr>
        <b/>
        <sz val="8"/>
        <color rgb="FF002B54"/>
        <rFont val="Calibri"/>
        <family val="2"/>
        <scheme val="minor"/>
      </rPr>
      <t>...</t>
    </r>
  </si>
  <si>
    <t>'051110</t>
  </si>
  <si>
    <t>Bovine semen</t>
  </si>
  <si>
    <t>'051191</t>
  </si>
  <si>
    <r>
      <t xml:space="preserve">Products of fish or crustaceans, molluscs or other aquatic invertebrates; dead fish, crustaceans, </t>
    </r>
    <r>
      <rPr>
        <b/>
        <sz val="8"/>
        <color rgb="FF002B54"/>
        <rFont val="Calibri"/>
        <family val="2"/>
        <scheme val="minor"/>
      </rPr>
      <t>...</t>
    </r>
  </si>
  <si>
    <t>Product: 06 Live trees and other plants; bulbs, roots and the like; cut flowers and ornamental foliage</t>
  </si>
  <si>
    <t>'060290</t>
  </si>
  <si>
    <r>
      <t xml:space="preserve">Live plants, incl. their roots, and mushroom spawn (excl. bulbs, tubers, tuberous roots, corms, </t>
    </r>
    <r>
      <rPr>
        <b/>
        <sz val="8"/>
        <color rgb="FF002B54"/>
        <rFont val="Calibri"/>
        <family val="2"/>
        <scheme val="minor"/>
      </rPr>
      <t>...</t>
    </r>
  </si>
  <si>
    <t>'060490</t>
  </si>
  <si>
    <r>
      <t xml:space="preserve">Foliage, branches and other parts of plants, without flowers or flower buds, and grasses, mosses </t>
    </r>
    <r>
      <rPr>
        <b/>
        <sz val="8"/>
        <color rgb="FF002B54"/>
        <rFont val="Calibri"/>
        <family val="2"/>
        <scheme val="minor"/>
      </rPr>
      <t>...</t>
    </r>
  </si>
  <si>
    <t>'060110</t>
  </si>
  <si>
    <r>
      <t xml:space="preserve">Bulbs, tubers, tuberous roots, corms, crowns and rhizomes, dormant (excl. those used for human </t>
    </r>
    <r>
      <rPr>
        <b/>
        <sz val="8"/>
        <color rgb="FF002B54"/>
        <rFont val="Calibri"/>
        <family val="2"/>
        <scheme val="minor"/>
      </rPr>
      <t>...</t>
    </r>
  </si>
  <si>
    <t>'060210</t>
  </si>
  <si>
    <t>Unrooted cuttings and slips</t>
  </si>
  <si>
    <t>'060420</t>
  </si>
  <si>
    <t>'060311</t>
  </si>
  <si>
    <t>Fresh cut roses and buds, of a kind suitable for bouquets or for ornamental purposes</t>
  </si>
  <si>
    <t>'060390</t>
  </si>
  <si>
    <r>
      <t xml:space="preserve">Dried, dyed, bleached, impregnated or otherwise prepared cut flowers and buds, of a kind suitable </t>
    </r>
    <r>
      <rPr>
        <b/>
        <sz val="8"/>
        <color rgb="FF002B54"/>
        <rFont val="Calibri"/>
        <family val="2"/>
        <scheme val="minor"/>
      </rPr>
      <t>...</t>
    </r>
  </si>
  <si>
    <t>'060120</t>
  </si>
  <si>
    <r>
      <t xml:space="preserve">Bulbs, tubers, tuberous roots, corms, crowns and rhizomes, in growth or in flower; chicory </t>
    </r>
    <r>
      <rPr>
        <b/>
        <sz val="8"/>
        <color rgb="FF002B54"/>
        <rFont val="Calibri"/>
        <family val="2"/>
        <scheme val="minor"/>
      </rPr>
      <t>...</t>
    </r>
  </si>
  <si>
    <t>'060312</t>
  </si>
  <si>
    <t>Fresh cut carnations and buds, of a kind suitable for bouquets or for ornamental purposes</t>
  </si>
  <si>
    <t>'060313</t>
  </si>
  <si>
    <t>Fresh cut orchids and buds, of a kind suitable for bouquets or for ornamental purposes</t>
  </si>
  <si>
    <t>'060314</t>
  </si>
  <si>
    <t>Fresh cut chrysanthemums and buds, of a kind suitable for bouquets or for ornamental purposes</t>
  </si>
  <si>
    <t>'060315</t>
  </si>
  <si>
    <r>
      <t xml:space="preserve">Fresh cut lilies "Lilium spp." and buds, of a kind suitable for bouquets or for ornamental </t>
    </r>
    <r>
      <rPr>
        <b/>
        <sz val="8"/>
        <color rgb="FF002B54"/>
        <rFont val="Calibri"/>
        <family val="2"/>
        <scheme val="minor"/>
      </rPr>
      <t>...</t>
    </r>
  </si>
  <si>
    <t>'060319</t>
  </si>
  <si>
    <r>
      <t xml:space="preserve">Fresh cut flowers and buds, of a kind suitable for bouquets or for ornamental purposes (excl. </t>
    </r>
    <r>
      <rPr>
        <b/>
        <sz val="8"/>
        <color rgb="FF002B54"/>
        <rFont val="Calibri"/>
        <family val="2"/>
        <scheme val="minor"/>
      </rPr>
      <t>...</t>
    </r>
  </si>
  <si>
    <t>'060220</t>
  </si>
  <si>
    <t>Edible fruit or nut trees, shrubs and bushes, whether or not grafted</t>
  </si>
  <si>
    <t>'060230</t>
  </si>
  <si>
    <t>Rhododendrons and azaleas, grafted or not</t>
  </si>
  <si>
    <t>'060240</t>
  </si>
  <si>
    <t>Roses, whether or not grafted</t>
  </si>
  <si>
    <t>Pectic substances, pectinates and pectates</t>
  </si>
  <si>
    <t>'130220</t>
  </si>
  <si>
    <t>Opium</t>
  </si>
  <si>
    <t>'130211</t>
  </si>
  <si>
    <t>Saps and extracts of ephedra</t>
  </si>
  <si>
    <t>'130214</t>
  </si>
  <si>
    <t>Extracts of hops</t>
  </si>
  <si>
    <t>'130213</t>
  </si>
  <si>
    <r>
      <t xml:space="preserve">Extracts of liquorice (excl. that with a sucrose content by weight of &gt; 10% or in the form </t>
    </r>
    <r>
      <rPr>
        <b/>
        <sz val="8"/>
        <color rgb="FF002B54"/>
        <rFont val="Calibri"/>
        <family val="2"/>
        <scheme val="minor"/>
      </rPr>
      <t>...</t>
    </r>
  </si>
  <si>
    <t>'130212</t>
  </si>
  <si>
    <t>Natural gum Arabic</t>
  </si>
  <si>
    <t>'130120</t>
  </si>
  <si>
    <t>Agar-agar, whether or not modified</t>
  </si>
  <si>
    <t>'130231</t>
  </si>
  <si>
    <t>Lac; natural gums, resins, gum-resins, balsams and other natural oleoresins (excl. gum Arabic)</t>
  </si>
  <si>
    <t>'130190</t>
  </si>
  <si>
    <r>
      <t xml:space="preserve">Mucilages and thickeners derived from vegetable products, whether or not modified (excl. from </t>
    </r>
    <r>
      <rPr>
        <b/>
        <sz val="8"/>
        <color rgb="FF002B54"/>
        <rFont val="Calibri"/>
        <family val="2"/>
        <scheme val="minor"/>
      </rPr>
      <t>...</t>
    </r>
  </si>
  <si>
    <t>'130239</t>
  </si>
  <si>
    <t>Vegetable saps and extracts (excl. liquorice, hops, opium and ephedra)</t>
  </si>
  <si>
    <t>'130219</t>
  </si>
  <si>
    <r>
      <t xml:space="preserve">Mucilages and thickeners, derived from locust beans, locust bean seeds or guar seeds, whether </t>
    </r>
    <r>
      <rPr>
        <b/>
        <sz val="8"/>
        <color rgb="FF002B54"/>
        <rFont val="Calibri"/>
        <family val="2"/>
        <scheme val="minor"/>
      </rPr>
      <t>...</t>
    </r>
  </si>
  <si>
    <t>'130232</t>
  </si>
  <si>
    <t>Market Concentration</t>
  </si>
  <si>
    <t>Product: 13 Lac; gums, resins and other vegetable saps and extracts</t>
  </si>
  <si>
    <t>Cotton linters</t>
  </si>
  <si>
    <t>'140420</t>
  </si>
  <si>
    <t>Bamboos</t>
  </si>
  <si>
    <t>'140110</t>
  </si>
  <si>
    <t>Rattans</t>
  </si>
  <si>
    <t>'140120</t>
  </si>
  <si>
    <r>
      <t xml:space="preserve">Reeds, rushes, osier, raffia, cleaned, bleached or dyed cereal straw, lime bark and other vegetable </t>
    </r>
    <r>
      <rPr>
        <b/>
        <sz val="8"/>
        <color rgb="FF002B54"/>
        <rFont val="Calibri"/>
        <family val="2"/>
        <scheme val="minor"/>
      </rPr>
      <t>...</t>
    </r>
  </si>
  <si>
    <t>'140190</t>
  </si>
  <si>
    <t>Vegetable products n.e.s</t>
  </si>
  <si>
    <t>'140490</t>
  </si>
  <si>
    <t>Product: 14 Vegetable plaiting materials; vegetable products not elsewhere specified or included</t>
  </si>
  <si>
    <t>Crude palm kernel and babassu oil</t>
  </si>
  <si>
    <t>'151321</t>
  </si>
  <si>
    <r>
      <t xml:space="preserve">Cotton-seed oil and its fractions,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</si>
  <si>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'151229</t>
  </si>
  <si>
    <t>Crude cotton-seed oil</t>
  </si>
  <si>
    <t>'151221</t>
  </si>
  <si>
    <t>Crude linseed oil</t>
  </si>
  <si>
    <t>'151511</t>
  </si>
  <si>
    <t>Low erucic acid rape or colza oil "fixed oil which has an erucic acid content of &lt; 2%", crude</t>
  </si>
  <si>
    <t>'151411</t>
  </si>
  <si>
    <r>
      <t xml:space="preserve">Animal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</si>
  <si>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'151610</t>
  </si>
  <si>
    <t>Margarine (excl. liquid)</t>
  </si>
  <si>
    <t>'151710</t>
  </si>
  <si>
    <r>
      <t xml:space="preserve">Maize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</si>
  <si>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'151529</t>
  </si>
  <si>
    <t>Crude maize oil</t>
  </si>
  <si>
    <t>'151521</t>
  </si>
  <si>
    <t>Crude soya-bean oil, whether or not degummed</t>
  </si>
  <si>
    <t>'150710</t>
  </si>
  <si>
    <r>
      <t xml:space="preserve">Other animal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</si>
  <si>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'150600</t>
  </si>
  <si>
    <t>Wool grease and fatty substances derived therefrom, incl. lanolin</t>
  </si>
  <si>
    <t>'150500</t>
  </si>
  <si>
    <r>
      <t xml:space="preserve">Fats and oils and their fractions of marine mammals, whether or not refined (excl. chemically </t>
    </r>
    <r>
      <rPr>
        <b/>
        <sz val="8"/>
        <color rgb="FF002B54"/>
        <rFont val="Calibri"/>
        <family val="2"/>
        <scheme val="minor"/>
      </rPr>
      <t>...</t>
    </r>
  </si>
  <si>
    <t>'150430</t>
  </si>
  <si>
    <r>
      <t xml:space="preserve">Fats and oils of fish and their fractions, whether or not refined (excl. liver oils and chemically </t>
    </r>
    <r>
      <rPr>
        <b/>
        <sz val="8"/>
        <color rgb="FF002B54"/>
        <rFont val="Calibri"/>
        <family val="2"/>
        <scheme val="minor"/>
      </rPr>
      <t>...</t>
    </r>
  </si>
  <si>
    <t>'150420</t>
  </si>
  <si>
    <t>Fish-liver oils and their fractions, whether or not refined (excl. chemically modified)</t>
  </si>
  <si>
    <t>'150410</t>
  </si>
  <si>
    <r>
      <t xml:space="preserve">Lard stearin, lard oil, oleostearin, oleo-oil and tallow oil (excl. emulsified, mixed or otherwise </t>
    </r>
    <r>
      <rPr>
        <b/>
        <sz val="8"/>
        <color rgb="FF002B54"/>
        <rFont val="Calibri"/>
        <family val="2"/>
        <scheme val="minor"/>
      </rPr>
      <t>...</t>
    </r>
  </si>
  <si>
    <t>'150300</t>
  </si>
  <si>
    <t>Fats of bovine animals, sheep or goats (excl. tallow, oleostearin and oleo-oil)</t>
  </si>
  <si>
    <t>'150290</t>
  </si>
  <si>
    <t>Tallow of bovine animals, sheep or goats (excl. oil and oleostearin)</t>
  </si>
  <si>
    <t>'150210</t>
  </si>
  <si>
    <t>Poultry fat, rendered or otherwise extracted</t>
  </si>
  <si>
    <t>'150190</t>
  </si>
  <si>
    <t>Pig fat, rendered or otherwise extracted (excl. lard)</t>
  </si>
  <si>
    <t>'150120</t>
  </si>
  <si>
    <t>Lard, rendered or otherwise extracted (excl. lard stearin and lard oil)</t>
  </si>
  <si>
    <t>'150110</t>
  </si>
  <si>
    <r>
      <t xml:space="preserve">Olive oil "EU cat. 4 and 5" and fractions obtained from the fruit of the olive tree solely </t>
    </r>
    <r>
      <rPr>
        <b/>
        <sz val="8"/>
        <color rgb="FF002B54"/>
        <rFont val="Calibri"/>
        <family val="2"/>
        <scheme val="minor"/>
      </rPr>
      <t>...</t>
    </r>
  </si>
  <si>
    <t>'150990</t>
  </si>
  <si>
    <r>
      <t xml:space="preserve">Virgin olive oil and its fractions obtained from the fruit of the olive tree solely by mechanical </t>
    </r>
    <r>
      <rPr>
        <b/>
        <sz val="8"/>
        <color rgb="FF002B54"/>
        <rFont val="Calibri"/>
        <family val="2"/>
        <scheme val="minor"/>
      </rPr>
      <t>...</t>
    </r>
  </si>
  <si>
    <t>'150910</t>
  </si>
  <si>
    <t>Crude groundnut oil</t>
  </si>
  <si>
    <t>'150810</t>
  </si>
  <si>
    <t>Crude palm oil</t>
  </si>
  <si>
    <t>'151110</t>
  </si>
  <si>
    <t>Degras; residues resulting from the treatment of fatty substances or animal or vegetable waxes</t>
  </si>
  <si>
    <t>'152200</t>
  </si>
  <si>
    <t>Beeswax, other insect waxes and spermaceti, whether or not refined or coloured</t>
  </si>
  <si>
    <t>'152190</t>
  </si>
  <si>
    <t>Glycerol, crude; glycerol waters and glycerol lyes</t>
  </si>
  <si>
    <t>'152000</t>
  </si>
  <si>
    <r>
      <t xml:space="preserve">Low erucic acid rape or colza oil "fixed oil which has an erucic acid content of &lt; 2%" and </t>
    </r>
    <r>
      <rPr>
        <b/>
        <sz val="8"/>
        <color rgb="FF002B54"/>
        <rFont val="Calibri"/>
        <family val="2"/>
        <scheme val="minor"/>
      </rPr>
      <t>...</t>
    </r>
  </si>
  <si>
    <t>'151419</t>
  </si>
  <si>
    <t>Crude sunflower-seed or safflower oil</t>
  </si>
  <si>
    <t>'151211</t>
  </si>
  <si>
    <t>Palm oil and its fractions, whether or not refined (excl. chemically modified and crude)</t>
  </si>
  <si>
    <t>'151190</t>
  </si>
  <si>
    <t>No quantity</t>
  </si>
  <si>
    <r>
      <t xml:space="preserve">Other oils and their fractions, obtained solely from olives, whether or not refined, but not </t>
    </r>
    <r>
      <rPr>
        <b/>
        <sz val="8"/>
        <color rgb="FF002B54"/>
        <rFont val="Calibri"/>
        <family val="2"/>
        <scheme val="minor"/>
      </rPr>
      <t>...</t>
    </r>
  </si>
  <si>
    <t>'151000</t>
  </si>
  <si>
    <t xml:space="preserve"> </t>
  </si>
  <si>
    <r>
      <t xml:space="preserve">Linseed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</si>
  <si>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'151519</t>
  </si>
  <si>
    <r>
      <t xml:space="preserve">Palm kernel and babassu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</si>
  <si>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'151329</t>
  </si>
  <si>
    <t>Soya-bean oil and its fractions, whether or not refined (excl. chemically modified and crude)</t>
  </si>
  <si>
    <t>'150790</t>
  </si>
  <si>
    <t>Groundnut oil and its fractions, whether or not refined (excl. chemically modified and crude)</t>
  </si>
  <si>
    <t>'150890</t>
  </si>
  <si>
    <r>
      <t xml:space="preserve">Sunflower-seed or safflower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</si>
  <si>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'151219</t>
  </si>
  <si>
    <r>
      <t xml:space="preserve">Vegetable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</si>
  <si>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'151620</t>
  </si>
  <si>
    <r>
      <t xml:space="preserve">High erucic acid rape or colza oil "fixed oil which has an erucic acid content of &gt;= 2%", and </t>
    </r>
    <r>
      <rPr>
        <b/>
        <sz val="8"/>
        <color rgb="FF002B54"/>
        <rFont val="Calibri"/>
        <family val="2"/>
        <scheme val="minor"/>
      </rPr>
      <t>...</t>
    </r>
  </si>
  <si>
    <t>'151499</t>
  </si>
  <si>
    <r>
      <t xml:space="preserve">High erucic acid rape or colza oil "fixed oil which has an erucic acid content of &gt;= 2%" and </t>
    </r>
    <r>
      <rPr>
        <b/>
        <sz val="8"/>
        <color rgb="FF002B54"/>
        <rFont val="Calibri"/>
        <family val="2"/>
        <scheme val="minor"/>
      </rPr>
      <t>...</t>
    </r>
  </si>
  <si>
    <t>'151491</t>
  </si>
  <si>
    <r>
      <t xml:space="preserve">Edible mixtures or preparations of animal or vegetable fats or oils and edible fractions of </t>
    </r>
    <r>
      <rPr>
        <b/>
        <sz val="8"/>
        <color rgb="FF002B54"/>
        <rFont val="Calibri"/>
        <family val="2"/>
        <scheme val="minor"/>
      </rPr>
      <t>...</t>
    </r>
  </si>
  <si>
    <t>'151790</t>
  </si>
  <si>
    <r>
      <t xml:space="preserve">Fixed vegetable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</si>
  <si>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'151590</t>
  </si>
  <si>
    <t>Vegetable waxes, whether or not refined or coloured (excl. triglycerides)</t>
  </si>
  <si>
    <t>'152110</t>
  </si>
  <si>
    <t>Sesame oil and its fractions, whether or not refined, but not chemically modified</t>
  </si>
  <si>
    <t>'151550</t>
  </si>
  <si>
    <r>
      <t xml:space="preserve">Animal or vegetable fats and oils and their fractions, boiled, oxidised, dehydrated, sulphurised, </t>
    </r>
    <r>
      <rPr>
        <b/>
        <sz val="8"/>
        <color rgb="FF002B54"/>
        <rFont val="Calibri"/>
        <family val="2"/>
        <scheme val="minor"/>
      </rPr>
      <t>...</t>
    </r>
  </si>
  <si>
    <t>'151800</t>
  </si>
  <si>
    <t>Coconut oil and its fractions, whether or not refined, but not chemically modified (excl. crude)</t>
  </si>
  <si>
    <t>'151319</t>
  </si>
  <si>
    <t>Crude coconut oil</t>
  </si>
  <si>
    <t>'151311</t>
  </si>
  <si>
    <t>Castor oil and fractions thereof, whether or not refined, but not chemically modified</t>
  </si>
  <si>
    <t>'151530</t>
  </si>
  <si>
    <t>Product: 15 Animal, vegetable or microbial fats and oils and their cleavage products; prepared edible fats; ...</t>
  </si>
  <si>
    <t>Prepared or preserved eels, whole or in pieces (excl. minced)</t>
  </si>
  <si>
    <t>'160417</t>
  </si>
  <si>
    <t>Prepared or preserved anchovies, whole or in pieces (excl. minced)</t>
  </si>
  <si>
    <t>'160416</t>
  </si>
  <si>
    <t>Prepared or preserved mackerel, whole or in pieces (excl. minced)</t>
  </si>
  <si>
    <t>'160415</t>
  </si>
  <si>
    <t>Prepared or preserved tunas, skipjack and Atlantic bonito, whole or in pieces (excl. minced)</t>
  </si>
  <si>
    <t>'160414</t>
  </si>
  <si>
    <r>
      <t xml:space="preserve">Prepared or preserved sardines, sardinella and brisling or sprats, whole or in pieces (excl. </t>
    </r>
    <r>
      <rPr>
        <b/>
        <sz val="8"/>
        <color rgb="FF002B54"/>
        <rFont val="Calibri"/>
        <family val="2"/>
        <scheme val="minor"/>
      </rPr>
      <t>...</t>
    </r>
  </si>
  <si>
    <t>'160413</t>
  </si>
  <si>
    <t>Prepared or preserved herrings, whole or in pieces (excl. minced)</t>
  </si>
  <si>
    <t>'160412</t>
  </si>
  <si>
    <t>Prepared or preserved salmon, whole or in pieces (excl. minced)</t>
  </si>
  <si>
    <t>'160411</t>
  </si>
  <si>
    <t>Extracts and juices of meat, fish or crustaceans, molluscs and other aquatic invertebrates</t>
  </si>
  <si>
    <t>'160300</t>
  </si>
  <si>
    <r>
      <t xml:space="preserve">Prepared or preserved meat, offal, blood or insects (excl. meat or offal of poultry, swine </t>
    </r>
    <r>
      <rPr>
        <b/>
        <sz val="8"/>
        <color rgb="FF002B54"/>
        <rFont val="Calibri"/>
        <family val="2"/>
        <scheme val="minor"/>
      </rPr>
      <t>...</t>
    </r>
  </si>
  <si>
    <t>'160290</t>
  </si>
  <si>
    <r>
      <t xml:space="preserve">Prepared or preserved meat or offal of bovine animals (excl. sausages and similar products, </t>
    </r>
    <r>
      <rPr>
        <b/>
        <sz val="8"/>
        <color rgb="FF002B54"/>
        <rFont val="Calibri"/>
        <family val="2"/>
        <scheme val="minor"/>
      </rPr>
      <t>...</t>
    </r>
  </si>
  <si>
    <t>'160250</t>
  </si>
  <si>
    <r>
      <t xml:space="preserve">Prepared or preserved meat and offal of swine, incl. mixtures (excl. hams, shoulders and cuts </t>
    </r>
    <r>
      <rPr>
        <b/>
        <sz val="8"/>
        <color rgb="FF002B54"/>
        <rFont val="Calibri"/>
        <family val="2"/>
        <scheme val="minor"/>
      </rPr>
      <t>...</t>
    </r>
  </si>
  <si>
    <t>'160249</t>
  </si>
  <si>
    <t>Prepared or preserved shoulders and cuts thereof, of swine</t>
  </si>
  <si>
    <t>'160242</t>
  </si>
  <si>
    <t>Hams of swine and cuts thereof, prepared or preserved</t>
  </si>
  <si>
    <t>'160241</t>
  </si>
  <si>
    <r>
      <t xml:space="preserve">Prepared or preserved meat or meat offal of ducks, geese and guinea fowl of the species domesticus </t>
    </r>
    <r>
      <rPr>
        <b/>
        <sz val="8"/>
        <color rgb="FF002B54"/>
        <rFont val="Calibri"/>
        <family val="2"/>
        <scheme val="minor"/>
      </rPr>
      <t>...</t>
    </r>
  </si>
  <si>
    <t>'160239</t>
  </si>
  <si>
    <r>
      <t xml:space="preserve">Meat or offal of fowls of the species "Gallus domesticus", prepared or preserved (excl. sausages </t>
    </r>
    <r>
      <rPr>
        <b/>
        <sz val="8"/>
        <color rgb="FF002B54"/>
        <rFont val="Calibri"/>
        <family val="2"/>
        <scheme val="minor"/>
      </rPr>
      <t>...</t>
    </r>
  </si>
  <si>
    <t>'160232</t>
  </si>
  <si>
    <r>
      <t xml:space="preserve">Meat or offal of turkeys "Gallus domesticus", prepared or preserved (excl. sausages and similar </t>
    </r>
    <r>
      <rPr>
        <b/>
        <sz val="8"/>
        <color rgb="FF002B54"/>
        <rFont val="Calibri"/>
        <family val="2"/>
        <scheme val="minor"/>
      </rPr>
      <t>...</t>
    </r>
  </si>
  <si>
    <t>'160231</t>
  </si>
  <si>
    <r>
      <t xml:space="preserve">Preparations of liver of any animal (excl. sausages and similar products and finely homogenised </t>
    </r>
    <r>
      <rPr>
        <b/>
        <sz val="8"/>
        <color rgb="FF002B54"/>
        <rFont val="Calibri"/>
        <family val="2"/>
        <scheme val="minor"/>
      </rPr>
      <t>...</t>
    </r>
  </si>
  <si>
    <t>'160220</t>
  </si>
  <si>
    <r>
      <t xml:space="preserve">Homogenised prepared meat, offal, blood or insects, put up for retail sale as infant food or </t>
    </r>
    <r>
      <rPr>
        <b/>
        <sz val="8"/>
        <color rgb="FF002B54"/>
        <rFont val="Calibri"/>
        <family val="2"/>
        <scheme val="minor"/>
      </rPr>
      <t>...</t>
    </r>
  </si>
  <si>
    <t>'160210</t>
  </si>
  <si>
    <r>
      <t xml:space="preserve">Sausages and similar products, of meat, meat offal, blood or insects; food preparations based </t>
    </r>
    <r>
      <rPr>
        <b/>
        <sz val="8"/>
        <color rgb="FF002B54"/>
        <rFont val="Calibri"/>
        <family val="2"/>
        <scheme val="minor"/>
      </rPr>
      <t>...</t>
    </r>
  </si>
  <si>
    <t>'160100</t>
  </si>
  <si>
    <r>
      <t xml:space="preserve">Aquatic invertebrates, prepared or preserved (excl. smoked, crustaceans, molluscs, sea cucumbers, </t>
    </r>
    <r>
      <rPr>
        <b/>
        <sz val="8"/>
        <color rgb="FF002B54"/>
        <rFont val="Calibri"/>
        <family val="2"/>
        <scheme val="minor"/>
      </rPr>
      <t>...</t>
    </r>
  </si>
  <si>
    <t>'160569</t>
  </si>
  <si>
    <t>Jellyfish, prepared or preserved (excl. smoked)</t>
  </si>
  <si>
    <t>'160563</t>
  </si>
  <si>
    <t>Sea cucumbers, prepared or preserved (excl. smoked)</t>
  </si>
  <si>
    <t>'160561</t>
  </si>
  <si>
    <r>
      <t xml:space="preserve">Molluscs, prepared or preserved (excl. smoked, oysters, scallops, mussels, cuttle fish, squid, </t>
    </r>
    <r>
      <rPr>
        <b/>
        <sz val="8"/>
        <color rgb="FF002B54"/>
        <rFont val="Calibri"/>
        <family val="2"/>
        <scheme val="minor"/>
      </rPr>
      <t>...</t>
    </r>
  </si>
  <si>
    <t>'160559</t>
  </si>
  <si>
    <t>Snails, prepared or preserved (excl. smoked and sea snails)</t>
  </si>
  <si>
    <t>'160558</t>
  </si>
  <si>
    <t>Clams, cockles and arkshells, prepared or preserved (excl. smoked)</t>
  </si>
  <si>
    <t>'160556</t>
  </si>
  <si>
    <t>Octopus, prepared or preserved (excl. smoked)</t>
  </si>
  <si>
    <t>'160555</t>
  </si>
  <si>
    <t>Mussels, prepared or preserved (excl. smoked)</t>
  </si>
  <si>
    <t>'160553</t>
  </si>
  <si>
    <t>Scallops, incl. queen scallops, prepared or preserved (excl. smoked)</t>
  </si>
  <si>
    <t>'160552</t>
  </si>
  <si>
    <t>Oysters, prepared or preserved (excl. smoked)</t>
  </si>
  <si>
    <t>'160551</t>
  </si>
  <si>
    <t>Crustaceans, prepared or preserved (excl. smoked, crabs, shrimps, prawns and lobster)</t>
  </si>
  <si>
    <t>'160540</t>
  </si>
  <si>
    <t>Lobster, prepared or preserved (excl. smoked)</t>
  </si>
  <si>
    <t>'160530</t>
  </si>
  <si>
    <t>Shrimps and prawns, prepared or preserved, in airtight containers (excl. smoked)</t>
  </si>
  <si>
    <t>'160529</t>
  </si>
  <si>
    <t>Caviar substitutes prepared from fish eggs</t>
  </si>
  <si>
    <t>'160432</t>
  </si>
  <si>
    <t>Caviar</t>
  </si>
  <si>
    <t>'160431</t>
  </si>
  <si>
    <r>
      <t xml:space="preserve">Prepared or preserved fish, whole or in pieces (excl. minced, merely smoked, and salmon, herrings, </t>
    </r>
    <r>
      <rPr>
        <b/>
        <sz val="8"/>
        <color rgb="FF002B54"/>
        <rFont val="Calibri"/>
        <family val="2"/>
        <scheme val="minor"/>
      </rPr>
      <t>...</t>
    </r>
  </si>
  <si>
    <t>'160419</t>
  </si>
  <si>
    <t>Cuttlefish and squid, prepared or preserved (excl. smoked)</t>
  </si>
  <si>
    <t>'160554</t>
  </si>
  <si>
    <t>Crab, prepared or preserved (excl. smoked)</t>
  </si>
  <si>
    <t>'160510</t>
  </si>
  <si>
    <t>Shrimps and prawns, prepared or preserved, not in airtight containers (excl. smoked)</t>
  </si>
  <si>
    <t>'160521</t>
  </si>
  <si>
    <t>Prepared or preserved fish (excl. whole or in pieces)</t>
  </si>
  <si>
    <t>'160420</t>
  </si>
  <si>
    <t>Product: 16 Preparations of meat, of fish, of crustaceans, molluscs or other aquatic invertebrates, or ...</t>
  </si>
  <si>
    <t>Maple sugar, in solid form, and maple syrup (excl. flavoured or coloured)</t>
  </si>
  <si>
    <t>'170220</t>
  </si>
  <si>
    <r>
      <t xml:space="preserve">Lactose in solid form and lactose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</si>
  <si>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'170219</t>
  </si>
  <si>
    <t>'170211</t>
  </si>
  <si>
    <t>Raw beet sugar (excl. added flavouring or colouring)</t>
  </si>
  <si>
    <t>'170112</t>
  </si>
  <si>
    <t>Chewing gum, whether or not sugar-coated</t>
  </si>
  <si>
    <t>'170410</t>
  </si>
  <si>
    <r>
      <t xml:space="preserve">Fructose in solid form and fructose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</si>
  <si>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'170260</t>
  </si>
  <si>
    <t>Chemically pure fructose in solid form</t>
  </si>
  <si>
    <t>'170250</t>
  </si>
  <si>
    <r>
      <t xml:space="preserve">Glucose in solid form and glucose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</si>
  <si>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'170240</t>
  </si>
  <si>
    <t>Beet molasses resulting from the extraction or refining of sugar</t>
  </si>
  <si>
    <t>'170390</t>
  </si>
  <si>
    <r>
      <t xml:space="preserve">Raw cane sugar, in solid form, not containing added flavouring or colouring matter, obtained </t>
    </r>
    <r>
      <rPr>
        <b/>
        <sz val="8"/>
        <color rgb="FF002B54"/>
        <rFont val="Calibri"/>
        <family val="2"/>
        <scheme val="minor"/>
      </rPr>
      <t>...</t>
    </r>
  </si>
  <si>
    <t>'170113</t>
  </si>
  <si>
    <r>
      <t xml:space="preserve">Sugars in solid form, incl. invert sugar and chemically pure maltose, and sugar and sugar syrup </t>
    </r>
    <r>
      <rPr>
        <b/>
        <sz val="8"/>
        <color rgb="FF002B54"/>
        <rFont val="Calibri"/>
        <family val="2"/>
        <scheme val="minor"/>
      </rPr>
      <t>...</t>
    </r>
  </si>
  <si>
    <t>'170290</t>
  </si>
  <si>
    <r>
      <t xml:space="preserve">Raw cane sugar, in solid form, not containing added flavouring or colouring matter (excl. cane </t>
    </r>
    <r>
      <rPr>
        <b/>
        <sz val="8"/>
        <color rgb="FF002B54"/>
        <rFont val="Calibri"/>
        <family val="2"/>
        <scheme val="minor"/>
      </rPr>
      <t>...</t>
    </r>
  </si>
  <si>
    <t>'170114</t>
  </si>
  <si>
    <r>
      <t xml:space="preserve">Glucose in solid form and glucose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</si>
  <si>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'170230</t>
  </si>
  <si>
    <t>Refined cane or beet sugar, containing added flavouring or colouring, in solid form</t>
  </si>
  <si>
    <t>'170191</t>
  </si>
  <si>
    <r>
      <t xml:space="preserve">Cane or beet sugar and chemically pure sucrose, in solid form (excl. cane and beet sugar containing </t>
    </r>
    <r>
      <rPr>
        <b/>
        <sz val="8"/>
        <color rgb="FF002B54"/>
        <rFont val="Calibri"/>
        <family val="2"/>
        <scheme val="minor"/>
      </rPr>
      <t>...</t>
    </r>
  </si>
  <si>
    <t>'170199</t>
  </si>
  <si>
    <t>Sugar confectionery not containing cocoa, incl. white chocolate (excl. chewing gum)</t>
  </si>
  <si>
    <t>'170490</t>
  </si>
  <si>
    <t>Cane molasses resulting from the extraction or refining of sugar</t>
  </si>
  <si>
    <t>'170310</t>
  </si>
  <si>
    <t>Product: 17 Sugars and sugar confectionery</t>
  </si>
  <si>
    <t>Cocoa paste, wholly or partly defatted</t>
  </si>
  <si>
    <t>'180320</t>
  </si>
  <si>
    <t>Cocoa paste (excl. defatted)</t>
  </si>
  <si>
    <t>'180310</t>
  </si>
  <si>
    <t>Cocoa shells, husks, skins and other cocoa waste</t>
  </si>
  <si>
    <t>'180200</t>
  </si>
  <si>
    <t>Cocoa beans, whole or broken, raw or roasted</t>
  </si>
  <si>
    <t>'180100</t>
  </si>
  <si>
    <r>
      <t xml:space="preserve">Chocolate and other food preparations containing cocoa, in blocks, slabs or bars weighing &gt; </t>
    </r>
    <r>
      <rPr>
        <b/>
        <sz val="8"/>
        <color rgb="FF002B54"/>
        <rFont val="Calibri"/>
        <family val="2"/>
        <scheme val="minor"/>
      </rPr>
      <t>...</t>
    </r>
  </si>
  <si>
    <t>'180620</t>
  </si>
  <si>
    <t>Cocoa powder, sweetened</t>
  </si>
  <si>
    <t>'180610</t>
  </si>
  <si>
    <r>
      <t xml:space="preserve">Chocolate and other preparations containing cocoa, in blocks, slabs or bars of &lt;= 2 kg (excl. </t>
    </r>
    <r>
      <rPr>
        <b/>
        <sz val="8"/>
        <color rgb="FF002B54"/>
        <rFont val="Calibri"/>
        <family val="2"/>
        <scheme val="minor"/>
      </rPr>
      <t>...</t>
    </r>
  </si>
  <si>
    <t>'180632</t>
  </si>
  <si>
    <t>Chocolate and other preparations containing cocoa, in blocks, slabs or bars of &lt;= 2 kg, filled</t>
  </si>
  <si>
    <t>'180631</t>
  </si>
  <si>
    <r>
      <t xml:space="preserve">Chocolate and other preparations containing cocoa, in containers or immediate packings of &lt;= </t>
    </r>
    <r>
      <rPr>
        <b/>
        <sz val="8"/>
        <color rgb="FF002B54"/>
        <rFont val="Calibri"/>
        <family val="2"/>
        <scheme val="minor"/>
      </rPr>
      <t>...</t>
    </r>
  </si>
  <si>
    <t>'180690</t>
  </si>
  <si>
    <t>Cocoa powder, not containing added sugar or other sweetening matter</t>
  </si>
  <si>
    <t>'180500</t>
  </si>
  <si>
    <t>Cocoa butter, fat and oil</t>
  </si>
  <si>
    <t>'180400</t>
  </si>
  <si>
    <t>Product: 18 Cocoa and cocoa preparations</t>
  </si>
  <si>
    <t>Waffles and wafers</t>
  </si>
  <si>
    <t>'190532</t>
  </si>
  <si>
    <t>Gingerbread and the like, whether or not containing cocoa</t>
  </si>
  <si>
    <t>'190520</t>
  </si>
  <si>
    <t>Bulgur wheat in the form of worked grains, obtained by cooking hard wheat grains</t>
  </si>
  <si>
    <t>'190430</t>
  </si>
  <si>
    <t>Couscous, whether or not prepared</t>
  </si>
  <si>
    <t>'190240</t>
  </si>
  <si>
    <t>Uncooked pasta, not stuffed or otherwise prepared, containing eggs</t>
  </si>
  <si>
    <t>'190211</t>
  </si>
  <si>
    <r>
      <t xml:space="preserve">Food preparations for infant use, put up for retail sale, of flour, groats, meal, starch or </t>
    </r>
    <r>
      <rPr>
        <b/>
        <sz val="8"/>
        <color rgb="FF002B54"/>
        <rFont val="Calibri"/>
        <family val="2"/>
        <scheme val="minor"/>
      </rPr>
      <t>...</t>
    </r>
  </si>
  <si>
    <t>'190110</t>
  </si>
  <si>
    <r>
      <t xml:space="preserve">Prepared foods obtained from unroasted cereal flakes or from mixtures of unroasted cereal flakes </t>
    </r>
    <r>
      <rPr>
        <b/>
        <sz val="8"/>
        <color rgb="FF002B54"/>
        <rFont val="Calibri"/>
        <family val="2"/>
        <scheme val="minor"/>
      </rPr>
      <t>...</t>
    </r>
  </si>
  <si>
    <t>'190420</t>
  </si>
  <si>
    <r>
      <t xml:space="preserve">Cereals (excl. maize [corn]) in grain or flake form or other worked grains, pre-cooked or otherwise </t>
    </r>
    <r>
      <rPr>
        <b/>
        <sz val="8"/>
        <color rgb="FF002B54"/>
        <rFont val="Calibri"/>
        <family val="2"/>
        <scheme val="minor"/>
      </rPr>
      <t>...</t>
    </r>
  </si>
  <si>
    <t>'190490</t>
  </si>
  <si>
    <t>Crispbread</t>
  </si>
  <si>
    <t>'190510</t>
  </si>
  <si>
    <r>
      <t xml:space="preserve">Tapioca and substitutes therefor prepared from starch, in the form of flakes, grains, pearls, </t>
    </r>
    <r>
      <rPr>
        <b/>
        <sz val="8"/>
        <color rgb="FF002B54"/>
        <rFont val="Calibri"/>
        <family val="2"/>
        <scheme val="minor"/>
      </rPr>
      <t>...</t>
    </r>
  </si>
  <si>
    <t>'190300</t>
  </si>
  <si>
    <t>Uncooked pasta, not stuffed or otherwise prepared, not containing eggs</t>
  </si>
  <si>
    <t>'190219</t>
  </si>
  <si>
    <r>
      <t xml:space="preserve">Mixes and doughs of flour, groats, meal, starch or malt extract, not containing cocoa or containing </t>
    </r>
    <r>
      <rPr>
        <b/>
        <sz val="8"/>
        <color rgb="FF002B54"/>
        <rFont val="Calibri"/>
        <family val="2"/>
        <scheme val="minor"/>
      </rPr>
      <t>...</t>
    </r>
  </si>
  <si>
    <t>'190120</t>
  </si>
  <si>
    <t>Rusks, toasted bread and similar toasted products</t>
  </si>
  <si>
    <t>'190540</t>
  </si>
  <si>
    <t>Prepared foods obtained by swelling or roasting cereals or cereal products, e.g. corn flakes</t>
  </si>
  <si>
    <t>'190410</t>
  </si>
  <si>
    <t>Pasta, stuffed with meat or other substances, whether or not cooked or otherwise prepared</t>
  </si>
  <si>
    <t>'190220</t>
  </si>
  <si>
    <r>
      <t xml:space="preserve">Malt extract; food preparations of flour, groats, meal, starch or malt extract, not containing </t>
    </r>
    <r>
      <rPr>
        <b/>
        <sz val="8"/>
        <color rgb="FF002B54"/>
        <rFont val="Calibri"/>
        <family val="2"/>
        <scheme val="minor"/>
      </rPr>
      <t>...</t>
    </r>
  </si>
  <si>
    <t>'190190</t>
  </si>
  <si>
    <t>Pasta, cooked or otherwise prepared (excl. stuffed)</t>
  </si>
  <si>
    <t>'190230</t>
  </si>
  <si>
    <t>Sweet biscuits</t>
  </si>
  <si>
    <t>'190531</t>
  </si>
  <si>
    <r>
      <t xml:space="preserve">Bread, pastry, cakes, biscuits and other bakers' wares, whether or not containing cocoa; communion </t>
    </r>
    <r>
      <rPr>
        <b/>
        <sz val="8"/>
        <color rgb="FF002B54"/>
        <rFont val="Calibri"/>
        <family val="2"/>
        <scheme val="minor"/>
      </rPr>
      <t>...</t>
    </r>
  </si>
  <si>
    <t>'190590</t>
  </si>
  <si>
    <t>SQUARE OF SHARE</t>
  </si>
  <si>
    <t>SHARE</t>
  </si>
  <si>
    <t>IMPORTS RHI</t>
  </si>
  <si>
    <t>Product: 19 Preparations of cereals, flour, starch or milk; pastrycooks' products</t>
  </si>
  <si>
    <r>
      <t xml:space="preserve">Pineapples,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</si>
  <si>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'200820</t>
  </si>
  <si>
    <r>
      <t xml:space="preserve">Orange juice, unfermented, Brix value &lt;=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</si>
  <si>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'200912</t>
  </si>
  <si>
    <r>
      <t xml:space="preserve">Frozen orange juice, unfermented,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</si>
  <si>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'200911</t>
  </si>
  <si>
    <r>
      <t xml:space="preserve">Citrus fruit jams, jellies, marmalades, purées or pastes, obtained by cooking, whether or not </t>
    </r>
    <r>
      <rPr>
        <b/>
        <sz val="8"/>
        <color rgb="FF002B54"/>
        <rFont val="Calibri"/>
        <family val="2"/>
        <scheme val="minor"/>
      </rPr>
      <t>...</t>
    </r>
  </si>
  <si>
    <t>'200791</t>
  </si>
  <si>
    <r>
      <t xml:space="preserve">Cranberries "Vaccinium macrocarpon, Vaccinium oxycoccos" and lingonberries "Vaccinium vitis-idaea", </t>
    </r>
    <r>
      <rPr>
        <b/>
        <sz val="8"/>
        <color rgb="FF002B54"/>
        <rFont val="Calibri"/>
        <family val="2"/>
        <scheme val="minor"/>
      </rPr>
      <t>...</t>
    </r>
  </si>
  <si>
    <t>'200893</t>
  </si>
  <si>
    <r>
      <t xml:space="preserve">Palm hearts,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</si>
  <si>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'200891</t>
  </si>
  <si>
    <r>
      <t xml:space="preserve">Strawberries,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</si>
  <si>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'200880</t>
  </si>
  <si>
    <r>
      <t xml:space="preserve">Peaches, incl. nectarines, prepared or preserved, whether or not containing added sugar or </t>
    </r>
    <r>
      <rPr>
        <b/>
        <sz val="8"/>
        <color rgb="FF002B54"/>
        <rFont val="Calibri"/>
        <family val="2"/>
        <scheme val="minor"/>
      </rPr>
      <t>...</t>
    </r>
  </si>
  <si>
    <t>'200870</t>
  </si>
  <si>
    <r>
      <t xml:space="preserve">Cherries,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</si>
  <si>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'200860</t>
  </si>
  <si>
    <r>
      <t xml:space="preserve">Apricots,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</si>
  <si>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'200850</t>
  </si>
  <si>
    <r>
      <t xml:space="preserve">Pears, prepared or preserved, whether or not containing added sugar or other sweetening matter </t>
    </r>
    <r>
      <rPr>
        <b/>
        <sz val="8"/>
        <color rgb="FF002B54"/>
        <rFont val="Calibri"/>
        <family val="2"/>
        <scheme val="minor"/>
      </rPr>
      <t>...</t>
    </r>
  </si>
  <si>
    <t>'200840</t>
  </si>
  <si>
    <t>Bamboo shoots, prepared or preserved otherwise than by vinegar or acetic acid (excl. frozen)</t>
  </si>
  <si>
    <t>'200591</t>
  </si>
  <si>
    <r>
      <t xml:space="preserve">Sweetcorn "Zea Mays var. Saccharata", prepared or preserved otherwise than by vinegar or acetic </t>
    </r>
    <r>
      <rPr>
        <b/>
        <sz val="8"/>
        <color rgb="FF002B54"/>
        <rFont val="Calibri"/>
        <family val="2"/>
        <scheme val="minor"/>
      </rPr>
      <t>...</t>
    </r>
  </si>
  <si>
    <t>'200580</t>
  </si>
  <si>
    <t>Olives, prepared or preserved otherwise than by vinegar or acetic acid (excl. frozen)</t>
  </si>
  <si>
    <t>'200570</t>
  </si>
  <si>
    <t>Asparagus, prepared or preserved otherwise than by vinegar or acetic acid (excl. frozen)</t>
  </si>
  <si>
    <t>'200560</t>
  </si>
  <si>
    <r>
      <t xml:space="preserve">Homogenised vegetables put up for retail sale as infant food or for dietetic purposes, in containers </t>
    </r>
    <r>
      <rPr>
        <b/>
        <sz val="8"/>
        <color rgb="FF002B54"/>
        <rFont val="Calibri"/>
        <family val="2"/>
        <scheme val="minor"/>
      </rPr>
      <t>...</t>
    </r>
  </si>
  <si>
    <t>'200510</t>
  </si>
  <si>
    <r>
      <t xml:space="preserve">Mushrooms and truffles, prepared or preserved otherwise than by vinegar or acetic acid (excl. </t>
    </r>
    <r>
      <rPr>
        <b/>
        <sz val="8"/>
        <color rgb="FF002B54"/>
        <rFont val="Calibri"/>
        <family val="2"/>
        <scheme val="minor"/>
      </rPr>
      <t>...</t>
    </r>
  </si>
  <si>
    <t>'200390</t>
  </si>
  <si>
    <r>
      <t xml:space="preserve">Mushrooms of the genus "Agaricus", prepared or preserved otherwise than by vinegar or acetic </t>
    </r>
    <r>
      <rPr>
        <b/>
        <sz val="8"/>
        <color rgb="FF002B54"/>
        <rFont val="Calibri"/>
        <family val="2"/>
        <scheme val="minor"/>
      </rPr>
      <t>...</t>
    </r>
  </si>
  <si>
    <t>'200310</t>
  </si>
  <si>
    <r>
      <t xml:space="preserve">Tomatoes, prepared or preserved otherwise than by vinegar or acetic acid (excl. whole or in </t>
    </r>
    <r>
      <rPr>
        <b/>
        <sz val="8"/>
        <color rgb="FF002B54"/>
        <rFont val="Calibri"/>
        <family val="2"/>
        <scheme val="minor"/>
      </rPr>
      <t>...</t>
    </r>
  </si>
  <si>
    <t>'200290</t>
  </si>
  <si>
    <r>
      <t xml:space="preserve">Cranberry or lingonberry "Vaccinium macrocarpon, Vaccinium oxycoccos, Vaccinium vitis-idaea" </t>
    </r>
    <r>
      <rPr>
        <b/>
        <sz val="8"/>
        <color rgb="FF002B54"/>
        <rFont val="Calibri"/>
        <family val="2"/>
        <scheme val="minor"/>
      </rPr>
      <t>...</t>
    </r>
  </si>
  <si>
    <t>'200981</t>
  </si>
  <si>
    <r>
      <t xml:space="preserve">Apple juice, unfermented, Brix value &gt; 20 at 20°C, whether or not containing added sugar or </t>
    </r>
    <r>
      <rPr>
        <b/>
        <sz val="8"/>
        <color rgb="FF002B54"/>
        <rFont val="Calibri"/>
        <family val="2"/>
        <scheme val="minor"/>
      </rPr>
      <t>...</t>
    </r>
  </si>
  <si>
    <t>'200979</t>
  </si>
  <si>
    <r>
      <t xml:space="preserve">Apple juice, unfermented, Brix value &lt;= 20 at 20°C, whether or not containing added sugar or </t>
    </r>
    <r>
      <rPr>
        <b/>
        <sz val="8"/>
        <color rgb="FF002B54"/>
        <rFont val="Calibri"/>
        <family val="2"/>
        <scheme val="minor"/>
      </rPr>
      <t>...</t>
    </r>
  </si>
  <si>
    <t>'200971</t>
  </si>
  <si>
    <r>
      <t xml:space="preserve">Grape juice, incl. grape must, unfermented, Brix value &gt; 30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</si>
  <si>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'200969</t>
  </si>
  <si>
    <r>
      <t xml:space="preserve">Grape juice, incl. grape must, unfermented, Brix value &lt;= 30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</si>
  <si>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'200961</t>
  </si>
  <si>
    <r>
      <t xml:space="preserve">Tomato juice, unfermented, whether or not containing added sugar or other sweetening matter </t>
    </r>
    <r>
      <rPr>
        <b/>
        <sz val="8"/>
        <color rgb="FF002B54"/>
        <rFont val="Calibri"/>
        <family val="2"/>
        <scheme val="minor"/>
      </rPr>
      <t>...</t>
    </r>
  </si>
  <si>
    <t>'200950</t>
  </si>
  <si>
    <r>
      <t xml:space="preserve">Single citrus fruit juice, unfermented, Brix value &lt;= 20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</si>
  <si>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'200931</t>
  </si>
  <si>
    <r>
      <t xml:space="preserve">Grapefruit juice, unfermented, Brix value &gt;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</si>
  <si>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'200929</t>
  </si>
  <si>
    <r>
      <t xml:space="preserve">Grapefruit juice, unfermented, Brix value &lt;=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</si>
  <si>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'200921</t>
  </si>
  <si>
    <r>
      <t xml:space="preserve">Orange juice, unfermented, whether or not containing added sugar or other sweetening matter </t>
    </r>
    <r>
      <rPr>
        <b/>
        <sz val="8"/>
        <color rgb="FF002B54"/>
        <rFont val="Calibri"/>
        <family val="2"/>
        <scheme val="minor"/>
      </rPr>
      <t>...</t>
    </r>
  </si>
  <si>
    <t>'200919</t>
  </si>
  <si>
    <t>Tomatoes, whole or in pieces, prepared or preserved otherwise than by vinegar or acetic acid</t>
  </si>
  <si>
    <t>'200210</t>
  </si>
  <si>
    <r>
      <t xml:space="preserve">Peas "Pisum Sativum", prepared or preserved otherwise than by vinegar or acetic acid (excl. </t>
    </r>
    <r>
      <rPr>
        <b/>
        <sz val="8"/>
        <color rgb="FF002B54"/>
        <rFont val="Calibri"/>
        <family val="2"/>
        <scheme val="minor"/>
      </rPr>
      <t>...</t>
    </r>
  </si>
  <si>
    <t>'200540</t>
  </si>
  <si>
    <r>
      <t xml:space="preserve">Citrus fruit,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</si>
  <si>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'200830</t>
  </si>
  <si>
    <r>
      <t xml:space="preserve">Shelled beans "Vigna spp., Phaseolus spp.", prepared or preserved otherwise than by vinegar </t>
    </r>
    <r>
      <rPr>
        <b/>
        <sz val="8"/>
        <color rgb="FF002B54"/>
        <rFont val="Calibri"/>
        <family val="2"/>
        <scheme val="minor"/>
      </rPr>
      <t>...</t>
    </r>
  </si>
  <si>
    <t>'200551</t>
  </si>
  <si>
    <r>
      <t xml:space="preserve">Vegetables, fruit, nuts, fruit-peel and other edible parts of plants, preserved by sugar "drained, </t>
    </r>
    <r>
      <rPr>
        <b/>
        <sz val="8"/>
        <color rgb="FF002B54"/>
        <rFont val="Calibri"/>
        <family val="2"/>
        <scheme val="minor"/>
      </rPr>
      <t>...</t>
    </r>
  </si>
  <si>
    <t>'200600</t>
  </si>
  <si>
    <t>Potatoes, prepared or preserved otherwise than by vinegar or acetic acid, frozen</t>
  </si>
  <si>
    <t>'200410</t>
  </si>
  <si>
    <r>
      <t xml:space="preserve">Mixtures of fruit juices, incl. grape must, and vegetable juices, unfermented, whether or not </t>
    </r>
    <r>
      <rPr>
        <b/>
        <sz val="8"/>
        <color rgb="FF002B54"/>
        <rFont val="Calibri"/>
        <family val="2"/>
        <scheme val="minor"/>
      </rPr>
      <t>...</t>
    </r>
  </si>
  <si>
    <t>'200990</t>
  </si>
  <si>
    <r>
      <t xml:space="preserve">Pineapple juice, unfermented, Brix value &lt;=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</si>
  <si>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'200941</t>
  </si>
  <si>
    <t>Potatoes, prepared or preserved otherwise than by vinegar or acetic acid (excl. frozen)</t>
  </si>
  <si>
    <t>'200520</t>
  </si>
  <si>
    <r>
      <t xml:space="preserve">Pineapple juice, unfermented, Brix value &gt;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</si>
  <si>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'200949</t>
  </si>
  <si>
    <r>
      <t xml:space="preserve">Unshelled beans "Vigna spp., Phaseolus spp.", prepared or preserved otherwise than by vinegar </t>
    </r>
    <r>
      <rPr>
        <b/>
        <sz val="8"/>
        <color rgb="FF002B54"/>
        <rFont val="Calibri"/>
        <family val="2"/>
        <scheme val="minor"/>
      </rPr>
      <t>...</t>
    </r>
  </si>
  <si>
    <t>'200559</t>
  </si>
  <si>
    <r>
      <t xml:space="preserve">Single citrus fruit juice, unfermented, Brix value &gt; 20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</si>
  <si>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'200939</t>
  </si>
  <si>
    <r>
      <t xml:space="preserve">Vegetables and mixtures of vegetables, prepared or preserved otherwise than by vinegar or acetic </t>
    </r>
    <r>
      <rPr>
        <b/>
        <sz val="8"/>
        <color rgb="FF002B54"/>
        <rFont val="Calibri"/>
        <family val="2"/>
        <scheme val="minor"/>
      </rPr>
      <t>...</t>
    </r>
  </si>
  <si>
    <t>'200490</t>
  </si>
  <si>
    <r>
      <t xml:space="preserve">Homogenised preparations of jams, jellies, marmalades, fruit or nut purées and nut pastes, </t>
    </r>
    <r>
      <rPr>
        <b/>
        <sz val="8"/>
        <color rgb="FF002B54"/>
        <rFont val="Calibri"/>
        <family val="2"/>
        <scheme val="minor"/>
      </rPr>
      <t>...</t>
    </r>
  </si>
  <si>
    <t>'200710</t>
  </si>
  <si>
    <r>
      <t xml:space="preserve">Mixtures of fruits, nuts and other edible parts of plants, prepared or preserved, whether or </t>
    </r>
    <r>
      <rPr>
        <b/>
        <sz val="8"/>
        <color rgb="FF002B54"/>
        <rFont val="Calibri"/>
        <family val="2"/>
        <scheme val="minor"/>
      </rPr>
      <t>...</t>
    </r>
  </si>
  <si>
    <t>'200897</t>
  </si>
  <si>
    <r>
      <t xml:space="preserve">Nuts and other seeds, incl. mixtures, prepared or preserved (excl. prepared or preserved with </t>
    </r>
    <r>
      <rPr>
        <b/>
        <sz val="8"/>
        <color rgb="FF002B54"/>
        <rFont val="Calibri"/>
        <family val="2"/>
        <scheme val="minor"/>
      </rPr>
      <t>...</t>
    </r>
  </si>
  <si>
    <t>'200819</t>
  </si>
  <si>
    <t>Groundnuts, prepared or preserved (excl. preserved with sugar)</t>
  </si>
  <si>
    <t>'200811</t>
  </si>
  <si>
    <r>
      <t xml:space="preserve">Vegetables and mixtures of vegetables, prepared or preserved otherwise than by vinegar, non-frozen </t>
    </r>
    <r>
      <rPr>
        <b/>
        <sz val="8"/>
        <color rgb="FF002B54"/>
        <rFont val="Calibri"/>
        <family val="2"/>
        <scheme val="minor"/>
      </rPr>
      <t>...</t>
    </r>
  </si>
  <si>
    <t>'200599</t>
  </si>
  <si>
    <r>
      <t xml:space="preserve">Vegetables, fruit, nuts and other edible parts of plants, prepared or preserved by vinegar </t>
    </r>
    <r>
      <rPr>
        <b/>
        <sz val="8"/>
        <color rgb="FF002B54"/>
        <rFont val="Calibri"/>
        <family val="2"/>
        <scheme val="minor"/>
      </rPr>
      <t>...</t>
    </r>
  </si>
  <si>
    <t>'200190</t>
  </si>
  <si>
    <r>
      <t xml:space="preserve">Juice of fruit or vegetables, unfermented,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</si>
  <si>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'200989</t>
  </si>
  <si>
    <t>Cucumbers and gherkins, prepared or preserved by vinegar or acetic acid</t>
  </si>
  <si>
    <t>'200110</t>
  </si>
  <si>
    <r>
      <t xml:space="preserve">Jams, jellies, marmalades, purées or pastes of fruit, obtained by cooking,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</si>
  <si>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'200799</t>
  </si>
  <si>
    <r>
      <t xml:space="preserve">Fruit and other edible parts of plants, prepared or preserved, whether or not containing added </t>
    </r>
    <r>
      <rPr>
        <b/>
        <sz val="8"/>
        <color rgb="FF002B54"/>
        <rFont val="Calibri"/>
        <family val="2"/>
        <scheme val="minor"/>
      </rPr>
      <t>...</t>
    </r>
  </si>
  <si>
    <t>'200899</t>
  </si>
  <si>
    <t>Product: 20 Preparations of vegetables, fruit, nuts or other parts of plants</t>
  </si>
  <si>
    <t>Ice cream and other edible ice, whether or not containing cocoa</t>
  </si>
  <si>
    <t>'210500</t>
  </si>
  <si>
    <r>
      <t xml:space="preserve">Food preparations consisting of finely homogenised mixtures of two or more basic ingredients, </t>
    </r>
    <r>
      <rPr>
        <b/>
        <sz val="8"/>
        <color rgb="FF002B54"/>
        <rFont val="Calibri"/>
        <family val="2"/>
        <scheme val="minor"/>
      </rPr>
      <t>...</t>
    </r>
  </si>
  <si>
    <t>'210420</t>
  </si>
  <si>
    <t>Active yeasts</t>
  </si>
  <si>
    <t>'210210</t>
  </si>
  <si>
    <r>
      <t xml:space="preserve">Roasted chicory and other roasted coffee substitutes, and extracts, essences and concentrates </t>
    </r>
    <r>
      <rPr>
        <b/>
        <sz val="8"/>
        <color rgb="FF002B54"/>
        <rFont val="Calibri"/>
        <family val="2"/>
        <scheme val="minor"/>
      </rPr>
      <t>...</t>
    </r>
  </si>
  <si>
    <t>'210130</t>
  </si>
  <si>
    <t>Prepared baking powders</t>
  </si>
  <si>
    <t>'210230</t>
  </si>
  <si>
    <t>Tomato ketchup and other tomato sauces</t>
  </si>
  <si>
    <t>'210320</t>
  </si>
  <si>
    <t>Soups and broths and preparations therefor</t>
  </si>
  <si>
    <t>'210410</t>
  </si>
  <si>
    <r>
      <t xml:space="preserve">Extracts, essences and concentrates, of tea or mate, and preparations with a basis of these </t>
    </r>
    <r>
      <rPr>
        <b/>
        <sz val="8"/>
        <color rgb="FF002B54"/>
        <rFont val="Calibri"/>
        <family val="2"/>
        <scheme val="minor"/>
      </rPr>
      <t>...</t>
    </r>
  </si>
  <si>
    <t>'210120</t>
  </si>
  <si>
    <t>Soya sauce</t>
  </si>
  <si>
    <t>'210310</t>
  </si>
  <si>
    <r>
      <t xml:space="preserve">Preparations with a basis of extracts, essences or concentrates of coffee or with a basis of </t>
    </r>
    <r>
      <rPr>
        <b/>
        <sz val="8"/>
        <color rgb="FF002B54"/>
        <rFont val="Calibri"/>
        <family val="2"/>
        <scheme val="minor"/>
      </rPr>
      <t>...</t>
    </r>
  </si>
  <si>
    <t>'210112</t>
  </si>
  <si>
    <t>Mustard flour and meal, whether or not prepared, and mustard</t>
  </si>
  <si>
    <t>'210330</t>
  </si>
  <si>
    <t>Protein concentrates and textured protein substances</t>
  </si>
  <si>
    <t>'210610</t>
  </si>
  <si>
    <t>Inactive yeasts; other dead single-cell micro-organisms (excl. packaged as medicaments)</t>
  </si>
  <si>
    <t>'210220</t>
  </si>
  <si>
    <r>
      <t xml:space="preserve">Preparations for sauces and prepared sauces; mixed condiments and seasonings (excl. soya sauce, </t>
    </r>
    <r>
      <rPr>
        <b/>
        <sz val="8"/>
        <color rgb="FF002B54"/>
        <rFont val="Calibri"/>
        <family val="2"/>
        <scheme val="minor"/>
      </rPr>
      <t>...</t>
    </r>
  </si>
  <si>
    <t>'210390</t>
  </si>
  <si>
    <t>Extracts, essences and concentrates, of coffee</t>
  </si>
  <si>
    <t>'210111</t>
  </si>
  <si>
    <t>Food preparations, n.e.s.</t>
  </si>
  <si>
    <t>'210690</t>
  </si>
  <si>
    <t xml:space="preserve">SHARE </t>
  </si>
  <si>
    <t>Product: 21 Miscellaneous edible preparations</t>
  </si>
  <si>
    <t>Spirits obtained by distilling grape wine or grape marc</t>
  </si>
  <si>
    <t>'220820</t>
  </si>
  <si>
    <t>Denatured ethyl alcohol and other spirits of any strength</t>
  </si>
  <si>
    <t>'220720</t>
  </si>
  <si>
    <t>Undenatured ethyl alcohol, of actual alcoholic strength of &gt;= 80%</t>
  </si>
  <si>
    <t>'220710</t>
  </si>
  <si>
    <r>
      <t xml:space="preserve">Cider, perry, mead, saké and other fermented beverages and mixtures of fermented beverages </t>
    </r>
    <r>
      <rPr>
        <b/>
        <sz val="8"/>
        <color rgb="FF002B54"/>
        <rFont val="Calibri"/>
        <family val="2"/>
        <scheme val="minor"/>
      </rPr>
      <t>...</t>
    </r>
  </si>
  <si>
    <t>'220600</t>
  </si>
  <si>
    <r>
      <t xml:space="preserve">Vermouth and other wine of fresh grapes, flavoured with plants or aromatic substances, in containers </t>
    </r>
    <r>
      <rPr>
        <b/>
        <sz val="8"/>
        <color rgb="FF002B54"/>
        <rFont val="Calibri"/>
        <family val="2"/>
        <scheme val="minor"/>
      </rPr>
      <t>...</t>
    </r>
  </si>
  <si>
    <t>'220590</t>
  </si>
  <si>
    <t>'220510</t>
  </si>
  <si>
    <r>
      <t xml:space="preserve">Grape must, of an actual alcoholic strength of &gt; 0,5% vol (excl. grape must whose fermentation </t>
    </r>
    <r>
      <rPr>
        <b/>
        <sz val="8"/>
        <color rgb="FF002B54"/>
        <rFont val="Calibri"/>
        <family val="2"/>
        <scheme val="minor"/>
      </rPr>
      <t>...</t>
    </r>
  </si>
  <si>
    <t>'220430</t>
  </si>
  <si>
    <r>
      <t xml:space="preserve">Wine of fresh grapes, incl. fortified wines, and grape must whose fermentation has been arrested </t>
    </r>
    <r>
      <rPr>
        <b/>
        <sz val="8"/>
        <color rgb="FF002B54"/>
        <rFont val="Calibri"/>
        <family val="2"/>
        <scheme val="minor"/>
      </rPr>
      <t>...</t>
    </r>
  </si>
  <si>
    <t>'220429</t>
  </si>
  <si>
    <t>'220422</t>
  </si>
  <si>
    <t>'220421</t>
  </si>
  <si>
    <t>Sparkling wine of fresh grapes</t>
  </si>
  <si>
    <t>'220410</t>
  </si>
  <si>
    <t>Rum and other spirits obtained by distilling fermented sugar-cane products</t>
  </si>
  <si>
    <t>'220840</t>
  </si>
  <si>
    <t>Vinegar, fermented vinegar and substitutes for vinegar obtained from acetic acid</t>
  </si>
  <si>
    <t>'220900</t>
  </si>
  <si>
    <t>Vodka</t>
  </si>
  <si>
    <t>'220860</t>
  </si>
  <si>
    <t>Non-alcoholic beer &lt;= 0.5% vol alc</t>
  </si>
  <si>
    <t>'220291</t>
  </si>
  <si>
    <t>Beer made from malt</t>
  </si>
  <si>
    <t>'220300</t>
  </si>
  <si>
    <t>Mineral waters and aerated waters, not containing added sugar, other sweetening matter or flavoured</t>
  </si>
  <si>
    <t>'220110</t>
  </si>
  <si>
    <r>
      <t xml:space="preserve">Ethyl alcohol of an alcoholic strength of &lt; 80% vol, not denatured; spirits and other spirituous </t>
    </r>
    <r>
      <rPr>
        <b/>
        <sz val="8"/>
        <color rgb="FF002B54"/>
        <rFont val="Calibri"/>
        <family val="2"/>
        <scheme val="minor"/>
      </rPr>
      <t>...</t>
    </r>
  </si>
  <si>
    <t>'220890</t>
  </si>
  <si>
    <t>Liqueurs and cordials</t>
  </si>
  <si>
    <t>'220870</t>
  </si>
  <si>
    <r>
      <t xml:space="preserve">Ordinary natural water, not containing added sugar, other sweetening matter or flavoured; ice </t>
    </r>
    <r>
      <rPr>
        <b/>
        <sz val="8"/>
        <color rgb="FF002B54"/>
        <rFont val="Calibri"/>
        <family val="2"/>
        <scheme val="minor"/>
      </rPr>
      <t>...</t>
    </r>
  </si>
  <si>
    <t>'220190</t>
  </si>
  <si>
    <t>Non-alcoholic beverages (excl. water, fruit or vegetable juices, milk and beer)</t>
  </si>
  <si>
    <t>'220299</t>
  </si>
  <si>
    <r>
      <t xml:space="preserve">Waters, incl. mineral and aerated, with added sugar, sweetener or flavour, for direct consumption </t>
    </r>
    <r>
      <rPr>
        <b/>
        <sz val="8"/>
        <color rgb="FF002B54"/>
        <rFont val="Calibri"/>
        <family val="2"/>
        <scheme val="minor"/>
      </rPr>
      <t>...</t>
    </r>
  </si>
  <si>
    <t>'220210</t>
  </si>
  <si>
    <t>Gin and Geneva</t>
  </si>
  <si>
    <t>'220850</t>
  </si>
  <si>
    <t>Whiskies</t>
  </si>
  <si>
    <t>'220830</t>
  </si>
  <si>
    <t>Product: 22 Beverages, spirits and vinegar</t>
  </si>
  <si>
    <r>
      <t xml:space="preserve">Oilcake and other solid residues, whether or not ground or in the form of pellets, resulting </t>
    </r>
    <r>
      <rPr>
        <b/>
        <sz val="8"/>
        <color rgb="FF002B54"/>
        <rFont val="Calibri"/>
        <family val="2"/>
        <scheme val="minor"/>
      </rPr>
      <t>...</t>
    </r>
  </si>
  <si>
    <t>'230660</t>
  </si>
  <si>
    <t>'230650</t>
  </si>
  <si>
    <t>'230649</t>
  </si>
  <si>
    <t>'230641</t>
  </si>
  <si>
    <t>'230630</t>
  </si>
  <si>
    <t>'230620</t>
  </si>
  <si>
    <t>'230610</t>
  </si>
  <si>
    <t>'230500</t>
  </si>
  <si>
    <r>
      <t xml:space="preserve">Bran, sharps and other residues of wheat, whether or not in the form of pellets, derived from </t>
    </r>
    <r>
      <rPr>
        <b/>
        <sz val="8"/>
        <color rgb="FF002B54"/>
        <rFont val="Calibri"/>
        <family val="2"/>
        <scheme val="minor"/>
      </rPr>
      <t>...</t>
    </r>
  </si>
  <si>
    <t>'230230</t>
  </si>
  <si>
    <r>
      <t xml:space="preserve">Bran, sharps and other residues of maize "corn", whether or not in the form of pellets, derived </t>
    </r>
    <r>
      <rPr>
        <b/>
        <sz val="8"/>
        <color rgb="FF002B54"/>
        <rFont val="Calibri"/>
        <family val="2"/>
        <scheme val="minor"/>
      </rPr>
      <t>...</t>
    </r>
  </si>
  <si>
    <t>'230210</t>
  </si>
  <si>
    <r>
      <t xml:space="preserve">Flours, meals and pellets of fish or crustaceans, molluscs or other aquatic invertebrates, </t>
    </r>
    <r>
      <rPr>
        <b/>
        <sz val="8"/>
        <color rgb="FF002B54"/>
        <rFont val="Calibri"/>
        <family val="2"/>
        <scheme val="minor"/>
      </rPr>
      <t>...</t>
    </r>
  </si>
  <si>
    <t>'230120</t>
  </si>
  <si>
    <t>Flours, meals and pellets, of meat or offal, unfit for human consumption; greaves</t>
  </si>
  <si>
    <t>'230110</t>
  </si>
  <si>
    <t>Brewing or distilling dregs and waste</t>
  </si>
  <si>
    <t>'230330</t>
  </si>
  <si>
    <t>Beet-pulp, bagasse and other waste of sugar manufacture</t>
  </si>
  <si>
    <t>'230320</t>
  </si>
  <si>
    <t>Residues of starch manufacture and similar residues</t>
  </si>
  <si>
    <t>'230310</t>
  </si>
  <si>
    <t>Wine lees; argol</t>
  </si>
  <si>
    <t>'230700</t>
  </si>
  <si>
    <r>
      <t xml:space="preserve">Bran, sharps and other residues of cereals, whether or not in the form of pellets, derived </t>
    </r>
    <r>
      <rPr>
        <b/>
        <sz val="8"/>
        <color rgb="FF002B54"/>
        <rFont val="Calibri"/>
        <family val="2"/>
        <scheme val="minor"/>
      </rPr>
      <t>...</t>
    </r>
  </si>
  <si>
    <t>'230240</t>
  </si>
  <si>
    <r>
      <t xml:space="preserve">Acorns, horse-chestnuts, marc and other vegetable materials and vegetable waste, vegetable </t>
    </r>
    <r>
      <rPr>
        <b/>
        <sz val="8"/>
        <color rgb="FF002B54"/>
        <rFont val="Calibri"/>
        <family val="2"/>
        <scheme val="minor"/>
      </rPr>
      <t>...</t>
    </r>
  </si>
  <si>
    <t>'230800</t>
  </si>
  <si>
    <t>'230690</t>
  </si>
  <si>
    <r>
      <t xml:space="preserve">Bran, sharps and other residues of leguminous plants, whether or not in the form of pellets, </t>
    </r>
    <r>
      <rPr>
        <b/>
        <sz val="8"/>
        <color rgb="FF002B54"/>
        <rFont val="Calibri"/>
        <family val="2"/>
        <scheme val="minor"/>
      </rPr>
      <t>...</t>
    </r>
  </si>
  <si>
    <t>'230250</t>
  </si>
  <si>
    <t>Preparations of a kind used in animal feeding (excl. dog or cat food put up for retail sale)</t>
  </si>
  <si>
    <t>'230990</t>
  </si>
  <si>
    <t>Dog or cat food, put up for retail sale</t>
  </si>
  <si>
    <t>'230910</t>
  </si>
  <si>
    <t>'230400</t>
  </si>
  <si>
    <t>Product: 23 Residues and waste from the food industries; prepared animal fodder</t>
  </si>
  <si>
    <t>Water-pipe tobacco (excl. tobacco-free. See subheading note 1.)</t>
  </si>
  <si>
    <t>'240311</t>
  </si>
  <si>
    <t>Cigars, cheroots, cigarillos and cigarettes consisting wholly of tobacco substitutes</t>
  </si>
  <si>
    <t>'240290</t>
  </si>
  <si>
    <t>Cigarettes, containing tobacco</t>
  </si>
  <si>
    <t>'240220</t>
  </si>
  <si>
    <t>Cigars, cheroots and cigarillos containing tobacco</t>
  </si>
  <si>
    <t>'240210</t>
  </si>
  <si>
    <r>
      <t xml:space="preserve">Tobacco, "homogenised" or "reconstituted" from finely-chopped tobacco leaves, tobacco refuse </t>
    </r>
    <r>
      <rPr>
        <b/>
        <sz val="8"/>
        <color rgb="FF002B54"/>
        <rFont val="Calibri"/>
        <family val="2"/>
        <scheme val="minor"/>
      </rPr>
      <t>...</t>
    </r>
  </si>
  <si>
    <t>'240391</t>
  </si>
  <si>
    <r>
      <t xml:space="preserve">Chewing tobacco, snuff and other manufactured tobacco and manufactured tobacco substitutes, </t>
    </r>
    <r>
      <rPr>
        <b/>
        <sz val="8"/>
        <color rgb="FF002B54"/>
        <rFont val="Calibri"/>
        <family val="2"/>
        <scheme val="minor"/>
      </rPr>
      <t>...</t>
    </r>
  </si>
  <si>
    <t>'240399</t>
  </si>
  <si>
    <t>Tobacco refuse</t>
  </si>
  <si>
    <t>'240130</t>
  </si>
  <si>
    <r>
      <t xml:space="preserve">Smoking tobacco, whether or not containing tobacco substitutes in any proportion (excl. water-pipe </t>
    </r>
    <r>
      <rPr>
        <b/>
        <sz val="8"/>
        <color rgb="FF002B54"/>
        <rFont val="Calibri"/>
        <family val="2"/>
        <scheme val="minor"/>
      </rPr>
      <t>...</t>
    </r>
  </si>
  <si>
    <t>'240319</t>
  </si>
  <si>
    <t>Tobacco, unstemmed or unstripped</t>
  </si>
  <si>
    <t>'240110</t>
  </si>
  <si>
    <t>Tobacco, partly or wholly stemmed or stripped, otherwise unmanufactured</t>
  </si>
  <si>
    <t>'240120</t>
  </si>
  <si>
    <t>Product: 24 Tobacco and manufactured tobacco substitutes; products, whether or not containing nicotine,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</si>
</sst>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7F6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D7B9D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/>
      <diagonal/>
    </border>
    <border>
      <left/>
      <right style="thin">
        <color rgb="FF002B54"/>
      </right>
      <top/>
      <bottom/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/>
      <right style="thin">
        <color rgb="FF002B54"/>
      </right>
      <top/>
      <bottom style="thin">
        <color rgb="FF002B54"/>
      </bottom>
      <diagonal/>
    </border>
    <border>
      <left/>
      <right style="thin">
        <color rgb="FF000000"/>
      </right>
      <top/>
      <bottom style="thin">
        <color rgb="FF002B5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2B54"/>
      </left>
      <right style="thin">
        <color rgb="FF000000"/>
      </right>
      <top/>
      <bottom style="thin">
        <color rgb="FF002B5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5" fillId="0" borderId="0"/>
    <xf numFmtId="0" fontId="2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42" applyAlignment="1">
      <alignment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left" wrapText="1"/>
    </xf>
    <xf numFmtId="0" fontId="22" fillId="34" borderId="10" xfId="0" applyFont="1" applyFill="1" applyBorder="1" applyAlignment="1">
      <alignment horizontal="right"/>
    </xf>
    <xf numFmtId="0" fontId="22" fillId="34" borderId="10" xfId="0" applyFont="1" applyFill="1" applyBorder="1" applyAlignment="1">
      <alignment horizontal="center" wrapText="1"/>
    </xf>
    <xf numFmtId="0" fontId="22" fillId="35" borderId="10" xfId="0" applyFont="1" applyFill="1" applyBorder="1" applyAlignment="1">
      <alignment horizontal="left" wrapText="1"/>
    </xf>
    <xf numFmtId="0" fontId="22" fillId="35" borderId="10" xfId="0" applyFont="1" applyFill="1" applyBorder="1" applyAlignment="1">
      <alignment horizontal="right"/>
    </xf>
    <xf numFmtId="0" fontId="22" fillId="35" borderId="10" xfId="0" applyFont="1" applyFill="1" applyBorder="1" applyAlignment="1">
      <alignment horizontal="center" wrapText="1"/>
    </xf>
    <xf numFmtId="0" fontId="0" fillId="0" borderId="23" xfId="0" applyBorder="1"/>
    <xf numFmtId="0" fontId="22" fillId="34" borderId="25" xfId="0" applyFont="1" applyFill="1" applyBorder="1" applyAlignment="1">
      <alignment horizontal="left" wrapText="1"/>
    </xf>
    <xf numFmtId="0" fontId="22" fillId="35" borderId="25" xfId="0" applyFont="1" applyFill="1" applyBorder="1" applyAlignment="1">
      <alignment horizontal="left" wrapText="1"/>
    </xf>
    <xf numFmtId="0" fontId="22" fillId="34" borderId="26" xfId="0" applyFont="1" applyFill="1" applyBorder="1" applyAlignment="1">
      <alignment horizontal="left" wrapText="1"/>
    </xf>
    <xf numFmtId="0" fontId="22" fillId="34" borderId="27" xfId="0" applyFont="1" applyFill="1" applyBorder="1" applyAlignment="1">
      <alignment horizontal="left" wrapText="1"/>
    </xf>
    <xf numFmtId="0" fontId="22" fillId="34" borderId="27" xfId="0" applyFont="1" applyFill="1" applyBorder="1" applyAlignment="1">
      <alignment horizontal="right"/>
    </xf>
    <xf numFmtId="0" fontId="22" fillId="34" borderId="27" xfId="0" applyFont="1" applyFill="1" applyBorder="1" applyAlignment="1">
      <alignment horizontal="center" wrapText="1"/>
    </xf>
    <xf numFmtId="0" fontId="0" fillId="0" borderId="28" xfId="0" applyBorder="1"/>
    <xf numFmtId="0" fontId="0" fillId="0" borderId="29" xfId="0" applyBorder="1"/>
    <xf numFmtId="0" fontId="22" fillId="34" borderId="12" xfId="0" applyFont="1" applyFill="1" applyBorder="1" applyAlignment="1">
      <alignment horizontal="right"/>
    </xf>
    <xf numFmtId="0" fontId="22" fillId="36" borderId="12" xfId="0" applyFont="1" applyFill="1" applyBorder="1" applyAlignment="1">
      <alignment horizontal="right"/>
    </xf>
    <xf numFmtId="0" fontId="22" fillId="37" borderId="10" xfId="0" applyFont="1" applyFill="1" applyBorder="1" applyAlignment="1">
      <alignment horizontal="left" wrapText="1"/>
    </xf>
    <xf numFmtId="0" fontId="22" fillId="34" borderId="11" xfId="0" applyFont="1" applyFill="1" applyBorder="1" applyAlignment="1">
      <alignment horizontal="right"/>
    </xf>
    <xf numFmtId="0" fontId="22" fillId="35" borderId="26" xfId="0" applyFont="1" applyFill="1" applyBorder="1" applyAlignment="1">
      <alignment horizontal="left" wrapText="1"/>
    </xf>
    <xf numFmtId="0" fontId="22" fillId="35" borderId="27" xfId="0" applyFont="1" applyFill="1" applyBorder="1" applyAlignment="1">
      <alignment horizontal="left" wrapText="1"/>
    </xf>
    <xf numFmtId="0" fontId="22" fillId="35" borderId="27" xfId="0" applyFont="1" applyFill="1" applyBorder="1" applyAlignment="1">
      <alignment horizontal="right"/>
    </xf>
    <xf numFmtId="0" fontId="22" fillId="35" borderId="11" xfId="0" applyFont="1" applyFill="1" applyBorder="1" applyAlignment="1">
      <alignment horizontal="right"/>
    </xf>
    <xf numFmtId="0" fontId="22" fillId="35" borderId="27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21" fillId="33" borderId="17" xfId="0" applyFont="1" applyFill="1" applyBorder="1" applyAlignment="1">
      <alignment horizontal="center" vertical="center" wrapText="1"/>
    </xf>
    <xf numFmtId="0" fontId="21" fillId="33" borderId="22" xfId="0" applyFont="1" applyFill="1" applyBorder="1" applyAlignment="1">
      <alignment horizontal="center" vertical="center" wrapText="1"/>
    </xf>
    <xf numFmtId="0" fontId="21" fillId="33" borderId="24" xfId="0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1" fillId="33" borderId="19" xfId="0" applyFont="1" applyFill="1" applyBorder="1" applyAlignment="1">
      <alignment horizontal="center" wrapText="1"/>
    </xf>
    <xf numFmtId="0" fontId="21" fillId="33" borderId="20" xfId="0" applyFont="1" applyFill="1" applyBorder="1" applyAlignment="1">
      <alignment horizontal="center" wrapText="1"/>
    </xf>
    <xf numFmtId="0" fontId="21" fillId="33" borderId="21" xfId="0" applyFont="1" applyFill="1" applyBorder="1" applyAlignment="1">
      <alignment horizontal="center" wrapText="1"/>
    </xf>
    <xf numFmtId="0" fontId="21" fillId="33" borderId="14" xfId="0" applyFont="1" applyFill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  <xf numFmtId="0" fontId="21" fillId="33" borderId="16" xfId="0" applyFont="1" applyFill="1" applyBorder="1" applyAlignment="1">
      <alignment horizontal="center" wrapText="1"/>
    </xf>
    <xf numFmtId="0" fontId="22" fillId="38" borderId="10" xfId="0" applyFont="1" applyFill="1" applyBorder="1" applyAlignment="1">
      <alignment horizontal="left" wrapText="1"/>
    </xf>
    <xf numFmtId="0" fontId="24" fillId="0" borderId="0" xfId="0" applyFont="1"/>
    <xf numFmtId="0" fontId="25" fillId="0" borderId="0" xfId="43"/>
    <xf numFmtId="0" fontId="22" fillId="39" borderId="12" xfId="43" applyFont="1" applyFill="1" applyBorder="1" applyAlignment="1">
      <alignment horizontal="right"/>
    </xf>
    <xf numFmtId="0" fontId="25" fillId="39" borderId="0" xfId="43" applyFill="1"/>
    <xf numFmtId="0" fontId="22" fillId="40" borderId="12" xfId="43" applyFont="1" applyFill="1" applyBorder="1" applyAlignment="1">
      <alignment horizontal="right"/>
    </xf>
    <xf numFmtId="0" fontId="25" fillId="0" borderId="29" xfId="43" applyBorder="1"/>
    <xf numFmtId="0" fontId="25" fillId="0" borderId="28" xfId="43" applyBorder="1"/>
    <xf numFmtId="0" fontId="22" fillId="40" borderId="30" xfId="43" applyFont="1" applyFill="1" applyBorder="1" applyAlignment="1">
      <alignment horizontal="right"/>
    </xf>
    <xf numFmtId="0" fontId="22" fillId="40" borderId="30" xfId="43" applyFont="1" applyFill="1" applyBorder="1" applyAlignment="1">
      <alignment horizontal="center" wrapText="1"/>
    </xf>
    <xf numFmtId="0" fontId="22" fillId="40" borderId="31" xfId="43" applyFont="1" applyFill="1" applyBorder="1" applyAlignment="1">
      <alignment horizontal="right"/>
    </xf>
    <xf numFmtId="0" fontId="22" fillId="40" borderId="32" xfId="43" applyFont="1" applyFill="1" applyBorder="1" applyAlignment="1">
      <alignment horizontal="right"/>
    </xf>
    <xf numFmtId="0" fontId="22" fillId="40" borderId="30" xfId="43" applyFont="1" applyFill="1" applyBorder="1" applyAlignment="1">
      <alignment horizontal="left" wrapText="1"/>
    </xf>
    <xf numFmtId="0" fontId="22" fillId="40" borderId="33" xfId="43" applyFont="1" applyFill="1" applyBorder="1" applyAlignment="1">
      <alignment horizontal="left" wrapText="1"/>
    </xf>
    <xf numFmtId="0" fontId="25" fillId="0" borderId="23" xfId="43" applyBorder="1"/>
    <xf numFmtId="0" fontId="22" fillId="41" borderId="31" xfId="43" applyFont="1" applyFill="1" applyBorder="1" applyAlignment="1">
      <alignment horizontal="right"/>
    </xf>
    <xf numFmtId="0" fontId="22" fillId="41" borderId="31" xfId="43" applyFont="1" applyFill="1" applyBorder="1" applyAlignment="1">
      <alignment horizontal="center" wrapText="1"/>
    </xf>
    <xf numFmtId="0" fontId="22" fillId="41" borderId="31" xfId="43" applyFont="1" applyFill="1" applyBorder="1" applyAlignment="1">
      <alignment horizontal="left" wrapText="1"/>
    </xf>
    <xf numFmtId="0" fontId="22" fillId="41" borderId="24" xfId="43" applyFont="1" applyFill="1" applyBorder="1" applyAlignment="1">
      <alignment horizontal="left" wrapText="1"/>
    </xf>
    <xf numFmtId="0" fontId="22" fillId="40" borderId="31" xfId="43" applyFont="1" applyFill="1" applyBorder="1" applyAlignment="1">
      <alignment horizontal="center" wrapText="1"/>
    </xf>
    <xf numFmtId="0" fontId="22" fillId="40" borderId="31" xfId="43" applyFont="1" applyFill="1" applyBorder="1" applyAlignment="1">
      <alignment horizontal="left" wrapText="1"/>
    </xf>
    <xf numFmtId="0" fontId="22" fillId="40" borderId="24" xfId="43" applyFont="1" applyFill="1" applyBorder="1" applyAlignment="1">
      <alignment horizontal="left" wrapText="1"/>
    </xf>
    <xf numFmtId="0" fontId="22" fillId="42" borderId="31" xfId="43" applyFont="1" applyFill="1" applyBorder="1" applyAlignment="1">
      <alignment horizontal="left" wrapText="1"/>
    </xf>
    <xf numFmtId="0" fontId="21" fillId="43" borderId="31" xfId="43" applyFont="1" applyFill="1" applyBorder="1" applyAlignment="1">
      <alignment horizontal="center" vertical="center" wrapText="1"/>
    </xf>
    <xf numFmtId="0" fontId="21" fillId="43" borderId="13" xfId="43" applyFont="1" applyFill="1" applyBorder="1" applyAlignment="1">
      <alignment horizontal="center" vertical="center" wrapText="1"/>
    </xf>
    <xf numFmtId="0" fontId="21" fillId="43" borderId="24" xfId="43" applyFont="1" applyFill="1" applyBorder="1" applyAlignment="1">
      <alignment horizontal="center" vertical="center" wrapText="1"/>
    </xf>
    <xf numFmtId="0" fontId="21" fillId="43" borderId="16" xfId="43" applyFont="1" applyFill="1" applyBorder="1" applyAlignment="1">
      <alignment horizontal="center" wrapText="1"/>
    </xf>
    <xf numFmtId="0" fontId="21" fillId="43" borderId="15" xfId="43" applyFont="1" applyFill="1" applyBorder="1" applyAlignment="1">
      <alignment horizontal="center" wrapText="1"/>
    </xf>
    <xf numFmtId="0" fontId="21" fillId="43" borderId="14" xfId="43" applyFont="1" applyFill="1" applyBorder="1" applyAlignment="1">
      <alignment horizontal="center" wrapText="1"/>
    </xf>
    <xf numFmtId="0" fontId="21" fillId="43" borderId="12" xfId="43" applyFont="1" applyFill="1" applyBorder="1" applyAlignment="1">
      <alignment horizontal="center" vertical="center" wrapText="1"/>
    </xf>
    <xf numFmtId="0" fontId="21" fillId="43" borderId="22" xfId="43" applyFont="1" applyFill="1" applyBorder="1" applyAlignment="1">
      <alignment horizontal="center" vertical="center" wrapText="1"/>
    </xf>
    <xf numFmtId="0" fontId="21" fillId="43" borderId="21" xfId="43" applyFont="1" applyFill="1" applyBorder="1" applyAlignment="1">
      <alignment horizontal="center" wrapText="1"/>
    </xf>
    <xf numFmtId="0" fontId="21" fillId="43" borderId="20" xfId="43" applyFont="1" applyFill="1" applyBorder="1" applyAlignment="1">
      <alignment horizontal="center" wrapText="1"/>
    </xf>
    <xf numFmtId="0" fontId="21" fillId="43" borderId="19" xfId="43" applyFont="1" applyFill="1" applyBorder="1" applyAlignment="1">
      <alignment horizontal="center" wrapText="1"/>
    </xf>
    <xf numFmtId="0" fontId="21" fillId="43" borderId="18" xfId="43" applyFont="1" applyFill="1" applyBorder="1" applyAlignment="1">
      <alignment horizontal="center" vertical="center" wrapText="1"/>
    </xf>
    <xf numFmtId="0" fontId="21" fillId="43" borderId="17" xfId="43" applyFont="1" applyFill="1" applyBorder="1" applyAlignment="1">
      <alignment horizontal="center" vertical="center" wrapText="1"/>
    </xf>
    <xf numFmtId="0" fontId="25" fillId="0" borderId="0" xfId="43" applyAlignment="1">
      <alignment wrapText="1"/>
    </xf>
    <xf numFmtId="0" fontId="26" fillId="0" borderId="0" xfId="43" applyFont="1" applyAlignment="1">
      <alignment wrapText="1"/>
    </xf>
    <xf numFmtId="0" fontId="27" fillId="0" borderId="0" xfId="44" applyAlignment="1">
      <alignment wrapText="1"/>
    </xf>
    <xf numFmtId="0" fontId="26" fillId="0" borderId="0" xfId="43" applyFont="1" applyAlignment="1">
      <alignment horizontal="center" wrapText="1"/>
    </xf>
    <xf numFmtId="0" fontId="28" fillId="0" borderId="0" xfId="43" applyFont="1" applyAlignment="1">
      <alignment horizontal="center" wrapText="1"/>
    </xf>
    <xf numFmtId="0" fontId="22" fillId="41" borderId="30" xfId="43" applyFont="1" applyFill="1" applyBorder="1" applyAlignment="1">
      <alignment horizontal="right"/>
    </xf>
    <xf numFmtId="0" fontId="22" fillId="41" borderId="30" xfId="43" applyFont="1" applyFill="1" applyBorder="1" applyAlignment="1">
      <alignment horizontal="center" wrapText="1"/>
    </xf>
    <xf numFmtId="0" fontId="22" fillId="41" borderId="32" xfId="43" applyFont="1" applyFill="1" applyBorder="1" applyAlignment="1">
      <alignment horizontal="right"/>
    </xf>
    <xf numFmtId="0" fontId="22" fillId="41" borderId="30" xfId="43" applyFont="1" applyFill="1" applyBorder="1" applyAlignment="1">
      <alignment horizontal="left" wrapText="1"/>
    </xf>
    <xf numFmtId="0" fontId="22" fillId="41" borderId="33" xfId="43" applyFont="1" applyFill="1" applyBorder="1" applyAlignment="1">
      <alignment horizontal="left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4" xr:uid="{6AFE5AD5-5F7E-47F9-8AC3-136C066CF17C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FAC064C-ED8A-46E5-8A4E-534DB5087A9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mtrade.un.org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mtrade.un.org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omtrade.un.org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comtrade.un.org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comtrade.un.or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omtrade.un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4"/>
  <sheetViews>
    <sheetView showGridLines="0" topLeftCell="A8" workbookViewId="0">
      <selection activeCell="E17" sqref="E17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6" width="18.44140625" customWidth="1"/>
    <col min="7" max="7" width="32.6640625" bestFit="1" customWidth="1"/>
    <col min="8" max="8" width="21.5546875" bestFit="1" customWidth="1"/>
    <col min="9" max="9" width="32.5546875" bestFit="1" customWidth="1"/>
    <col min="10" max="10" width="17.33203125" bestFit="1" customWidth="1"/>
    <col min="12" max="12" width="13.77734375" bestFit="1" customWidth="1"/>
    <col min="13" max="13" width="35.55468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3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</row>
    <row r="3" spans="1:31" x14ac:dyDescent="0.3">
      <c r="A3" s="1"/>
    </row>
    <row r="4" spans="1:31" ht="28.8" x14ac:dyDescent="0.3">
      <c r="A4" s="3" t="s">
        <v>2</v>
      </c>
    </row>
    <row r="5" spans="1:31" ht="27.6" x14ac:dyDescent="0.3">
      <c r="A5" s="2" t="s">
        <v>3</v>
      </c>
    </row>
    <row r="6" spans="1:31" x14ac:dyDescent="0.3">
      <c r="A6" s="2" t="s">
        <v>4</v>
      </c>
    </row>
    <row r="7" spans="1:31" x14ac:dyDescent="0.3">
      <c r="A7" s="1"/>
    </row>
    <row r="8" spans="1:31" x14ac:dyDescent="0.3">
      <c r="A8" s="1"/>
    </row>
    <row r="9" spans="1:31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</row>
    <row r="10" spans="1:31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E10" s="11"/>
    </row>
    <row r="11" spans="1:31" ht="20.399999999999999" x14ac:dyDescent="0.3">
      <c r="A11" s="33"/>
      <c r="B11" s="36"/>
      <c r="C11" s="4" t="s">
        <v>11</v>
      </c>
      <c r="D11" s="4" t="s">
        <v>427</v>
      </c>
      <c r="E11" s="4" t="s">
        <v>424</v>
      </c>
      <c r="F11" s="4" t="s">
        <v>425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  <c r="M11" s="4" t="s">
        <v>18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E11" s="11"/>
    </row>
    <row r="12" spans="1:31" ht="21.6" x14ac:dyDescent="0.3">
      <c r="A12" s="12" t="s">
        <v>21</v>
      </c>
      <c r="B12" s="5" t="s">
        <v>22</v>
      </c>
      <c r="C12" s="6">
        <v>124676</v>
      </c>
      <c r="D12" s="6">
        <v>0.33200000000000002</v>
      </c>
      <c r="E12" s="6">
        <f>$C12/$C$213</f>
        <v>0.93526874460822929</v>
      </c>
      <c r="F12" s="6">
        <f>E12^2</f>
        <v>0.87472762464105325</v>
      </c>
      <c r="G12" s="6">
        <v>7</v>
      </c>
      <c r="H12" s="6">
        <v>22</v>
      </c>
      <c r="I12" s="6">
        <v>5</v>
      </c>
      <c r="J12" s="6">
        <v>15882</v>
      </c>
      <c r="K12" s="6" t="s">
        <v>23</v>
      </c>
      <c r="L12" s="6">
        <v>7850</v>
      </c>
      <c r="M12" s="6">
        <v>74</v>
      </c>
      <c r="N12" s="7"/>
      <c r="O12" s="6">
        <v>4797469</v>
      </c>
      <c r="P12" s="6">
        <v>3</v>
      </c>
      <c r="Q12" s="6">
        <v>21</v>
      </c>
      <c r="R12" s="6">
        <v>632312</v>
      </c>
      <c r="S12" s="6" t="s">
        <v>23</v>
      </c>
      <c r="T12" s="6">
        <v>7587</v>
      </c>
      <c r="U12" s="7"/>
      <c r="V12" s="6">
        <v>557962</v>
      </c>
      <c r="W12" s="6">
        <v>13</v>
      </c>
      <c r="X12" s="6">
        <v>2</v>
      </c>
      <c r="Y12" s="6">
        <v>62222</v>
      </c>
      <c r="Z12" s="6" t="s">
        <v>23</v>
      </c>
      <c r="AA12" s="6">
        <v>8967</v>
      </c>
      <c r="AE12" s="11"/>
    </row>
    <row r="13" spans="1:31" x14ac:dyDescent="0.3">
      <c r="A13" s="13" t="s">
        <v>24</v>
      </c>
      <c r="B13" s="8" t="s">
        <v>25</v>
      </c>
      <c r="C13" s="9">
        <v>6113</v>
      </c>
      <c r="D13" s="9">
        <v>0.42399999999999999</v>
      </c>
      <c r="E13" s="6">
        <f t="shared" ref="E13:E76" si="0">$C13/$C$213</f>
        <v>4.5857244664491204E-2</v>
      </c>
      <c r="F13" s="6">
        <f t="shared" ref="F13:F76" si="1">E13^2</f>
        <v>2.102886888219007E-3</v>
      </c>
      <c r="G13" s="9">
        <v>4</v>
      </c>
      <c r="H13" s="9">
        <v>19</v>
      </c>
      <c r="I13" s="9">
        <v>3</v>
      </c>
      <c r="J13" s="9">
        <v>1054</v>
      </c>
      <c r="K13" s="9" t="s">
        <v>23</v>
      </c>
      <c r="L13" s="9">
        <v>5800</v>
      </c>
      <c r="M13" s="9">
        <v>177</v>
      </c>
      <c r="N13" s="10"/>
      <c r="O13" s="9">
        <v>727165</v>
      </c>
      <c r="P13" s="9">
        <v>3</v>
      </c>
      <c r="Q13" s="9">
        <v>10</v>
      </c>
      <c r="R13" s="9">
        <v>135124</v>
      </c>
      <c r="S13" s="9" t="s">
        <v>23</v>
      </c>
      <c r="T13" s="9">
        <v>5381</v>
      </c>
      <c r="U13" s="10"/>
      <c r="V13" s="9">
        <v>32862</v>
      </c>
      <c r="W13" s="9">
        <v>4</v>
      </c>
      <c r="X13" s="9">
        <v>0</v>
      </c>
      <c r="Y13" s="9">
        <v>7226</v>
      </c>
      <c r="Z13" s="9" t="s">
        <v>23</v>
      </c>
      <c r="AA13" s="9">
        <v>4548</v>
      </c>
      <c r="AE13" s="11"/>
    </row>
    <row r="14" spans="1:31" x14ac:dyDescent="0.3">
      <c r="A14" s="12" t="s">
        <v>26</v>
      </c>
      <c r="B14" s="5" t="s">
        <v>27</v>
      </c>
      <c r="C14" s="6">
        <v>1119</v>
      </c>
      <c r="D14" s="6">
        <v>0.316</v>
      </c>
      <c r="E14" s="6">
        <f t="shared" si="0"/>
        <v>8.3942837853043777E-3</v>
      </c>
      <c r="F14" s="6">
        <f t="shared" si="1"/>
        <v>7.0464000268223996E-5</v>
      </c>
      <c r="G14" s="6">
        <v>16</v>
      </c>
      <c r="H14" s="6">
        <v>2</v>
      </c>
      <c r="I14" s="6">
        <v>6</v>
      </c>
      <c r="J14" s="6">
        <v>330</v>
      </c>
      <c r="K14" s="6" t="s">
        <v>23</v>
      </c>
      <c r="L14" s="6">
        <v>3391</v>
      </c>
      <c r="M14" s="6">
        <v>168</v>
      </c>
      <c r="N14" s="7"/>
      <c r="O14" s="6">
        <v>321878</v>
      </c>
      <c r="P14" s="6">
        <v>-10</v>
      </c>
      <c r="Q14" s="6">
        <v>8</v>
      </c>
      <c r="R14" s="6">
        <v>146583</v>
      </c>
      <c r="S14" s="6" t="s">
        <v>23</v>
      </c>
      <c r="T14" s="6">
        <v>2196</v>
      </c>
      <c r="U14" s="7"/>
      <c r="V14" s="6">
        <v>56220</v>
      </c>
      <c r="W14" s="6">
        <v>-2</v>
      </c>
      <c r="X14" s="6">
        <v>1</v>
      </c>
      <c r="Y14" s="6">
        <v>17762</v>
      </c>
      <c r="Z14" s="6" t="s">
        <v>23</v>
      </c>
      <c r="AA14" s="6">
        <v>3165</v>
      </c>
      <c r="AE14" s="11"/>
    </row>
    <row r="15" spans="1:31" x14ac:dyDescent="0.3">
      <c r="A15" s="13" t="s">
        <v>28</v>
      </c>
      <c r="B15" s="22" t="s">
        <v>29</v>
      </c>
      <c r="C15" s="9">
        <v>557</v>
      </c>
      <c r="D15" s="9"/>
      <c r="E15" s="6">
        <f t="shared" si="0"/>
        <v>4.1783879074303292E-3</v>
      </c>
      <c r="F15" s="6">
        <f t="shared" si="1"/>
        <v>1.7458925504960004E-5</v>
      </c>
      <c r="G15" s="9">
        <v>-3</v>
      </c>
      <c r="H15" s="9">
        <v>6</v>
      </c>
      <c r="I15" s="9">
        <v>3</v>
      </c>
      <c r="J15" s="9">
        <v>104</v>
      </c>
      <c r="K15" s="9" t="s">
        <v>23</v>
      </c>
      <c r="L15" s="9">
        <v>5356</v>
      </c>
      <c r="M15" s="9">
        <v>33</v>
      </c>
      <c r="N15" s="10"/>
      <c r="O15" s="9">
        <v>83999</v>
      </c>
      <c r="P15" s="9">
        <v>11</v>
      </c>
      <c r="Q15" s="9">
        <v>3</v>
      </c>
      <c r="R15" s="9">
        <v>20379</v>
      </c>
      <c r="S15" s="9" t="s">
        <v>23</v>
      </c>
      <c r="T15" s="9">
        <v>4122</v>
      </c>
      <c r="U15" s="10"/>
      <c r="V15" s="9">
        <v>9931</v>
      </c>
      <c r="W15" s="9">
        <v>8</v>
      </c>
      <c r="X15" s="9">
        <v>0</v>
      </c>
      <c r="Y15" s="9">
        <v>1361</v>
      </c>
      <c r="Z15" s="9" t="s">
        <v>23</v>
      </c>
      <c r="AA15" s="9">
        <v>7297</v>
      </c>
      <c r="AE15" s="11"/>
    </row>
    <row r="16" spans="1:31" ht="21.6" x14ac:dyDescent="0.3">
      <c r="A16" s="12" t="s">
        <v>30</v>
      </c>
      <c r="B16" s="5" t="s">
        <v>31</v>
      </c>
      <c r="C16" s="6">
        <v>255</v>
      </c>
      <c r="D16" s="6">
        <v>0.58299999999999996</v>
      </c>
      <c r="E16" s="6">
        <f t="shared" si="0"/>
        <v>1.9129064926296838E-3</v>
      </c>
      <c r="F16" s="6">
        <f t="shared" si="1"/>
        <v>3.6592112495447986E-6</v>
      </c>
      <c r="G16" s="6"/>
      <c r="H16" s="6">
        <v>26</v>
      </c>
      <c r="I16" s="6">
        <v>9</v>
      </c>
      <c r="J16" s="6">
        <v>192</v>
      </c>
      <c r="K16" s="6" t="s">
        <v>23</v>
      </c>
      <c r="L16" s="6">
        <v>1328</v>
      </c>
      <c r="M16" s="6">
        <v>24</v>
      </c>
      <c r="N16" s="7"/>
      <c r="O16" s="6">
        <v>3424</v>
      </c>
      <c r="P16" s="6">
        <v>-6</v>
      </c>
      <c r="Q16" s="6">
        <v>2</v>
      </c>
      <c r="R16" s="6">
        <v>2629</v>
      </c>
      <c r="S16" s="6" t="s">
        <v>23</v>
      </c>
      <c r="T16" s="6">
        <v>1302</v>
      </c>
      <c r="U16" s="7"/>
      <c r="V16" s="6">
        <v>965</v>
      </c>
      <c r="W16" s="6">
        <v>-2</v>
      </c>
      <c r="X16" s="6">
        <v>1</v>
      </c>
      <c r="Y16" s="6">
        <v>363</v>
      </c>
      <c r="Z16" s="6" t="s">
        <v>23</v>
      </c>
      <c r="AA16" s="6">
        <v>2658</v>
      </c>
      <c r="AE16" s="11"/>
    </row>
    <row r="17" spans="1:31" ht="21.6" x14ac:dyDescent="0.3">
      <c r="A17" s="13" t="s">
        <v>32</v>
      </c>
      <c r="B17" s="8" t="s">
        <v>33</v>
      </c>
      <c r="C17" s="9">
        <v>213</v>
      </c>
      <c r="D17" s="9">
        <v>0.4</v>
      </c>
      <c r="E17" s="6">
        <f t="shared" si="0"/>
        <v>1.5978395409024417E-3</v>
      </c>
      <c r="F17" s="6">
        <f t="shared" si="1"/>
        <v>2.5530911984713258E-6</v>
      </c>
      <c r="G17" s="9">
        <v>15</v>
      </c>
      <c r="H17" s="9">
        <v>15</v>
      </c>
      <c r="I17" s="9">
        <v>9</v>
      </c>
      <c r="J17" s="9">
        <v>84</v>
      </c>
      <c r="K17" s="9"/>
      <c r="L17" s="9">
        <v>2536</v>
      </c>
      <c r="M17" s="9">
        <v>168</v>
      </c>
      <c r="N17" s="10"/>
      <c r="O17" s="9">
        <v>176707</v>
      </c>
      <c r="P17" s="9">
        <v>15</v>
      </c>
      <c r="Q17" s="9">
        <v>17</v>
      </c>
      <c r="R17" s="9">
        <v>123893</v>
      </c>
      <c r="S17" s="9"/>
      <c r="T17" s="9">
        <v>1426</v>
      </c>
      <c r="U17" s="10"/>
      <c r="V17" s="9">
        <v>1448</v>
      </c>
      <c r="W17" s="9">
        <v>-3</v>
      </c>
      <c r="X17" s="9">
        <v>0</v>
      </c>
      <c r="Y17" s="9">
        <v>628</v>
      </c>
      <c r="Z17" s="9"/>
      <c r="AA17" s="9">
        <v>2306</v>
      </c>
      <c r="AE17" s="11"/>
    </row>
    <row r="18" spans="1:31" ht="21.6" x14ac:dyDescent="0.3">
      <c r="A18" s="12" t="s">
        <v>34</v>
      </c>
      <c r="B18" s="5" t="s">
        <v>35</v>
      </c>
      <c r="C18" s="6">
        <v>140</v>
      </c>
      <c r="D18" s="6">
        <v>0.42399999999999999</v>
      </c>
      <c r="E18" s="6">
        <f t="shared" si="0"/>
        <v>1.0502231724241402E-3</v>
      </c>
      <c r="F18" s="6">
        <f t="shared" si="1"/>
        <v>1.1029687118966252E-6</v>
      </c>
      <c r="G18" s="6"/>
      <c r="H18" s="6">
        <v>3</v>
      </c>
      <c r="I18" s="6">
        <v>9</v>
      </c>
      <c r="J18" s="6">
        <v>17</v>
      </c>
      <c r="K18" s="6" t="s">
        <v>23</v>
      </c>
      <c r="L18" s="6">
        <v>8235</v>
      </c>
      <c r="M18" s="6">
        <v>229</v>
      </c>
      <c r="N18" s="7"/>
      <c r="O18" s="6">
        <v>18474</v>
      </c>
      <c r="P18" s="6">
        <v>-2</v>
      </c>
      <c r="Q18" s="6">
        <v>4</v>
      </c>
      <c r="R18" s="6">
        <v>11888</v>
      </c>
      <c r="S18" s="6" t="s">
        <v>23</v>
      </c>
      <c r="T18" s="6">
        <v>1554</v>
      </c>
      <c r="U18" s="7"/>
      <c r="V18" s="6">
        <v>4784</v>
      </c>
      <c r="W18" s="6">
        <v>12</v>
      </c>
      <c r="X18" s="6">
        <v>1</v>
      </c>
      <c r="Y18" s="6">
        <v>743</v>
      </c>
      <c r="Z18" s="6" t="s">
        <v>23</v>
      </c>
      <c r="AA18" s="6">
        <v>6439</v>
      </c>
      <c r="AE18" s="11"/>
    </row>
    <row r="19" spans="1:31" x14ac:dyDescent="0.3">
      <c r="A19" s="13" t="s">
        <v>36</v>
      </c>
      <c r="B19" s="8" t="s">
        <v>37</v>
      </c>
      <c r="C19" s="9">
        <v>62</v>
      </c>
      <c r="D19" s="9">
        <v>0.53900000000000003</v>
      </c>
      <c r="E19" s="6">
        <f t="shared" si="0"/>
        <v>4.6509883350211921E-4</v>
      </c>
      <c r="F19" s="6">
        <f t="shared" si="1"/>
        <v>2.1631692492503201E-7</v>
      </c>
      <c r="G19" s="9">
        <v>19</v>
      </c>
      <c r="H19" s="9">
        <v>8</v>
      </c>
      <c r="I19" s="9">
        <v>9</v>
      </c>
      <c r="J19" s="9">
        <v>20</v>
      </c>
      <c r="K19" s="9" t="s">
        <v>23</v>
      </c>
      <c r="L19" s="9">
        <v>3100</v>
      </c>
      <c r="M19" s="9">
        <v>60</v>
      </c>
      <c r="N19" s="10"/>
      <c r="O19" s="9">
        <v>20316</v>
      </c>
      <c r="P19" s="9">
        <v>-21</v>
      </c>
      <c r="Q19" s="9">
        <v>2</v>
      </c>
      <c r="R19" s="9">
        <v>9196</v>
      </c>
      <c r="S19" s="9" t="s">
        <v>23</v>
      </c>
      <c r="T19" s="9">
        <v>2209</v>
      </c>
      <c r="U19" s="10"/>
      <c r="V19" s="9">
        <v>794</v>
      </c>
      <c r="W19" s="9">
        <v>14</v>
      </c>
      <c r="X19" s="9">
        <v>0</v>
      </c>
      <c r="Y19" s="9">
        <v>95</v>
      </c>
      <c r="Z19" s="9" t="s">
        <v>23</v>
      </c>
      <c r="AA19" s="9">
        <v>8358</v>
      </c>
      <c r="AE19" s="11"/>
    </row>
    <row r="20" spans="1:31" ht="21.6" x14ac:dyDescent="0.3">
      <c r="A20" s="12" t="s">
        <v>38</v>
      </c>
      <c r="B20" s="5" t="s">
        <v>39</v>
      </c>
      <c r="C20" s="6">
        <v>45</v>
      </c>
      <c r="D20" s="6">
        <v>0.76800000000000002</v>
      </c>
      <c r="E20" s="6">
        <f t="shared" si="0"/>
        <v>3.3757173399347364E-4</v>
      </c>
      <c r="F20" s="6">
        <f t="shared" si="1"/>
        <v>1.1395467559136053E-7</v>
      </c>
      <c r="G20" s="6"/>
      <c r="H20" s="6">
        <v>70</v>
      </c>
      <c r="I20" s="6">
        <v>9</v>
      </c>
      <c r="J20" s="6">
        <v>17</v>
      </c>
      <c r="K20" s="6" t="s">
        <v>23</v>
      </c>
      <c r="L20" s="6">
        <v>2647</v>
      </c>
      <c r="M20" s="6">
        <v>24</v>
      </c>
      <c r="N20" s="7"/>
      <c r="O20" s="6">
        <v>28272</v>
      </c>
      <c r="P20" s="6">
        <v>-7</v>
      </c>
      <c r="Q20" s="6">
        <v>2</v>
      </c>
      <c r="R20" s="6">
        <v>23549</v>
      </c>
      <c r="S20" s="6" t="s">
        <v>23</v>
      </c>
      <c r="T20" s="6">
        <v>1201</v>
      </c>
      <c r="U20" s="7"/>
      <c r="V20" s="6">
        <v>64</v>
      </c>
      <c r="W20" s="6">
        <v>-21</v>
      </c>
      <c r="X20" s="6">
        <v>0</v>
      </c>
      <c r="Y20" s="6">
        <v>24</v>
      </c>
      <c r="Z20" s="6" t="s">
        <v>23</v>
      </c>
      <c r="AA20" s="6">
        <v>2667</v>
      </c>
      <c r="AE20" s="11"/>
    </row>
    <row r="21" spans="1:31" ht="21.6" x14ac:dyDescent="0.3">
      <c r="A21" s="13" t="s">
        <v>40</v>
      </c>
      <c r="B21" s="8" t="s">
        <v>41</v>
      </c>
      <c r="C21" s="9">
        <v>36</v>
      </c>
      <c r="D21" s="9">
        <v>0.316</v>
      </c>
      <c r="E21" s="6">
        <f t="shared" si="0"/>
        <v>2.7005738719477888E-4</v>
      </c>
      <c r="F21" s="6">
        <f t="shared" si="1"/>
        <v>7.2930992378470723E-8</v>
      </c>
      <c r="G21" s="9">
        <v>49</v>
      </c>
      <c r="H21" s="9">
        <v>0</v>
      </c>
      <c r="I21" s="9">
        <v>3</v>
      </c>
      <c r="J21" s="9">
        <v>6</v>
      </c>
      <c r="K21" s="9" t="s">
        <v>23</v>
      </c>
      <c r="L21" s="9">
        <v>6000</v>
      </c>
      <c r="M21" s="9">
        <v>60</v>
      </c>
      <c r="N21" s="10"/>
      <c r="O21" s="9">
        <v>1196</v>
      </c>
      <c r="P21" s="9">
        <v>-26</v>
      </c>
      <c r="Q21" s="9">
        <v>0</v>
      </c>
      <c r="R21" s="9">
        <v>278</v>
      </c>
      <c r="S21" s="9" t="s">
        <v>23</v>
      </c>
      <c r="T21" s="9">
        <v>4302</v>
      </c>
      <c r="U21" s="10"/>
      <c r="V21" s="9">
        <v>15758</v>
      </c>
      <c r="W21" s="9">
        <v>8</v>
      </c>
      <c r="X21" s="9">
        <v>0</v>
      </c>
      <c r="Y21" s="9">
        <v>1201</v>
      </c>
      <c r="Z21" s="9" t="s">
        <v>23</v>
      </c>
      <c r="AA21" s="9">
        <v>13121</v>
      </c>
      <c r="AE21" s="11"/>
    </row>
    <row r="22" spans="1:31" x14ac:dyDescent="0.3">
      <c r="A22" s="12" t="s">
        <v>42</v>
      </c>
      <c r="B22" s="5" t="s">
        <v>43</v>
      </c>
      <c r="C22" s="6">
        <v>34</v>
      </c>
      <c r="D22" s="6">
        <v>0.57399999999999995</v>
      </c>
      <c r="E22" s="6">
        <f t="shared" si="0"/>
        <v>2.550541990172912E-4</v>
      </c>
      <c r="F22" s="6">
        <f t="shared" si="1"/>
        <v>6.5052644436351987E-8</v>
      </c>
      <c r="G22" s="6"/>
      <c r="H22" s="6">
        <v>0</v>
      </c>
      <c r="I22" s="6">
        <v>5</v>
      </c>
      <c r="J22" s="6">
        <v>16</v>
      </c>
      <c r="K22" s="6" t="s">
        <v>23</v>
      </c>
      <c r="L22" s="6">
        <v>2125</v>
      </c>
      <c r="M22" s="6">
        <v>11</v>
      </c>
      <c r="N22" s="7"/>
      <c r="O22" s="6">
        <v>4888</v>
      </c>
      <c r="P22" s="6">
        <v>23</v>
      </c>
      <c r="Q22" s="6">
        <v>2</v>
      </c>
      <c r="R22" s="6">
        <v>4683</v>
      </c>
      <c r="S22" s="6" t="s">
        <v>23</v>
      </c>
      <c r="T22" s="6">
        <v>1044</v>
      </c>
      <c r="U22" s="7"/>
      <c r="V22" s="6">
        <v>10553</v>
      </c>
      <c r="W22" s="6">
        <v>11</v>
      </c>
      <c r="X22" s="6">
        <v>3</v>
      </c>
      <c r="Y22" s="6">
        <v>4311</v>
      </c>
      <c r="Z22" s="6" t="s">
        <v>23</v>
      </c>
      <c r="AA22" s="6">
        <v>2448</v>
      </c>
      <c r="AE22" s="11"/>
    </row>
    <row r="23" spans="1:31" ht="21.6" x14ac:dyDescent="0.3">
      <c r="A23" s="13" t="s">
        <v>44</v>
      </c>
      <c r="B23" s="8" t="s">
        <v>45</v>
      </c>
      <c r="C23" s="9">
        <v>24</v>
      </c>
      <c r="D23" s="9">
        <v>0.54800000000000004</v>
      </c>
      <c r="E23" s="6">
        <f t="shared" si="0"/>
        <v>1.800382581298526E-4</v>
      </c>
      <c r="F23" s="6">
        <f t="shared" si="1"/>
        <v>3.2413774390431435E-8</v>
      </c>
      <c r="G23" s="9"/>
      <c r="H23" s="9">
        <v>1</v>
      </c>
      <c r="I23" s="9">
        <v>10</v>
      </c>
      <c r="J23" s="9">
        <v>8</v>
      </c>
      <c r="K23" s="9" t="s">
        <v>23</v>
      </c>
      <c r="L23" s="9">
        <v>3000</v>
      </c>
      <c r="M23" s="9">
        <v>36</v>
      </c>
      <c r="N23" s="10"/>
      <c r="O23" s="9">
        <v>968</v>
      </c>
      <c r="P23" s="9">
        <v>21</v>
      </c>
      <c r="Q23" s="9">
        <v>0</v>
      </c>
      <c r="R23" s="9">
        <v>512</v>
      </c>
      <c r="S23" s="9" t="s">
        <v>23</v>
      </c>
      <c r="T23" s="9">
        <v>1891</v>
      </c>
      <c r="U23" s="10"/>
      <c r="V23" s="9">
        <v>4230</v>
      </c>
      <c r="W23" s="9">
        <v>-14</v>
      </c>
      <c r="X23" s="9">
        <v>1</v>
      </c>
      <c r="Y23" s="9">
        <v>5005</v>
      </c>
      <c r="Z23" s="9" t="s">
        <v>23</v>
      </c>
      <c r="AA23" s="9">
        <v>845</v>
      </c>
      <c r="AE23" s="11"/>
    </row>
    <row r="24" spans="1:31" x14ac:dyDescent="0.3">
      <c r="A24" s="12" t="s">
        <v>46</v>
      </c>
      <c r="B24" s="22" t="s">
        <v>47</v>
      </c>
      <c r="C24" s="6">
        <v>22</v>
      </c>
      <c r="D24" s="6"/>
      <c r="E24" s="6">
        <f t="shared" si="0"/>
        <v>1.6503506995236487E-4</v>
      </c>
      <c r="F24" s="6">
        <f t="shared" si="1"/>
        <v>2.7236574314181968E-8</v>
      </c>
      <c r="G24" s="6">
        <v>-8</v>
      </c>
      <c r="H24" s="6">
        <v>0</v>
      </c>
      <c r="I24" s="6">
        <v>0</v>
      </c>
      <c r="J24" s="6">
        <v>1</v>
      </c>
      <c r="K24" s="6" t="s">
        <v>23</v>
      </c>
      <c r="L24" s="6">
        <v>22000</v>
      </c>
      <c r="M24" s="6">
        <v>6</v>
      </c>
      <c r="N24" s="7"/>
      <c r="O24" s="6">
        <v>4363</v>
      </c>
      <c r="P24" s="6">
        <v>76</v>
      </c>
      <c r="Q24" s="6">
        <v>2</v>
      </c>
      <c r="R24" s="6">
        <v>57</v>
      </c>
      <c r="S24" s="6" t="s">
        <v>23</v>
      </c>
      <c r="T24" s="6">
        <v>76544</v>
      </c>
      <c r="U24" s="7"/>
      <c r="V24" s="6">
        <v>7705</v>
      </c>
      <c r="W24" s="6">
        <v>-3</v>
      </c>
      <c r="X24" s="6">
        <v>3</v>
      </c>
      <c r="Y24" s="6">
        <v>293</v>
      </c>
      <c r="Z24" s="6" t="s">
        <v>23</v>
      </c>
      <c r="AA24" s="6">
        <v>26297</v>
      </c>
      <c r="AE24" s="11"/>
    </row>
    <row r="25" spans="1:31" ht="21.6" x14ac:dyDescent="0.3">
      <c r="A25" s="13" t="s">
        <v>48</v>
      </c>
      <c r="B25" s="22" t="s">
        <v>49</v>
      </c>
      <c r="C25" s="9">
        <v>8</v>
      </c>
      <c r="D25" s="9"/>
      <c r="E25" s="6">
        <f t="shared" si="0"/>
        <v>6.0012752709950868E-5</v>
      </c>
      <c r="F25" s="6">
        <f t="shared" si="1"/>
        <v>3.6015304878257152E-9</v>
      </c>
      <c r="G25" s="9"/>
      <c r="H25" s="9">
        <v>0</v>
      </c>
      <c r="I25" s="9">
        <v>15</v>
      </c>
      <c r="J25" s="9">
        <v>1</v>
      </c>
      <c r="K25" s="9" t="s">
        <v>23</v>
      </c>
      <c r="L25" s="9">
        <v>8000</v>
      </c>
      <c r="M25" s="9">
        <v>39</v>
      </c>
      <c r="N25" s="10"/>
      <c r="O25" s="9">
        <v>2326</v>
      </c>
      <c r="P25" s="9">
        <v>-18</v>
      </c>
      <c r="Q25" s="9">
        <v>0</v>
      </c>
      <c r="R25" s="9">
        <v>467</v>
      </c>
      <c r="S25" s="9" t="s">
        <v>23</v>
      </c>
      <c r="T25" s="9">
        <v>4981</v>
      </c>
      <c r="U25" s="10"/>
      <c r="V25" s="9">
        <v>41908</v>
      </c>
      <c r="W25" s="9">
        <v>11</v>
      </c>
      <c r="X25" s="9">
        <v>2</v>
      </c>
      <c r="Y25" s="9">
        <v>3110</v>
      </c>
      <c r="Z25" s="9" t="s">
        <v>23</v>
      </c>
      <c r="AA25" s="9">
        <v>13475</v>
      </c>
      <c r="AE25" s="11"/>
    </row>
    <row r="26" spans="1:31" ht="21.6" x14ac:dyDescent="0.3">
      <c r="A26" s="12" t="s">
        <v>50</v>
      </c>
      <c r="B26" s="22" t="s">
        <v>51</v>
      </c>
      <c r="C26" s="6">
        <v>1</v>
      </c>
      <c r="D26" s="6"/>
      <c r="E26" s="6">
        <f t="shared" si="0"/>
        <v>7.5015940887438584E-6</v>
      </c>
      <c r="F26" s="6">
        <f t="shared" si="1"/>
        <v>5.62739138722768E-11</v>
      </c>
      <c r="G26" s="6">
        <v>-25</v>
      </c>
      <c r="H26" s="6">
        <v>0</v>
      </c>
      <c r="I26" s="6">
        <v>5</v>
      </c>
      <c r="J26" s="6">
        <v>0</v>
      </c>
      <c r="K26" s="6" t="s">
        <v>23</v>
      </c>
      <c r="L26" s="6"/>
      <c r="M26" s="6">
        <v>94</v>
      </c>
      <c r="N26" s="7"/>
      <c r="O26" s="6">
        <v>16440</v>
      </c>
      <c r="P26" s="6">
        <v>47</v>
      </c>
      <c r="Q26" s="6">
        <v>3</v>
      </c>
      <c r="R26" s="6">
        <v>2349</v>
      </c>
      <c r="S26" s="6" t="s">
        <v>23</v>
      </c>
      <c r="T26" s="6">
        <v>6999</v>
      </c>
      <c r="U26" s="7"/>
      <c r="V26" s="6">
        <v>1869</v>
      </c>
      <c r="W26" s="6">
        <v>0</v>
      </c>
      <c r="X26" s="6">
        <v>0</v>
      </c>
      <c r="Y26" s="6">
        <v>134</v>
      </c>
      <c r="Z26" s="6" t="s">
        <v>23</v>
      </c>
      <c r="AA26" s="6">
        <v>13948</v>
      </c>
      <c r="AE26" s="11"/>
    </row>
    <row r="27" spans="1:31" ht="21.6" x14ac:dyDescent="0.3">
      <c r="A27" s="13" t="s">
        <v>52</v>
      </c>
      <c r="B27" s="8" t="s">
        <v>53</v>
      </c>
      <c r="C27" s="9">
        <v>0</v>
      </c>
      <c r="D27" s="9"/>
      <c r="E27" s="6">
        <f t="shared" si="0"/>
        <v>0</v>
      </c>
      <c r="F27" s="6">
        <f t="shared" si="1"/>
        <v>0</v>
      </c>
      <c r="G27" s="9"/>
      <c r="H27" s="9">
        <v>0</v>
      </c>
      <c r="I27" s="9">
        <v>5</v>
      </c>
      <c r="J27" s="9"/>
      <c r="K27" s="9"/>
      <c r="L27" s="9"/>
      <c r="M27" s="9">
        <v>45</v>
      </c>
      <c r="N27" s="10"/>
      <c r="O27" s="9">
        <v>436</v>
      </c>
      <c r="P27" s="9">
        <v>150</v>
      </c>
      <c r="Q27" s="9">
        <v>1</v>
      </c>
      <c r="R27" s="9">
        <v>55</v>
      </c>
      <c r="S27" s="9" t="s">
        <v>23</v>
      </c>
      <c r="T27" s="9">
        <v>7927</v>
      </c>
      <c r="U27" s="10"/>
      <c r="V27" s="9">
        <v>63</v>
      </c>
      <c r="W27" s="9">
        <v>-57</v>
      </c>
      <c r="X27" s="9">
        <v>0</v>
      </c>
      <c r="Y27" s="9">
        <v>2</v>
      </c>
      <c r="Z27" s="9" t="s">
        <v>23</v>
      </c>
      <c r="AA27" s="9">
        <v>31500</v>
      </c>
      <c r="AE27" s="11"/>
    </row>
    <row r="28" spans="1:31" ht="21.6" x14ac:dyDescent="0.3">
      <c r="A28" s="12" t="s">
        <v>54</v>
      </c>
      <c r="B28" s="5" t="s">
        <v>55</v>
      </c>
      <c r="C28" s="6">
        <v>0</v>
      </c>
      <c r="D28" s="6"/>
      <c r="E28" s="6">
        <f t="shared" si="0"/>
        <v>0</v>
      </c>
      <c r="F28" s="6">
        <f t="shared" si="1"/>
        <v>0</v>
      </c>
      <c r="G28" s="6"/>
      <c r="H28" s="6">
        <v>0</v>
      </c>
      <c r="I28" s="6"/>
      <c r="J28" s="6"/>
      <c r="K28" s="6"/>
      <c r="L28" s="6"/>
      <c r="M28" s="6"/>
      <c r="N28" s="7"/>
      <c r="O28" s="6">
        <v>0</v>
      </c>
      <c r="P28" s="6"/>
      <c r="Q28" s="6">
        <v>0</v>
      </c>
      <c r="R28" s="6"/>
      <c r="S28" s="6"/>
      <c r="T28" s="6"/>
      <c r="U28" s="7"/>
      <c r="V28" s="6">
        <v>25</v>
      </c>
      <c r="W28" s="6">
        <v>90</v>
      </c>
      <c r="X28" s="6">
        <v>1</v>
      </c>
      <c r="Y28" s="6">
        <v>0</v>
      </c>
      <c r="Z28" s="6"/>
      <c r="AA28" s="6"/>
      <c r="AE28" s="11"/>
    </row>
    <row r="29" spans="1:31" ht="21.6" x14ac:dyDescent="0.3">
      <c r="A29" s="13" t="s">
        <v>56</v>
      </c>
      <c r="B29" s="8" t="s">
        <v>57</v>
      </c>
      <c r="C29" s="9">
        <v>0</v>
      </c>
      <c r="D29" s="9"/>
      <c r="E29" s="6">
        <f t="shared" si="0"/>
        <v>0</v>
      </c>
      <c r="F29" s="6">
        <f t="shared" si="1"/>
        <v>0</v>
      </c>
      <c r="G29" s="9"/>
      <c r="H29" s="9">
        <v>0</v>
      </c>
      <c r="I29" s="9">
        <v>3</v>
      </c>
      <c r="J29" s="9"/>
      <c r="K29" s="9"/>
      <c r="L29" s="9"/>
      <c r="M29" s="9">
        <v>46</v>
      </c>
      <c r="N29" s="10"/>
      <c r="O29" s="9">
        <v>95</v>
      </c>
      <c r="P29" s="9">
        <v>-14</v>
      </c>
      <c r="Q29" s="9">
        <v>1</v>
      </c>
      <c r="R29" s="9">
        <v>4</v>
      </c>
      <c r="S29" s="9"/>
      <c r="T29" s="9">
        <v>23750</v>
      </c>
      <c r="U29" s="10"/>
      <c r="V29" s="9">
        <v>907</v>
      </c>
      <c r="W29" s="9">
        <v>6</v>
      </c>
      <c r="X29" s="9">
        <v>29</v>
      </c>
      <c r="Y29" s="9">
        <v>15</v>
      </c>
      <c r="Z29" s="9"/>
      <c r="AA29" s="9">
        <v>60467</v>
      </c>
      <c r="AE29" s="11"/>
    </row>
    <row r="30" spans="1:31" ht="21.6" x14ac:dyDescent="0.3">
      <c r="A30" s="12" t="s">
        <v>58</v>
      </c>
      <c r="B30" s="5" t="s">
        <v>59</v>
      </c>
      <c r="C30" s="6">
        <v>0</v>
      </c>
      <c r="D30" s="6"/>
      <c r="E30" s="6">
        <f t="shared" si="0"/>
        <v>0</v>
      </c>
      <c r="F30" s="6">
        <f t="shared" si="1"/>
        <v>0</v>
      </c>
      <c r="G30" s="6"/>
      <c r="H30" s="6">
        <v>0</v>
      </c>
      <c r="I30" s="6">
        <v>3</v>
      </c>
      <c r="J30" s="6"/>
      <c r="K30" s="6"/>
      <c r="L30" s="6"/>
      <c r="M30" s="6">
        <v>34</v>
      </c>
      <c r="N30" s="7"/>
      <c r="O30" s="6">
        <v>107</v>
      </c>
      <c r="P30" s="6">
        <v>-35</v>
      </c>
      <c r="Q30" s="6">
        <v>0</v>
      </c>
      <c r="R30" s="6">
        <v>16</v>
      </c>
      <c r="S30" s="6" t="s">
        <v>23</v>
      </c>
      <c r="T30" s="6">
        <v>6688</v>
      </c>
      <c r="U30" s="7"/>
      <c r="V30" s="6">
        <v>56</v>
      </c>
      <c r="W30" s="6">
        <v>6</v>
      </c>
      <c r="X30" s="6">
        <v>0</v>
      </c>
      <c r="Y30" s="6">
        <v>4</v>
      </c>
      <c r="Z30" s="6" t="s">
        <v>23</v>
      </c>
      <c r="AA30" s="6">
        <v>14000</v>
      </c>
      <c r="AE30" s="11"/>
    </row>
    <row r="31" spans="1:31" ht="21.6" x14ac:dyDescent="0.3">
      <c r="A31" s="13" t="s">
        <v>60</v>
      </c>
      <c r="B31" s="8" t="s">
        <v>61</v>
      </c>
      <c r="C31" s="9">
        <v>0</v>
      </c>
      <c r="D31" s="9"/>
      <c r="E31" s="6">
        <f t="shared" si="0"/>
        <v>0</v>
      </c>
      <c r="F31" s="6">
        <f t="shared" si="1"/>
        <v>0</v>
      </c>
      <c r="G31" s="9"/>
      <c r="H31" s="9">
        <v>0</v>
      </c>
      <c r="I31" s="9"/>
      <c r="J31" s="9"/>
      <c r="K31" s="9"/>
      <c r="L31" s="9"/>
      <c r="M31" s="9"/>
      <c r="N31" s="10"/>
      <c r="O31" s="9">
        <v>0</v>
      </c>
      <c r="P31" s="9"/>
      <c r="Q31" s="9">
        <v>0</v>
      </c>
      <c r="R31" s="9"/>
      <c r="S31" s="9"/>
      <c r="T31" s="9"/>
      <c r="U31" s="10"/>
      <c r="V31" s="9">
        <v>139</v>
      </c>
      <c r="W31" s="9">
        <v>-58</v>
      </c>
      <c r="X31" s="9">
        <v>2</v>
      </c>
      <c r="Y31" s="9">
        <v>10</v>
      </c>
      <c r="Z31" s="9"/>
      <c r="AA31" s="9">
        <v>13900</v>
      </c>
      <c r="AE31" s="11"/>
    </row>
    <row r="32" spans="1:31" ht="21.6" x14ac:dyDescent="0.3">
      <c r="A32" s="12" t="s">
        <v>62</v>
      </c>
      <c r="B32" s="5" t="s">
        <v>63</v>
      </c>
      <c r="C32" s="6">
        <v>0</v>
      </c>
      <c r="D32" s="6"/>
      <c r="E32" s="6">
        <f t="shared" si="0"/>
        <v>0</v>
      </c>
      <c r="F32" s="6">
        <f t="shared" si="1"/>
        <v>0</v>
      </c>
      <c r="G32" s="6"/>
      <c r="H32" s="6">
        <v>0</v>
      </c>
      <c r="I32" s="6">
        <v>7</v>
      </c>
      <c r="J32" s="6"/>
      <c r="K32" s="6"/>
      <c r="L32" s="6"/>
      <c r="M32" s="6">
        <v>118</v>
      </c>
      <c r="N32" s="7"/>
      <c r="O32" s="6">
        <v>1871</v>
      </c>
      <c r="P32" s="6">
        <v>-15</v>
      </c>
      <c r="Q32" s="6">
        <v>1</v>
      </c>
      <c r="R32" s="6">
        <v>911</v>
      </c>
      <c r="S32" s="6"/>
      <c r="T32" s="6">
        <v>2054</v>
      </c>
      <c r="U32" s="7"/>
      <c r="V32" s="6">
        <v>30413</v>
      </c>
      <c r="W32" s="6">
        <v>7</v>
      </c>
      <c r="X32" s="6">
        <v>11</v>
      </c>
      <c r="Y32" s="6">
        <v>4364</v>
      </c>
      <c r="Z32" s="6"/>
      <c r="AA32" s="6">
        <v>6969</v>
      </c>
      <c r="AE32" s="11"/>
    </row>
    <row r="33" spans="1:31" ht="21.6" x14ac:dyDescent="0.3">
      <c r="A33" s="13" t="s">
        <v>64</v>
      </c>
      <c r="B33" s="8" t="s">
        <v>65</v>
      </c>
      <c r="C33" s="9">
        <v>0</v>
      </c>
      <c r="D33" s="9"/>
      <c r="E33" s="6">
        <f t="shared" si="0"/>
        <v>0</v>
      </c>
      <c r="F33" s="6">
        <f t="shared" si="1"/>
        <v>0</v>
      </c>
      <c r="G33" s="9"/>
      <c r="H33" s="9">
        <v>0</v>
      </c>
      <c r="I33" s="9"/>
      <c r="J33" s="9"/>
      <c r="K33" s="9"/>
      <c r="L33" s="9"/>
      <c r="M33" s="9"/>
      <c r="N33" s="10"/>
      <c r="O33" s="9">
        <v>0</v>
      </c>
      <c r="P33" s="9"/>
      <c r="Q33" s="9">
        <v>0</v>
      </c>
      <c r="R33" s="9"/>
      <c r="S33" s="9"/>
      <c r="T33" s="9"/>
      <c r="U33" s="10"/>
      <c r="V33" s="9">
        <v>402</v>
      </c>
      <c r="W33" s="9">
        <v>7</v>
      </c>
      <c r="X33" s="9">
        <v>2</v>
      </c>
      <c r="Y33" s="9">
        <v>57</v>
      </c>
      <c r="Z33" s="9"/>
      <c r="AA33" s="9">
        <v>7053</v>
      </c>
      <c r="AE33" s="11"/>
    </row>
    <row r="34" spans="1:31" x14ac:dyDescent="0.3">
      <c r="A34" s="12" t="s">
        <v>66</v>
      </c>
      <c r="B34" s="5" t="s">
        <v>67</v>
      </c>
      <c r="C34" s="6">
        <v>0</v>
      </c>
      <c r="D34" s="6"/>
      <c r="E34" s="6">
        <f t="shared" si="0"/>
        <v>0</v>
      </c>
      <c r="F34" s="6">
        <f t="shared" si="1"/>
        <v>0</v>
      </c>
      <c r="G34" s="6"/>
      <c r="H34" s="6">
        <v>0</v>
      </c>
      <c r="I34" s="6">
        <v>2</v>
      </c>
      <c r="J34" s="6"/>
      <c r="K34" s="6"/>
      <c r="L34" s="6"/>
      <c r="M34" s="6">
        <v>22</v>
      </c>
      <c r="N34" s="7"/>
      <c r="O34" s="6">
        <v>1</v>
      </c>
      <c r="P34" s="6">
        <v>-44</v>
      </c>
      <c r="Q34" s="6">
        <v>0</v>
      </c>
      <c r="R34" s="6">
        <v>1</v>
      </c>
      <c r="S34" s="6"/>
      <c r="T34" s="6">
        <v>1000</v>
      </c>
      <c r="U34" s="7"/>
      <c r="V34" s="6">
        <v>16885</v>
      </c>
      <c r="W34" s="6">
        <v>11</v>
      </c>
      <c r="X34" s="6">
        <v>5</v>
      </c>
      <c r="Y34" s="6">
        <v>1932</v>
      </c>
      <c r="Z34" s="6"/>
      <c r="AA34" s="6">
        <v>8740</v>
      </c>
      <c r="AE34" s="11"/>
    </row>
    <row r="35" spans="1:31" x14ac:dyDescent="0.3">
      <c r="A35" s="13" t="s">
        <v>68</v>
      </c>
      <c r="B35" s="8" t="s">
        <v>69</v>
      </c>
      <c r="C35" s="9">
        <v>0</v>
      </c>
      <c r="D35" s="9"/>
      <c r="E35" s="6">
        <f t="shared" si="0"/>
        <v>0</v>
      </c>
      <c r="F35" s="6">
        <f t="shared" si="1"/>
        <v>0</v>
      </c>
      <c r="G35" s="9"/>
      <c r="H35" s="9">
        <v>0</v>
      </c>
      <c r="I35" s="9">
        <v>3</v>
      </c>
      <c r="J35" s="9"/>
      <c r="K35" s="9"/>
      <c r="L35" s="9"/>
      <c r="M35" s="9">
        <v>20</v>
      </c>
      <c r="N35" s="10"/>
      <c r="O35" s="9">
        <v>26</v>
      </c>
      <c r="P35" s="9"/>
      <c r="Q35" s="9">
        <v>0</v>
      </c>
      <c r="R35" s="9">
        <v>4</v>
      </c>
      <c r="S35" s="9"/>
      <c r="T35" s="9">
        <v>6500</v>
      </c>
      <c r="U35" s="10"/>
      <c r="V35" s="9">
        <v>156</v>
      </c>
      <c r="W35" s="9">
        <v>-34</v>
      </c>
      <c r="X35" s="9">
        <v>0</v>
      </c>
      <c r="Y35" s="9">
        <v>28</v>
      </c>
      <c r="Z35" s="9"/>
      <c r="AA35" s="9">
        <v>5571</v>
      </c>
      <c r="AE35" s="11"/>
    </row>
    <row r="36" spans="1:31" x14ac:dyDescent="0.3">
      <c r="A36" s="12" t="s">
        <v>70</v>
      </c>
      <c r="B36" s="5" t="s">
        <v>71</v>
      </c>
      <c r="C36" s="6">
        <v>0</v>
      </c>
      <c r="D36" s="6"/>
      <c r="E36" s="6">
        <f t="shared" si="0"/>
        <v>0</v>
      </c>
      <c r="F36" s="6">
        <f t="shared" si="1"/>
        <v>0</v>
      </c>
      <c r="G36" s="6"/>
      <c r="H36" s="6">
        <v>0</v>
      </c>
      <c r="I36" s="6"/>
      <c r="J36" s="6"/>
      <c r="K36" s="6"/>
      <c r="L36" s="6"/>
      <c r="M36" s="6"/>
      <c r="N36" s="7"/>
      <c r="O36" s="6">
        <v>0</v>
      </c>
      <c r="P36" s="6"/>
      <c r="Q36" s="6">
        <v>0</v>
      </c>
      <c r="R36" s="6"/>
      <c r="S36" s="6"/>
      <c r="T36" s="6"/>
      <c r="U36" s="7"/>
      <c r="V36" s="6">
        <v>1</v>
      </c>
      <c r="W36" s="6">
        <v>-70</v>
      </c>
      <c r="X36" s="6">
        <v>0</v>
      </c>
      <c r="Y36" s="6">
        <v>0</v>
      </c>
      <c r="Z36" s="6"/>
      <c r="AA36" s="6"/>
      <c r="AE36" s="11"/>
    </row>
    <row r="37" spans="1:31" ht="21.6" x14ac:dyDescent="0.3">
      <c r="A37" s="13" t="s">
        <v>72</v>
      </c>
      <c r="B37" s="8" t="s">
        <v>73</v>
      </c>
      <c r="C37" s="9">
        <v>0</v>
      </c>
      <c r="D37" s="9"/>
      <c r="E37" s="6">
        <f t="shared" si="0"/>
        <v>0</v>
      </c>
      <c r="F37" s="6">
        <f t="shared" si="1"/>
        <v>0</v>
      </c>
      <c r="G37" s="9"/>
      <c r="H37" s="9">
        <v>0</v>
      </c>
      <c r="I37" s="9">
        <v>3</v>
      </c>
      <c r="J37" s="9"/>
      <c r="K37" s="9"/>
      <c r="L37" s="9"/>
      <c r="M37" s="9">
        <v>39</v>
      </c>
      <c r="N37" s="10"/>
      <c r="O37" s="9">
        <v>0</v>
      </c>
      <c r="P37" s="9"/>
      <c r="Q37" s="9">
        <v>0</v>
      </c>
      <c r="R37" s="9"/>
      <c r="S37" s="9" t="s">
        <v>23</v>
      </c>
      <c r="T37" s="9"/>
      <c r="U37" s="10"/>
      <c r="V37" s="9">
        <v>4291</v>
      </c>
      <c r="W37" s="9">
        <v>22</v>
      </c>
      <c r="X37" s="9">
        <v>2</v>
      </c>
      <c r="Y37" s="9">
        <v>493</v>
      </c>
      <c r="Z37" s="9" t="s">
        <v>23</v>
      </c>
      <c r="AA37" s="9">
        <v>8704</v>
      </c>
      <c r="AE37" s="11"/>
    </row>
    <row r="38" spans="1:31" ht="21.6" x14ac:dyDescent="0.3">
      <c r="A38" s="12" t="s">
        <v>74</v>
      </c>
      <c r="B38" s="5" t="s">
        <v>75</v>
      </c>
      <c r="C38" s="6">
        <v>0</v>
      </c>
      <c r="D38" s="6"/>
      <c r="E38" s="6">
        <f t="shared" si="0"/>
        <v>0</v>
      </c>
      <c r="F38" s="6">
        <f t="shared" si="1"/>
        <v>0</v>
      </c>
      <c r="G38" s="6"/>
      <c r="H38" s="6">
        <v>0</v>
      </c>
      <c r="I38" s="6">
        <v>3</v>
      </c>
      <c r="J38" s="6"/>
      <c r="K38" s="6"/>
      <c r="L38" s="6"/>
      <c r="M38" s="6">
        <v>42</v>
      </c>
      <c r="N38" s="7"/>
      <c r="O38" s="6">
        <v>48</v>
      </c>
      <c r="P38" s="6">
        <v>-33</v>
      </c>
      <c r="Q38" s="6">
        <v>0</v>
      </c>
      <c r="R38" s="6">
        <v>2</v>
      </c>
      <c r="S38" s="6" t="s">
        <v>23</v>
      </c>
      <c r="T38" s="6">
        <v>24000</v>
      </c>
      <c r="U38" s="7"/>
      <c r="V38" s="6">
        <v>64783</v>
      </c>
      <c r="W38" s="6">
        <v>13</v>
      </c>
      <c r="X38" s="6">
        <v>5</v>
      </c>
      <c r="Y38" s="6">
        <v>2432</v>
      </c>
      <c r="Z38" s="6" t="s">
        <v>23</v>
      </c>
      <c r="AA38" s="6">
        <v>26638</v>
      </c>
      <c r="AE38" s="11"/>
    </row>
    <row r="39" spans="1:31" ht="21.6" x14ac:dyDescent="0.3">
      <c r="A39" s="13" t="s">
        <v>76</v>
      </c>
      <c r="B39" s="8" t="s">
        <v>77</v>
      </c>
      <c r="C39" s="9">
        <v>0</v>
      </c>
      <c r="D39" s="9"/>
      <c r="E39" s="6">
        <f t="shared" si="0"/>
        <v>0</v>
      </c>
      <c r="F39" s="6">
        <f t="shared" si="1"/>
        <v>0</v>
      </c>
      <c r="G39" s="9"/>
      <c r="H39" s="9">
        <v>0</v>
      </c>
      <c r="I39" s="9">
        <v>3</v>
      </c>
      <c r="J39" s="9"/>
      <c r="K39" s="9"/>
      <c r="L39" s="9"/>
      <c r="M39" s="9">
        <v>42</v>
      </c>
      <c r="N39" s="10"/>
      <c r="O39" s="9">
        <v>369</v>
      </c>
      <c r="P39" s="9">
        <v>101</v>
      </c>
      <c r="Q39" s="9">
        <v>1</v>
      </c>
      <c r="R39" s="9">
        <v>44</v>
      </c>
      <c r="S39" s="9" t="s">
        <v>23</v>
      </c>
      <c r="T39" s="9">
        <v>8386</v>
      </c>
      <c r="U39" s="10"/>
      <c r="V39" s="9">
        <v>3961</v>
      </c>
      <c r="W39" s="9">
        <v>5</v>
      </c>
      <c r="X39" s="9">
        <v>2</v>
      </c>
      <c r="Y39" s="9">
        <v>1150</v>
      </c>
      <c r="Z39" s="9" t="s">
        <v>23</v>
      </c>
      <c r="AA39" s="9">
        <v>3444</v>
      </c>
      <c r="AE39" s="11"/>
    </row>
    <row r="40" spans="1:31" ht="21.6" x14ac:dyDescent="0.3">
      <c r="A40" s="12" t="s">
        <v>78</v>
      </c>
      <c r="B40" s="5" t="s">
        <v>79</v>
      </c>
      <c r="C40" s="6">
        <v>0</v>
      </c>
      <c r="D40" s="6"/>
      <c r="E40" s="6">
        <f t="shared" si="0"/>
        <v>0</v>
      </c>
      <c r="F40" s="6">
        <f t="shared" si="1"/>
        <v>0</v>
      </c>
      <c r="G40" s="6"/>
      <c r="H40" s="6">
        <v>0</v>
      </c>
      <c r="I40" s="6">
        <v>5</v>
      </c>
      <c r="J40" s="6"/>
      <c r="K40" s="6"/>
      <c r="L40" s="6"/>
      <c r="M40" s="6">
        <v>22</v>
      </c>
      <c r="N40" s="7"/>
      <c r="O40" s="6">
        <v>4</v>
      </c>
      <c r="P40" s="6">
        <v>-36</v>
      </c>
      <c r="Q40" s="6">
        <v>0</v>
      </c>
      <c r="R40" s="6">
        <v>1</v>
      </c>
      <c r="S40" s="6" t="s">
        <v>23</v>
      </c>
      <c r="T40" s="6">
        <v>4000</v>
      </c>
      <c r="U40" s="7"/>
      <c r="V40" s="6">
        <v>33370</v>
      </c>
      <c r="W40" s="6">
        <v>-16</v>
      </c>
      <c r="X40" s="6">
        <v>11</v>
      </c>
      <c r="Y40" s="6">
        <v>19683</v>
      </c>
      <c r="Z40" s="6" t="s">
        <v>23</v>
      </c>
      <c r="AA40" s="6">
        <v>1695</v>
      </c>
      <c r="AE40" s="11"/>
    </row>
    <row r="41" spans="1:31" x14ac:dyDescent="0.3">
      <c r="A41" s="13" t="s">
        <v>80</v>
      </c>
      <c r="B41" s="8" t="s">
        <v>81</v>
      </c>
      <c r="C41" s="9">
        <v>0</v>
      </c>
      <c r="D41" s="9"/>
      <c r="E41" s="6">
        <f t="shared" si="0"/>
        <v>0</v>
      </c>
      <c r="F41" s="6">
        <f t="shared" si="1"/>
        <v>0</v>
      </c>
      <c r="G41" s="9"/>
      <c r="H41" s="9">
        <v>0</v>
      </c>
      <c r="I41" s="9">
        <v>5</v>
      </c>
      <c r="J41" s="9"/>
      <c r="K41" s="9"/>
      <c r="L41" s="9"/>
      <c r="M41" s="9">
        <v>31</v>
      </c>
      <c r="N41" s="10"/>
      <c r="O41" s="9">
        <v>69</v>
      </c>
      <c r="P41" s="9"/>
      <c r="Q41" s="9">
        <v>0</v>
      </c>
      <c r="R41" s="9">
        <v>7</v>
      </c>
      <c r="S41" s="9" t="s">
        <v>23</v>
      </c>
      <c r="T41" s="9">
        <v>9857</v>
      </c>
      <c r="U41" s="10"/>
      <c r="V41" s="9">
        <v>4531</v>
      </c>
      <c r="W41" s="9">
        <v>7</v>
      </c>
      <c r="X41" s="9">
        <v>2</v>
      </c>
      <c r="Y41" s="9">
        <v>827</v>
      </c>
      <c r="Z41" s="9" t="s">
        <v>23</v>
      </c>
      <c r="AA41" s="9">
        <v>5479</v>
      </c>
      <c r="AE41" s="11"/>
    </row>
    <row r="42" spans="1:31" ht="21.6" x14ac:dyDescent="0.3">
      <c r="A42" s="12" t="s">
        <v>82</v>
      </c>
      <c r="B42" s="5" t="s">
        <v>83</v>
      </c>
      <c r="C42" s="6">
        <v>0</v>
      </c>
      <c r="D42" s="6"/>
      <c r="E42" s="6">
        <f t="shared" si="0"/>
        <v>0</v>
      </c>
      <c r="F42" s="6">
        <f t="shared" si="1"/>
        <v>0</v>
      </c>
      <c r="G42" s="6"/>
      <c r="H42" s="6">
        <v>0</v>
      </c>
      <c r="I42" s="6">
        <v>5</v>
      </c>
      <c r="J42" s="6"/>
      <c r="K42" s="6"/>
      <c r="L42" s="6"/>
      <c r="M42" s="6">
        <v>31</v>
      </c>
      <c r="N42" s="7"/>
      <c r="O42" s="6">
        <v>12670</v>
      </c>
      <c r="P42" s="6">
        <v>-2</v>
      </c>
      <c r="Q42" s="6">
        <v>39</v>
      </c>
      <c r="R42" s="6">
        <v>6159</v>
      </c>
      <c r="S42" s="6" t="s">
        <v>23</v>
      </c>
      <c r="T42" s="6">
        <v>2057</v>
      </c>
      <c r="U42" s="7"/>
      <c r="V42" s="6">
        <v>284</v>
      </c>
      <c r="W42" s="6">
        <v>-16</v>
      </c>
      <c r="X42" s="6">
        <v>1</v>
      </c>
      <c r="Y42" s="6">
        <v>46</v>
      </c>
      <c r="Z42" s="6" t="s">
        <v>23</v>
      </c>
      <c r="AA42" s="6">
        <v>6174</v>
      </c>
      <c r="AE42" s="11"/>
    </row>
    <row r="43" spans="1:31" ht="21.6" x14ac:dyDescent="0.3">
      <c r="A43" s="13" t="s">
        <v>84</v>
      </c>
      <c r="B43" s="8" t="s">
        <v>85</v>
      </c>
      <c r="C43" s="9">
        <v>0</v>
      </c>
      <c r="D43" s="9"/>
      <c r="E43" s="6">
        <f t="shared" si="0"/>
        <v>0</v>
      </c>
      <c r="F43" s="6">
        <f t="shared" si="1"/>
        <v>0</v>
      </c>
      <c r="G43" s="9"/>
      <c r="H43" s="9">
        <v>0</v>
      </c>
      <c r="I43" s="9">
        <v>3</v>
      </c>
      <c r="J43" s="9"/>
      <c r="K43" s="9"/>
      <c r="L43" s="9"/>
      <c r="M43" s="9">
        <v>38</v>
      </c>
      <c r="N43" s="10"/>
      <c r="O43" s="9">
        <v>1290</v>
      </c>
      <c r="P43" s="9">
        <v>-23</v>
      </c>
      <c r="Q43" s="9">
        <v>0</v>
      </c>
      <c r="R43" s="9">
        <v>271</v>
      </c>
      <c r="S43" s="9"/>
      <c r="T43" s="9">
        <v>4760</v>
      </c>
      <c r="U43" s="10"/>
      <c r="V43" s="9">
        <v>23763</v>
      </c>
      <c r="W43" s="9">
        <v>16</v>
      </c>
      <c r="X43" s="9">
        <v>7</v>
      </c>
      <c r="Y43" s="9">
        <v>3256</v>
      </c>
      <c r="Z43" s="9"/>
      <c r="AA43" s="9">
        <v>7298</v>
      </c>
      <c r="AE43" s="11"/>
    </row>
    <row r="44" spans="1:31" ht="21.6" x14ac:dyDescent="0.3">
      <c r="A44" s="12" t="s">
        <v>86</v>
      </c>
      <c r="B44" s="5" t="s">
        <v>87</v>
      </c>
      <c r="C44" s="6">
        <v>0</v>
      </c>
      <c r="D44" s="6"/>
      <c r="E44" s="6">
        <f t="shared" si="0"/>
        <v>0</v>
      </c>
      <c r="F44" s="6">
        <f t="shared" si="1"/>
        <v>0</v>
      </c>
      <c r="G44" s="6"/>
      <c r="H44" s="6">
        <v>0</v>
      </c>
      <c r="I44" s="6"/>
      <c r="J44" s="6"/>
      <c r="K44" s="6"/>
      <c r="L44" s="6"/>
      <c r="M44" s="6"/>
      <c r="N44" s="7"/>
      <c r="O44" s="6">
        <v>0</v>
      </c>
      <c r="P44" s="6"/>
      <c r="Q44" s="6">
        <v>0</v>
      </c>
      <c r="R44" s="6"/>
      <c r="S44" s="6"/>
      <c r="T44" s="6"/>
      <c r="U44" s="7"/>
      <c r="V44" s="6">
        <v>5329</v>
      </c>
      <c r="W44" s="6">
        <v>-3</v>
      </c>
      <c r="X44" s="6">
        <v>15</v>
      </c>
      <c r="Y44" s="6">
        <v>2199</v>
      </c>
      <c r="Z44" s="6"/>
      <c r="AA44" s="6">
        <v>2423</v>
      </c>
      <c r="AE44" s="11"/>
    </row>
    <row r="45" spans="1:31" ht="21.6" x14ac:dyDescent="0.3">
      <c r="A45" s="13" t="s">
        <v>88</v>
      </c>
      <c r="B45" s="8" t="s">
        <v>89</v>
      </c>
      <c r="C45" s="9">
        <v>0</v>
      </c>
      <c r="D45" s="9"/>
      <c r="E45" s="6">
        <f t="shared" si="0"/>
        <v>0</v>
      </c>
      <c r="F45" s="6">
        <f t="shared" si="1"/>
        <v>0</v>
      </c>
      <c r="G45" s="9"/>
      <c r="H45" s="9">
        <v>0</v>
      </c>
      <c r="I45" s="9"/>
      <c r="J45" s="9"/>
      <c r="K45" s="9"/>
      <c r="L45" s="9"/>
      <c r="M45" s="9"/>
      <c r="N45" s="10"/>
      <c r="O45" s="9">
        <v>0</v>
      </c>
      <c r="P45" s="9"/>
      <c r="Q45" s="9">
        <v>0</v>
      </c>
      <c r="R45" s="9"/>
      <c r="S45" s="9"/>
      <c r="T45" s="9"/>
      <c r="U45" s="10"/>
      <c r="V45" s="9">
        <v>4456</v>
      </c>
      <c r="W45" s="9">
        <v>328</v>
      </c>
      <c r="X45" s="9">
        <v>1</v>
      </c>
      <c r="Y45" s="9">
        <v>594</v>
      </c>
      <c r="Z45" s="9"/>
      <c r="AA45" s="9">
        <v>7502</v>
      </c>
      <c r="AE45" s="11"/>
    </row>
    <row r="46" spans="1:31" ht="21.6" x14ac:dyDescent="0.3">
      <c r="A46" s="12" t="s">
        <v>90</v>
      </c>
      <c r="B46" s="5" t="s">
        <v>91</v>
      </c>
      <c r="C46" s="6">
        <v>0</v>
      </c>
      <c r="D46" s="6"/>
      <c r="E46" s="6">
        <f t="shared" si="0"/>
        <v>0</v>
      </c>
      <c r="F46" s="6">
        <f t="shared" si="1"/>
        <v>0</v>
      </c>
      <c r="G46" s="6"/>
      <c r="H46" s="6">
        <v>0</v>
      </c>
      <c r="I46" s="6">
        <v>7</v>
      </c>
      <c r="J46" s="6"/>
      <c r="K46" s="6"/>
      <c r="L46" s="6"/>
      <c r="M46" s="6">
        <v>24</v>
      </c>
      <c r="N46" s="7"/>
      <c r="O46" s="6">
        <v>15</v>
      </c>
      <c r="P46" s="6">
        <v>-33</v>
      </c>
      <c r="Q46" s="6">
        <v>0</v>
      </c>
      <c r="R46" s="6">
        <v>4</v>
      </c>
      <c r="S46" s="6" t="s">
        <v>23</v>
      </c>
      <c r="T46" s="6">
        <v>3750</v>
      </c>
      <c r="U46" s="7"/>
      <c r="V46" s="6">
        <v>91</v>
      </c>
      <c r="W46" s="6">
        <v>19</v>
      </c>
      <c r="X46" s="6">
        <v>0</v>
      </c>
      <c r="Y46" s="6">
        <v>7</v>
      </c>
      <c r="Z46" s="6" t="s">
        <v>23</v>
      </c>
      <c r="AA46" s="6">
        <v>13000</v>
      </c>
      <c r="AE46" s="11"/>
    </row>
    <row r="47" spans="1:31" ht="21.6" x14ac:dyDescent="0.3">
      <c r="A47" s="13" t="s">
        <v>92</v>
      </c>
      <c r="B47" s="8" t="s">
        <v>93</v>
      </c>
      <c r="C47" s="9">
        <v>0</v>
      </c>
      <c r="D47" s="9"/>
      <c r="E47" s="6">
        <f t="shared" si="0"/>
        <v>0</v>
      </c>
      <c r="F47" s="6">
        <f t="shared" si="1"/>
        <v>0</v>
      </c>
      <c r="G47" s="9"/>
      <c r="H47" s="9">
        <v>0</v>
      </c>
      <c r="I47" s="9">
        <v>8</v>
      </c>
      <c r="J47" s="9"/>
      <c r="K47" s="9"/>
      <c r="L47" s="9"/>
      <c r="M47" s="9">
        <v>178</v>
      </c>
      <c r="N47" s="10"/>
      <c r="O47" s="9">
        <v>651</v>
      </c>
      <c r="P47" s="9">
        <v>-42</v>
      </c>
      <c r="Q47" s="9">
        <v>1</v>
      </c>
      <c r="R47" s="9">
        <v>486</v>
      </c>
      <c r="S47" s="9"/>
      <c r="T47" s="9">
        <v>1340</v>
      </c>
      <c r="U47" s="10"/>
      <c r="V47" s="9">
        <v>1016</v>
      </c>
      <c r="W47" s="9">
        <v>30</v>
      </c>
      <c r="X47" s="9">
        <v>1</v>
      </c>
      <c r="Y47" s="9">
        <v>160</v>
      </c>
      <c r="Z47" s="9"/>
      <c r="AA47" s="9">
        <v>6350</v>
      </c>
      <c r="AE47" s="11"/>
    </row>
    <row r="48" spans="1:31" ht="21.6" x14ac:dyDescent="0.3">
      <c r="A48" s="12" t="s">
        <v>94</v>
      </c>
      <c r="B48" s="5" t="s">
        <v>95</v>
      </c>
      <c r="C48" s="6">
        <v>0</v>
      </c>
      <c r="D48" s="6"/>
      <c r="E48" s="6">
        <f t="shared" si="0"/>
        <v>0</v>
      </c>
      <c r="F48" s="6">
        <f t="shared" si="1"/>
        <v>0</v>
      </c>
      <c r="G48" s="6"/>
      <c r="H48" s="6">
        <v>0</v>
      </c>
      <c r="I48" s="6">
        <v>10</v>
      </c>
      <c r="J48" s="6"/>
      <c r="K48" s="6"/>
      <c r="L48" s="6"/>
      <c r="M48" s="6">
        <v>156</v>
      </c>
      <c r="N48" s="7"/>
      <c r="O48" s="6">
        <v>28653</v>
      </c>
      <c r="P48" s="6">
        <v>-16</v>
      </c>
      <c r="Q48" s="6">
        <v>6</v>
      </c>
      <c r="R48" s="6">
        <v>319</v>
      </c>
      <c r="S48" s="6"/>
      <c r="T48" s="6">
        <v>89821</v>
      </c>
      <c r="U48" s="7"/>
      <c r="V48" s="6">
        <v>180</v>
      </c>
      <c r="W48" s="6">
        <v>-17</v>
      </c>
      <c r="X48" s="6">
        <v>0</v>
      </c>
      <c r="Y48" s="6">
        <v>22</v>
      </c>
      <c r="Z48" s="6"/>
      <c r="AA48" s="6">
        <v>8182</v>
      </c>
      <c r="AE48" s="11"/>
    </row>
    <row r="49" spans="1:31" ht="21.6" x14ac:dyDescent="0.3">
      <c r="A49" s="13" t="s">
        <v>96</v>
      </c>
      <c r="B49" s="8" t="s">
        <v>97</v>
      </c>
      <c r="C49" s="9">
        <v>0</v>
      </c>
      <c r="D49" s="9"/>
      <c r="E49" s="6">
        <f t="shared" si="0"/>
        <v>0</v>
      </c>
      <c r="F49" s="6">
        <f t="shared" si="1"/>
        <v>0</v>
      </c>
      <c r="G49" s="9"/>
      <c r="H49" s="9">
        <v>0</v>
      </c>
      <c r="I49" s="9">
        <v>10</v>
      </c>
      <c r="J49" s="9"/>
      <c r="K49" s="9"/>
      <c r="L49" s="9"/>
      <c r="M49" s="9">
        <v>156</v>
      </c>
      <c r="N49" s="10"/>
      <c r="O49" s="9">
        <v>9</v>
      </c>
      <c r="P49" s="9">
        <v>-39</v>
      </c>
      <c r="Q49" s="9">
        <v>0</v>
      </c>
      <c r="R49" s="9">
        <v>6</v>
      </c>
      <c r="S49" s="9"/>
      <c r="T49" s="9">
        <v>1500</v>
      </c>
      <c r="U49" s="10"/>
      <c r="V49" s="9">
        <v>279</v>
      </c>
      <c r="W49" s="9">
        <v>23</v>
      </c>
      <c r="X49" s="9">
        <v>1</v>
      </c>
      <c r="Y49" s="9">
        <v>25</v>
      </c>
      <c r="Z49" s="9"/>
      <c r="AA49" s="9">
        <v>11160</v>
      </c>
      <c r="AE49" s="11"/>
    </row>
    <row r="50" spans="1:31" ht="21.6" x14ac:dyDescent="0.3">
      <c r="A50" s="12" t="s">
        <v>98</v>
      </c>
      <c r="B50" s="5" t="s">
        <v>99</v>
      </c>
      <c r="C50" s="6">
        <v>0</v>
      </c>
      <c r="D50" s="6"/>
      <c r="E50" s="6">
        <f t="shared" si="0"/>
        <v>0</v>
      </c>
      <c r="F50" s="6">
        <f t="shared" si="1"/>
        <v>0</v>
      </c>
      <c r="G50" s="6"/>
      <c r="H50" s="6">
        <v>0</v>
      </c>
      <c r="I50" s="6">
        <v>4</v>
      </c>
      <c r="J50" s="6"/>
      <c r="K50" s="6"/>
      <c r="L50" s="6"/>
      <c r="M50" s="6">
        <v>58</v>
      </c>
      <c r="N50" s="7"/>
      <c r="O50" s="6">
        <v>23856</v>
      </c>
      <c r="P50" s="6">
        <v>2</v>
      </c>
      <c r="Q50" s="6">
        <v>4</v>
      </c>
      <c r="R50" s="6">
        <v>1285</v>
      </c>
      <c r="S50" s="6" t="s">
        <v>23</v>
      </c>
      <c r="T50" s="6">
        <v>18565</v>
      </c>
      <c r="U50" s="7"/>
      <c r="V50" s="6">
        <v>3534</v>
      </c>
      <c r="W50" s="6">
        <v>-3</v>
      </c>
      <c r="X50" s="6">
        <v>0</v>
      </c>
      <c r="Y50" s="6">
        <v>180</v>
      </c>
      <c r="Z50" s="6" t="s">
        <v>23</v>
      </c>
      <c r="AA50" s="6">
        <v>19633</v>
      </c>
      <c r="AE50" s="11"/>
    </row>
    <row r="51" spans="1:31" ht="21.6" x14ac:dyDescent="0.3">
      <c r="A51" s="13" t="s">
        <v>100</v>
      </c>
      <c r="B51" s="8" t="s">
        <v>101</v>
      </c>
      <c r="C51" s="9">
        <v>0</v>
      </c>
      <c r="D51" s="9"/>
      <c r="E51" s="6">
        <f t="shared" si="0"/>
        <v>0</v>
      </c>
      <c r="F51" s="6">
        <f t="shared" si="1"/>
        <v>0</v>
      </c>
      <c r="G51" s="9"/>
      <c r="H51" s="9">
        <v>0</v>
      </c>
      <c r="I51" s="9">
        <v>4</v>
      </c>
      <c r="J51" s="9"/>
      <c r="K51" s="9"/>
      <c r="L51" s="9"/>
      <c r="M51" s="9">
        <v>58</v>
      </c>
      <c r="N51" s="10"/>
      <c r="O51" s="9">
        <v>592</v>
      </c>
      <c r="P51" s="9">
        <v>-31</v>
      </c>
      <c r="Q51" s="9">
        <v>0</v>
      </c>
      <c r="R51" s="9">
        <v>57</v>
      </c>
      <c r="S51" s="9" t="s">
        <v>23</v>
      </c>
      <c r="T51" s="9">
        <v>10386</v>
      </c>
      <c r="U51" s="10"/>
      <c r="V51" s="9">
        <v>20413</v>
      </c>
      <c r="W51" s="9">
        <v>20</v>
      </c>
      <c r="X51" s="9">
        <v>2</v>
      </c>
      <c r="Y51" s="9">
        <v>802</v>
      </c>
      <c r="Z51" s="9" t="s">
        <v>23</v>
      </c>
      <c r="AA51" s="9">
        <v>25453</v>
      </c>
      <c r="AE51" s="11"/>
    </row>
    <row r="52" spans="1:31" ht="21.6" x14ac:dyDescent="0.3">
      <c r="A52" s="12" t="s">
        <v>102</v>
      </c>
      <c r="B52" s="5" t="s">
        <v>103</v>
      </c>
      <c r="C52" s="6">
        <v>0</v>
      </c>
      <c r="D52" s="6"/>
      <c r="E52" s="6">
        <f t="shared" si="0"/>
        <v>0</v>
      </c>
      <c r="F52" s="6">
        <f t="shared" si="1"/>
        <v>0</v>
      </c>
      <c r="G52" s="6"/>
      <c r="H52" s="6">
        <v>0</v>
      </c>
      <c r="I52" s="6">
        <v>9</v>
      </c>
      <c r="J52" s="6"/>
      <c r="K52" s="6"/>
      <c r="L52" s="6"/>
      <c r="M52" s="6">
        <v>72</v>
      </c>
      <c r="N52" s="7"/>
      <c r="O52" s="6">
        <v>86</v>
      </c>
      <c r="P52" s="6">
        <v>-50</v>
      </c>
      <c r="Q52" s="6">
        <v>0</v>
      </c>
      <c r="R52" s="6">
        <v>10</v>
      </c>
      <c r="S52" s="6" t="s">
        <v>23</v>
      </c>
      <c r="T52" s="6">
        <v>8600</v>
      </c>
      <c r="U52" s="7"/>
      <c r="V52" s="6">
        <v>62890</v>
      </c>
      <c r="W52" s="6">
        <v>10</v>
      </c>
      <c r="X52" s="6">
        <v>3</v>
      </c>
      <c r="Y52" s="6">
        <v>12973</v>
      </c>
      <c r="Z52" s="6" t="s">
        <v>23</v>
      </c>
      <c r="AA52" s="6">
        <v>4848</v>
      </c>
      <c r="AE52" s="11"/>
    </row>
    <row r="53" spans="1:31" x14ac:dyDescent="0.3">
      <c r="A53" s="13" t="s">
        <v>104</v>
      </c>
      <c r="B53" s="8" t="s">
        <v>105</v>
      </c>
      <c r="C53" s="9">
        <v>0</v>
      </c>
      <c r="D53" s="9"/>
      <c r="E53" s="6">
        <f t="shared" si="0"/>
        <v>0</v>
      </c>
      <c r="F53" s="6">
        <f t="shared" si="1"/>
        <v>0</v>
      </c>
      <c r="G53" s="9"/>
      <c r="H53" s="9">
        <v>0</v>
      </c>
      <c r="I53" s="9"/>
      <c r="J53" s="9"/>
      <c r="K53" s="9"/>
      <c r="L53" s="9"/>
      <c r="M53" s="9"/>
      <c r="N53" s="10"/>
      <c r="O53" s="9">
        <v>0</v>
      </c>
      <c r="P53" s="9"/>
      <c r="Q53" s="9">
        <v>0</v>
      </c>
      <c r="R53" s="9"/>
      <c r="S53" s="9"/>
      <c r="T53" s="9"/>
      <c r="U53" s="10"/>
      <c r="V53" s="9">
        <v>1060</v>
      </c>
      <c r="W53" s="9">
        <v>-34</v>
      </c>
      <c r="X53" s="9">
        <v>0</v>
      </c>
      <c r="Y53" s="9">
        <v>428</v>
      </c>
      <c r="Z53" s="9"/>
      <c r="AA53" s="9">
        <v>2477</v>
      </c>
      <c r="AE53" s="11"/>
    </row>
    <row r="54" spans="1:31" x14ac:dyDescent="0.3">
      <c r="A54" s="12" t="s">
        <v>106</v>
      </c>
      <c r="B54" s="5" t="s">
        <v>107</v>
      </c>
      <c r="C54" s="6">
        <v>0</v>
      </c>
      <c r="D54" s="6"/>
      <c r="E54" s="6">
        <f t="shared" si="0"/>
        <v>0</v>
      </c>
      <c r="F54" s="6">
        <f t="shared" si="1"/>
        <v>0</v>
      </c>
      <c r="G54" s="6"/>
      <c r="H54" s="6">
        <v>0</v>
      </c>
      <c r="I54" s="6"/>
      <c r="J54" s="6"/>
      <c r="K54" s="6"/>
      <c r="L54" s="6"/>
      <c r="M54" s="6"/>
      <c r="N54" s="7"/>
      <c r="O54" s="6">
        <v>0</v>
      </c>
      <c r="P54" s="6"/>
      <c r="Q54" s="6">
        <v>0</v>
      </c>
      <c r="R54" s="6"/>
      <c r="S54" s="6"/>
      <c r="T54" s="6"/>
      <c r="U54" s="7"/>
      <c r="V54" s="6">
        <v>2706</v>
      </c>
      <c r="W54" s="6">
        <v>15</v>
      </c>
      <c r="X54" s="6">
        <v>2</v>
      </c>
      <c r="Y54" s="6">
        <v>1110</v>
      </c>
      <c r="Z54" s="6"/>
      <c r="AA54" s="6">
        <v>2438</v>
      </c>
      <c r="AE54" s="11"/>
    </row>
    <row r="55" spans="1:31" x14ac:dyDescent="0.3">
      <c r="A55" s="13" t="s">
        <v>108</v>
      </c>
      <c r="B55" s="8" t="s">
        <v>109</v>
      </c>
      <c r="C55" s="9">
        <v>0</v>
      </c>
      <c r="D55" s="9"/>
      <c r="E55" s="6">
        <f t="shared" si="0"/>
        <v>0</v>
      </c>
      <c r="F55" s="6">
        <f t="shared" si="1"/>
        <v>0</v>
      </c>
      <c r="G55" s="9"/>
      <c r="H55" s="9">
        <v>0</v>
      </c>
      <c r="I55" s="9"/>
      <c r="J55" s="9"/>
      <c r="K55" s="9"/>
      <c r="L55" s="9"/>
      <c r="M55" s="9"/>
      <c r="N55" s="10"/>
      <c r="O55" s="9">
        <v>0</v>
      </c>
      <c r="P55" s="9"/>
      <c r="Q55" s="9">
        <v>0</v>
      </c>
      <c r="R55" s="9"/>
      <c r="S55" s="9"/>
      <c r="T55" s="9"/>
      <c r="U55" s="10"/>
      <c r="V55" s="9">
        <v>4458</v>
      </c>
      <c r="W55" s="9">
        <v>-7</v>
      </c>
      <c r="X55" s="9">
        <v>1</v>
      </c>
      <c r="Y55" s="9">
        <v>1391</v>
      </c>
      <c r="Z55" s="9"/>
      <c r="AA55" s="9">
        <v>3205</v>
      </c>
      <c r="AE55" s="11"/>
    </row>
    <row r="56" spans="1:31" x14ac:dyDescent="0.3">
      <c r="A56" s="12" t="s">
        <v>110</v>
      </c>
      <c r="B56" s="5" t="s">
        <v>111</v>
      </c>
      <c r="C56" s="6">
        <v>0</v>
      </c>
      <c r="D56" s="6"/>
      <c r="E56" s="6">
        <f t="shared" si="0"/>
        <v>0</v>
      </c>
      <c r="F56" s="6">
        <f t="shared" si="1"/>
        <v>0</v>
      </c>
      <c r="G56" s="6"/>
      <c r="H56" s="6">
        <v>0</v>
      </c>
      <c r="I56" s="6"/>
      <c r="J56" s="6"/>
      <c r="K56" s="6"/>
      <c r="L56" s="6"/>
      <c r="M56" s="6"/>
      <c r="N56" s="7"/>
      <c r="O56" s="6">
        <v>0</v>
      </c>
      <c r="P56" s="6"/>
      <c r="Q56" s="6">
        <v>0</v>
      </c>
      <c r="R56" s="6"/>
      <c r="S56" s="6"/>
      <c r="T56" s="6"/>
      <c r="U56" s="7"/>
      <c r="V56" s="6">
        <v>500</v>
      </c>
      <c r="W56" s="6">
        <v>13</v>
      </c>
      <c r="X56" s="6">
        <v>0</v>
      </c>
      <c r="Y56" s="6">
        <v>99</v>
      </c>
      <c r="Z56" s="6"/>
      <c r="AA56" s="6">
        <v>5051</v>
      </c>
      <c r="AE56" s="11"/>
    </row>
    <row r="57" spans="1:31" ht="21.6" x14ac:dyDescent="0.3">
      <c r="A57" s="13" t="s">
        <v>112</v>
      </c>
      <c r="B57" s="8" t="s">
        <v>113</v>
      </c>
      <c r="C57" s="9">
        <v>0</v>
      </c>
      <c r="D57" s="9"/>
      <c r="E57" s="6">
        <f t="shared" si="0"/>
        <v>0</v>
      </c>
      <c r="F57" s="6">
        <f t="shared" si="1"/>
        <v>0</v>
      </c>
      <c r="G57" s="9"/>
      <c r="H57" s="9">
        <v>0</v>
      </c>
      <c r="I57" s="9"/>
      <c r="J57" s="9"/>
      <c r="K57" s="9"/>
      <c r="L57" s="9"/>
      <c r="M57" s="9"/>
      <c r="N57" s="10"/>
      <c r="O57" s="9">
        <v>0</v>
      </c>
      <c r="P57" s="9"/>
      <c r="Q57" s="9">
        <v>0</v>
      </c>
      <c r="R57" s="9"/>
      <c r="S57" s="9"/>
      <c r="T57" s="9"/>
      <c r="U57" s="10"/>
      <c r="V57" s="9">
        <v>18624</v>
      </c>
      <c r="W57" s="9">
        <v>-3</v>
      </c>
      <c r="X57" s="9">
        <v>8</v>
      </c>
      <c r="Y57" s="9">
        <v>40767</v>
      </c>
      <c r="Z57" s="9"/>
      <c r="AA57" s="9">
        <v>457</v>
      </c>
      <c r="AE57" s="11"/>
    </row>
    <row r="58" spans="1:31" ht="21.6" x14ac:dyDescent="0.3">
      <c r="A58" s="12" t="s">
        <v>114</v>
      </c>
      <c r="B58" s="5" t="s">
        <v>115</v>
      </c>
      <c r="C58" s="6">
        <v>0</v>
      </c>
      <c r="D58" s="6"/>
      <c r="E58" s="6">
        <f t="shared" si="0"/>
        <v>0</v>
      </c>
      <c r="F58" s="6">
        <f t="shared" si="1"/>
        <v>0</v>
      </c>
      <c r="G58" s="6"/>
      <c r="H58" s="6">
        <v>0</v>
      </c>
      <c r="I58" s="6">
        <v>6</v>
      </c>
      <c r="J58" s="6"/>
      <c r="K58" s="6"/>
      <c r="L58" s="6"/>
      <c r="M58" s="6">
        <v>84</v>
      </c>
      <c r="N58" s="7"/>
      <c r="O58" s="6">
        <v>5327</v>
      </c>
      <c r="P58" s="6">
        <v>9</v>
      </c>
      <c r="Q58" s="6">
        <v>3</v>
      </c>
      <c r="R58" s="6">
        <v>3855</v>
      </c>
      <c r="S58" s="6" t="s">
        <v>23</v>
      </c>
      <c r="T58" s="6">
        <v>1382</v>
      </c>
      <c r="U58" s="7"/>
      <c r="V58" s="6">
        <v>163</v>
      </c>
      <c r="W58" s="6">
        <v>15</v>
      </c>
      <c r="X58" s="6">
        <v>0</v>
      </c>
      <c r="Y58" s="6">
        <v>53</v>
      </c>
      <c r="Z58" s="6" t="s">
        <v>23</v>
      </c>
      <c r="AA58" s="6">
        <v>3075</v>
      </c>
      <c r="AE58" s="11"/>
    </row>
    <row r="59" spans="1:31" x14ac:dyDescent="0.3">
      <c r="A59" s="13" t="s">
        <v>116</v>
      </c>
      <c r="B59" s="8" t="s">
        <v>117</v>
      </c>
      <c r="C59" s="9">
        <v>0</v>
      </c>
      <c r="D59" s="9"/>
      <c r="E59" s="6">
        <f t="shared" si="0"/>
        <v>0</v>
      </c>
      <c r="F59" s="6">
        <f t="shared" si="1"/>
        <v>0</v>
      </c>
      <c r="G59" s="9"/>
      <c r="H59" s="9">
        <v>0</v>
      </c>
      <c r="I59" s="9">
        <v>3</v>
      </c>
      <c r="J59" s="9"/>
      <c r="K59" s="9"/>
      <c r="L59" s="9"/>
      <c r="M59" s="9">
        <v>48</v>
      </c>
      <c r="N59" s="10"/>
      <c r="O59" s="9">
        <v>0</v>
      </c>
      <c r="P59" s="9"/>
      <c r="Q59" s="9">
        <v>0</v>
      </c>
      <c r="R59" s="9"/>
      <c r="S59" s="9" t="s">
        <v>23</v>
      </c>
      <c r="T59" s="9"/>
      <c r="U59" s="10"/>
      <c r="V59" s="9">
        <v>66</v>
      </c>
      <c r="W59" s="9">
        <v>-44</v>
      </c>
      <c r="X59" s="9">
        <v>0</v>
      </c>
      <c r="Y59" s="9">
        <v>22</v>
      </c>
      <c r="Z59" s="9" t="s">
        <v>23</v>
      </c>
      <c r="AA59" s="9">
        <v>3000</v>
      </c>
      <c r="AE59" s="11"/>
    </row>
    <row r="60" spans="1:31" x14ac:dyDescent="0.3">
      <c r="A60" s="12" t="s">
        <v>118</v>
      </c>
      <c r="B60" s="5" t="s">
        <v>119</v>
      </c>
      <c r="C60" s="6">
        <v>0</v>
      </c>
      <c r="D60" s="6"/>
      <c r="E60" s="6">
        <f t="shared" si="0"/>
        <v>0</v>
      </c>
      <c r="F60" s="6">
        <f t="shared" si="1"/>
        <v>0</v>
      </c>
      <c r="G60" s="6"/>
      <c r="H60" s="6">
        <v>0</v>
      </c>
      <c r="I60" s="6">
        <v>5</v>
      </c>
      <c r="J60" s="6"/>
      <c r="K60" s="6"/>
      <c r="L60" s="6"/>
      <c r="M60" s="6">
        <v>12</v>
      </c>
      <c r="N60" s="7"/>
      <c r="O60" s="6">
        <v>1341</v>
      </c>
      <c r="P60" s="6">
        <v>27</v>
      </c>
      <c r="Q60" s="6">
        <v>3</v>
      </c>
      <c r="R60" s="6">
        <v>1070</v>
      </c>
      <c r="S60" s="6" t="s">
        <v>23</v>
      </c>
      <c r="T60" s="6">
        <v>1253</v>
      </c>
      <c r="U60" s="7"/>
      <c r="V60" s="6">
        <v>134</v>
      </c>
      <c r="W60" s="6">
        <v>-35</v>
      </c>
      <c r="X60" s="6">
        <v>0</v>
      </c>
      <c r="Y60" s="6">
        <v>25</v>
      </c>
      <c r="Z60" s="6" t="s">
        <v>23</v>
      </c>
      <c r="AA60" s="6">
        <v>5360</v>
      </c>
      <c r="AE60" s="11"/>
    </row>
    <row r="61" spans="1:31" x14ac:dyDescent="0.3">
      <c r="A61" s="13" t="s">
        <v>120</v>
      </c>
      <c r="B61" s="8" t="s">
        <v>121</v>
      </c>
      <c r="C61" s="9">
        <v>0</v>
      </c>
      <c r="D61" s="9"/>
      <c r="E61" s="6">
        <f t="shared" si="0"/>
        <v>0</v>
      </c>
      <c r="F61" s="6">
        <f t="shared" si="1"/>
        <v>0</v>
      </c>
      <c r="G61" s="9"/>
      <c r="H61" s="9">
        <v>0</v>
      </c>
      <c r="I61" s="9">
        <v>5</v>
      </c>
      <c r="J61" s="9"/>
      <c r="K61" s="9"/>
      <c r="L61" s="9"/>
      <c r="M61" s="9">
        <v>12</v>
      </c>
      <c r="N61" s="10"/>
      <c r="O61" s="9">
        <v>0</v>
      </c>
      <c r="P61" s="9"/>
      <c r="Q61" s="9">
        <v>0</v>
      </c>
      <c r="R61" s="9"/>
      <c r="S61" s="9" t="s">
        <v>23</v>
      </c>
      <c r="T61" s="9"/>
      <c r="U61" s="10"/>
      <c r="V61" s="9">
        <v>216</v>
      </c>
      <c r="W61" s="9">
        <v>-23</v>
      </c>
      <c r="X61" s="9">
        <v>0</v>
      </c>
      <c r="Y61" s="9">
        <v>8</v>
      </c>
      <c r="Z61" s="9" t="s">
        <v>23</v>
      </c>
      <c r="AA61" s="9">
        <v>27000</v>
      </c>
      <c r="AE61" s="11"/>
    </row>
    <row r="62" spans="1:31" x14ac:dyDescent="0.3">
      <c r="A62" s="12" t="s">
        <v>122</v>
      </c>
      <c r="B62" s="5" t="s">
        <v>123</v>
      </c>
      <c r="C62" s="6">
        <v>0</v>
      </c>
      <c r="D62" s="6"/>
      <c r="E62" s="6">
        <f t="shared" si="0"/>
        <v>0</v>
      </c>
      <c r="F62" s="6">
        <f t="shared" si="1"/>
        <v>0</v>
      </c>
      <c r="G62" s="6"/>
      <c r="H62" s="6">
        <v>0</v>
      </c>
      <c r="I62" s="6">
        <v>12</v>
      </c>
      <c r="J62" s="6"/>
      <c r="K62" s="6"/>
      <c r="L62" s="6"/>
      <c r="M62" s="6">
        <v>24</v>
      </c>
      <c r="N62" s="7"/>
      <c r="O62" s="6">
        <v>10</v>
      </c>
      <c r="P62" s="6">
        <v>173</v>
      </c>
      <c r="Q62" s="6">
        <v>0</v>
      </c>
      <c r="R62" s="6">
        <v>1</v>
      </c>
      <c r="S62" s="6" t="s">
        <v>23</v>
      </c>
      <c r="T62" s="6">
        <v>10000</v>
      </c>
      <c r="U62" s="7"/>
      <c r="V62" s="6">
        <v>382</v>
      </c>
      <c r="W62" s="6">
        <v>-21</v>
      </c>
      <c r="X62" s="6">
        <v>1</v>
      </c>
      <c r="Y62" s="6">
        <v>60</v>
      </c>
      <c r="Z62" s="6" t="s">
        <v>23</v>
      </c>
      <c r="AA62" s="6">
        <v>6367</v>
      </c>
      <c r="AE62" s="11"/>
    </row>
    <row r="63" spans="1:31" x14ac:dyDescent="0.3">
      <c r="A63" s="13" t="s">
        <v>124</v>
      </c>
      <c r="B63" s="8" t="s">
        <v>125</v>
      </c>
      <c r="C63" s="9">
        <v>0</v>
      </c>
      <c r="D63" s="9"/>
      <c r="E63" s="6">
        <f t="shared" si="0"/>
        <v>0</v>
      </c>
      <c r="F63" s="6">
        <f t="shared" si="1"/>
        <v>0</v>
      </c>
      <c r="G63" s="9"/>
      <c r="H63" s="9">
        <v>0</v>
      </c>
      <c r="I63" s="9">
        <v>8</v>
      </c>
      <c r="J63" s="9"/>
      <c r="K63" s="9"/>
      <c r="L63" s="9"/>
      <c r="M63" s="9">
        <v>240</v>
      </c>
      <c r="N63" s="10"/>
      <c r="O63" s="9">
        <v>11025</v>
      </c>
      <c r="P63" s="9">
        <v>29</v>
      </c>
      <c r="Q63" s="9">
        <v>1</v>
      </c>
      <c r="R63" s="9">
        <v>1585</v>
      </c>
      <c r="S63" s="9" t="s">
        <v>23</v>
      </c>
      <c r="T63" s="9">
        <v>6956</v>
      </c>
      <c r="U63" s="10"/>
      <c r="V63" s="9">
        <v>57544</v>
      </c>
      <c r="W63" s="9">
        <v>-8</v>
      </c>
      <c r="X63" s="9">
        <v>2</v>
      </c>
      <c r="Y63" s="9">
        <v>9169</v>
      </c>
      <c r="Z63" s="9" t="s">
        <v>23</v>
      </c>
      <c r="AA63" s="9">
        <v>6276</v>
      </c>
      <c r="AE63" s="11"/>
    </row>
    <row r="64" spans="1:31" ht="21.6" x14ac:dyDescent="0.3">
      <c r="A64" s="12" t="s">
        <v>126</v>
      </c>
      <c r="B64" s="5" t="s">
        <v>127</v>
      </c>
      <c r="C64" s="6">
        <v>0</v>
      </c>
      <c r="D64" s="6"/>
      <c r="E64" s="6">
        <f t="shared" si="0"/>
        <v>0</v>
      </c>
      <c r="F64" s="6">
        <f t="shared" si="1"/>
        <v>0</v>
      </c>
      <c r="G64" s="6"/>
      <c r="H64" s="6">
        <v>0</v>
      </c>
      <c r="I64" s="6">
        <v>4</v>
      </c>
      <c r="J64" s="6"/>
      <c r="K64" s="6"/>
      <c r="L64" s="6"/>
      <c r="M64" s="6">
        <v>13</v>
      </c>
      <c r="N64" s="7"/>
      <c r="O64" s="6">
        <v>73</v>
      </c>
      <c r="P64" s="6">
        <v>72</v>
      </c>
      <c r="Q64" s="6">
        <v>0</v>
      </c>
      <c r="R64" s="6">
        <v>15</v>
      </c>
      <c r="S64" s="6"/>
      <c r="T64" s="6">
        <v>4867</v>
      </c>
      <c r="U64" s="7"/>
      <c r="V64" s="6">
        <v>259</v>
      </c>
      <c r="W64" s="6">
        <v>5</v>
      </c>
      <c r="X64" s="6">
        <v>1</v>
      </c>
      <c r="Y64" s="6">
        <v>18</v>
      </c>
      <c r="Z64" s="6"/>
      <c r="AA64" s="6">
        <v>14389</v>
      </c>
      <c r="AE64" s="11"/>
    </row>
    <row r="65" spans="1:31" ht="21.6" x14ac:dyDescent="0.3">
      <c r="A65" s="13" t="s">
        <v>128</v>
      </c>
      <c r="B65" s="8" t="s">
        <v>129</v>
      </c>
      <c r="C65" s="9">
        <v>0</v>
      </c>
      <c r="D65" s="9"/>
      <c r="E65" s="6">
        <f t="shared" si="0"/>
        <v>0</v>
      </c>
      <c r="F65" s="6">
        <f t="shared" si="1"/>
        <v>0</v>
      </c>
      <c r="G65" s="9"/>
      <c r="H65" s="9">
        <v>0</v>
      </c>
      <c r="I65" s="9"/>
      <c r="J65" s="9"/>
      <c r="K65" s="9"/>
      <c r="L65" s="9"/>
      <c r="M65" s="9"/>
      <c r="N65" s="10"/>
      <c r="O65" s="9">
        <v>0</v>
      </c>
      <c r="P65" s="9"/>
      <c r="Q65" s="9">
        <v>0</v>
      </c>
      <c r="R65" s="9"/>
      <c r="S65" s="9"/>
      <c r="T65" s="9"/>
      <c r="U65" s="10"/>
      <c r="V65" s="9">
        <v>380</v>
      </c>
      <c r="W65" s="9"/>
      <c r="X65" s="9">
        <v>4</v>
      </c>
      <c r="Y65" s="9">
        <v>7</v>
      </c>
      <c r="Z65" s="9"/>
      <c r="AA65" s="9">
        <v>54286</v>
      </c>
      <c r="AE65" s="11"/>
    </row>
    <row r="66" spans="1:31" ht="21.6" x14ac:dyDescent="0.3">
      <c r="A66" s="12" t="s">
        <v>130</v>
      </c>
      <c r="B66" s="5" t="s">
        <v>131</v>
      </c>
      <c r="C66" s="6">
        <v>0</v>
      </c>
      <c r="D66" s="6"/>
      <c r="E66" s="6">
        <f t="shared" si="0"/>
        <v>0</v>
      </c>
      <c r="F66" s="6">
        <f t="shared" si="1"/>
        <v>0</v>
      </c>
      <c r="G66" s="6"/>
      <c r="H66" s="6">
        <v>0</v>
      </c>
      <c r="I66" s="6">
        <v>8</v>
      </c>
      <c r="J66" s="6"/>
      <c r="K66" s="6"/>
      <c r="L66" s="6"/>
      <c r="M66" s="6">
        <v>303</v>
      </c>
      <c r="N66" s="7"/>
      <c r="O66" s="6">
        <v>45</v>
      </c>
      <c r="P66" s="6">
        <v>35</v>
      </c>
      <c r="Q66" s="6">
        <v>0</v>
      </c>
      <c r="R66" s="6">
        <v>6</v>
      </c>
      <c r="S66" s="6" t="s">
        <v>23</v>
      </c>
      <c r="T66" s="6">
        <v>7500</v>
      </c>
      <c r="U66" s="7"/>
      <c r="V66" s="6">
        <v>2465</v>
      </c>
      <c r="W66" s="6">
        <v>-13</v>
      </c>
      <c r="X66" s="6">
        <v>6</v>
      </c>
      <c r="Y66" s="6">
        <v>754</v>
      </c>
      <c r="Z66" s="6" t="s">
        <v>23</v>
      </c>
      <c r="AA66" s="6">
        <v>3269</v>
      </c>
      <c r="AE66" s="11"/>
    </row>
    <row r="67" spans="1:31" ht="21.6" x14ac:dyDescent="0.3">
      <c r="A67" s="13" t="s">
        <v>132</v>
      </c>
      <c r="B67" s="8" t="s">
        <v>133</v>
      </c>
      <c r="C67" s="9">
        <v>0</v>
      </c>
      <c r="D67" s="9"/>
      <c r="E67" s="6">
        <f t="shared" si="0"/>
        <v>0</v>
      </c>
      <c r="F67" s="6">
        <f t="shared" si="1"/>
        <v>0</v>
      </c>
      <c r="G67" s="9"/>
      <c r="H67" s="9">
        <v>0</v>
      </c>
      <c r="I67" s="9">
        <v>7</v>
      </c>
      <c r="J67" s="9"/>
      <c r="K67" s="9"/>
      <c r="L67" s="9"/>
      <c r="M67" s="9">
        <v>48</v>
      </c>
      <c r="N67" s="10"/>
      <c r="O67" s="9">
        <v>0</v>
      </c>
      <c r="P67" s="9"/>
      <c r="Q67" s="9">
        <v>0</v>
      </c>
      <c r="R67" s="9"/>
      <c r="S67" s="9" t="s">
        <v>23</v>
      </c>
      <c r="T67" s="9"/>
      <c r="U67" s="10"/>
      <c r="V67" s="9">
        <v>2422</v>
      </c>
      <c r="W67" s="9">
        <v>-4</v>
      </c>
      <c r="X67" s="9">
        <v>0</v>
      </c>
      <c r="Y67" s="9">
        <v>870</v>
      </c>
      <c r="Z67" s="9" t="s">
        <v>23</v>
      </c>
      <c r="AA67" s="9">
        <v>2784</v>
      </c>
      <c r="AE67" s="11"/>
    </row>
    <row r="68" spans="1:31" ht="21.6" x14ac:dyDescent="0.3">
      <c r="A68" s="12" t="s">
        <v>134</v>
      </c>
      <c r="B68" s="5" t="s">
        <v>135</v>
      </c>
      <c r="C68" s="6">
        <v>0</v>
      </c>
      <c r="D68" s="6"/>
      <c r="E68" s="6">
        <f t="shared" si="0"/>
        <v>0</v>
      </c>
      <c r="F68" s="6">
        <f t="shared" si="1"/>
        <v>0</v>
      </c>
      <c r="G68" s="6"/>
      <c r="H68" s="6">
        <v>0</v>
      </c>
      <c r="I68" s="6"/>
      <c r="J68" s="6"/>
      <c r="K68" s="6"/>
      <c r="L68" s="6"/>
      <c r="M68" s="6"/>
      <c r="N68" s="7"/>
      <c r="O68" s="6">
        <v>0</v>
      </c>
      <c r="P68" s="6"/>
      <c r="Q68" s="6">
        <v>0</v>
      </c>
      <c r="R68" s="6"/>
      <c r="S68" s="6"/>
      <c r="T68" s="6"/>
      <c r="U68" s="7"/>
      <c r="V68" s="6">
        <v>5740</v>
      </c>
      <c r="W68" s="6">
        <v>2</v>
      </c>
      <c r="X68" s="6">
        <v>1</v>
      </c>
      <c r="Y68" s="6">
        <v>2029</v>
      </c>
      <c r="Z68" s="6"/>
      <c r="AA68" s="6">
        <v>2829</v>
      </c>
      <c r="AE68" s="11"/>
    </row>
    <row r="69" spans="1:31" ht="21.6" x14ac:dyDescent="0.3">
      <c r="A69" s="13" t="s">
        <v>136</v>
      </c>
      <c r="B69" s="8" t="s">
        <v>137</v>
      </c>
      <c r="C69" s="9">
        <v>0</v>
      </c>
      <c r="D69" s="9"/>
      <c r="E69" s="6">
        <f t="shared" si="0"/>
        <v>0</v>
      </c>
      <c r="F69" s="6">
        <f t="shared" si="1"/>
        <v>0</v>
      </c>
      <c r="G69" s="9"/>
      <c r="H69" s="9">
        <v>0</v>
      </c>
      <c r="I69" s="9"/>
      <c r="J69" s="9"/>
      <c r="K69" s="9"/>
      <c r="L69" s="9"/>
      <c r="M69" s="9"/>
      <c r="N69" s="10"/>
      <c r="O69" s="9">
        <v>0</v>
      </c>
      <c r="P69" s="9"/>
      <c r="Q69" s="9">
        <v>0</v>
      </c>
      <c r="R69" s="9"/>
      <c r="S69" s="9"/>
      <c r="T69" s="9"/>
      <c r="U69" s="10"/>
      <c r="V69" s="9">
        <v>1</v>
      </c>
      <c r="W69" s="9"/>
      <c r="X69" s="9">
        <v>0</v>
      </c>
      <c r="Y69" s="9">
        <v>0</v>
      </c>
      <c r="Z69" s="9"/>
      <c r="AA69" s="9"/>
      <c r="AE69" s="11"/>
    </row>
    <row r="70" spans="1:31" x14ac:dyDescent="0.3">
      <c r="A70" s="12" t="s">
        <v>138</v>
      </c>
      <c r="B70" s="5" t="s">
        <v>139</v>
      </c>
      <c r="C70" s="6">
        <v>0</v>
      </c>
      <c r="D70" s="6"/>
      <c r="E70" s="6">
        <f t="shared" si="0"/>
        <v>0</v>
      </c>
      <c r="F70" s="6">
        <f t="shared" si="1"/>
        <v>0</v>
      </c>
      <c r="G70" s="6"/>
      <c r="H70" s="6">
        <v>0</v>
      </c>
      <c r="I70" s="6">
        <v>4</v>
      </c>
      <c r="J70" s="6"/>
      <c r="K70" s="6"/>
      <c r="L70" s="6"/>
      <c r="M70" s="6">
        <v>303</v>
      </c>
      <c r="N70" s="7"/>
      <c r="O70" s="6">
        <v>292570</v>
      </c>
      <c r="P70" s="6">
        <v>4</v>
      </c>
      <c r="Q70" s="6">
        <v>13</v>
      </c>
      <c r="R70" s="6">
        <v>117545</v>
      </c>
      <c r="S70" s="6" t="s">
        <v>23</v>
      </c>
      <c r="T70" s="6">
        <v>2489</v>
      </c>
      <c r="U70" s="7"/>
      <c r="V70" s="6">
        <v>5146</v>
      </c>
      <c r="W70" s="6">
        <v>-28</v>
      </c>
      <c r="X70" s="6">
        <v>0</v>
      </c>
      <c r="Y70" s="6">
        <v>1128</v>
      </c>
      <c r="Z70" s="6" t="s">
        <v>23</v>
      </c>
      <c r="AA70" s="6">
        <v>4562</v>
      </c>
      <c r="AE70" s="11"/>
    </row>
    <row r="71" spans="1:31" ht="21.6" x14ac:dyDescent="0.3">
      <c r="A71" s="13" t="s">
        <v>140</v>
      </c>
      <c r="B71" s="8" t="s">
        <v>141</v>
      </c>
      <c r="C71" s="9">
        <v>0</v>
      </c>
      <c r="D71" s="9"/>
      <c r="E71" s="6">
        <f t="shared" si="0"/>
        <v>0</v>
      </c>
      <c r="F71" s="6">
        <f t="shared" si="1"/>
        <v>0</v>
      </c>
      <c r="G71" s="9"/>
      <c r="H71" s="9">
        <v>0</v>
      </c>
      <c r="I71" s="9">
        <v>10</v>
      </c>
      <c r="J71" s="9"/>
      <c r="K71" s="9"/>
      <c r="L71" s="9"/>
      <c r="M71" s="9">
        <v>66</v>
      </c>
      <c r="N71" s="10"/>
      <c r="O71" s="9">
        <v>9</v>
      </c>
      <c r="P71" s="9">
        <v>-68</v>
      </c>
      <c r="Q71" s="9">
        <v>0</v>
      </c>
      <c r="R71" s="9">
        <v>4</v>
      </c>
      <c r="S71" s="9"/>
      <c r="T71" s="9">
        <v>2250</v>
      </c>
      <c r="U71" s="10"/>
      <c r="V71" s="9">
        <v>10975</v>
      </c>
      <c r="W71" s="9">
        <v>88</v>
      </c>
      <c r="X71" s="9">
        <v>42</v>
      </c>
      <c r="Y71" s="9">
        <v>1151</v>
      </c>
      <c r="Z71" s="9"/>
      <c r="AA71" s="9">
        <v>9535</v>
      </c>
      <c r="AE71" s="11"/>
    </row>
    <row r="72" spans="1:31" ht="21.6" x14ac:dyDescent="0.3">
      <c r="A72" s="12" t="s">
        <v>142</v>
      </c>
      <c r="B72" s="5" t="s">
        <v>143</v>
      </c>
      <c r="C72" s="6">
        <v>0</v>
      </c>
      <c r="D72" s="6"/>
      <c r="E72" s="6">
        <f t="shared" si="0"/>
        <v>0</v>
      </c>
      <c r="F72" s="6">
        <f t="shared" si="1"/>
        <v>0</v>
      </c>
      <c r="G72" s="6"/>
      <c r="H72" s="6">
        <v>0</v>
      </c>
      <c r="I72" s="6">
        <v>8</v>
      </c>
      <c r="J72" s="6"/>
      <c r="K72" s="6"/>
      <c r="L72" s="6"/>
      <c r="M72" s="6">
        <v>195</v>
      </c>
      <c r="N72" s="7"/>
      <c r="O72" s="6">
        <v>2</v>
      </c>
      <c r="P72" s="6"/>
      <c r="Q72" s="6">
        <v>0</v>
      </c>
      <c r="R72" s="6">
        <v>0</v>
      </c>
      <c r="S72" s="6"/>
      <c r="T72" s="6"/>
      <c r="U72" s="7"/>
      <c r="V72" s="6">
        <v>1489</v>
      </c>
      <c r="W72" s="6">
        <v>59</v>
      </c>
      <c r="X72" s="6">
        <v>1</v>
      </c>
      <c r="Y72" s="6">
        <v>141</v>
      </c>
      <c r="Z72" s="6"/>
      <c r="AA72" s="6">
        <v>10560</v>
      </c>
      <c r="AE72" s="11"/>
    </row>
    <row r="73" spans="1:31" ht="21.6" x14ac:dyDescent="0.3">
      <c r="A73" s="13" t="s">
        <v>144</v>
      </c>
      <c r="B73" s="8" t="s">
        <v>145</v>
      </c>
      <c r="C73" s="9">
        <v>0</v>
      </c>
      <c r="D73" s="9"/>
      <c r="E73" s="6">
        <f t="shared" si="0"/>
        <v>0</v>
      </c>
      <c r="F73" s="6">
        <f t="shared" si="1"/>
        <v>0</v>
      </c>
      <c r="G73" s="9"/>
      <c r="H73" s="9">
        <v>0</v>
      </c>
      <c r="I73" s="9"/>
      <c r="J73" s="9"/>
      <c r="K73" s="9"/>
      <c r="L73" s="9"/>
      <c r="M73" s="9"/>
      <c r="N73" s="10"/>
      <c r="O73" s="9">
        <v>0</v>
      </c>
      <c r="P73" s="9"/>
      <c r="Q73" s="9">
        <v>0</v>
      </c>
      <c r="R73" s="9"/>
      <c r="S73" s="9"/>
      <c r="T73" s="9"/>
      <c r="U73" s="10"/>
      <c r="V73" s="9">
        <v>9</v>
      </c>
      <c r="W73" s="9">
        <v>62</v>
      </c>
      <c r="X73" s="9">
        <v>0</v>
      </c>
      <c r="Y73" s="9">
        <v>3</v>
      </c>
      <c r="Z73" s="9"/>
      <c r="AA73" s="9">
        <v>3000</v>
      </c>
      <c r="AE73" s="11"/>
    </row>
    <row r="74" spans="1:31" ht="21.6" x14ac:dyDescent="0.3">
      <c r="A74" s="12" t="s">
        <v>146</v>
      </c>
      <c r="B74" s="5" t="s">
        <v>147</v>
      </c>
      <c r="C74" s="6">
        <v>0</v>
      </c>
      <c r="D74" s="6"/>
      <c r="E74" s="6">
        <f t="shared" si="0"/>
        <v>0</v>
      </c>
      <c r="F74" s="6">
        <f t="shared" si="1"/>
        <v>0</v>
      </c>
      <c r="G74" s="6"/>
      <c r="H74" s="6">
        <v>0</v>
      </c>
      <c r="I74" s="6"/>
      <c r="J74" s="6"/>
      <c r="K74" s="6"/>
      <c r="L74" s="6"/>
      <c r="M74" s="6"/>
      <c r="N74" s="7"/>
      <c r="O74" s="6">
        <v>0</v>
      </c>
      <c r="P74" s="6"/>
      <c r="Q74" s="6">
        <v>0</v>
      </c>
      <c r="R74" s="6"/>
      <c r="S74" s="6"/>
      <c r="T74" s="6"/>
      <c r="U74" s="7"/>
      <c r="V74" s="6">
        <v>6532</v>
      </c>
      <c r="W74" s="6">
        <v>59</v>
      </c>
      <c r="X74" s="6">
        <v>2</v>
      </c>
      <c r="Y74" s="6">
        <v>806</v>
      </c>
      <c r="Z74" s="6"/>
      <c r="AA74" s="6">
        <v>8104</v>
      </c>
      <c r="AE74" s="11"/>
    </row>
    <row r="75" spans="1:31" ht="21.6" x14ac:dyDescent="0.3">
      <c r="A75" s="13" t="s">
        <v>148</v>
      </c>
      <c r="B75" s="8" t="s">
        <v>149</v>
      </c>
      <c r="C75" s="9">
        <v>0</v>
      </c>
      <c r="D75" s="9"/>
      <c r="E75" s="6">
        <f t="shared" si="0"/>
        <v>0</v>
      </c>
      <c r="F75" s="6">
        <f t="shared" si="1"/>
        <v>0</v>
      </c>
      <c r="G75" s="9"/>
      <c r="H75" s="9">
        <v>0</v>
      </c>
      <c r="I75" s="9">
        <v>12</v>
      </c>
      <c r="J75" s="9"/>
      <c r="K75" s="9"/>
      <c r="L75" s="9"/>
      <c r="M75" s="9">
        <v>153</v>
      </c>
      <c r="N75" s="10"/>
      <c r="O75" s="9">
        <v>418</v>
      </c>
      <c r="P75" s="9">
        <v>27</v>
      </c>
      <c r="Q75" s="9">
        <v>0</v>
      </c>
      <c r="R75" s="9">
        <v>36</v>
      </c>
      <c r="S75" s="9"/>
      <c r="T75" s="9">
        <v>11611</v>
      </c>
      <c r="U75" s="10"/>
      <c r="V75" s="9">
        <v>961</v>
      </c>
      <c r="W75" s="9">
        <v>-27</v>
      </c>
      <c r="X75" s="9">
        <v>1</v>
      </c>
      <c r="Y75" s="9">
        <v>142</v>
      </c>
      <c r="Z75" s="9"/>
      <c r="AA75" s="9">
        <v>6768</v>
      </c>
      <c r="AE75" s="11"/>
    </row>
    <row r="76" spans="1:31" ht="31.8" x14ac:dyDescent="0.3">
      <c r="A76" s="12" t="s">
        <v>150</v>
      </c>
      <c r="B76" s="5" t="s">
        <v>151</v>
      </c>
      <c r="C76" s="6">
        <v>0</v>
      </c>
      <c r="D76" s="6"/>
      <c r="E76" s="6">
        <f t="shared" si="0"/>
        <v>0</v>
      </c>
      <c r="F76" s="6">
        <f t="shared" si="1"/>
        <v>0</v>
      </c>
      <c r="G76" s="6"/>
      <c r="H76" s="6">
        <v>0</v>
      </c>
      <c r="I76" s="6">
        <v>10</v>
      </c>
      <c r="J76" s="6"/>
      <c r="K76" s="6"/>
      <c r="L76" s="6"/>
      <c r="M76" s="6">
        <v>24</v>
      </c>
      <c r="N76" s="7"/>
      <c r="O76" s="6">
        <v>0</v>
      </c>
      <c r="P76" s="6"/>
      <c r="Q76" s="6">
        <v>0</v>
      </c>
      <c r="R76" s="6"/>
      <c r="S76" s="6" t="s">
        <v>23</v>
      </c>
      <c r="T76" s="6"/>
      <c r="U76" s="7"/>
      <c r="V76" s="6">
        <v>37491</v>
      </c>
      <c r="W76" s="6">
        <v>-5</v>
      </c>
      <c r="X76" s="6">
        <v>2</v>
      </c>
      <c r="Y76" s="6">
        <v>2171</v>
      </c>
      <c r="Z76" s="6" t="s">
        <v>23</v>
      </c>
      <c r="AA76" s="6">
        <v>17269</v>
      </c>
      <c r="AE76" s="11"/>
    </row>
    <row r="77" spans="1:31" ht="21.6" x14ac:dyDescent="0.3">
      <c r="A77" s="13" t="s">
        <v>152</v>
      </c>
      <c r="B77" s="8" t="s">
        <v>153</v>
      </c>
      <c r="C77" s="9">
        <v>0</v>
      </c>
      <c r="D77" s="9"/>
      <c r="E77" s="6">
        <f t="shared" ref="E77:E140" si="2">$C77/$C$213</f>
        <v>0</v>
      </c>
      <c r="F77" s="6">
        <f t="shared" ref="F77:F140" si="3">E77^2</f>
        <v>0</v>
      </c>
      <c r="G77" s="9"/>
      <c r="H77" s="9">
        <v>0</v>
      </c>
      <c r="I77" s="9"/>
      <c r="J77" s="9"/>
      <c r="K77" s="9"/>
      <c r="L77" s="9"/>
      <c r="M77" s="9"/>
      <c r="N77" s="10"/>
      <c r="O77" s="9">
        <v>0</v>
      </c>
      <c r="P77" s="9"/>
      <c r="Q77" s="9">
        <v>0</v>
      </c>
      <c r="R77" s="9"/>
      <c r="S77" s="9"/>
      <c r="T77" s="9"/>
      <c r="U77" s="10"/>
      <c r="V77" s="9">
        <v>170</v>
      </c>
      <c r="W77" s="9">
        <v>3</v>
      </c>
      <c r="X77" s="9">
        <v>0</v>
      </c>
      <c r="Y77" s="9">
        <v>36</v>
      </c>
      <c r="Z77" s="9"/>
      <c r="AA77" s="9">
        <v>4722</v>
      </c>
      <c r="AE77" s="11"/>
    </row>
    <row r="78" spans="1:31" ht="21.6" x14ac:dyDescent="0.3">
      <c r="A78" s="12" t="s">
        <v>154</v>
      </c>
      <c r="B78" s="5" t="s">
        <v>155</v>
      </c>
      <c r="C78" s="6">
        <v>0</v>
      </c>
      <c r="D78" s="6"/>
      <c r="E78" s="6">
        <f t="shared" si="2"/>
        <v>0</v>
      </c>
      <c r="F78" s="6">
        <f t="shared" si="3"/>
        <v>0</v>
      </c>
      <c r="G78" s="6"/>
      <c r="H78" s="6">
        <v>0</v>
      </c>
      <c r="I78" s="6"/>
      <c r="J78" s="6"/>
      <c r="K78" s="6"/>
      <c r="L78" s="6"/>
      <c r="M78" s="6"/>
      <c r="N78" s="7"/>
      <c r="O78" s="6">
        <v>0</v>
      </c>
      <c r="P78" s="6"/>
      <c r="Q78" s="6">
        <v>0</v>
      </c>
      <c r="R78" s="6"/>
      <c r="S78" s="6"/>
      <c r="T78" s="6"/>
      <c r="U78" s="7"/>
      <c r="V78" s="6">
        <v>5505</v>
      </c>
      <c r="W78" s="6">
        <v>-10</v>
      </c>
      <c r="X78" s="6">
        <v>1</v>
      </c>
      <c r="Y78" s="6">
        <v>473</v>
      </c>
      <c r="Z78" s="6"/>
      <c r="AA78" s="6">
        <v>11638</v>
      </c>
      <c r="AE78" s="11"/>
    </row>
    <row r="79" spans="1:31" ht="21.6" x14ac:dyDescent="0.3">
      <c r="A79" s="13" t="s">
        <v>156</v>
      </c>
      <c r="B79" s="8" t="s">
        <v>157</v>
      </c>
      <c r="C79" s="9">
        <v>0</v>
      </c>
      <c r="D79" s="9"/>
      <c r="E79" s="6">
        <f t="shared" si="2"/>
        <v>0</v>
      </c>
      <c r="F79" s="6">
        <f t="shared" si="3"/>
        <v>0</v>
      </c>
      <c r="G79" s="9"/>
      <c r="H79" s="9">
        <v>0</v>
      </c>
      <c r="I79" s="9"/>
      <c r="J79" s="9"/>
      <c r="K79" s="9"/>
      <c r="L79" s="9"/>
      <c r="M79" s="9"/>
      <c r="N79" s="10"/>
      <c r="O79" s="9">
        <v>0</v>
      </c>
      <c r="P79" s="9"/>
      <c r="Q79" s="9">
        <v>0</v>
      </c>
      <c r="R79" s="9"/>
      <c r="S79" s="9"/>
      <c r="T79" s="9"/>
      <c r="U79" s="10"/>
      <c r="V79" s="9">
        <v>31</v>
      </c>
      <c r="W79" s="9">
        <v>-16</v>
      </c>
      <c r="X79" s="9">
        <v>0</v>
      </c>
      <c r="Y79" s="9">
        <v>2</v>
      </c>
      <c r="Z79" s="9"/>
      <c r="AA79" s="9">
        <v>15500</v>
      </c>
      <c r="AE79" s="11"/>
    </row>
    <row r="80" spans="1:31" ht="21.6" x14ac:dyDescent="0.3">
      <c r="A80" s="12" t="s">
        <v>158</v>
      </c>
      <c r="B80" s="5" t="s">
        <v>159</v>
      </c>
      <c r="C80" s="6">
        <v>0</v>
      </c>
      <c r="D80" s="6"/>
      <c r="E80" s="6">
        <f t="shared" si="2"/>
        <v>0</v>
      </c>
      <c r="F80" s="6">
        <f t="shared" si="3"/>
        <v>0</v>
      </c>
      <c r="G80" s="6"/>
      <c r="H80" s="6">
        <v>0</v>
      </c>
      <c r="I80" s="6">
        <v>11</v>
      </c>
      <c r="J80" s="6"/>
      <c r="K80" s="6"/>
      <c r="L80" s="6"/>
      <c r="M80" s="6">
        <v>139</v>
      </c>
      <c r="N80" s="7"/>
      <c r="O80" s="6">
        <v>162</v>
      </c>
      <c r="P80" s="6">
        <v>-30</v>
      </c>
      <c r="Q80" s="6">
        <v>0</v>
      </c>
      <c r="R80" s="6">
        <v>123</v>
      </c>
      <c r="S80" s="6"/>
      <c r="T80" s="6">
        <v>1317</v>
      </c>
      <c r="U80" s="7"/>
      <c r="V80" s="6">
        <v>2346</v>
      </c>
      <c r="W80" s="6">
        <v>-11</v>
      </c>
      <c r="X80" s="6">
        <v>2</v>
      </c>
      <c r="Y80" s="6">
        <v>143</v>
      </c>
      <c r="Z80" s="6"/>
      <c r="AA80" s="6">
        <v>16406</v>
      </c>
      <c r="AE80" s="11"/>
    </row>
    <row r="81" spans="1:31" ht="21.6" x14ac:dyDescent="0.3">
      <c r="A81" s="13" t="s">
        <v>160</v>
      </c>
      <c r="B81" s="8" t="s">
        <v>161</v>
      </c>
      <c r="C81" s="9">
        <v>0</v>
      </c>
      <c r="D81" s="9"/>
      <c r="E81" s="6">
        <f t="shared" si="2"/>
        <v>0</v>
      </c>
      <c r="F81" s="6">
        <f t="shared" si="3"/>
        <v>0</v>
      </c>
      <c r="G81" s="9"/>
      <c r="H81" s="9">
        <v>0</v>
      </c>
      <c r="I81" s="9"/>
      <c r="J81" s="9"/>
      <c r="K81" s="9"/>
      <c r="L81" s="9"/>
      <c r="M81" s="9"/>
      <c r="N81" s="10"/>
      <c r="O81" s="9">
        <v>0</v>
      </c>
      <c r="P81" s="9"/>
      <c r="Q81" s="9">
        <v>0</v>
      </c>
      <c r="R81" s="9"/>
      <c r="S81" s="9"/>
      <c r="T81" s="9"/>
      <c r="U81" s="10"/>
      <c r="V81" s="9">
        <v>604</v>
      </c>
      <c r="W81" s="9">
        <v>-1</v>
      </c>
      <c r="X81" s="9">
        <v>0</v>
      </c>
      <c r="Y81" s="9">
        <v>67</v>
      </c>
      <c r="Z81" s="9"/>
      <c r="AA81" s="9">
        <v>9015</v>
      </c>
      <c r="AE81" s="11"/>
    </row>
    <row r="82" spans="1:31" ht="21.6" x14ac:dyDescent="0.3">
      <c r="A82" s="12" t="s">
        <v>162</v>
      </c>
      <c r="B82" s="5" t="s">
        <v>163</v>
      </c>
      <c r="C82" s="6">
        <v>0</v>
      </c>
      <c r="D82" s="6"/>
      <c r="E82" s="6">
        <f t="shared" si="2"/>
        <v>0</v>
      </c>
      <c r="F82" s="6">
        <f t="shared" si="3"/>
        <v>0</v>
      </c>
      <c r="G82" s="6"/>
      <c r="H82" s="6">
        <v>0</v>
      </c>
      <c r="I82" s="6"/>
      <c r="J82" s="6"/>
      <c r="K82" s="6"/>
      <c r="L82" s="6"/>
      <c r="M82" s="6"/>
      <c r="N82" s="7"/>
      <c r="O82" s="6">
        <v>0</v>
      </c>
      <c r="P82" s="6"/>
      <c r="Q82" s="6">
        <v>0</v>
      </c>
      <c r="R82" s="6"/>
      <c r="S82" s="6"/>
      <c r="T82" s="6"/>
      <c r="U82" s="7"/>
      <c r="V82" s="6">
        <v>2</v>
      </c>
      <c r="W82" s="6">
        <v>-37</v>
      </c>
      <c r="X82" s="6">
        <v>0</v>
      </c>
      <c r="Y82" s="6">
        <v>1</v>
      </c>
      <c r="Z82" s="6"/>
      <c r="AA82" s="6">
        <v>2000</v>
      </c>
      <c r="AE82" s="11"/>
    </row>
    <row r="83" spans="1:31" ht="21.6" x14ac:dyDescent="0.3">
      <c r="A83" s="13" t="s">
        <v>164</v>
      </c>
      <c r="B83" s="8" t="s">
        <v>165</v>
      </c>
      <c r="C83" s="9">
        <v>0</v>
      </c>
      <c r="D83" s="9"/>
      <c r="E83" s="6">
        <f t="shared" si="2"/>
        <v>0</v>
      </c>
      <c r="F83" s="6">
        <f t="shared" si="3"/>
        <v>0</v>
      </c>
      <c r="G83" s="9"/>
      <c r="H83" s="9">
        <v>0</v>
      </c>
      <c r="I83" s="9">
        <v>9</v>
      </c>
      <c r="J83" s="9"/>
      <c r="K83" s="9"/>
      <c r="L83" s="9"/>
      <c r="M83" s="9">
        <v>229</v>
      </c>
      <c r="N83" s="10"/>
      <c r="O83" s="9">
        <v>6</v>
      </c>
      <c r="P83" s="9"/>
      <c r="Q83" s="9">
        <v>0</v>
      </c>
      <c r="R83" s="9">
        <v>3</v>
      </c>
      <c r="S83" s="9"/>
      <c r="T83" s="9">
        <v>2000</v>
      </c>
      <c r="U83" s="10"/>
      <c r="V83" s="9">
        <v>1619</v>
      </c>
      <c r="W83" s="9">
        <v>33</v>
      </c>
      <c r="X83" s="9">
        <v>1</v>
      </c>
      <c r="Y83" s="9">
        <v>301</v>
      </c>
      <c r="Z83" s="9"/>
      <c r="AA83" s="9">
        <v>5379</v>
      </c>
      <c r="AE83" s="11"/>
    </row>
    <row r="84" spans="1:31" ht="21.6" x14ac:dyDescent="0.3">
      <c r="A84" s="12" t="s">
        <v>166</v>
      </c>
      <c r="B84" s="5" t="s">
        <v>167</v>
      </c>
      <c r="C84" s="6">
        <v>0</v>
      </c>
      <c r="D84" s="6"/>
      <c r="E84" s="6">
        <f t="shared" si="2"/>
        <v>0</v>
      </c>
      <c r="F84" s="6">
        <f t="shared" si="3"/>
        <v>0</v>
      </c>
      <c r="G84" s="6"/>
      <c r="H84" s="6">
        <v>0</v>
      </c>
      <c r="I84" s="6">
        <v>8</v>
      </c>
      <c r="J84" s="6"/>
      <c r="K84" s="6"/>
      <c r="L84" s="6"/>
      <c r="M84" s="6">
        <v>229</v>
      </c>
      <c r="N84" s="7"/>
      <c r="O84" s="6">
        <v>82</v>
      </c>
      <c r="P84" s="6">
        <v>-15</v>
      </c>
      <c r="Q84" s="6">
        <v>0</v>
      </c>
      <c r="R84" s="6">
        <v>39</v>
      </c>
      <c r="S84" s="6"/>
      <c r="T84" s="6">
        <v>2103</v>
      </c>
      <c r="U84" s="7"/>
      <c r="V84" s="6">
        <v>32</v>
      </c>
      <c r="W84" s="6">
        <v>-35</v>
      </c>
      <c r="X84" s="6">
        <v>0</v>
      </c>
      <c r="Y84" s="6">
        <v>2</v>
      </c>
      <c r="Z84" s="6"/>
      <c r="AA84" s="6">
        <v>16000</v>
      </c>
      <c r="AE84" s="11"/>
    </row>
    <row r="85" spans="1:31" ht="21.6" x14ac:dyDescent="0.3">
      <c r="A85" s="13" t="s">
        <v>168</v>
      </c>
      <c r="B85" s="8" t="s">
        <v>169</v>
      </c>
      <c r="C85" s="9">
        <v>0</v>
      </c>
      <c r="D85" s="9"/>
      <c r="E85" s="6">
        <f t="shared" si="2"/>
        <v>0</v>
      </c>
      <c r="F85" s="6">
        <f t="shared" si="3"/>
        <v>0</v>
      </c>
      <c r="G85" s="9"/>
      <c r="H85" s="9">
        <v>0</v>
      </c>
      <c r="I85" s="9">
        <v>4</v>
      </c>
      <c r="J85" s="9"/>
      <c r="K85" s="9"/>
      <c r="L85" s="9"/>
      <c r="M85" s="9">
        <v>36</v>
      </c>
      <c r="N85" s="10"/>
      <c r="O85" s="9">
        <v>989</v>
      </c>
      <c r="P85" s="9">
        <v>-64</v>
      </c>
      <c r="Q85" s="9">
        <v>0</v>
      </c>
      <c r="R85" s="9">
        <v>379</v>
      </c>
      <c r="S85" s="9"/>
      <c r="T85" s="9">
        <v>2609</v>
      </c>
      <c r="U85" s="10"/>
      <c r="V85" s="9">
        <v>82619</v>
      </c>
      <c r="W85" s="9">
        <v>13</v>
      </c>
      <c r="X85" s="9">
        <v>4</v>
      </c>
      <c r="Y85" s="9">
        <v>75907</v>
      </c>
      <c r="Z85" s="9"/>
      <c r="AA85" s="9">
        <v>1088</v>
      </c>
      <c r="AE85" s="11"/>
    </row>
    <row r="86" spans="1:31" x14ac:dyDescent="0.3">
      <c r="A86" s="12" t="s">
        <v>170</v>
      </c>
      <c r="B86" s="5" t="s">
        <v>171</v>
      </c>
      <c r="C86" s="6">
        <v>0</v>
      </c>
      <c r="D86" s="6"/>
      <c r="E86" s="6">
        <f t="shared" si="2"/>
        <v>0</v>
      </c>
      <c r="F86" s="6">
        <f t="shared" si="3"/>
        <v>0</v>
      </c>
      <c r="G86" s="6"/>
      <c r="H86" s="6">
        <v>0</v>
      </c>
      <c r="I86" s="6">
        <v>8</v>
      </c>
      <c r="J86" s="6"/>
      <c r="K86" s="6"/>
      <c r="L86" s="6"/>
      <c r="M86" s="6">
        <v>48</v>
      </c>
      <c r="N86" s="7"/>
      <c r="O86" s="6">
        <v>2023</v>
      </c>
      <c r="P86" s="6">
        <v>2</v>
      </c>
      <c r="Q86" s="6">
        <v>0</v>
      </c>
      <c r="R86" s="6">
        <v>2235</v>
      </c>
      <c r="S86" s="6"/>
      <c r="T86" s="6">
        <v>905</v>
      </c>
      <c r="U86" s="7"/>
      <c r="V86" s="6">
        <v>51211</v>
      </c>
      <c r="W86" s="6">
        <v>28</v>
      </c>
      <c r="X86" s="6">
        <v>5</v>
      </c>
      <c r="Y86" s="6">
        <v>51449</v>
      </c>
      <c r="Z86" s="6"/>
      <c r="AA86" s="6">
        <v>995</v>
      </c>
      <c r="AE86" s="11"/>
    </row>
    <row r="87" spans="1:31" x14ac:dyDescent="0.3">
      <c r="A87" s="13" t="s">
        <v>172</v>
      </c>
      <c r="B87" s="8" t="s">
        <v>173</v>
      </c>
      <c r="C87" s="9">
        <v>0</v>
      </c>
      <c r="D87" s="9"/>
      <c r="E87" s="6">
        <f t="shared" si="2"/>
        <v>0</v>
      </c>
      <c r="F87" s="6">
        <f t="shared" si="3"/>
        <v>0</v>
      </c>
      <c r="G87" s="9"/>
      <c r="H87" s="9">
        <v>0</v>
      </c>
      <c r="I87" s="9">
        <v>5</v>
      </c>
      <c r="J87" s="9"/>
      <c r="K87" s="9"/>
      <c r="L87" s="9"/>
      <c r="M87" s="9">
        <v>12</v>
      </c>
      <c r="N87" s="10"/>
      <c r="O87" s="9">
        <v>32</v>
      </c>
      <c r="P87" s="9">
        <v>390</v>
      </c>
      <c r="Q87" s="9">
        <v>5</v>
      </c>
      <c r="R87" s="9">
        <v>5</v>
      </c>
      <c r="S87" s="9" t="s">
        <v>23</v>
      </c>
      <c r="T87" s="9">
        <v>6400</v>
      </c>
      <c r="U87" s="10"/>
      <c r="V87" s="9">
        <v>0</v>
      </c>
      <c r="W87" s="9"/>
      <c r="X87" s="9">
        <v>0</v>
      </c>
      <c r="Y87" s="9"/>
      <c r="Z87" s="9" t="s">
        <v>23</v>
      </c>
      <c r="AA87" s="9"/>
      <c r="AE87" s="11"/>
    </row>
    <row r="88" spans="1:31" x14ac:dyDescent="0.3">
      <c r="A88" s="12" t="s">
        <v>174</v>
      </c>
      <c r="B88" s="5" t="s">
        <v>175</v>
      </c>
      <c r="C88" s="6">
        <v>0</v>
      </c>
      <c r="D88" s="6"/>
      <c r="E88" s="6">
        <f t="shared" si="2"/>
        <v>0</v>
      </c>
      <c r="F88" s="6">
        <f t="shared" si="3"/>
        <v>0</v>
      </c>
      <c r="G88" s="6"/>
      <c r="H88" s="6">
        <v>0</v>
      </c>
      <c r="I88" s="6">
        <v>4</v>
      </c>
      <c r="J88" s="6"/>
      <c r="K88" s="6"/>
      <c r="L88" s="6"/>
      <c r="M88" s="6">
        <v>13</v>
      </c>
      <c r="N88" s="7"/>
      <c r="O88" s="6">
        <v>4437</v>
      </c>
      <c r="P88" s="6">
        <v>25</v>
      </c>
      <c r="Q88" s="6">
        <v>2</v>
      </c>
      <c r="R88" s="6">
        <v>957</v>
      </c>
      <c r="S88" s="6" t="s">
        <v>23</v>
      </c>
      <c r="T88" s="6">
        <v>4636</v>
      </c>
      <c r="U88" s="7"/>
      <c r="V88" s="6">
        <v>434</v>
      </c>
      <c r="W88" s="6">
        <v>16</v>
      </c>
      <c r="X88" s="6">
        <v>0</v>
      </c>
      <c r="Y88" s="6">
        <v>54</v>
      </c>
      <c r="Z88" s="6" t="s">
        <v>23</v>
      </c>
      <c r="AA88" s="6">
        <v>8037</v>
      </c>
      <c r="AE88" s="11"/>
    </row>
    <row r="89" spans="1:31" x14ac:dyDescent="0.3">
      <c r="A89" s="13" t="s">
        <v>176</v>
      </c>
      <c r="B89" s="8" t="s">
        <v>177</v>
      </c>
      <c r="C89" s="9">
        <v>0</v>
      </c>
      <c r="D89" s="9"/>
      <c r="E89" s="6">
        <f t="shared" si="2"/>
        <v>0</v>
      </c>
      <c r="F89" s="6">
        <f t="shared" si="3"/>
        <v>0</v>
      </c>
      <c r="G89" s="9"/>
      <c r="H89" s="9">
        <v>0</v>
      </c>
      <c r="I89" s="9">
        <v>0</v>
      </c>
      <c r="J89" s="9"/>
      <c r="K89" s="9"/>
      <c r="L89" s="9"/>
      <c r="M89" s="9">
        <v>36</v>
      </c>
      <c r="N89" s="10"/>
      <c r="O89" s="9">
        <v>0</v>
      </c>
      <c r="P89" s="9"/>
      <c r="Q89" s="9">
        <v>0</v>
      </c>
      <c r="R89" s="9"/>
      <c r="S89" s="9" t="s">
        <v>23</v>
      </c>
      <c r="T89" s="9"/>
      <c r="U89" s="10"/>
      <c r="V89" s="9">
        <v>64743</v>
      </c>
      <c r="W89" s="9">
        <v>-2</v>
      </c>
      <c r="X89" s="9">
        <v>9</v>
      </c>
      <c r="Y89" s="9">
        <v>105300</v>
      </c>
      <c r="Z89" s="9" t="s">
        <v>23</v>
      </c>
      <c r="AA89" s="9">
        <v>615</v>
      </c>
      <c r="AE89" s="11"/>
    </row>
    <row r="90" spans="1:31" ht="21.6" x14ac:dyDescent="0.3">
      <c r="A90" s="12" t="s">
        <v>178</v>
      </c>
      <c r="B90" s="5" t="s">
        <v>179</v>
      </c>
      <c r="C90" s="6">
        <v>0</v>
      </c>
      <c r="D90" s="6"/>
      <c r="E90" s="6">
        <f t="shared" si="2"/>
        <v>0</v>
      </c>
      <c r="F90" s="6">
        <f t="shared" si="3"/>
        <v>0</v>
      </c>
      <c r="G90" s="6"/>
      <c r="H90" s="6">
        <v>0</v>
      </c>
      <c r="I90" s="6">
        <v>5</v>
      </c>
      <c r="J90" s="6"/>
      <c r="K90" s="6"/>
      <c r="L90" s="6"/>
      <c r="M90" s="6">
        <v>11</v>
      </c>
      <c r="N90" s="7"/>
      <c r="O90" s="6">
        <v>2216</v>
      </c>
      <c r="P90" s="6">
        <v>28</v>
      </c>
      <c r="Q90" s="6">
        <v>1</v>
      </c>
      <c r="R90" s="6">
        <v>1677</v>
      </c>
      <c r="S90" s="6" t="s">
        <v>23</v>
      </c>
      <c r="T90" s="6">
        <v>1321</v>
      </c>
      <c r="U90" s="7"/>
      <c r="V90" s="6">
        <v>4945</v>
      </c>
      <c r="W90" s="6">
        <v>24</v>
      </c>
      <c r="X90" s="6">
        <v>2</v>
      </c>
      <c r="Y90" s="6">
        <v>1933</v>
      </c>
      <c r="Z90" s="6" t="s">
        <v>23</v>
      </c>
      <c r="AA90" s="6">
        <v>2558</v>
      </c>
      <c r="AE90" s="11"/>
    </row>
    <row r="91" spans="1:31" ht="21.6" x14ac:dyDescent="0.3">
      <c r="A91" s="13" t="s">
        <v>180</v>
      </c>
      <c r="B91" s="8" t="s">
        <v>181</v>
      </c>
      <c r="C91" s="9">
        <v>0</v>
      </c>
      <c r="D91" s="9"/>
      <c r="E91" s="6">
        <f t="shared" si="2"/>
        <v>0</v>
      </c>
      <c r="F91" s="6">
        <f t="shared" si="3"/>
        <v>0</v>
      </c>
      <c r="G91" s="9"/>
      <c r="H91" s="9">
        <v>0</v>
      </c>
      <c r="I91" s="9">
        <v>5</v>
      </c>
      <c r="J91" s="9"/>
      <c r="K91" s="9"/>
      <c r="L91" s="9"/>
      <c r="M91" s="9">
        <v>168</v>
      </c>
      <c r="N91" s="10"/>
      <c r="O91" s="9">
        <v>447</v>
      </c>
      <c r="P91" s="9"/>
      <c r="Q91" s="9">
        <v>2</v>
      </c>
      <c r="R91" s="9">
        <v>367</v>
      </c>
      <c r="S91" s="9" t="s">
        <v>23</v>
      </c>
      <c r="T91" s="9">
        <v>1218</v>
      </c>
      <c r="U91" s="10"/>
      <c r="V91" s="9">
        <v>1033</v>
      </c>
      <c r="W91" s="9">
        <v>30</v>
      </c>
      <c r="X91" s="9">
        <v>2</v>
      </c>
      <c r="Y91" s="9">
        <v>493</v>
      </c>
      <c r="Z91" s="9" t="s">
        <v>23</v>
      </c>
      <c r="AA91" s="9">
        <v>2095</v>
      </c>
      <c r="AE91" s="11"/>
    </row>
    <row r="92" spans="1:31" x14ac:dyDescent="0.3">
      <c r="A92" s="12" t="s">
        <v>182</v>
      </c>
      <c r="B92" s="5" t="s">
        <v>183</v>
      </c>
      <c r="C92" s="6">
        <v>0</v>
      </c>
      <c r="D92" s="6"/>
      <c r="E92" s="6">
        <f t="shared" si="2"/>
        <v>0</v>
      </c>
      <c r="F92" s="6">
        <f t="shared" si="3"/>
        <v>0</v>
      </c>
      <c r="G92" s="6"/>
      <c r="H92" s="6">
        <v>0</v>
      </c>
      <c r="I92" s="6">
        <v>0</v>
      </c>
      <c r="J92" s="6"/>
      <c r="K92" s="6"/>
      <c r="L92" s="6"/>
      <c r="M92" s="6">
        <v>12</v>
      </c>
      <c r="N92" s="7"/>
      <c r="O92" s="6">
        <v>2110</v>
      </c>
      <c r="P92" s="6">
        <v>-10</v>
      </c>
      <c r="Q92" s="6">
        <v>5</v>
      </c>
      <c r="R92" s="6">
        <v>1661</v>
      </c>
      <c r="S92" s="6" t="s">
        <v>23</v>
      </c>
      <c r="T92" s="6">
        <v>1270</v>
      </c>
      <c r="U92" s="7"/>
      <c r="V92" s="6">
        <v>658</v>
      </c>
      <c r="W92" s="6">
        <v>-11</v>
      </c>
      <c r="X92" s="6">
        <v>2</v>
      </c>
      <c r="Y92" s="6">
        <v>59</v>
      </c>
      <c r="Z92" s="6" t="s">
        <v>23</v>
      </c>
      <c r="AA92" s="6">
        <v>11153</v>
      </c>
      <c r="AE92" s="11"/>
    </row>
    <row r="93" spans="1:31" ht="21.6" x14ac:dyDescent="0.3">
      <c r="A93" s="13" t="s">
        <v>184</v>
      </c>
      <c r="B93" s="8" t="s">
        <v>185</v>
      </c>
      <c r="C93" s="9">
        <v>0</v>
      </c>
      <c r="D93" s="9"/>
      <c r="E93" s="6">
        <f t="shared" si="2"/>
        <v>0</v>
      </c>
      <c r="F93" s="6">
        <f t="shared" si="3"/>
        <v>0</v>
      </c>
      <c r="G93" s="9"/>
      <c r="H93" s="9">
        <v>0</v>
      </c>
      <c r="I93" s="9">
        <v>5</v>
      </c>
      <c r="J93" s="9"/>
      <c r="K93" s="9"/>
      <c r="L93" s="9"/>
      <c r="M93" s="9">
        <v>12</v>
      </c>
      <c r="N93" s="10"/>
      <c r="O93" s="9">
        <v>8945</v>
      </c>
      <c r="P93" s="9">
        <v>36</v>
      </c>
      <c r="Q93" s="9">
        <v>17</v>
      </c>
      <c r="R93" s="9">
        <v>3575</v>
      </c>
      <c r="S93" s="9" t="s">
        <v>23</v>
      </c>
      <c r="T93" s="9">
        <v>2502</v>
      </c>
      <c r="U93" s="10"/>
      <c r="V93" s="9">
        <v>1985</v>
      </c>
      <c r="W93" s="9">
        <v>8</v>
      </c>
      <c r="X93" s="9">
        <v>4</v>
      </c>
      <c r="Y93" s="9">
        <v>551</v>
      </c>
      <c r="Z93" s="9" t="s">
        <v>23</v>
      </c>
      <c r="AA93" s="9">
        <v>3603</v>
      </c>
      <c r="AE93" s="11"/>
    </row>
    <row r="94" spans="1:31" ht="21.6" x14ac:dyDescent="0.3">
      <c r="A94" s="12" t="s">
        <v>186</v>
      </c>
      <c r="B94" s="5" t="s">
        <v>187</v>
      </c>
      <c r="C94" s="6">
        <v>0</v>
      </c>
      <c r="D94" s="6"/>
      <c r="E94" s="6">
        <f t="shared" si="2"/>
        <v>0</v>
      </c>
      <c r="F94" s="6">
        <f t="shared" si="3"/>
        <v>0</v>
      </c>
      <c r="G94" s="6"/>
      <c r="H94" s="6">
        <v>0</v>
      </c>
      <c r="I94" s="6">
        <v>6</v>
      </c>
      <c r="J94" s="6"/>
      <c r="K94" s="6"/>
      <c r="L94" s="6"/>
      <c r="M94" s="6">
        <v>36</v>
      </c>
      <c r="N94" s="7"/>
      <c r="O94" s="6">
        <v>0</v>
      </c>
      <c r="P94" s="6"/>
      <c r="Q94" s="6">
        <v>0</v>
      </c>
      <c r="R94" s="6"/>
      <c r="S94" s="6" t="s">
        <v>23</v>
      </c>
      <c r="T94" s="6"/>
      <c r="U94" s="7"/>
      <c r="V94" s="6">
        <v>3404</v>
      </c>
      <c r="W94" s="6">
        <v>-7</v>
      </c>
      <c r="X94" s="6">
        <v>0</v>
      </c>
      <c r="Y94" s="6">
        <v>581</v>
      </c>
      <c r="Z94" s="6" t="s">
        <v>23</v>
      </c>
      <c r="AA94" s="6">
        <v>5859</v>
      </c>
      <c r="AE94" s="11"/>
    </row>
    <row r="95" spans="1:31" x14ac:dyDescent="0.3">
      <c r="A95" s="13" t="s">
        <v>188</v>
      </c>
      <c r="B95" s="8" t="s">
        <v>189</v>
      </c>
      <c r="C95" s="9">
        <v>0</v>
      </c>
      <c r="D95" s="9"/>
      <c r="E95" s="6">
        <f t="shared" si="2"/>
        <v>0</v>
      </c>
      <c r="F95" s="6">
        <f t="shared" si="3"/>
        <v>0</v>
      </c>
      <c r="G95" s="9"/>
      <c r="H95" s="9">
        <v>0</v>
      </c>
      <c r="I95" s="9"/>
      <c r="J95" s="9"/>
      <c r="K95" s="9"/>
      <c r="L95" s="9"/>
      <c r="M95" s="9"/>
      <c r="N95" s="10"/>
      <c r="O95" s="9">
        <v>0</v>
      </c>
      <c r="P95" s="9"/>
      <c r="Q95" s="9">
        <v>0</v>
      </c>
      <c r="R95" s="9"/>
      <c r="S95" s="9"/>
      <c r="T95" s="9"/>
      <c r="U95" s="10"/>
      <c r="V95" s="9">
        <v>6386</v>
      </c>
      <c r="W95" s="9">
        <v>5</v>
      </c>
      <c r="X95" s="9">
        <v>24</v>
      </c>
      <c r="Y95" s="9">
        <v>1618</v>
      </c>
      <c r="Z95" s="9"/>
      <c r="AA95" s="9">
        <v>3947</v>
      </c>
      <c r="AE95" s="11"/>
    </row>
    <row r="96" spans="1:31" x14ac:dyDescent="0.3">
      <c r="A96" s="12" t="s">
        <v>190</v>
      </c>
      <c r="B96" s="5" t="s">
        <v>191</v>
      </c>
      <c r="C96" s="6">
        <v>0</v>
      </c>
      <c r="D96" s="6"/>
      <c r="E96" s="6">
        <f t="shared" si="2"/>
        <v>0</v>
      </c>
      <c r="F96" s="6">
        <f t="shared" si="3"/>
        <v>0</v>
      </c>
      <c r="G96" s="6"/>
      <c r="H96" s="6">
        <v>0</v>
      </c>
      <c r="I96" s="6">
        <v>3</v>
      </c>
      <c r="J96" s="6"/>
      <c r="K96" s="6"/>
      <c r="L96" s="6"/>
      <c r="M96" s="6">
        <v>12</v>
      </c>
      <c r="N96" s="7"/>
      <c r="O96" s="6">
        <v>8695</v>
      </c>
      <c r="P96" s="6">
        <v>-15</v>
      </c>
      <c r="Q96" s="6">
        <v>9</v>
      </c>
      <c r="R96" s="6">
        <v>6227</v>
      </c>
      <c r="S96" s="6" t="s">
        <v>23</v>
      </c>
      <c r="T96" s="6">
        <v>1396</v>
      </c>
      <c r="U96" s="7"/>
      <c r="V96" s="6">
        <v>4496</v>
      </c>
      <c r="W96" s="6">
        <v>49</v>
      </c>
      <c r="X96" s="6">
        <v>6</v>
      </c>
      <c r="Y96" s="6">
        <v>426</v>
      </c>
      <c r="Z96" s="6" t="s">
        <v>23</v>
      </c>
      <c r="AA96" s="6">
        <v>10554</v>
      </c>
      <c r="AE96" s="11"/>
    </row>
    <row r="97" spans="1:31" x14ac:dyDescent="0.3">
      <c r="A97" s="13" t="s">
        <v>192</v>
      </c>
      <c r="B97" s="8" t="s">
        <v>193</v>
      </c>
      <c r="C97" s="9">
        <v>0</v>
      </c>
      <c r="D97" s="9"/>
      <c r="E97" s="6">
        <f t="shared" si="2"/>
        <v>0</v>
      </c>
      <c r="F97" s="6">
        <f t="shared" si="3"/>
        <v>0</v>
      </c>
      <c r="G97" s="9"/>
      <c r="H97" s="9">
        <v>0</v>
      </c>
      <c r="I97" s="9"/>
      <c r="J97" s="9"/>
      <c r="K97" s="9"/>
      <c r="L97" s="9"/>
      <c r="M97" s="9"/>
      <c r="N97" s="10"/>
      <c r="O97" s="9">
        <v>0</v>
      </c>
      <c r="P97" s="9"/>
      <c r="Q97" s="9">
        <v>0</v>
      </c>
      <c r="R97" s="9"/>
      <c r="S97" s="9"/>
      <c r="T97" s="9"/>
      <c r="U97" s="10"/>
      <c r="V97" s="9">
        <v>16992</v>
      </c>
      <c r="W97" s="9">
        <v>200</v>
      </c>
      <c r="X97" s="9">
        <v>67</v>
      </c>
      <c r="Y97" s="9">
        <v>2865</v>
      </c>
      <c r="Z97" s="9"/>
      <c r="AA97" s="9">
        <v>5931</v>
      </c>
      <c r="AE97" s="11"/>
    </row>
    <row r="98" spans="1:31" ht="31.8" x14ac:dyDescent="0.3">
      <c r="A98" s="12" t="s">
        <v>194</v>
      </c>
      <c r="B98" s="5" t="s">
        <v>195</v>
      </c>
      <c r="C98" s="6">
        <v>0</v>
      </c>
      <c r="D98" s="6"/>
      <c r="E98" s="6">
        <f t="shared" si="2"/>
        <v>0</v>
      </c>
      <c r="F98" s="6">
        <f t="shared" si="3"/>
        <v>0</v>
      </c>
      <c r="G98" s="6"/>
      <c r="H98" s="6">
        <v>0</v>
      </c>
      <c r="I98" s="6">
        <v>6</v>
      </c>
      <c r="J98" s="6"/>
      <c r="K98" s="6"/>
      <c r="L98" s="6"/>
      <c r="M98" s="6">
        <v>60</v>
      </c>
      <c r="N98" s="7"/>
      <c r="O98" s="6">
        <v>169</v>
      </c>
      <c r="P98" s="6">
        <v>-40</v>
      </c>
      <c r="Q98" s="6">
        <v>0</v>
      </c>
      <c r="R98" s="6">
        <v>160</v>
      </c>
      <c r="S98" s="6" t="s">
        <v>23</v>
      </c>
      <c r="T98" s="6">
        <v>1056</v>
      </c>
      <c r="U98" s="7"/>
      <c r="V98" s="6">
        <v>16773</v>
      </c>
      <c r="W98" s="6">
        <v>84</v>
      </c>
      <c r="X98" s="6">
        <v>4</v>
      </c>
      <c r="Y98" s="6">
        <v>8507</v>
      </c>
      <c r="Z98" s="6" t="s">
        <v>23</v>
      </c>
      <c r="AA98" s="6">
        <v>1972</v>
      </c>
      <c r="AE98" s="11"/>
    </row>
    <row r="99" spans="1:31" x14ac:dyDescent="0.3">
      <c r="A99" s="13" t="s">
        <v>196</v>
      </c>
      <c r="B99" s="8" t="s">
        <v>197</v>
      </c>
      <c r="C99" s="9">
        <v>0</v>
      </c>
      <c r="D99" s="9"/>
      <c r="E99" s="6">
        <f t="shared" si="2"/>
        <v>0</v>
      </c>
      <c r="F99" s="6">
        <f t="shared" si="3"/>
        <v>0</v>
      </c>
      <c r="G99" s="9"/>
      <c r="H99" s="9">
        <v>0</v>
      </c>
      <c r="I99" s="9">
        <v>0</v>
      </c>
      <c r="J99" s="9"/>
      <c r="K99" s="9"/>
      <c r="L99" s="9"/>
      <c r="M99" s="9">
        <v>6</v>
      </c>
      <c r="N99" s="10"/>
      <c r="O99" s="9">
        <v>533</v>
      </c>
      <c r="P99" s="9">
        <v>-9</v>
      </c>
      <c r="Q99" s="9">
        <v>1</v>
      </c>
      <c r="R99" s="9">
        <v>18</v>
      </c>
      <c r="S99" s="9" t="s">
        <v>23</v>
      </c>
      <c r="T99" s="9">
        <v>29611</v>
      </c>
      <c r="U99" s="10"/>
      <c r="V99" s="9">
        <v>1609</v>
      </c>
      <c r="W99" s="9">
        <v>-9</v>
      </c>
      <c r="X99" s="9">
        <v>2</v>
      </c>
      <c r="Y99" s="9">
        <v>99</v>
      </c>
      <c r="Z99" s="9" t="s">
        <v>23</v>
      </c>
      <c r="AA99" s="9">
        <v>16253</v>
      </c>
      <c r="AE99" s="11"/>
    </row>
    <row r="100" spans="1:31" x14ac:dyDescent="0.3">
      <c r="A100" s="12" t="s">
        <v>198</v>
      </c>
      <c r="B100" s="5" t="s">
        <v>199</v>
      </c>
      <c r="C100" s="6">
        <v>0</v>
      </c>
      <c r="D100" s="6"/>
      <c r="E100" s="6">
        <f t="shared" si="2"/>
        <v>0</v>
      </c>
      <c r="F100" s="6">
        <f t="shared" si="3"/>
        <v>0</v>
      </c>
      <c r="G100" s="6"/>
      <c r="H100" s="6">
        <v>0</v>
      </c>
      <c r="I100" s="6"/>
      <c r="J100" s="6"/>
      <c r="K100" s="6"/>
      <c r="L100" s="6"/>
      <c r="M100" s="6"/>
      <c r="N100" s="7"/>
      <c r="O100" s="6">
        <v>0</v>
      </c>
      <c r="P100" s="6"/>
      <c r="Q100" s="6">
        <v>0</v>
      </c>
      <c r="R100" s="6"/>
      <c r="S100" s="6"/>
      <c r="T100" s="6"/>
      <c r="U100" s="7"/>
      <c r="V100" s="6">
        <v>2799</v>
      </c>
      <c r="W100" s="6">
        <v>-26</v>
      </c>
      <c r="X100" s="6">
        <v>0</v>
      </c>
      <c r="Y100" s="6">
        <v>312</v>
      </c>
      <c r="Z100" s="6"/>
      <c r="AA100" s="6">
        <v>8971</v>
      </c>
      <c r="AE100" s="11"/>
    </row>
    <row r="101" spans="1:31" ht="21.6" x14ac:dyDescent="0.3">
      <c r="A101" s="13" t="s">
        <v>200</v>
      </c>
      <c r="B101" s="8" t="s">
        <v>201</v>
      </c>
      <c r="C101" s="9">
        <v>0</v>
      </c>
      <c r="D101" s="9"/>
      <c r="E101" s="6">
        <f t="shared" si="2"/>
        <v>0</v>
      </c>
      <c r="F101" s="6">
        <f t="shared" si="3"/>
        <v>0</v>
      </c>
      <c r="G101" s="9"/>
      <c r="H101" s="9">
        <v>0</v>
      </c>
      <c r="I101" s="9"/>
      <c r="J101" s="9"/>
      <c r="K101" s="9"/>
      <c r="L101" s="9"/>
      <c r="M101" s="9"/>
      <c r="N101" s="10"/>
      <c r="O101" s="9">
        <v>0</v>
      </c>
      <c r="P101" s="9"/>
      <c r="Q101" s="9">
        <v>0</v>
      </c>
      <c r="R101" s="9"/>
      <c r="S101" s="9"/>
      <c r="T101" s="9"/>
      <c r="U101" s="10"/>
      <c r="V101" s="9">
        <v>245</v>
      </c>
      <c r="W101" s="9">
        <v>-11</v>
      </c>
      <c r="X101" s="9">
        <v>0</v>
      </c>
      <c r="Y101" s="9">
        <v>17</v>
      </c>
      <c r="Z101" s="9"/>
      <c r="AA101" s="9">
        <v>14412</v>
      </c>
      <c r="AE101" s="11"/>
    </row>
    <row r="102" spans="1:31" ht="21.6" x14ac:dyDescent="0.3">
      <c r="A102" s="12" t="s">
        <v>202</v>
      </c>
      <c r="B102" s="5" t="s">
        <v>203</v>
      </c>
      <c r="C102" s="6">
        <v>0</v>
      </c>
      <c r="D102" s="6"/>
      <c r="E102" s="6">
        <f t="shared" si="2"/>
        <v>0</v>
      </c>
      <c r="F102" s="6">
        <f t="shared" si="3"/>
        <v>0</v>
      </c>
      <c r="G102" s="6"/>
      <c r="H102" s="6">
        <v>0</v>
      </c>
      <c r="I102" s="6">
        <v>8</v>
      </c>
      <c r="J102" s="6"/>
      <c r="K102" s="6"/>
      <c r="L102" s="6"/>
      <c r="M102" s="6">
        <v>176</v>
      </c>
      <c r="N102" s="7"/>
      <c r="O102" s="6">
        <v>11</v>
      </c>
      <c r="P102" s="6">
        <v>-70</v>
      </c>
      <c r="Q102" s="6">
        <v>0</v>
      </c>
      <c r="R102" s="6">
        <v>1</v>
      </c>
      <c r="S102" s="6" t="s">
        <v>23</v>
      </c>
      <c r="T102" s="6">
        <v>11000</v>
      </c>
      <c r="U102" s="7"/>
      <c r="V102" s="6">
        <v>23</v>
      </c>
      <c r="W102" s="6">
        <v>-72</v>
      </c>
      <c r="X102" s="6">
        <v>0</v>
      </c>
      <c r="Y102" s="6">
        <v>0</v>
      </c>
      <c r="Z102" s="6" t="s">
        <v>23</v>
      </c>
      <c r="AA102" s="6"/>
      <c r="AE102" s="11"/>
    </row>
    <row r="103" spans="1:31" ht="21.6" x14ac:dyDescent="0.3">
      <c r="A103" s="13" t="s">
        <v>204</v>
      </c>
      <c r="B103" s="8" t="s">
        <v>205</v>
      </c>
      <c r="C103" s="9">
        <v>0</v>
      </c>
      <c r="D103" s="9"/>
      <c r="E103" s="6">
        <f t="shared" si="2"/>
        <v>0</v>
      </c>
      <c r="F103" s="6">
        <f t="shared" si="3"/>
        <v>0</v>
      </c>
      <c r="G103" s="9"/>
      <c r="H103" s="9">
        <v>0</v>
      </c>
      <c r="I103" s="9">
        <v>8</v>
      </c>
      <c r="J103" s="9"/>
      <c r="K103" s="9"/>
      <c r="L103" s="9"/>
      <c r="M103" s="9">
        <v>48</v>
      </c>
      <c r="N103" s="10"/>
      <c r="O103" s="9">
        <v>91</v>
      </c>
      <c r="P103" s="9">
        <v>6</v>
      </c>
      <c r="Q103" s="9">
        <v>0</v>
      </c>
      <c r="R103" s="9">
        <v>7</v>
      </c>
      <c r="S103" s="9" t="s">
        <v>23</v>
      </c>
      <c r="T103" s="9">
        <v>13000</v>
      </c>
      <c r="U103" s="10"/>
      <c r="V103" s="9">
        <v>10095</v>
      </c>
      <c r="W103" s="9">
        <v>7</v>
      </c>
      <c r="X103" s="9">
        <v>1</v>
      </c>
      <c r="Y103" s="9">
        <v>1399</v>
      </c>
      <c r="Z103" s="9" t="s">
        <v>23</v>
      </c>
      <c r="AA103" s="9">
        <v>7216</v>
      </c>
      <c r="AE103" s="11"/>
    </row>
    <row r="104" spans="1:31" ht="21.6" x14ac:dyDescent="0.3">
      <c r="A104" s="12" t="s">
        <v>206</v>
      </c>
      <c r="B104" s="5" t="s">
        <v>207</v>
      </c>
      <c r="C104" s="6">
        <v>0</v>
      </c>
      <c r="D104" s="6"/>
      <c r="E104" s="6">
        <f t="shared" si="2"/>
        <v>0</v>
      </c>
      <c r="F104" s="6">
        <f t="shared" si="3"/>
        <v>0</v>
      </c>
      <c r="G104" s="6"/>
      <c r="H104" s="6">
        <v>0</v>
      </c>
      <c r="I104" s="6"/>
      <c r="J104" s="6"/>
      <c r="K104" s="6"/>
      <c r="L104" s="6"/>
      <c r="M104" s="6"/>
      <c r="N104" s="7"/>
      <c r="O104" s="6">
        <v>0</v>
      </c>
      <c r="P104" s="6"/>
      <c r="Q104" s="6">
        <v>0</v>
      </c>
      <c r="R104" s="6"/>
      <c r="S104" s="6"/>
      <c r="T104" s="6"/>
      <c r="U104" s="7"/>
      <c r="V104" s="6">
        <v>4596</v>
      </c>
      <c r="W104" s="6">
        <v>-16</v>
      </c>
      <c r="X104" s="6">
        <v>2</v>
      </c>
      <c r="Y104" s="6">
        <v>573</v>
      </c>
      <c r="Z104" s="6"/>
      <c r="AA104" s="6">
        <v>8021</v>
      </c>
      <c r="AE104" s="11"/>
    </row>
    <row r="105" spans="1:31" ht="21.6" x14ac:dyDescent="0.3">
      <c r="A105" s="13" t="s">
        <v>208</v>
      </c>
      <c r="B105" s="8" t="s">
        <v>209</v>
      </c>
      <c r="C105" s="9">
        <v>0</v>
      </c>
      <c r="D105" s="9"/>
      <c r="E105" s="6">
        <f t="shared" si="2"/>
        <v>0</v>
      </c>
      <c r="F105" s="6">
        <f t="shared" si="3"/>
        <v>0</v>
      </c>
      <c r="G105" s="9"/>
      <c r="H105" s="9">
        <v>0</v>
      </c>
      <c r="I105" s="9">
        <v>0</v>
      </c>
      <c r="J105" s="9"/>
      <c r="K105" s="9"/>
      <c r="L105" s="9"/>
      <c r="M105" s="9">
        <v>24</v>
      </c>
      <c r="N105" s="10"/>
      <c r="O105" s="9">
        <v>0</v>
      </c>
      <c r="P105" s="9"/>
      <c r="Q105" s="9">
        <v>0</v>
      </c>
      <c r="R105" s="9"/>
      <c r="S105" s="9" t="s">
        <v>23</v>
      </c>
      <c r="T105" s="9"/>
      <c r="U105" s="10"/>
      <c r="V105" s="9">
        <v>462745</v>
      </c>
      <c r="W105" s="9">
        <v>33</v>
      </c>
      <c r="X105" s="9">
        <v>3</v>
      </c>
      <c r="Y105" s="9">
        <v>57901</v>
      </c>
      <c r="Z105" s="9" t="s">
        <v>23</v>
      </c>
      <c r="AA105" s="9">
        <v>7992</v>
      </c>
      <c r="AE105" s="11"/>
    </row>
    <row r="106" spans="1:31" ht="21.6" x14ac:dyDescent="0.3">
      <c r="A106" s="12" t="s">
        <v>210</v>
      </c>
      <c r="B106" s="5" t="s">
        <v>211</v>
      </c>
      <c r="C106" s="6">
        <v>0</v>
      </c>
      <c r="D106" s="6"/>
      <c r="E106" s="6">
        <f t="shared" si="2"/>
        <v>0</v>
      </c>
      <c r="F106" s="6">
        <f t="shared" si="3"/>
        <v>0</v>
      </c>
      <c r="G106" s="6"/>
      <c r="H106" s="6">
        <v>0</v>
      </c>
      <c r="I106" s="6">
        <v>5</v>
      </c>
      <c r="J106" s="6"/>
      <c r="K106" s="6"/>
      <c r="L106" s="6"/>
      <c r="M106" s="6">
        <v>12</v>
      </c>
      <c r="N106" s="7"/>
      <c r="O106" s="6">
        <v>2597</v>
      </c>
      <c r="P106" s="6">
        <v>1</v>
      </c>
      <c r="Q106" s="6">
        <v>3</v>
      </c>
      <c r="R106" s="6">
        <v>1012</v>
      </c>
      <c r="S106" s="6"/>
      <c r="T106" s="6">
        <v>2566</v>
      </c>
      <c r="U106" s="7"/>
      <c r="V106" s="6">
        <v>451</v>
      </c>
      <c r="W106" s="6">
        <v>-44</v>
      </c>
      <c r="X106" s="6">
        <v>0</v>
      </c>
      <c r="Y106" s="6">
        <v>47</v>
      </c>
      <c r="Z106" s="6"/>
      <c r="AA106" s="6">
        <v>9596</v>
      </c>
      <c r="AE106" s="11"/>
    </row>
    <row r="107" spans="1:31" ht="21.6" x14ac:dyDescent="0.3">
      <c r="A107" s="13" t="s">
        <v>212</v>
      </c>
      <c r="B107" s="8" t="s">
        <v>213</v>
      </c>
      <c r="C107" s="9">
        <v>0</v>
      </c>
      <c r="D107" s="9"/>
      <c r="E107" s="6">
        <f t="shared" si="2"/>
        <v>0</v>
      </c>
      <c r="F107" s="6">
        <f t="shared" si="3"/>
        <v>0</v>
      </c>
      <c r="G107" s="9"/>
      <c r="H107" s="9">
        <v>0</v>
      </c>
      <c r="I107" s="9"/>
      <c r="J107" s="9"/>
      <c r="K107" s="9"/>
      <c r="L107" s="9"/>
      <c r="M107" s="9"/>
      <c r="N107" s="10"/>
      <c r="O107" s="9">
        <v>0</v>
      </c>
      <c r="P107" s="9"/>
      <c r="Q107" s="9">
        <v>0</v>
      </c>
      <c r="R107" s="9"/>
      <c r="S107" s="9"/>
      <c r="T107" s="9"/>
      <c r="U107" s="10"/>
      <c r="V107" s="9">
        <v>1524</v>
      </c>
      <c r="W107" s="9">
        <v>-21</v>
      </c>
      <c r="X107" s="9">
        <v>1</v>
      </c>
      <c r="Y107" s="9">
        <v>175</v>
      </c>
      <c r="Z107" s="9"/>
      <c r="AA107" s="9">
        <v>8709</v>
      </c>
      <c r="AE107" s="11"/>
    </row>
    <row r="108" spans="1:31" x14ac:dyDescent="0.3">
      <c r="A108" s="12" t="s">
        <v>214</v>
      </c>
      <c r="B108" s="5" t="s">
        <v>215</v>
      </c>
      <c r="C108" s="6">
        <v>0</v>
      </c>
      <c r="D108" s="6"/>
      <c r="E108" s="6">
        <f t="shared" si="2"/>
        <v>0</v>
      </c>
      <c r="F108" s="6">
        <f t="shared" si="3"/>
        <v>0</v>
      </c>
      <c r="G108" s="6"/>
      <c r="H108" s="6">
        <v>0</v>
      </c>
      <c r="I108" s="6"/>
      <c r="J108" s="6"/>
      <c r="K108" s="6"/>
      <c r="L108" s="6"/>
      <c r="M108" s="6"/>
      <c r="N108" s="7"/>
      <c r="O108" s="6">
        <v>0</v>
      </c>
      <c r="P108" s="6"/>
      <c r="Q108" s="6">
        <v>0</v>
      </c>
      <c r="R108" s="6"/>
      <c r="S108" s="6"/>
      <c r="T108" s="6"/>
      <c r="U108" s="7"/>
      <c r="V108" s="6">
        <v>30645</v>
      </c>
      <c r="W108" s="6">
        <v>-17</v>
      </c>
      <c r="X108" s="6">
        <v>38</v>
      </c>
      <c r="Y108" s="6">
        <v>8912</v>
      </c>
      <c r="Z108" s="6"/>
      <c r="AA108" s="6">
        <v>3439</v>
      </c>
      <c r="AE108" s="11"/>
    </row>
    <row r="109" spans="1:31" x14ac:dyDescent="0.3">
      <c r="A109" s="13" t="s">
        <v>216</v>
      </c>
      <c r="B109" s="8" t="s">
        <v>217</v>
      </c>
      <c r="C109" s="9">
        <v>0</v>
      </c>
      <c r="D109" s="9"/>
      <c r="E109" s="6">
        <f t="shared" si="2"/>
        <v>0</v>
      </c>
      <c r="F109" s="6">
        <f t="shared" si="3"/>
        <v>0</v>
      </c>
      <c r="G109" s="9"/>
      <c r="H109" s="9">
        <v>0</v>
      </c>
      <c r="I109" s="9">
        <v>12</v>
      </c>
      <c r="J109" s="9"/>
      <c r="K109" s="9"/>
      <c r="L109" s="9"/>
      <c r="M109" s="9">
        <v>14</v>
      </c>
      <c r="N109" s="10"/>
      <c r="O109" s="9">
        <v>89</v>
      </c>
      <c r="P109" s="9">
        <v>-14</v>
      </c>
      <c r="Q109" s="9">
        <v>0</v>
      </c>
      <c r="R109" s="9">
        <v>23</v>
      </c>
      <c r="S109" s="9"/>
      <c r="T109" s="9">
        <v>3870</v>
      </c>
      <c r="U109" s="10"/>
      <c r="V109" s="9">
        <v>33597</v>
      </c>
      <c r="W109" s="9">
        <v>-1</v>
      </c>
      <c r="X109" s="9">
        <v>15</v>
      </c>
      <c r="Y109" s="9">
        <v>1922</v>
      </c>
      <c r="Z109" s="9"/>
      <c r="AA109" s="9">
        <v>17480</v>
      </c>
      <c r="AE109" s="11"/>
    </row>
    <row r="110" spans="1:31" x14ac:dyDescent="0.3">
      <c r="A110" s="12" t="s">
        <v>218</v>
      </c>
      <c r="B110" s="5" t="s">
        <v>219</v>
      </c>
      <c r="C110" s="6">
        <v>0</v>
      </c>
      <c r="D110" s="6"/>
      <c r="E110" s="6">
        <f t="shared" si="2"/>
        <v>0</v>
      </c>
      <c r="F110" s="6">
        <f t="shared" si="3"/>
        <v>0</v>
      </c>
      <c r="G110" s="6"/>
      <c r="H110" s="6">
        <v>0</v>
      </c>
      <c r="I110" s="6"/>
      <c r="J110" s="6"/>
      <c r="K110" s="6"/>
      <c r="L110" s="6"/>
      <c r="M110" s="6"/>
      <c r="N110" s="7"/>
      <c r="O110" s="6">
        <v>0</v>
      </c>
      <c r="P110" s="6"/>
      <c r="Q110" s="6">
        <v>0</v>
      </c>
      <c r="R110" s="6"/>
      <c r="S110" s="6"/>
      <c r="T110" s="6"/>
      <c r="U110" s="7"/>
      <c r="V110" s="6">
        <v>8792</v>
      </c>
      <c r="W110" s="6">
        <v>4</v>
      </c>
      <c r="X110" s="6">
        <v>7</v>
      </c>
      <c r="Y110" s="6">
        <v>702</v>
      </c>
      <c r="Z110" s="6"/>
      <c r="AA110" s="6">
        <v>12524</v>
      </c>
      <c r="AE110" s="11"/>
    </row>
    <row r="111" spans="1:31" ht="21.6" x14ac:dyDescent="0.3">
      <c r="A111" s="13" t="s">
        <v>220</v>
      </c>
      <c r="B111" s="8" t="s">
        <v>221</v>
      </c>
      <c r="C111" s="9">
        <v>0</v>
      </c>
      <c r="D111" s="9"/>
      <c r="E111" s="6">
        <f t="shared" si="2"/>
        <v>0</v>
      </c>
      <c r="F111" s="6">
        <f t="shared" si="3"/>
        <v>0</v>
      </c>
      <c r="G111" s="9"/>
      <c r="H111" s="9">
        <v>0</v>
      </c>
      <c r="I111" s="9">
        <v>12</v>
      </c>
      <c r="J111" s="9"/>
      <c r="K111" s="9"/>
      <c r="L111" s="9"/>
      <c r="M111" s="9">
        <v>26</v>
      </c>
      <c r="N111" s="10"/>
      <c r="O111" s="9">
        <v>39</v>
      </c>
      <c r="P111" s="9">
        <v>1</v>
      </c>
      <c r="Q111" s="9">
        <v>0</v>
      </c>
      <c r="R111" s="9">
        <v>10</v>
      </c>
      <c r="S111" s="9"/>
      <c r="T111" s="9">
        <v>3900</v>
      </c>
      <c r="U111" s="10"/>
      <c r="V111" s="9">
        <v>49380</v>
      </c>
      <c r="W111" s="9">
        <v>-1</v>
      </c>
      <c r="X111" s="9">
        <v>23</v>
      </c>
      <c r="Y111" s="9">
        <v>13288</v>
      </c>
      <c r="Z111" s="9"/>
      <c r="AA111" s="9">
        <v>3716</v>
      </c>
      <c r="AE111" s="11"/>
    </row>
    <row r="112" spans="1:31" ht="21.6" x14ac:dyDescent="0.3">
      <c r="A112" s="12" t="s">
        <v>222</v>
      </c>
      <c r="B112" s="5" t="s">
        <v>223</v>
      </c>
      <c r="C112" s="6">
        <v>0</v>
      </c>
      <c r="D112" s="6"/>
      <c r="E112" s="6">
        <f t="shared" si="2"/>
        <v>0</v>
      </c>
      <c r="F112" s="6">
        <f t="shared" si="3"/>
        <v>0</v>
      </c>
      <c r="G112" s="6"/>
      <c r="H112" s="6">
        <v>0</v>
      </c>
      <c r="I112" s="6"/>
      <c r="J112" s="6"/>
      <c r="K112" s="6"/>
      <c r="L112" s="6"/>
      <c r="M112" s="6"/>
      <c r="N112" s="7"/>
      <c r="O112" s="6">
        <v>0</v>
      </c>
      <c r="P112" s="6"/>
      <c r="Q112" s="6">
        <v>0</v>
      </c>
      <c r="R112" s="6"/>
      <c r="S112" s="6"/>
      <c r="T112" s="6"/>
      <c r="U112" s="7"/>
      <c r="V112" s="6">
        <v>1</v>
      </c>
      <c r="W112" s="6">
        <v>-68</v>
      </c>
      <c r="X112" s="6">
        <v>0</v>
      </c>
      <c r="Y112" s="6">
        <v>0</v>
      </c>
      <c r="Z112" s="6"/>
      <c r="AA112" s="6"/>
      <c r="AE112" s="11"/>
    </row>
    <row r="113" spans="1:31" x14ac:dyDescent="0.3">
      <c r="A113" s="13" t="s">
        <v>224</v>
      </c>
      <c r="B113" s="8" t="s">
        <v>225</v>
      </c>
      <c r="C113" s="9">
        <v>0</v>
      </c>
      <c r="D113" s="9"/>
      <c r="E113" s="6">
        <f t="shared" si="2"/>
        <v>0</v>
      </c>
      <c r="F113" s="6">
        <f t="shared" si="3"/>
        <v>0</v>
      </c>
      <c r="G113" s="9"/>
      <c r="H113" s="9">
        <v>0</v>
      </c>
      <c r="I113" s="9">
        <v>9</v>
      </c>
      <c r="J113" s="9"/>
      <c r="K113" s="9"/>
      <c r="L113" s="9"/>
      <c r="M113" s="9">
        <v>24</v>
      </c>
      <c r="N113" s="10"/>
      <c r="O113" s="9">
        <v>719</v>
      </c>
      <c r="P113" s="9">
        <v>-8</v>
      </c>
      <c r="Q113" s="9">
        <v>0</v>
      </c>
      <c r="R113" s="9">
        <v>95</v>
      </c>
      <c r="S113" s="9"/>
      <c r="T113" s="9">
        <v>7568</v>
      </c>
      <c r="U113" s="10"/>
      <c r="V113" s="9">
        <v>5894</v>
      </c>
      <c r="W113" s="9">
        <v>17</v>
      </c>
      <c r="X113" s="9">
        <v>2</v>
      </c>
      <c r="Y113" s="9">
        <v>394</v>
      </c>
      <c r="Z113" s="9"/>
      <c r="AA113" s="9">
        <v>14959</v>
      </c>
      <c r="AE113" s="11"/>
    </row>
    <row r="114" spans="1:31" x14ac:dyDescent="0.3">
      <c r="A114" s="12" t="s">
        <v>226</v>
      </c>
      <c r="B114" s="5" t="s">
        <v>227</v>
      </c>
      <c r="C114" s="6">
        <v>0</v>
      </c>
      <c r="D114" s="6"/>
      <c r="E114" s="6">
        <f t="shared" si="2"/>
        <v>0</v>
      </c>
      <c r="F114" s="6">
        <f t="shared" si="3"/>
        <v>0</v>
      </c>
      <c r="G114" s="6"/>
      <c r="H114" s="6">
        <v>0</v>
      </c>
      <c r="I114" s="6">
        <v>9</v>
      </c>
      <c r="J114" s="6"/>
      <c r="K114" s="6"/>
      <c r="L114" s="6"/>
      <c r="M114" s="6">
        <v>24</v>
      </c>
      <c r="N114" s="7"/>
      <c r="O114" s="6">
        <v>1</v>
      </c>
      <c r="P114" s="6">
        <v>39</v>
      </c>
      <c r="Q114" s="6">
        <v>0</v>
      </c>
      <c r="R114" s="6">
        <v>0</v>
      </c>
      <c r="S114" s="6"/>
      <c r="T114" s="6"/>
      <c r="U114" s="7"/>
      <c r="V114" s="6">
        <v>766</v>
      </c>
      <c r="W114" s="6">
        <v>-4</v>
      </c>
      <c r="X114" s="6">
        <v>6</v>
      </c>
      <c r="Y114" s="6">
        <v>130</v>
      </c>
      <c r="Z114" s="6"/>
      <c r="AA114" s="6">
        <v>5892</v>
      </c>
      <c r="AE114" s="11"/>
    </row>
    <row r="115" spans="1:31" x14ac:dyDescent="0.3">
      <c r="A115" s="13" t="s">
        <v>228</v>
      </c>
      <c r="B115" s="8" t="s">
        <v>229</v>
      </c>
      <c r="C115" s="9">
        <v>0</v>
      </c>
      <c r="D115" s="9"/>
      <c r="E115" s="6">
        <f t="shared" si="2"/>
        <v>0</v>
      </c>
      <c r="F115" s="6">
        <f t="shared" si="3"/>
        <v>0</v>
      </c>
      <c r="G115" s="9"/>
      <c r="H115" s="9">
        <v>0</v>
      </c>
      <c r="I115" s="9"/>
      <c r="J115" s="9"/>
      <c r="K115" s="9"/>
      <c r="L115" s="9"/>
      <c r="M115" s="9"/>
      <c r="N115" s="10"/>
      <c r="O115" s="9">
        <v>0</v>
      </c>
      <c r="P115" s="9"/>
      <c r="Q115" s="9">
        <v>0</v>
      </c>
      <c r="R115" s="9"/>
      <c r="S115" s="9"/>
      <c r="T115" s="9"/>
      <c r="U115" s="10"/>
      <c r="V115" s="9">
        <v>3</v>
      </c>
      <c r="W115" s="9">
        <v>-37</v>
      </c>
      <c r="X115" s="9">
        <v>0</v>
      </c>
      <c r="Y115" s="9">
        <v>0</v>
      </c>
      <c r="Z115" s="9"/>
      <c r="AA115" s="9"/>
      <c r="AE115" s="11"/>
    </row>
    <row r="116" spans="1:31" ht="21.6" x14ac:dyDescent="0.3">
      <c r="A116" s="12" t="s">
        <v>230</v>
      </c>
      <c r="B116" s="5" t="s">
        <v>231</v>
      </c>
      <c r="C116" s="6">
        <v>0</v>
      </c>
      <c r="D116" s="6"/>
      <c r="E116" s="6">
        <f t="shared" si="2"/>
        <v>0</v>
      </c>
      <c r="F116" s="6">
        <f t="shared" si="3"/>
        <v>0</v>
      </c>
      <c r="G116" s="6"/>
      <c r="H116" s="6">
        <v>0</v>
      </c>
      <c r="I116" s="6"/>
      <c r="J116" s="6"/>
      <c r="K116" s="6"/>
      <c r="L116" s="6"/>
      <c r="M116" s="6"/>
      <c r="N116" s="7"/>
      <c r="O116" s="6">
        <v>0</v>
      </c>
      <c r="P116" s="6"/>
      <c r="Q116" s="6">
        <v>0</v>
      </c>
      <c r="R116" s="6"/>
      <c r="S116" s="6"/>
      <c r="T116" s="6"/>
      <c r="U116" s="7"/>
      <c r="V116" s="6">
        <v>3926</v>
      </c>
      <c r="W116" s="6">
        <v>3</v>
      </c>
      <c r="X116" s="6">
        <v>2</v>
      </c>
      <c r="Y116" s="6">
        <v>193</v>
      </c>
      <c r="Z116" s="6"/>
      <c r="AA116" s="6">
        <v>20342</v>
      </c>
      <c r="AE116" s="11"/>
    </row>
    <row r="117" spans="1:31" ht="21.6" x14ac:dyDescent="0.3">
      <c r="A117" s="13" t="s">
        <v>232</v>
      </c>
      <c r="B117" s="8" t="s">
        <v>233</v>
      </c>
      <c r="C117" s="9">
        <v>0</v>
      </c>
      <c r="D117" s="9"/>
      <c r="E117" s="6">
        <f t="shared" si="2"/>
        <v>0</v>
      </c>
      <c r="F117" s="6">
        <f t="shared" si="3"/>
        <v>0</v>
      </c>
      <c r="G117" s="9"/>
      <c r="H117" s="9">
        <v>0</v>
      </c>
      <c r="I117" s="9"/>
      <c r="J117" s="9"/>
      <c r="K117" s="9"/>
      <c r="L117" s="9"/>
      <c r="M117" s="9" t="s">
        <v>234</v>
      </c>
      <c r="N117" s="10"/>
      <c r="O117" s="9">
        <v>2</v>
      </c>
      <c r="P117" s="9"/>
      <c r="Q117" s="9">
        <v>0</v>
      </c>
      <c r="R117" s="9">
        <v>0</v>
      </c>
      <c r="S117" s="9"/>
      <c r="T117" s="9"/>
      <c r="U117" s="10"/>
      <c r="V117" s="9">
        <v>0</v>
      </c>
      <c r="W117" s="9"/>
      <c r="X117" s="9">
        <v>0</v>
      </c>
      <c r="Y117" s="9"/>
      <c r="Z117" s="9"/>
      <c r="AA117" s="9"/>
      <c r="AE117" s="11"/>
    </row>
    <row r="118" spans="1:31" ht="21.6" x14ac:dyDescent="0.3">
      <c r="A118" s="12" t="s">
        <v>235</v>
      </c>
      <c r="B118" s="5" t="s">
        <v>236</v>
      </c>
      <c r="C118" s="6">
        <v>0</v>
      </c>
      <c r="D118" s="6"/>
      <c r="E118" s="6">
        <f t="shared" si="2"/>
        <v>0</v>
      </c>
      <c r="F118" s="6">
        <f t="shared" si="3"/>
        <v>0</v>
      </c>
      <c r="G118" s="6"/>
      <c r="H118" s="6">
        <v>0</v>
      </c>
      <c r="I118" s="6">
        <v>9</v>
      </c>
      <c r="J118" s="6"/>
      <c r="K118" s="6"/>
      <c r="L118" s="6"/>
      <c r="M118" s="6">
        <v>24</v>
      </c>
      <c r="N118" s="7"/>
      <c r="O118" s="6">
        <v>1072</v>
      </c>
      <c r="P118" s="6">
        <v>93</v>
      </c>
      <c r="Q118" s="6">
        <v>3</v>
      </c>
      <c r="R118" s="6">
        <v>96</v>
      </c>
      <c r="S118" s="6"/>
      <c r="T118" s="6">
        <v>11167</v>
      </c>
      <c r="U118" s="7"/>
      <c r="V118" s="6">
        <v>0</v>
      </c>
      <c r="W118" s="6"/>
      <c r="X118" s="6">
        <v>0</v>
      </c>
      <c r="Y118" s="6"/>
      <c r="Z118" s="6"/>
      <c r="AA118" s="6"/>
      <c r="AE118" s="11"/>
    </row>
    <row r="119" spans="1:31" ht="21.6" x14ac:dyDescent="0.3">
      <c r="A119" s="13" t="s">
        <v>237</v>
      </c>
      <c r="B119" s="8" t="s">
        <v>238</v>
      </c>
      <c r="C119" s="9">
        <v>0</v>
      </c>
      <c r="D119" s="9"/>
      <c r="E119" s="6">
        <f t="shared" si="2"/>
        <v>0</v>
      </c>
      <c r="F119" s="6">
        <f t="shared" si="3"/>
        <v>0</v>
      </c>
      <c r="G119" s="9"/>
      <c r="H119" s="9">
        <v>0</v>
      </c>
      <c r="I119" s="9"/>
      <c r="J119" s="9"/>
      <c r="K119" s="9"/>
      <c r="L119" s="9"/>
      <c r="M119" s="9"/>
      <c r="N119" s="10"/>
      <c r="O119" s="9">
        <v>0</v>
      </c>
      <c r="P119" s="9"/>
      <c r="Q119" s="9">
        <v>0</v>
      </c>
      <c r="R119" s="9"/>
      <c r="S119" s="9"/>
      <c r="T119" s="9"/>
      <c r="U119" s="10"/>
      <c r="V119" s="9">
        <v>220</v>
      </c>
      <c r="W119" s="9">
        <v>-32</v>
      </c>
      <c r="X119" s="9">
        <v>0</v>
      </c>
      <c r="Y119" s="9">
        <v>64</v>
      </c>
      <c r="Z119" s="9"/>
      <c r="AA119" s="9">
        <v>3438</v>
      </c>
      <c r="AE119" s="11"/>
    </row>
    <row r="120" spans="1:31" x14ac:dyDescent="0.3">
      <c r="A120" s="12" t="s">
        <v>239</v>
      </c>
      <c r="B120" s="5" t="s">
        <v>240</v>
      </c>
      <c r="C120" s="6">
        <v>0</v>
      </c>
      <c r="D120" s="6"/>
      <c r="E120" s="6">
        <f t="shared" si="2"/>
        <v>0</v>
      </c>
      <c r="F120" s="6">
        <f t="shared" si="3"/>
        <v>0</v>
      </c>
      <c r="G120" s="6"/>
      <c r="H120" s="6">
        <v>0</v>
      </c>
      <c r="I120" s="6">
        <v>12</v>
      </c>
      <c r="J120" s="6"/>
      <c r="K120" s="6"/>
      <c r="L120" s="6"/>
      <c r="M120" s="6">
        <v>14</v>
      </c>
      <c r="N120" s="7"/>
      <c r="O120" s="6">
        <v>1331</v>
      </c>
      <c r="P120" s="6">
        <v>-1</v>
      </c>
      <c r="Q120" s="6">
        <v>2</v>
      </c>
      <c r="R120" s="6">
        <v>355</v>
      </c>
      <c r="S120" s="6"/>
      <c r="T120" s="6">
        <v>3749</v>
      </c>
      <c r="U120" s="7"/>
      <c r="V120" s="6">
        <v>1868</v>
      </c>
      <c r="W120" s="6">
        <v>10</v>
      </c>
      <c r="X120" s="6">
        <v>4</v>
      </c>
      <c r="Y120" s="6">
        <v>498</v>
      </c>
      <c r="Z120" s="6"/>
      <c r="AA120" s="6">
        <v>3751</v>
      </c>
      <c r="AE120" s="11"/>
    </row>
    <row r="121" spans="1:31" ht="21.6" x14ac:dyDescent="0.3">
      <c r="A121" s="13" t="s">
        <v>241</v>
      </c>
      <c r="B121" s="8" t="s">
        <v>242</v>
      </c>
      <c r="C121" s="9">
        <v>0</v>
      </c>
      <c r="D121" s="9"/>
      <c r="E121" s="6">
        <f t="shared" si="2"/>
        <v>0</v>
      </c>
      <c r="F121" s="6">
        <f t="shared" si="3"/>
        <v>0</v>
      </c>
      <c r="G121" s="9"/>
      <c r="H121" s="9">
        <v>0</v>
      </c>
      <c r="I121" s="9">
        <v>10</v>
      </c>
      <c r="J121" s="9"/>
      <c r="K121" s="9"/>
      <c r="L121" s="9"/>
      <c r="M121" s="9">
        <v>40</v>
      </c>
      <c r="N121" s="10"/>
      <c r="O121" s="9">
        <v>464</v>
      </c>
      <c r="P121" s="9">
        <v>-3</v>
      </c>
      <c r="Q121" s="9">
        <v>1</v>
      </c>
      <c r="R121" s="9">
        <v>137</v>
      </c>
      <c r="S121" s="9"/>
      <c r="T121" s="9">
        <v>3387</v>
      </c>
      <c r="U121" s="10"/>
      <c r="V121" s="9">
        <v>680</v>
      </c>
      <c r="W121" s="9">
        <v>6</v>
      </c>
      <c r="X121" s="9">
        <v>1</v>
      </c>
      <c r="Y121" s="9">
        <v>311</v>
      </c>
      <c r="Z121" s="9"/>
      <c r="AA121" s="9">
        <v>2186</v>
      </c>
      <c r="AE121" s="11"/>
    </row>
    <row r="122" spans="1:31" ht="21.6" x14ac:dyDescent="0.3">
      <c r="A122" s="12" t="s">
        <v>243</v>
      </c>
      <c r="B122" s="5" t="s">
        <v>244</v>
      </c>
      <c r="C122" s="6">
        <v>0</v>
      </c>
      <c r="D122" s="6"/>
      <c r="E122" s="6">
        <f t="shared" si="2"/>
        <v>0</v>
      </c>
      <c r="F122" s="6">
        <f t="shared" si="3"/>
        <v>0</v>
      </c>
      <c r="G122" s="6"/>
      <c r="H122" s="6">
        <v>0</v>
      </c>
      <c r="I122" s="6">
        <v>0</v>
      </c>
      <c r="J122" s="6"/>
      <c r="K122" s="6"/>
      <c r="L122" s="6"/>
      <c r="M122" s="6">
        <v>28</v>
      </c>
      <c r="N122" s="7"/>
      <c r="O122" s="6">
        <v>1548</v>
      </c>
      <c r="P122" s="6">
        <v>48</v>
      </c>
      <c r="Q122" s="6">
        <v>1</v>
      </c>
      <c r="R122" s="6">
        <v>194</v>
      </c>
      <c r="S122" s="6"/>
      <c r="T122" s="6">
        <v>7979</v>
      </c>
      <c r="U122" s="7"/>
      <c r="V122" s="6">
        <v>5281</v>
      </c>
      <c r="W122" s="6">
        <v>-2</v>
      </c>
      <c r="X122" s="6">
        <v>2</v>
      </c>
      <c r="Y122" s="6">
        <v>2145</v>
      </c>
      <c r="Z122" s="6"/>
      <c r="AA122" s="6">
        <v>2462</v>
      </c>
      <c r="AE122" s="11"/>
    </row>
    <row r="123" spans="1:31" ht="21.6" x14ac:dyDescent="0.3">
      <c r="A123" s="13" t="s">
        <v>245</v>
      </c>
      <c r="B123" s="8" t="s">
        <v>246</v>
      </c>
      <c r="C123" s="9">
        <v>0</v>
      </c>
      <c r="D123" s="9"/>
      <c r="E123" s="6">
        <f t="shared" si="2"/>
        <v>0</v>
      </c>
      <c r="F123" s="6">
        <f t="shared" si="3"/>
        <v>0</v>
      </c>
      <c r="G123" s="9"/>
      <c r="H123" s="9">
        <v>0</v>
      </c>
      <c r="I123" s="9">
        <v>8</v>
      </c>
      <c r="J123" s="9"/>
      <c r="K123" s="9"/>
      <c r="L123" s="9"/>
      <c r="M123" s="9">
        <v>54</v>
      </c>
      <c r="N123" s="10"/>
      <c r="O123" s="9">
        <v>25</v>
      </c>
      <c r="P123" s="9"/>
      <c r="Q123" s="9">
        <v>0</v>
      </c>
      <c r="R123" s="9">
        <v>27</v>
      </c>
      <c r="S123" s="9"/>
      <c r="T123" s="9">
        <v>926</v>
      </c>
      <c r="U123" s="10"/>
      <c r="V123" s="9">
        <v>1658</v>
      </c>
      <c r="W123" s="9">
        <v>-43</v>
      </c>
      <c r="X123" s="9">
        <v>2</v>
      </c>
      <c r="Y123" s="9">
        <v>1154</v>
      </c>
      <c r="Z123" s="9"/>
      <c r="AA123" s="9">
        <v>1437</v>
      </c>
      <c r="AE123" s="11"/>
    </row>
    <row r="124" spans="1:31" x14ac:dyDescent="0.3">
      <c r="A124" s="12" t="s">
        <v>247</v>
      </c>
      <c r="B124" s="5" t="s">
        <v>248</v>
      </c>
      <c r="C124" s="6">
        <v>0</v>
      </c>
      <c r="D124" s="6"/>
      <c r="E124" s="6">
        <f t="shared" si="2"/>
        <v>0</v>
      </c>
      <c r="F124" s="6">
        <f t="shared" si="3"/>
        <v>0</v>
      </c>
      <c r="G124" s="6"/>
      <c r="H124" s="6">
        <v>0</v>
      </c>
      <c r="I124" s="6">
        <v>5</v>
      </c>
      <c r="J124" s="6"/>
      <c r="K124" s="6"/>
      <c r="L124" s="6"/>
      <c r="M124" s="6">
        <v>12</v>
      </c>
      <c r="N124" s="7"/>
      <c r="O124" s="6">
        <v>8</v>
      </c>
      <c r="P124" s="6">
        <v>-46</v>
      </c>
      <c r="Q124" s="6">
        <v>0</v>
      </c>
      <c r="R124" s="6">
        <v>1</v>
      </c>
      <c r="S124" s="6"/>
      <c r="T124" s="6">
        <v>8000</v>
      </c>
      <c r="U124" s="7"/>
      <c r="V124" s="6">
        <v>2</v>
      </c>
      <c r="W124" s="6">
        <v>-83</v>
      </c>
      <c r="X124" s="6">
        <v>0</v>
      </c>
      <c r="Y124" s="6">
        <v>0</v>
      </c>
      <c r="Z124" s="6"/>
      <c r="AA124" s="6"/>
      <c r="AE124" s="11"/>
    </row>
    <row r="125" spans="1:31" x14ac:dyDescent="0.3">
      <c r="A125" s="13" t="s">
        <v>249</v>
      </c>
      <c r="B125" s="8" t="s">
        <v>250</v>
      </c>
      <c r="C125" s="9">
        <v>0</v>
      </c>
      <c r="D125" s="9"/>
      <c r="E125" s="6">
        <f t="shared" si="2"/>
        <v>0</v>
      </c>
      <c r="F125" s="6">
        <f t="shared" si="3"/>
        <v>0</v>
      </c>
      <c r="G125" s="9"/>
      <c r="H125" s="9">
        <v>0</v>
      </c>
      <c r="I125" s="9">
        <v>12</v>
      </c>
      <c r="J125" s="9"/>
      <c r="K125" s="9"/>
      <c r="L125" s="9"/>
      <c r="M125" s="9">
        <v>13</v>
      </c>
      <c r="N125" s="10"/>
      <c r="O125" s="9">
        <v>693</v>
      </c>
      <c r="P125" s="9">
        <v>-40</v>
      </c>
      <c r="Q125" s="9">
        <v>0</v>
      </c>
      <c r="R125" s="9">
        <v>92</v>
      </c>
      <c r="S125" s="9"/>
      <c r="T125" s="9">
        <v>7533</v>
      </c>
      <c r="U125" s="10"/>
      <c r="V125" s="9">
        <v>76</v>
      </c>
      <c r="W125" s="9">
        <v>-56</v>
      </c>
      <c r="X125" s="9">
        <v>0</v>
      </c>
      <c r="Y125" s="9">
        <v>6</v>
      </c>
      <c r="Z125" s="9"/>
      <c r="AA125" s="9">
        <v>12667</v>
      </c>
      <c r="AE125" s="11"/>
    </row>
    <row r="126" spans="1:31" ht="21.6" x14ac:dyDescent="0.3">
      <c r="A126" s="12" t="s">
        <v>251</v>
      </c>
      <c r="B126" s="5" t="s">
        <v>252</v>
      </c>
      <c r="C126" s="6">
        <v>0</v>
      </c>
      <c r="D126" s="6"/>
      <c r="E126" s="6">
        <f t="shared" si="2"/>
        <v>0</v>
      </c>
      <c r="F126" s="6">
        <f t="shared" si="3"/>
        <v>0</v>
      </c>
      <c r="G126" s="6"/>
      <c r="H126" s="6">
        <v>0</v>
      </c>
      <c r="I126" s="6">
        <v>8</v>
      </c>
      <c r="J126" s="6"/>
      <c r="K126" s="6"/>
      <c r="L126" s="6"/>
      <c r="M126" s="6">
        <v>163</v>
      </c>
      <c r="N126" s="7"/>
      <c r="O126" s="6">
        <v>773</v>
      </c>
      <c r="P126" s="6">
        <v>4</v>
      </c>
      <c r="Q126" s="6">
        <v>1</v>
      </c>
      <c r="R126" s="6">
        <v>89</v>
      </c>
      <c r="S126" s="6"/>
      <c r="T126" s="6">
        <v>8685</v>
      </c>
      <c r="U126" s="7"/>
      <c r="V126" s="6">
        <v>2188</v>
      </c>
      <c r="W126" s="6">
        <v>-17</v>
      </c>
      <c r="X126" s="6">
        <v>2</v>
      </c>
      <c r="Y126" s="6">
        <v>370</v>
      </c>
      <c r="Z126" s="6"/>
      <c r="AA126" s="6">
        <v>5914</v>
      </c>
      <c r="AE126" s="11"/>
    </row>
    <row r="127" spans="1:31" ht="21.6" x14ac:dyDescent="0.3">
      <c r="A127" s="13" t="s">
        <v>253</v>
      </c>
      <c r="B127" s="8" t="s">
        <v>254</v>
      </c>
      <c r="C127" s="9">
        <v>0</v>
      </c>
      <c r="D127" s="9"/>
      <c r="E127" s="6">
        <f t="shared" si="2"/>
        <v>0</v>
      </c>
      <c r="F127" s="6">
        <f t="shared" si="3"/>
        <v>0</v>
      </c>
      <c r="G127" s="9"/>
      <c r="H127" s="9">
        <v>0</v>
      </c>
      <c r="I127" s="9">
        <v>9</v>
      </c>
      <c r="J127" s="9"/>
      <c r="K127" s="9"/>
      <c r="L127" s="9"/>
      <c r="M127" s="9">
        <v>52</v>
      </c>
      <c r="N127" s="10"/>
      <c r="O127" s="9">
        <v>306</v>
      </c>
      <c r="P127" s="9">
        <v>5</v>
      </c>
      <c r="Q127" s="9">
        <v>0</v>
      </c>
      <c r="R127" s="9">
        <v>29</v>
      </c>
      <c r="S127" s="9" t="s">
        <v>23</v>
      </c>
      <c r="T127" s="9">
        <v>10552</v>
      </c>
      <c r="U127" s="10"/>
      <c r="V127" s="9">
        <v>46271</v>
      </c>
      <c r="W127" s="9">
        <v>2</v>
      </c>
      <c r="X127" s="9">
        <v>8</v>
      </c>
      <c r="Y127" s="9">
        <v>6985</v>
      </c>
      <c r="Z127" s="9" t="s">
        <v>23</v>
      </c>
      <c r="AA127" s="9">
        <v>6624</v>
      </c>
      <c r="AE127" s="11"/>
    </row>
    <row r="128" spans="1:31" x14ac:dyDescent="0.3">
      <c r="A128" s="12" t="s">
        <v>255</v>
      </c>
      <c r="B128" s="5" t="s">
        <v>256</v>
      </c>
      <c r="C128" s="6">
        <v>0</v>
      </c>
      <c r="D128" s="6"/>
      <c r="E128" s="6">
        <f t="shared" si="2"/>
        <v>0</v>
      </c>
      <c r="F128" s="6">
        <f t="shared" si="3"/>
        <v>0</v>
      </c>
      <c r="G128" s="6"/>
      <c r="H128" s="6">
        <v>0</v>
      </c>
      <c r="I128" s="6">
        <v>3</v>
      </c>
      <c r="J128" s="6"/>
      <c r="K128" s="6"/>
      <c r="L128" s="6"/>
      <c r="M128" s="6">
        <v>14</v>
      </c>
      <c r="N128" s="7"/>
      <c r="O128" s="6">
        <v>0</v>
      </c>
      <c r="P128" s="6"/>
      <c r="Q128" s="6">
        <v>0</v>
      </c>
      <c r="R128" s="6"/>
      <c r="S128" s="6" t="s">
        <v>23</v>
      </c>
      <c r="T128" s="6"/>
      <c r="U128" s="7"/>
      <c r="V128" s="6">
        <v>1769</v>
      </c>
      <c r="W128" s="6">
        <v>38</v>
      </c>
      <c r="X128" s="6">
        <v>1</v>
      </c>
      <c r="Y128" s="6">
        <v>429</v>
      </c>
      <c r="Z128" s="6" t="s">
        <v>23</v>
      </c>
      <c r="AA128" s="6">
        <v>4124</v>
      </c>
      <c r="AE128" s="11"/>
    </row>
    <row r="129" spans="1:31" x14ac:dyDescent="0.3">
      <c r="A129" s="13" t="s">
        <v>257</v>
      </c>
      <c r="B129" s="8" t="s">
        <v>258</v>
      </c>
      <c r="C129" s="9">
        <v>0</v>
      </c>
      <c r="D129" s="9"/>
      <c r="E129" s="6">
        <f t="shared" si="2"/>
        <v>0</v>
      </c>
      <c r="F129" s="6">
        <f t="shared" si="3"/>
        <v>0</v>
      </c>
      <c r="G129" s="9"/>
      <c r="H129" s="9">
        <v>0</v>
      </c>
      <c r="I129" s="9"/>
      <c r="J129" s="9"/>
      <c r="K129" s="9"/>
      <c r="L129" s="9"/>
      <c r="M129" s="9"/>
      <c r="N129" s="10"/>
      <c r="O129" s="9">
        <v>0</v>
      </c>
      <c r="P129" s="9"/>
      <c r="Q129" s="9">
        <v>0</v>
      </c>
      <c r="R129" s="9"/>
      <c r="S129" s="9"/>
      <c r="T129" s="9"/>
      <c r="U129" s="10"/>
      <c r="V129" s="9">
        <v>3208</v>
      </c>
      <c r="W129" s="9">
        <v>-3</v>
      </c>
      <c r="X129" s="9">
        <v>3</v>
      </c>
      <c r="Y129" s="9">
        <v>1099</v>
      </c>
      <c r="Z129" s="9"/>
      <c r="AA129" s="9">
        <v>2919</v>
      </c>
      <c r="AE129" s="11"/>
    </row>
    <row r="130" spans="1:31" x14ac:dyDescent="0.3">
      <c r="A130" s="12" t="s">
        <v>259</v>
      </c>
      <c r="B130" s="5" t="s">
        <v>260</v>
      </c>
      <c r="C130" s="6">
        <v>0</v>
      </c>
      <c r="D130" s="6"/>
      <c r="E130" s="6">
        <f t="shared" si="2"/>
        <v>0</v>
      </c>
      <c r="F130" s="6">
        <f t="shared" si="3"/>
        <v>0</v>
      </c>
      <c r="G130" s="6"/>
      <c r="H130" s="6">
        <v>0</v>
      </c>
      <c r="I130" s="6"/>
      <c r="J130" s="6"/>
      <c r="K130" s="6"/>
      <c r="L130" s="6"/>
      <c r="M130" s="6"/>
      <c r="N130" s="7"/>
      <c r="O130" s="6">
        <v>0</v>
      </c>
      <c r="P130" s="6"/>
      <c r="Q130" s="6">
        <v>0</v>
      </c>
      <c r="R130" s="6"/>
      <c r="S130" s="6"/>
      <c r="T130" s="6"/>
      <c r="U130" s="7"/>
      <c r="V130" s="6">
        <v>263</v>
      </c>
      <c r="W130" s="6">
        <v>-1</v>
      </c>
      <c r="X130" s="6">
        <v>0</v>
      </c>
      <c r="Y130" s="6">
        <v>65</v>
      </c>
      <c r="Z130" s="6"/>
      <c r="AA130" s="6">
        <v>4046</v>
      </c>
      <c r="AE130" s="11"/>
    </row>
    <row r="131" spans="1:31" ht="21.6" x14ac:dyDescent="0.3">
      <c r="A131" s="13" t="s">
        <v>261</v>
      </c>
      <c r="B131" s="8" t="s">
        <v>262</v>
      </c>
      <c r="C131" s="9">
        <v>0</v>
      </c>
      <c r="D131" s="9"/>
      <c r="E131" s="6">
        <f t="shared" si="2"/>
        <v>0</v>
      </c>
      <c r="F131" s="6">
        <f t="shared" si="3"/>
        <v>0</v>
      </c>
      <c r="G131" s="9"/>
      <c r="H131" s="9">
        <v>0</v>
      </c>
      <c r="I131" s="9"/>
      <c r="J131" s="9"/>
      <c r="K131" s="9"/>
      <c r="L131" s="9"/>
      <c r="M131" s="9"/>
      <c r="N131" s="10"/>
      <c r="O131" s="9">
        <v>0</v>
      </c>
      <c r="P131" s="9"/>
      <c r="Q131" s="9">
        <v>0</v>
      </c>
      <c r="R131" s="9"/>
      <c r="S131" s="9"/>
      <c r="T131" s="9"/>
      <c r="U131" s="10"/>
      <c r="V131" s="9">
        <v>2467</v>
      </c>
      <c r="W131" s="9">
        <v>16</v>
      </c>
      <c r="X131" s="9">
        <v>24</v>
      </c>
      <c r="Y131" s="9">
        <v>518</v>
      </c>
      <c r="Z131" s="9"/>
      <c r="AA131" s="9">
        <v>4763</v>
      </c>
      <c r="AE131" s="11"/>
    </row>
    <row r="132" spans="1:31" ht="21.6" x14ac:dyDescent="0.3">
      <c r="A132" s="12" t="s">
        <v>263</v>
      </c>
      <c r="B132" s="5" t="s">
        <v>264</v>
      </c>
      <c r="C132" s="6">
        <v>0</v>
      </c>
      <c r="D132" s="6"/>
      <c r="E132" s="6">
        <f t="shared" si="2"/>
        <v>0</v>
      </c>
      <c r="F132" s="6">
        <f t="shared" si="3"/>
        <v>0</v>
      </c>
      <c r="G132" s="6"/>
      <c r="H132" s="6">
        <v>0</v>
      </c>
      <c r="I132" s="6"/>
      <c r="J132" s="6"/>
      <c r="K132" s="6"/>
      <c r="L132" s="6"/>
      <c r="M132" s="6"/>
      <c r="N132" s="7"/>
      <c r="O132" s="6">
        <v>0</v>
      </c>
      <c r="P132" s="6"/>
      <c r="Q132" s="6">
        <v>0</v>
      </c>
      <c r="R132" s="6"/>
      <c r="S132" s="6"/>
      <c r="T132" s="6"/>
      <c r="U132" s="7"/>
      <c r="V132" s="6">
        <v>26</v>
      </c>
      <c r="W132" s="6">
        <v>10</v>
      </c>
      <c r="X132" s="6">
        <v>0</v>
      </c>
      <c r="Y132" s="6">
        <v>24</v>
      </c>
      <c r="Z132" s="6"/>
      <c r="AA132" s="6">
        <v>1083</v>
      </c>
      <c r="AE132" s="11"/>
    </row>
    <row r="133" spans="1:31" ht="21.6" x14ac:dyDescent="0.3">
      <c r="A133" s="13" t="s">
        <v>265</v>
      </c>
      <c r="B133" s="8" t="s">
        <v>266</v>
      </c>
      <c r="C133" s="9">
        <v>0</v>
      </c>
      <c r="D133" s="9"/>
      <c r="E133" s="6">
        <f t="shared" si="2"/>
        <v>0</v>
      </c>
      <c r="F133" s="6">
        <f t="shared" si="3"/>
        <v>0</v>
      </c>
      <c r="G133" s="9"/>
      <c r="H133" s="9">
        <v>0</v>
      </c>
      <c r="I133" s="9">
        <v>5</v>
      </c>
      <c r="J133" s="9"/>
      <c r="K133" s="9"/>
      <c r="L133" s="9"/>
      <c r="M133" s="9">
        <v>82</v>
      </c>
      <c r="N133" s="10"/>
      <c r="O133" s="9">
        <v>3639</v>
      </c>
      <c r="P133" s="9">
        <v>37</v>
      </c>
      <c r="Q133" s="9">
        <v>2</v>
      </c>
      <c r="R133" s="9">
        <v>12034</v>
      </c>
      <c r="S133" s="9"/>
      <c r="T133" s="9">
        <v>302</v>
      </c>
      <c r="U133" s="10"/>
      <c r="V133" s="9">
        <v>6428</v>
      </c>
      <c r="W133" s="9">
        <v>17</v>
      </c>
      <c r="X133" s="9">
        <v>7</v>
      </c>
      <c r="Y133" s="9">
        <v>2153</v>
      </c>
      <c r="Z133" s="9"/>
      <c r="AA133" s="9">
        <v>2986</v>
      </c>
      <c r="AE133" s="11"/>
    </row>
    <row r="134" spans="1:31" x14ac:dyDescent="0.3">
      <c r="A134" s="12" t="s">
        <v>267</v>
      </c>
      <c r="B134" s="5" t="s">
        <v>268</v>
      </c>
      <c r="C134" s="6">
        <v>0</v>
      </c>
      <c r="D134" s="6"/>
      <c r="E134" s="6">
        <f t="shared" si="2"/>
        <v>0</v>
      </c>
      <c r="F134" s="6">
        <f t="shared" si="3"/>
        <v>0</v>
      </c>
      <c r="G134" s="6"/>
      <c r="H134" s="6">
        <v>0</v>
      </c>
      <c r="I134" s="6">
        <v>5</v>
      </c>
      <c r="J134" s="6"/>
      <c r="K134" s="6"/>
      <c r="L134" s="6"/>
      <c r="M134" s="6">
        <v>11</v>
      </c>
      <c r="N134" s="7"/>
      <c r="O134" s="6">
        <v>3</v>
      </c>
      <c r="P134" s="6">
        <v>-70</v>
      </c>
      <c r="Q134" s="6">
        <v>0</v>
      </c>
      <c r="R134" s="6">
        <v>1</v>
      </c>
      <c r="S134" s="6" t="s">
        <v>23</v>
      </c>
      <c r="T134" s="6">
        <v>3000</v>
      </c>
      <c r="U134" s="7"/>
      <c r="V134" s="6">
        <v>1</v>
      </c>
      <c r="W134" s="6">
        <v>-83</v>
      </c>
      <c r="X134" s="6">
        <v>0</v>
      </c>
      <c r="Y134" s="6">
        <v>2</v>
      </c>
      <c r="Z134" s="6" t="s">
        <v>23</v>
      </c>
      <c r="AA134" s="6">
        <v>500</v>
      </c>
      <c r="AE134" s="11"/>
    </row>
    <row r="135" spans="1:31" ht="21.6" x14ac:dyDescent="0.3">
      <c r="A135" s="13" t="s">
        <v>269</v>
      </c>
      <c r="B135" s="8" t="s">
        <v>270</v>
      </c>
      <c r="C135" s="9">
        <v>0</v>
      </c>
      <c r="D135" s="9"/>
      <c r="E135" s="6">
        <f t="shared" si="2"/>
        <v>0</v>
      </c>
      <c r="F135" s="6">
        <f t="shared" si="3"/>
        <v>0</v>
      </c>
      <c r="G135" s="9"/>
      <c r="H135" s="9">
        <v>0</v>
      </c>
      <c r="I135" s="9">
        <v>5</v>
      </c>
      <c r="J135" s="9"/>
      <c r="K135" s="9"/>
      <c r="L135" s="9"/>
      <c r="M135" s="9">
        <v>11</v>
      </c>
      <c r="N135" s="10"/>
      <c r="O135" s="9">
        <v>2205</v>
      </c>
      <c r="P135" s="9">
        <v>61</v>
      </c>
      <c r="Q135" s="9">
        <v>8</v>
      </c>
      <c r="R135" s="9">
        <v>1237</v>
      </c>
      <c r="S135" s="9" t="s">
        <v>23</v>
      </c>
      <c r="T135" s="9">
        <v>1783</v>
      </c>
      <c r="U135" s="10"/>
      <c r="V135" s="9">
        <v>0</v>
      </c>
      <c r="W135" s="9"/>
      <c r="X135" s="9">
        <v>0</v>
      </c>
      <c r="Y135" s="9"/>
      <c r="Z135" s="9" t="s">
        <v>23</v>
      </c>
      <c r="AA135" s="9"/>
      <c r="AE135" s="11"/>
    </row>
    <row r="136" spans="1:31" ht="21.6" x14ac:dyDescent="0.3">
      <c r="A136" s="12" t="s">
        <v>271</v>
      </c>
      <c r="B136" s="5" t="s">
        <v>272</v>
      </c>
      <c r="C136" s="6">
        <v>0</v>
      </c>
      <c r="D136" s="6"/>
      <c r="E136" s="6">
        <f t="shared" si="2"/>
        <v>0</v>
      </c>
      <c r="F136" s="6">
        <f t="shared" si="3"/>
        <v>0</v>
      </c>
      <c r="G136" s="6"/>
      <c r="H136" s="6">
        <v>0</v>
      </c>
      <c r="I136" s="6">
        <v>5</v>
      </c>
      <c r="J136" s="6"/>
      <c r="K136" s="6"/>
      <c r="L136" s="6"/>
      <c r="M136" s="6">
        <v>163</v>
      </c>
      <c r="N136" s="7"/>
      <c r="O136" s="6">
        <v>4094</v>
      </c>
      <c r="P136" s="6">
        <v>-5</v>
      </c>
      <c r="Q136" s="6">
        <v>6</v>
      </c>
      <c r="R136" s="6">
        <v>4892</v>
      </c>
      <c r="S136" s="6" t="s">
        <v>23</v>
      </c>
      <c r="T136" s="6">
        <v>837</v>
      </c>
      <c r="U136" s="7"/>
      <c r="V136" s="6">
        <v>125</v>
      </c>
      <c r="W136" s="6">
        <v>-23</v>
      </c>
      <c r="X136" s="6">
        <v>0</v>
      </c>
      <c r="Y136" s="6">
        <v>37</v>
      </c>
      <c r="Z136" s="6" t="s">
        <v>23</v>
      </c>
      <c r="AA136" s="6">
        <v>3378</v>
      </c>
      <c r="AE136" s="11"/>
    </row>
    <row r="137" spans="1:31" x14ac:dyDescent="0.3">
      <c r="A137" s="13" t="s">
        <v>273</v>
      </c>
      <c r="B137" s="8" t="s">
        <v>274</v>
      </c>
      <c r="C137" s="9">
        <v>0</v>
      </c>
      <c r="D137" s="9"/>
      <c r="E137" s="6">
        <f t="shared" si="2"/>
        <v>0</v>
      </c>
      <c r="F137" s="6">
        <f t="shared" si="3"/>
        <v>0</v>
      </c>
      <c r="G137" s="9"/>
      <c r="H137" s="9">
        <v>0</v>
      </c>
      <c r="I137" s="9">
        <v>0</v>
      </c>
      <c r="J137" s="9"/>
      <c r="K137" s="9"/>
      <c r="L137" s="9"/>
      <c r="M137" s="9">
        <v>12</v>
      </c>
      <c r="N137" s="10"/>
      <c r="O137" s="9">
        <v>17</v>
      </c>
      <c r="P137" s="9">
        <v>-33</v>
      </c>
      <c r="Q137" s="9">
        <v>0</v>
      </c>
      <c r="R137" s="9">
        <v>4</v>
      </c>
      <c r="S137" s="9" t="s">
        <v>23</v>
      </c>
      <c r="T137" s="9">
        <v>4250</v>
      </c>
      <c r="U137" s="10"/>
      <c r="V137" s="9">
        <v>6</v>
      </c>
      <c r="W137" s="9">
        <v>-76</v>
      </c>
      <c r="X137" s="9">
        <v>0</v>
      </c>
      <c r="Y137" s="9">
        <v>10</v>
      </c>
      <c r="Z137" s="9" t="s">
        <v>23</v>
      </c>
      <c r="AA137" s="9">
        <v>600</v>
      </c>
      <c r="AE137" s="11"/>
    </row>
    <row r="138" spans="1:31" ht="21.6" x14ac:dyDescent="0.3">
      <c r="A138" s="12" t="s">
        <v>275</v>
      </c>
      <c r="B138" s="5" t="s">
        <v>276</v>
      </c>
      <c r="C138" s="6">
        <v>0</v>
      </c>
      <c r="D138" s="6"/>
      <c r="E138" s="6">
        <f t="shared" si="2"/>
        <v>0</v>
      </c>
      <c r="F138" s="6">
        <f t="shared" si="3"/>
        <v>0</v>
      </c>
      <c r="G138" s="6"/>
      <c r="H138" s="6">
        <v>0</v>
      </c>
      <c r="I138" s="6">
        <v>5</v>
      </c>
      <c r="J138" s="6"/>
      <c r="K138" s="6"/>
      <c r="L138" s="6"/>
      <c r="M138" s="6">
        <v>11</v>
      </c>
      <c r="N138" s="7"/>
      <c r="O138" s="6">
        <v>63</v>
      </c>
      <c r="P138" s="6">
        <v>29</v>
      </c>
      <c r="Q138" s="6">
        <v>0</v>
      </c>
      <c r="R138" s="6">
        <v>31</v>
      </c>
      <c r="S138" s="6" t="s">
        <v>23</v>
      </c>
      <c r="T138" s="6">
        <v>2032</v>
      </c>
      <c r="U138" s="7"/>
      <c r="V138" s="6">
        <v>16592</v>
      </c>
      <c r="W138" s="6">
        <v>15</v>
      </c>
      <c r="X138" s="6">
        <v>34</v>
      </c>
      <c r="Y138" s="6">
        <v>2349</v>
      </c>
      <c r="Z138" s="6" t="s">
        <v>23</v>
      </c>
      <c r="AA138" s="6">
        <v>7063</v>
      </c>
      <c r="AE138" s="11"/>
    </row>
    <row r="139" spans="1:31" x14ac:dyDescent="0.3">
      <c r="A139" s="13" t="s">
        <v>277</v>
      </c>
      <c r="B139" s="8" t="s">
        <v>278</v>
      </c>
      <c r="C139" s="9">
        <v>0</v>
      </c>
      <c r="D139" s="9"/>
      <c r="E139" s="6">
        <f t="shared" si="2"/>
        <v>0</v>
      </c>
      <c r="F139" s="6">
        <f t="shared" si="3"/>
        <v>0</v>
      </c>
      <c r="G139" s="9"/>
      <c r="H139" s="9">
        <v>0</v>
      </c>
      <c r="I139" s="9"/>
      <c r="J139" s="9"/>
      <c r="K139" s="9"/>
      <c r="L139" s="9"/>
      <c r="M139" s="9"/>
      <c r="N139" s="10"/>
      <c r="O139" s="9">
        <v>0</v>
      </c>
      <c r="P139" s="9"/>
      <c r="Q139" s="9">
        <v>0</v>
      </c>
      <c r="R139" s="9"/>
      <c r="S139" s="9"/>
      <c r="T139" s="9"/>
      <c r="U139" s="10"/>
      <c r="V139" s="9">
        <v>700</v>
      </c>
      <c r="W139" s="9">
        <v>-18</v>
      </c>
      <c r="X139" s="9">
        <v>3</v>
      </c>
      <c r="Y139" s="9">
        <v>253</v>
      </c>
      <c r="Z139" s="9"/>
      <c r="AA139" s="9">
        <v>2767</v>
      </c>
      <c r="AE139" s="11"/>
    </row>
    <row r="140" spans="1:31" x14ac:dyDescent="0.3">
      <c r="A140" s="12" t="s">
        <v>279</v>
      </c>
      <c r="B140" s="5" t="s">
        <v>280</v>
      </c>
      <c r="C140" s="6">
        <v>0</v>
      </c>
      <c r="D140" s="6"/>
      <c r="E140" s="6">
        <f t="shared" si="2"/>
        <v>0</v>
      </c>
      <c r="F140" s="6">
        <f t="shared" si="3"/>
        <v>0</v>
      </c>
      <c r="G140" s="6"/>
      <c r="H140" s="6">
        <v>0</v>
      </c>
      <c r="I140" s="6"/>
      <c r="J140" s="6"/>
      <c r="K140" s="6"/>
      <c r="L140" s="6"/>
      <c r="M140" s="6"/>
      <c r="N140" s="7"/>
      <c r="O140" s="6">
        <v>0</v>
      </c>
      <c r="P140" s="6"/>
      <c r="Q140" s="6">
        <v>0</v>
      </c>
      <c r="R140" s="6"/>
      <c r="S140" s="6"/>
      <c r="T140" s="6"/>
      <c r="U140" s="7"/>
      <c r="V140" s="6">
        <v>1586</v>
      </c>
      <c r="W140" s="6">
        <v>29</v>
      </c>
      <c r="X140" s="6">
        <v>8</v>
      </c>
      <c r="Y140" s="6">
        <v>597</v>
      </c>
      <c r="Z140" s="6"/>
      <c r="AA140" s="6">
        <v>2657</v>
      </c>
      <c r="AE140" s="11"/>
    </row>
    <row r="141" spans="1:31" x14ac:dyDescent="0.3">
      <c r="A141" s="13" t="s">
        <v>281</v>
      </c>
      <c r="B141" s="8" t="s">
        <v>282</v>
      </c>
      <c r="C141" s="9">
        <v>0</v>
      </c>
      <c r="D141" s="9"/>
      <c r="E141" s="6">
        <f t="shared" ref="E141:E204" si="4">$C141/$C$213</f>
        <v>0</v>
      </c>
      <c r="F141" s="6">
        <f t="shared" ref="F141:F204" si="5">E141^2</f>
        <v>0</v>
      </c>
      <c r="G141" s="9"/>
      <c r="H141" s="9">
        <v>0</v>
      </c>
      <c r="I141" s="9">
        <v>8</v>
      </c>
      <c r="J141" s="9"/>
      <c r="K141" s="9"/>
      <c r="L141" s="9"/>
      <c r="M141" s="9">
        <v>24</v>
      </c>
      <c r="N141" s="10"/>
      <c r="O141" s="9">
        <v>1</v>
      </c>
      <c r="P141" s="9">
        <v>-23</v>
      </c>
      <c r="Q141" s="9">
        <v>0</v>
      </c>
      <c r="R141" s="9">
        <v>0</v>
      </c>
      <c r="S141" s="9"/>
      <c r="T141" s="9"/>
      <c r="U141" s="10"/>
      <c r="V141" s="9">
        <v>54951</v>
      </c>
      <c r="W141" s="9">
        <v>1</v>
      </c>
      <c r="X141" s="9">
        <v>6</v>
      </c>
      <c r="Y141" s="9">
        <v>8178</v>
      </c>
      <c r="Z141" s="9"/>
      <c r="AA141" s="9">
        <v>6719</v>
      </c>
      <c r="AE141" s="11"/>
    </row>
    <row r="142" spans="1:31" x14ac:dyDescent="0.3">
      <c r="A142" s="12" t="s">
        <v>283</v>
      </c>
      <c r="B142" s="5" t="s">
        <v>284</v>
      </c>
      <c r="C142" s="6">
        <v>0</v>
      </c>
      <c r="D142" s="6"/>
      <c r="E142" s="6">
        <f t="shared" si="4"/>
        <v>0</v>
      </c>
      <c r="F142" s="6">
        <f t="shared" si="5"/>
        <v>0</v>
      </c>
      <c r="G142" s="6"/>
      <c r="H142" s="6">
        <v>0</v>
      </c>
      <c r="I142" s="6">
        <v>9</v>
      </c>
      <c r="J142" s="6"/>
      <c r="K142" s="6"/>
      <c r="L142" s="6"/>
      <c r="M142" s="6">
        <v>36</v>
      </c>
      <c r="N142" s="7"/>
      <c r="O142" s="6">
        <v>70</v>
      </c>
      <c r="P142" s="6">
        <v>-33</v>
      </c>
      <c r="Q142" s="6">
        <v>0</v>
      </c>
      <c r="R142" s="6">
        <v>21</v>
      </c>
      <c r="S142" s="6" t="s">
        <v>23</v>
      </c>
      <c r="T142" s="6">
        <v>3333</v>
      </c>
      <c r="U142" s="7"/>
      <c r="V142" s="6">
        <v>35133</v>
      </c>
      <c r="W142" s="6">
        <v>4</v>
      </c>
      <c r="X142" s="6">
        <v>4</v>
      </c>
      <c r="Y142" s="6">
        <v>6719</v>
      </c>
      <c r="Z142" s="6" t="s">
        <v>23</v>
      </c>
      <c r="AA142" s="6">
        <v>5229</v>
      </c>
      <c r="AE142" s="11"/>
    </row>
    <row r="143" spans="1:31" x14ac:dyDescent="0.3">
      <c r="A143" s="13" t="s">
        <v>285</v>
      </c>
      <c r="B143" s="8" t="s">
        <v>286</v>
      </c>
      <c r="C143" s="9">
        <v>0</v>
      </c>
      <c r="D143" s="9"/>
      <c r="E143" s="6">
        <f t="shared" si="4"/>
        <v>0</v>
      </c>
      <c r="F143" s="6">
        <f t="shared" si="5"/>
        <v>0</v>
      </c>
      <c r="G143" s="9"/>
      <c r="H143" s="9">
        <v>0</v>
      </c>
      <c r="I143" s="9">
        <v>7</v>
      </c>
      <c r="J143" s="9"/>
      <c r="K143" s="9"/>
      <c r="L143" s="9"/>
      <c r="M143" s="9">
        <v>163</v>
      </c>
      <c r="N143" s="10"/>
      <c r="O143" s="9">
        <v>22587</v>
      </c>
      <c r="P143" s="9">
        <v>-12</v>
      </c>
      <c r="Q143" s="9">
        <v>1</v>
      </c>
      <c r="R143" s="9">
        <v>3758</v>
      </c>
      <c r="S143" s="9" t="s">
        <v>23</v>
      </c>
      <c r="T143" s="9">
        <v>6010</v>
      </c>
      <c r="U143" s="10"/>
      <c r="V143" s="9">
        <v>136684</v>
      </c>
      <c r="W143" s="9">
        <v>49</v>
      </c>
      <c r="X143" s="9">
        <v>7</v>
      </c>
      <c r="Y143" s="9">
        <v>18211</v>
      </c>
      <c r="Z143" s="9" t="s">
        <v>23</v>
      </c>
      <c r="AA143" s="9">
        <v>7506</v>
      </c>
      <c r="AE143" s="11"/>
    </row>
    <row r="144" spans="1:31" x14ac:dyDescent="0.3">
      <c r="A144" s="12" t="s">
        <v>287</v>
      </c>
      <c r="B144" s="5" t="s">
        <v>288</v>
      </c>
      <c r="C144" s="6">
        <v>0</v>
      </c>
      <c r="D144" s="6"/>
      <c r="E144" s="6">
        <f t="shared" si="4"/>
        <v>0</v>
      </c>
      <c r="F144" s="6">
        <f t="shared" si="5"/>
        <v>0</v>
      </c>
      <c r="G144" s="6"/>
      <c r="H144" s="6">
        <v>0</v>
      </c>
      <c r="I144" s="6"/>
      <c r="J144" s="6"/>
      <c r="K144" s="6"/>
      <c r="L144" s="6"/>
      <c r="M144" s="6"/>
      <c r="N144" s="7"/>
      <c r="O144" s="6">
        <v>0</v>
      </c>
      <c r="P144" s="6"/>
      <c r="Q144" s="6">
        <v>0</v>
      </c>
      <c r="R144" s="6"/>
      <c r="S144" s="6"/>
      <c r="T144" s="6"/>
      <c r="U144" s="7"/>
      <c r="V144" s="6">
        <v>6</v>
      </c>
      <c r="W144" s="6">
        <v>-55</v>
      </c>
      <c r="X144" s="6">
        <v>0</v>
      </c>
      <c r="Y144" s="6">
        <v>1</v>
      </c>
      <c r="Z144" s="6"/>
      <c r="AA144" s="6">
        <v>6000</v>
      </c>
      <c r="AE144" s="11"/>
    </row>
    <row r="145" spans="1:31" ht="21.6" x14ac:dyDescent="0.3">
      <c r="A145" s="13" t="s">
        <v>289</v>
      </c>
      <c r="B145" s="8" t="s">
        <v>290</v>
      </c>
      <c r="C145" s="9">
        <v>0</v>
      </c>
      <c r="D145" s="9"/>
      <c r="E145" s="6">
        <f t="shared" si="4"/>
        <v>0</v>
      </c>
      <c r="F145" s="6">
        <f t="shared" si="5"/>
        <v>0</v>
      </c>
      <c r="G145" s="9"/>
      <c r="H145" s="9">
        <v>0</v>
      </c>
      <c r="I145" s="9"/>
      <c r="J145" s="9"/>
      <c r="K145" s="9"/>
      <c r="L145" s="9"/>
      <c r="M145" s="9"/>
      <c r="N145" s="10"/>
      <c r="O145" s="9">
        <v>0</v>
      </c>
      <c r="P145" s="9"/>
      <c r="Q145" s="9">
        <v>0</v>
      </c>
      <c r="R145" s="9"/>
      <c r="S145" s="9"/>
      <c r="T145" s="9"/>
      <c r="U145" s="10"/>
      <c r="V145" s="9">
        <v>150</v>
      </c>
      <c r="W145" s="9">
        <v>94</v>
      </c>
      <c r="X145" s="9">
        <v>0</v>
      </c>
      <c r="Y145" s="9">
        <v>50</v>
      </c>
      <c r="Z145" s="9"/>
      <c r="AA145" s="9">
        <v>3000</v>
      </c>
      <c r="AE145" s="11"/>
    </row>
    <row r="146" spans="1:31" ht="21.6" x14ac:dyDescent="0.3">
      <c r="A146" s="12" t="s">
        <v>291</v>
      </c>
      <c r="B146" s="5" t="s">
        <v>292</v>
      </c>
      <c r="C146" s="6">
        <v>0</v>
      </c>
      <c r="D146" s="6"/>
      <c r="E146" s="6">
        <f t="shared" si="4"/>
        <v>0</v>
      </c>
      <c r="F146" s="6">
        <f t="shared" si="5"/>
        <v>0</v>
      </c>
      <c r="G146" s="6"/>
      <c r="H146" s="6">
        <v>0</v>
      </c>
      <c r="I146" s="6">
        <v>0</v>
      </c>
      <c r="J146" s="6"/>
      <c r="K146" s="6"/>
      <c r="L146" s="6"/>
      <c r="M146" s="6">
        <v>12</v>
      </c>
      <c r="N146" s="7"/>
      <c r="O146" s="6">
        <v>1</v>
      </c>
      <c r="P146" s="6">
        <v>29</v>
      </c>
      <c r="Q146" s="6">
        <v>0</v>
      </c>
      <c r="R146" s="6">
        <v>1</v>
      </c>
      <c r="S146" s="6"/>
      <c r="T146" s="6">
        <v>1000</v>
      </c>
      <c r="U146" s="7"/>
      <c r="V146" s="6">
        <v>14916</v>
      </c>
      <c r="W146" s="6">
        <v>13</v>
      </c>
      <c r="X146" s="6">
        <v>3</v>
      </c>
      <c r="Y146" s="6">
        <v>1216</v>
      </c>
      <c r="Z146" s="6"/>
      <c r="AA146" s="6">
        <v>12266</v>
      </c>
      <c r="AE146" s="11"/>
    </row>
    <row r="147" spans="1:31" ht="21.6" x14ac:dyDescent="0.3">
      <c r="A147" s="13" t="s">
        <v>293</v>
      </c>
      <c r="B147" s="8" t="s">
        <v>294</v>
      </c>
      <c r="C147" s="9">
        <v>0</v>
      </c>
      <c r="D147" s="9"/>
      <c r="E147" s="6">
        <f t="shared" si="4"/>
        <v>0</v>
      </c>
      <c r="F147" s="6">
        <f t="shared" si="5"/>
        <v>0</v>
      </c>
      <c r="G147" s="9"/>
      <c r="H147" s="9">
        <v>0</v>
      </c>
      <c r="I147" s="9">
        <v>0</v>
      </c>
      <c r="J147" s="9"/>
      <c r="K147" s="9"/>
      <c r="L147" s="9"/>
      <c r="M147" s="9">
        <v>12</v>
      </c>
      <c r="N147" s="10"/>
      <c r="O147" s="9">
        <v>0</v>
      </c>
      <c r="P147" s="9"/>
      <c r="Q147" s="9">
        <v>0</v>
      </c>
      <c r="R147" s="9"/>
      <c r="S147" s="9" t="s">
        <v>23</v>
      </c>
      <c r="T147" s="9"/>
      <c r="U147" s="10"/>
      <c r="V147" s="9">
        <v>3163</v>
      </c>
      <c r="W147" s="9">
        <v>-8</v>
      </c>
      <c r="X147" s="9">
        <v>0</v>
      </c>
      <c r="Y147" s="9">
        <v>459</v>
      </c>
      <c r="Z147" s="9" t="s">
        <v>23</v>
      </c>
      <c r="AA147" s="9">
        <v>6891</v>
      </c>
      <c r="AE147" s="11"/>
    </row>
    <row r="148" spans="1:31" ht="21.6" x14ac:dyDescent="0.3">
      <c r="A148" s="12" t="s">
        <v>295</v>
      </c>
      <c r="B148" s="5" t="s">
        <v>296</v>
      </c>
      <c r="C148" s="6">
        <v>0</v>
      </c>
      <c r="D148" s="6"/>
      <c r="E148" s="6">
        <f t="shared" si="4"/>
        <v>0</v>
      </c>
      <c r="F148" s="6">
        <f t="shared" si="5"/>
        <v>0</v>
      </c>
      <c r="G148" s="6"/>
      <c r="H148" s="6">
        <v>0</v>
      </c>
      <c r="I148" s="6">
        <v>0</v>
      </c>
      <c r="J148" s="6"/>
      <c r="K148" s="6"/>
      <c r="L148" s="6"/>
      <c r="M148" s="6">
        <v>24</v>
      </c>
      <c r="N148" s="7"/>
      <c r="O148" s="6">
        <v>0</v>
      </c>
      <c r="P148" s="6"/>
      <c r="Q148" s="6">
        <v>0</v>
      </c>
      <c r="R148" s="6"/>
      <c r="S148" s="6" t="s">
        <v>23</v>
      </c>
      <c r="T148" s="6"/>
      <c r="U148" s="7"/>
      <c r="V148" s="6">
        <v>3482</v>
      </c>
      <c r="W148" s="6">
        <v>19</v>
      </c>
      <c r="X148" s="6">
        <v>0</v>
      </c>
      <c r="Y148" s="6">
        <v>620</v>
      </c>
      <c r="Z148" s="6" t="s">
        <v>23</v>
      </c>
      <c r="AA148" s="6">
        <v>5616</v>
      </c>
      <c r="AE148" s="11"/>
    </row>
    <row r="149" spans="1:31" ht="21.6" x14ac:dyDescent="0.3">
      <c r="A149" s="13" t="s">
        <v>297</v>
      </c>
      <c r="B149" s="8" t="s">
        <v>298</v>
      </c>
      <c r="C149" s="9">
        <v>0</v>
      </c>
      <c r="D149" s="9"/>
      <c r="E149" s="6">
        <f t="shared" si="4"/>
        <v>0</v>
      </c>
      <c r="F149" s="6">
        <f t="shared" si="5"/>
        <v>0</v>
      </c>
      <c r="G149" s="9"/>
      <c r="H149" s="9">
        <v>0</v>
      </c>
      <c r="I149" s="9"/>
      <c r="J149" s="9"/>
      <c r="K149" s="9"/>
      <c r="L149" s="9"/>
      <c r="M149" s="9"/>
      <c r="N149" s="10"/>
      <c r="O149" s="9">
        <v>0</v>
      </c>
      <c r="P149" s="9"/>
      <c r="Q149" s="9">
        <v>0</v>
      </c>
      <c r="R149" s="9"/>
      <c r="S149" s="9"/>
      <c r="T149" s="9"/>
      <c r="U149" s="10"/>
      <c r="V149" s="9">
        <v>2189</v>
      </c>
      <c r="W149" s="9">
        <v>-5</v>
      </c>
      <c r="X149" s="9">
        <v>0</v>
      </c>
      <c r="Y149" s="9">
        <v>491</v>
      </c>
      <c r="Z149" s="9"/>
      <c r="AA149" s="9">
        <v>4458</v>
      </c>
      <c r="AE149" s="11"/>
    </row>
    <row r="150" spans="1:31" ht="21.6" x14ac:dyDescent="0.3">
      <c r="A150" s="12" t="s">
        <v>299</v>
      </c>
      <c r="B150" s="5" t="s">
        <v>300</v>
      </c>
      <c r="C150" s="6">
        <v>0</v>
      </c>
      <c r="D150" s="6"/>
      <c r="E150" s="6">
        <f t="shared" si="4"/>
        <v>0</v>
      </c>
      <c r="F150" s="6">
        <f t="shared" si="5"/>
        <v>0</v>
      </c>
      <c r="G150" s="6"/>
      <c r="H150" s="6">
        <v>0</v>
      </c>
      <c r="I150" s="6">
        <v>6</v>
      </c>
      <c r="J150" s="6"/>
      <c r="K150" s="6"/>
      <c r="L150" s="6"/>
      <c r="M150" s="6">
        <v>24</v>
      </c>
      <c r="N150" s="7"/>
      <c r="O150" s="6">
        <v>1437</v>
      </c>
      <c r="P150" s="6">
        <v>-26</v>
      </c>
      <c r="Q150" s="6">
        <v>2</v>
      </c>
      <c r="R150" s="6">
        <v>432</v>
      </c>
      <c r="S150" s="6" t="s">
        <v>23</v>
      </c>
      <c r="T150" s="6">
        <v>3326</v>
      </c>
      <c r="U150" s="7"/>
      <c r="V150" s="6">
        <v>161</v>
      </c>
      <c r="W150" s="6">
        <v>180</v>
      </c>
      <c r="X150" s="6">
        <v>0</v>
      </c>
      <c r="Y150" s="6">
        <v>16</v>
      </c>
      <c r="Z150" s="6" t="s">
        <v>23</v>
      </c>
      <c r="AA150" s="6">
        <v>10063</v>
      </c>
      <c r="AE150" s="11"/>
    </row>
    <row r="151" spans="1:31" x14ac:dyDescent="0.3">
      <c r="A151" s="13" t="s">
        <v>301</v>
      </c>
      <c r="B151" s="8" t="s">
        <v>302</v>
      </c>
      <c r="C151" s="9">
        <v>0</v>
      </c>
      <c r="D151" s="9"/>
      <c r="E151" s="6">
        <f t="shared" si="4"/>
        <v>0</v>
      </c>
      <c r="F151" s="6">
        <f t="shared" si="5"/>
        <v>0</v>
      </c>
      <c r="G151" s="9"/>
      <c r="H151" s="9">
        <v>0</v>
      </c>
      <c r="I151" s="9">
        <v>3</v>
      </c>
      <c r="J151" s="9"/>
      <c r="K151" s="9"/>
      <c r="L151" s="9"/>
      <c r="M151" s="9">
        <v>66</v>
      </c>
      <c r="N151" s="10"/>
      <c r="O151" s="9">
        <v>976</v>
      </c>
      <c r="P151" s="9">
        <v>330</v>
      </c>
      <c r="Q151" s="9">
        <v>0</v>
      </c>
      <c r="R151" s="9">
        <v>350</v>
      </c>
      <c r="S151" s="9" t="s">
        <v>23</v>
      </c>
      <c r="T151" s="9">
        <v>2789</v>
      </c>
      <c r="U151" s="10"/>
      <c r="V151" s="9">
        <v>5122</v>
      </c>
      <c r="W151" s="9">
        <v>15</v>
      </c>
      <c r="X151" s="9">
        <v>0</v>
      </c>
      <c r="Y151" s="9">
        <v>511</v>
      </c>
      <c r="Z151" s="9" t="s">
        <v>23</v>
      </c>
      <c r="AA151" s="9">
        <v>10023</v>
      </c>
      <c r="AE151" s="11"/>
    </row>
    <row r="152" spans="1:31" x14ac:dyDescent="0.3">
      <c r="A152" s="12" t="s">
        <v>303</v>
      </c>
      <c r="B152" s="5" t="s">
        <v>304</v>
      </c>
      <c r="C152" s="6">
        <v>0</v>
      </c>
      <c r="D152" s="6"/>
      <c r="E152" s="6">
        <f t="shared" si="4"/>
        <v>0</v>
      </c>
      <c r="F152" s="6">
        <f t="shared" si="5"/>
        <v>0</v>
      </c>
      <c r="G152" s="6"/>
      <c r="H152" s="6">
        <v>0</v>
      </c>
      <c r="I152" s="6"/>
      <c r="J152" s="6"/>
      <c r="K152" s="6"/>
      <c r="L152" s="6"/>
      <c r="M152" s="6" t="s">
        <v>234</v>
      </c>
      <c r="N152" s="7"/>
      <c r="O152" s="6">
        <v>6</v>
      </c>
      <c r="P152" s="6">
        <v>253</v>
      </c>
      <c r="Q152" s="6">
        <v>0</v>
      </c>
      <c r="R152" s="6">
        <v>1</v>
      </c>
      <c r="S152" s="6"/>
      <c r="T152" s="6">
        <v>6000</v>
      </c>
      <c r="U152" s="7"/>
      <c r="V152" s="6">
        <v>0</v>
      </c>
      <c r="W152" s="6"/>
      <c r="X152" s="6">
        <v>0</v>
      </c>
      <c r="Y152" s="6"/>
      <c r="Z152" s="6"/>
      <c r="AA152" s="6"/>
      <c r="AE152" s="11"/>
    </row>
    <row r="153" spans="1:31" ht="21.6" x14ac:dyDescent="0.3">
      <c r="A153" s="13" t="s">
        <v>305</v>
      </c>
      <c r="B153" s="8" t="s">
        <v>306</v>
      </c>
      <c r="C153" s="9">
        <v>0</v>
      </c>
      <c r="D153" s="9"/>
      <c r="E153" s="6">
        <f t="shared" si="4"/>
        <v>0</v>
      </c>
      <c r="F153" s="6">
        <f t="shared" si="5"/>
        <v>0</v>
      </c>
      <c r="G153" s="9"/>
      <c r="H153" s="9">
        <v>0</v>
      </c>
      <c r="I153" s="9">
        <v>4</v>
      </c>
      <c r="J153" s="9"/>
      <c r="K153" s="9"/>
      <c r="L153" s="9"/>
      <c r="M153" s="9">
        <v>168</v>
      </c>
      <c r="N153" s="10"/>
      <c r="O153" s="9">
        <v>93</v>
      </c>
      <c r="P153" s="9">
        <v>-5</v>
      </c>
      <c r="Q153" s="9">
        <v>0</v>
      </c>
      <c r="R153" s="9">
        <v>50</v>
      </c>
      <c r="S153" s="9" t="s">
        <v>23</v>
      </c>
      <c r="T153" s="9">
        <v>1860</v>
      </c>
      <c r="U153" s="10"/>
      <c r="V153" s="9">
        <v>664</v>
      </c>
      <c r="W153" s="9">
        <v>39</v>
      </c>
      <c r="X153" s="9">
        <v>0</v>
      </c>
      <c r="Y153" s="9">
        <v>407</v>
      </c>
      <c r="Z153" s="9" t="s">
        <v>23</v>
      </c>
      <c r="AA153" s="9">
        <v>1631</v>
      </c>
      <c r="AE153" s="11"/>
    </row>
    <row r="154" spans="1:31" x14ac:dyDescent="0.3">
      <c r="A154" s="12" t="s">
        <v>307</v>
      </c>
      <c r="B154" s="5" t="s">
        <v>308</v>
      </c>
      <c r="C154" s="6">
        <v>0</v>
      </c>
      <c r="D154" s="6"/>
      <c r="E154" s="6">
        <f t="shared" si="4"/>
        <v>0</v>
      </c>
      <c r="F154" s="6">
        <f t="shared" si="5"/>
        <v>0</v>
      </c>
      <c r="G154" s="6"/>
      <c r="H154" s="6">
        <v>0</v>
      </c>
      <c r="I154" s="6">
        <v>6</v>
      </c>
      <c r="J154" s="6"/>
      <c r="K154" s="6"/>
      <c r="L154" s="6"/>
      <c r="M154" s="6">
        <v>11</v>
      </c>
      <c r="N154" s="7"/>
      <c r="O154" s="6">
        <v>1</v>
      </c>
      <c r="P154" s="6">
        <v>11</v>
      </c>
      <c r="Q154" s="6">
        <v>0</v>
      </c>
      <c r="R154" s="6">
        <v>0</v>
      </c>
      <c r="S154" s="6"/>
      <c r="T154" s="6"/>
      <c r="U154" s="7"/>
      <c r="V154" s="6">
        <v>629</v>
      </c>
      <c r="W154" s="6">
        <v>-36</v>
      </c>
      <c r="X154" s="6">
        <v>0</v>
      </c>
      <c r="Y154" s="6">
        <v>114</v>
      </c>
      <c r="Z154" s="6"/>
      <c r="AA154" s="6">
        <v>5518</v>
      </c>
      <c r="AE154" s="11"/>
    </row>
    <row r="155" spans="1:31" ht="21.6" x14ac:dyDescent="0.3">
      <c r="A155" s="13" t="s">
        <v>309</v>
      </c>
      <c r="B155" s="8" t="s">
        <v>310</v>
      </c>
      <c r="C155" s="9">
        <v>0</v>
      </c>
      <c r="D155" s="9"/>
      <c r="E155" s="6">
        <f t="shared" si="4"/>
        <v>0</v>
      </c>
      <c r="F155" s="6">
        <f t="shared" si="5"/>
        <v>0</v>
      </c>
      <c r="G155" s="9"/>
      <c r="H155" s="9">
        <v>0</v>
      </c>
      <c r="I155" s="9">
        <v>6</v>
      </c>
      <c r="J155" s="9"/>
      <c r="K155" s="9"/>
      <c r="L155" s="9"/>
      <c r="M155" s="9">
        <v>22</v>
      </c>
      <c r="N155" s="10"/>
      <c r="O155" s="9">
        <v>44</v>
      </c>
      <c r="P155" s="9">
        <v>-4</v>
      </c>
      <c r="Q155" s="9">
        <v>0</v>
      </c>
      <c r="R155" s="9">
        <v>28</v>
      </c>
      <c r="S155" s="9" t="s">
        <v>23</v>
      </c>
      <c r="T155" s="9">
        <v>1571</v>
      </c>
      <c r="U155" s="10"/>
      <c r="V155" s="9">
        <v>3444</v>
      </c>
      <c r="W155" s="9">
        <v>-7</v>
      </c>
      <c r="X155" s="9">
        <v>9</v>
      </c>
      <c r="Y155" s="9">
        <v>474</v>
      </c>
      <c r="Z155" s="9" t="s">
        <v>23</v>
      </c>
      <c r="AA155" s="9">
        <v>7266</v>
      </c>
      <c r="AE155" s="11"/>
    </row>
    <row r="156" spans="1:31" x14ac:dyDescent="0.3">
      <c r="A156" s="12" t="s">
        <v>311</v>
      </c>
      <c r="B156" s="5" t="s">
        <v>312</v>
      </c>
      <c r="C156" s="6">
        <v>0</v>
      </c>
      <c r="D156" s="6"/>
      <c r="E156" s="6">
        <f t="shared" si="4"/>
        <v>0</v>
      </c>
      <c r="F156" s="6">
        <f t="shared" si="5"/>
        <v>0</v>
      </c>
      <c r="G156" s="6"/>
      <c r="H156" s="6">
        <v>0</v>
      </c>
      <c r="I156" s="6">
        <v>6</v>
      </c>
      <c r="J156" s="6"/>
      <c r="K156" s="6"/>
      <c r="L156" s="6"/>
      <c r="M156" s="6">
        <v>11</v>
      </c>
      <c r="N156" s="7"/>
      <c r="O156" s="6">
        <v>0</v>
      </c>
      <c r="P156" s="6"/>
      <c r="Q156" s="6">
        <v>0</v>
      </c>
      <c r="R156" s="6"/>
      <c r="S156" s="6" t="s">
        <v>23</v>
      </c>
      <c r="T156" s="6"/>
      <c r="U156" s="7"/>
      <c r="V156" s="6">
        <v>26127</v>
      </c>
      <c r="W156" s="6">
        <v>0</v>
      </c>
      <c r="X156" s="6">
        <v>21</v>
      </c>
      <c r="Y156" s="6">
        <v>3892</v>
      </c>
      <c r="Z156" s="6" t="s">
        <v>23</v>
      </c>
      <c r="AA156" s="6">
        <v>6713</v>
      </c>
      <c r="AE156" s="11"/>
    </row>
    <row r="157" spans="1:31" ht="21.6" x14ac:dyDescent="0.3">
      <c r="A157" s="13" t="s">
        <v>313</v>
      </c>
      <c r="B157" s="8" t="s">
        <v>314</v>
      </c>
      <c r="C157" s="9">
        <v>0</v>
      </c>
      <c r="D157" s="9"/>
      <c r="E157" s="6">
        <f t="shared" si="4"/>
        <v>0</v>
      </c>
      <c r="F157" s="6">
        <f t="shared" si="5"/>
        <v>0</v>
      </c>
      <c r="G157" s="9"/>
      <c r="H157" s="9">
        <v>0</v>
      </c>
      <c r="I157" s="9">
        <v>6</v>
      </c>
      <c r="J157" s="9"/>
      <c r="K157" s="9"/>
      <c r="L157" s="9"/>
      <c r="M157" s="9">
        <v>127</v>
      </c>
      <c r="N157" s="10"/>
      <c r="O157" s="9">
        <v>111</v>
      </c>
      <c r="P157" s="9">
        <v>-34</v>
      </c>
      <c r="Q157" s="9">
        <v>0</v>
      </c>
      <c r="R157" s="9">
        <v>21</v>
      </c>
      <c r="S157" s="9"/>
      <c r="T157" s="9">
        <v>5286</v>
      </c>
      <c r="U157" s="10"/>
      <c r="V157" s="9">
        <v>1235</v>
      </c>
      <c r="W157" s="9">
        <v>79</v>
      </c>
      <c r="X157" s="9">
        <v>2</v>
      </c>
      <c r="Y157" s="9">
        <v>92</v>
      </c>
      <c r="Z157" s="9"/>
      <c r="AA157" s="9">
        <v>13424</v>
      </c>
      <c r="AE157" s="11"/>
    </row>
    <row r="158" spans="1:31" ht="31.8" x14ac:dyDescent="0.3">
      <c r="A158" s="12" t="s">
        <v>315</v>
      </c>
      <c r="B158" s="5" t="s">
        <v>316</v>
      </c>
      <c r="C158" s="6">
        <v>0</v>
      </c>
      <c r="D158" s="6"/>
      <c r="E158" s="6">
        <f t="shared" si="4"/>
        <v>0</v>
      </c>
      <c r="F158" s="6">
        <f t="shared" si="5"/>
        <v>0</v>
      </c>
      <c r="G158" s="6"/>
      <c r="H158" s="6">
        <v>0</v>
      </c>
      <c r="I158" s="6">
        <v>0</v>
      </c>
      <c r="J158" s="6"/>
      <c r="K158" s="6"/>
      <c r="L158" s="6"/>
      <c r="M158" s="6">
        <v>24</v>
      </c>
      <c r="N158" s="7"/>
      <c r="O158" s="6">
        <v>0</v>
      </c>
      <c r="P158" s="6"/>
      <c r="Q158" s="6">
        <v>0</v>
      </c>
      <c r="R158" s="6"/>
      <c r="S158" s="6" t="s">
        <v>23</v>
      </c>
      <c r="T158" s="6"/>
      <c r="U158" s="7"/>
      <c r="V158" s="6">
        <v>38916</v>
      </c>
      <c r="W158" s="6">
        <v>9</v>
      </c>
      <c r="X158" s="6">
        <v>1</v>
      </c>
      <c r="Y158" s="6">
        <v>2725</v>
      </c>
      <c r="Z158" s="6" t="s">
        <v>23</v>
      </c>
      <c r="AA158" s="6">
        <v>14281</v>
      </c>
      <c r="AE158" s="11"/>
    </row>
    <row r="159" spans="1:31" ht="21.6" x14ac:dyDescent="0.3">
      <c r="A159" s="13" t="s">
        <v>317</v>
      </c>
      <c r="B159" s="8" t="s">
        <v>318</v>
      </c>
      <c r="C159" s="9">
        <v>0</v>
      </c>
      <c r="D159" s="9"/>
      <c r="E159" s="6">
        <f t="shared" si="4"/>
        <v>0</v>
      </c>
      <c r="F159" s="6">
        <f t="shared" si="5"/>
        <v>0</v>
      </c>
      <c r="G159" s="9"/>
      <c r="H159" s="9">
        <v>0</v>
      </c>
      <c r="I159" s="9"/>
      <c r="J159" s="9"/>
      <c r="K159" s="9"/>
      <c r="L159" s="9"/>
      <c r="M159" s="9"/>
      <c r="N159" s="10"/>
      <c r="O159" s="9">
        <v>0</v>
      </c>
      <c r="P159" s="9"/>
      <c r="Q159" s="9">
        <v>0</v>
      </c>
      <c r="R159" s="9"/>
      <c r="S159" s="9"/>
      <c r="T159" s="9"/>
      <c r="U159" s="10"/>
      <c r="V159" s="9">
        <v>372</v>
      </c>
      <c r="W159" s="9">
        <v>-19</v>
      </c>
      <c r="X159" s="9">
        <v>0</v>
      </c>
      <c r="Y159" s="9">
        <v>53</v>
      </c>
      <c r="Z159" s="9"/>
      <c r="AA159" s="9">
        <v>7019</v>
      </c>
      <c r="AE159" s="11"/>
    </row>
    <row r="160" spans="1:31" ht="21.6" x14ac:dyDescent="0.3">
      <c r="A160" s="12" t="s">
        <v>319</v>
      </c>
      <c r="B160" s="5" t="s">
        <v>320</v>
      </c>
      <c r="C160" s="6">
        <v>0</v>
      </c>
      <c r="D160" s="6"/>
      <c r="E160" s="6">
        <f t="shared" si="4"/>
        <v>0</v>
      </c>
      <c r="F160" s="6">
        <f t="shared" si="5"/>
        <v>0</v>
      </c>
      <c r="G160" s="6"/>
      <c r="H160" s="6">
        <v>0</v>
      </c>
      <c r="I160" s="6"/>
      <c r="J160" s="6"/>
      <c r="K160" s="6"/>
      <c r="L160" s="6"/>
      <c r="M160" s="6"/>
      <c r="N160" s="7"/>
      <c r="O160" s="6">
        <v>0</v>
      </c>
      <c r="P160" s="6"/>
      <c r="Q160" s="6">
        <v>0</v>
      </c>
      <c r="R160" s="6"/>
      <c r="S160" s="6"/>
      <c r="T160" s="6"/>
      <c r="U160" s="7"/>
      <c r="V160" s="6">
        <v>21934</v>
      </c>
      <c r="W160" s="6">
        <v>-2</v>
      </c>
      <c r="X160" s="6">
        <v>23</v>
      </c>
      <c r="Y160" s="6">
        <v>1379</v>
      </c>
      <c r="Z160" s="6"/>
      <c r="AA160" s="6">
        <v>15906</v>
      </c>
      <c r="AE160" s="11"/>
    </row>
    <row r="161" spans="1:31" ht="21.6" x14ac:dyDescent="0.3">
      <c r="A161" s="13" t="s">
        <v>321</v>
      </c>
      <c r="B161" s="8" t="s">
        <v>322</v>
      </c>
      <c r="C161" s="9">
        <v>0</v>
      </c>
      <c r="D161" s="9"/>
      <c r="E161" s="6">
        <f t="shared" si="4"/>
        <v>0</v>
      </c>
      <c r="F161" s="6">
        <f t="shared" si="5"/>
        <v>0</v>
      </c>
      <c r="G161" s="9"/>
      <c r="H161" s="9">
        <v>0</v>
      </c>
      <c r="I161" s="9"/>
      <c r="J161" s="9"/>
      <c r="K161" s="9"/>
      <c r="L161" s="9"/>
      <c r="M161" s="9"/>
      <c r="N161" s="10"/>
      <c r="O161" s="9">
        <v>0</v>
      </c>
      <c r="P161" s="9"/>
      <c r="Q161" s="9">
        <v>0</v>
      </c>
      <c r="R161" s="9"/>
      <c r="S161" s="9"/>
      <c r="T161" s="9"/>
      <c r="U161" s="10"/>
      <c r="V161" s="9">
        <v>6086</v>
      </c>
      <c r="W161" s="9">
        <v>11</v>
      </c>
      <c r="X161" s="9">
        <v>1</v>
      </c>
      <c r="Y161" s="9">
        <v>561</v>
      </c>
      <c r="Z161" s="9"/>
      <c r="AA161" s="9">
        <v>10848</v>
      </c>
      <c r="AE161" s="11"/>
    </row>
    <row r="162" spans="1:31" x14ac:dyDescent="0.3">
      <c r="A162" s="12" t="s">
        <v>323</v>
      </c>
      <c r="B162" s="5" t="s">
        <v>324</v>
      </c>
      <c r="C162" s="6">
        <v>0</v>
      </c>
      <c r="D162" s="6"/>
      <c r="E162" s="6">
        <f t="shared" si="4"/>
        <v>0</v>
      </c>
      <c r="F162" s="6">
        <f t="shared" si="5"/>
        <v>0</v>
      </c>
      <c r="G162" s="6"/>
      <c r="H162" s="6">
        <v>0</v>
      </c>
      <c r="I162" s="6">
        <v>15</v>
      </c>
      <c r="J162" s="6"/>
      <c r="K162" s="6"/>
      <c r="L162" s="6"/>
      <c r="M162" s="6">
        <v>13</v>
      </c>
      <c r="N162" s="7"/>
      <c r="O162" s="6">
        <v>1961</v>
      </c>
      <c r="P162" s="6">
        <v>-22</v>
      </c>
      <c r="Q162" s="6">
        <v>7</v>
      </c>
      <c r="R162" s="6">
        <v>284</v>
      </c>
      <c r="S162" s="6"/>
      <c r="T162" s="6">
        <v>6905</v>
      </c>
      <c r="U162" s="7"/>
      <c r="V162" s="6">
        <v>2642</v>
      </c>
      <c r="W162" s="6">
        <v>29</v>
      </c>
      <c r="X162" s="6">
        <v>4</v>
      </c>
      <c r="Y162" s="6">
        <v>218</v>
      </c>
      <c r="Z162" s="6"/>
      <c r="AA162" s="6">
        <v>12119</v>
      </c>
      <c r="AE162" s="11"/>
    </row>
    <row r="163" spans="1:31" x14ac:dyDescent="0.3">
      <c r="A163" s="13" t="s">
        <v>325</v>
      </c>
      <c r="B163" s="8" t="s">
        <v>326</v>
      </c>
      <c r="C163" s="9">
        <v>0</v>
      </c>
      <c r="D163" s="9"/>
      <c r="E163" s="6">
        <f t="shared" si="4"/>
        <v>0</v>
      </c>
      <c r="F163" s="6">
        <f t="shared" si="5"/>
        <v>0</v>
      </c>
      <c r="G163" s="9"/>
      <c r="H163" s="9">
        <v>0</v>
      </c>
      <c r="I163" s="9"/>
      <c r="J163" s="9"/>
      <c r="K163" s="9"/>
      <c r="L163" s="9"/>
      <c r="M163" s="9"/>
      <c r="N163" s="10"/>
      <c r="O163" s="9">
        <v>0</v>
      </c>
      <c r="P163" s="9"/>
      <c r="Q163" s="9">
        <v>0</v>
      </c>
      <c r="R163" s="9"/>
      <c r="S163" s="9"/>
      <c r="T163" s="9"/>
      <c r="U163" s="10"/>
      <c r="V163" s="9">
        <v>7</v>
      </c>
      <c r="W163" s="9"/>
      <c r="X163" s="9">
        <v>0</v>
      </c>
      <c r="Y163" s="9">
        <v>1</v>
      </c>
      <c r="Z163" s="9"/>
      <c r="AA163" s="9">
        <v>7000</v>
      </c>
      <c r="AE163" s="11"/>
    </row>
    <row r="164" spans="1:31" x14ac:dyDescent="0.3">
      <c r="A164" s="12" t="s">
        <v>327</v>
      </c>
      <c r="B164" s="5" t="s">
        <v>328</v>
      </c>
      <c r="C164" s="6">
        <v>0</v>
      </c>
      <c r="D164" s="6"/>
      <c r="E164" s="6">
        <f t="shared" si="4"/>
        <v>0</v>
      </c>
      <c r="F164" s="6">
        <f t="shared" si="5"/>
        <v>0</v>
      </c>
      <c r="G164" s="6"/>
      <c r="H164" s="6">
        <v>0</v>
      </c>
      <c r="I164" s="6">
        <v>14</v>
      </c>
      <c r="J164" s="6"/>
      <c r="K164" s="6"/>
      <c r="L164" s="6"/>
      <c r="M164" s="6">
        <v>127</v>
      </c>
      <c r="N164" s="7"/>
      <c r="O164" s="6">
        <v>1096</v>
      </c>
      <c r="P164" s="6">
        <v>-43</v>
      </c>
      <c r="Q164" s="6">
        <v>0</v>
      </c>
      <c r="R164" s="6">
        <v>151</v>
      </c>
      <c r="S164" s="6" t="s">
        <v>23</v>
      </c>
      <c r="T164" s="6">
        <v>7258</v>
      </c>
      <c r="U164" s="7"/>
      <c r="V164" s="6">
        <v>109301</v>
      </c>
      <c r="W164" s="6">
        <v>2</v>
      </c>
      <c r="X164" s="6">
        <v>14</v>
      </c>
      <c r="Y164" s="6">
        <v>8630</v>
      </c>
      <c r="Z164" s="6" t="s">
        <v>23</v>
      </c>
      <c r="AA164" s="6">
        <v>12665</v>
      </c>
      <c r="AE164" s="11"/>
    </row>
    <row r="165" spans="1:31" ht="21.6" x14ac:dyDescent="0.3">
      <c r="A165" s="13" t="s">
        <v>329</v>
      </c>
      <c r="B165" s="8" t="s">
        <v>330</v>
      </c>
      <c r="C165" s="9">
        <v>0</v>
      </c>
      <c r="D165" s="9"/>
      <c r="E165" s="6">
        <f t="shared" si="4"/>
        <v>0</v>
      </c>
      <c r="F165" s="6">
        <f t="shared" si="5"/>
        <v>0</v>
      </c>
      <c r="G165" s="9"/>
      <c r="H165" s="9">
        <v>0</v>
      </c>
      <c r="I165" s="9"/>
      <c r="J165" s="9"/>
      <c r="K165" s="9"/>
      <c r="L165" s="9"/>
      <c r="M165" s="9"/>
      <c r="N165" s="10"/>
      <c r="O165" s="9">
        <v>0</v>
      </c>
      <c r="P165" s="9"/>
      <c r="Q165" s="9">
        <v>0</v>
      </c>
      <c r="R165" s="9"/>
      <c r="S165" s="9"/>
      <c r="T165" s="9"/>
      <c r="U165" s="10"/>
      <c r="V165" s="9">
        <v>20</v>
      </c>
      <c r="W165" s="9"/>
      <c r="X165" s="9">
        <v>0</v>
      </c>
      <c r="Y165" s="9">
        <v>5</v>
      </c>
      <c r="Z165" s="9"/>
      <c r="AA165" s="9">
        <v>4000</v>
      </c>
      <c r="AE165" s="11"/>
    </row>
    <row r="166" spans="1:31" ht="21.6" x14ac:dyDescent="0.3">
      <c r="A166" s="12" t="s">
        <v>331</v>
      </c>
      <c r="B166" s="5" t="s">
        <v>332</v>
      </c>
      <c r="C166" s="6">
        <v>0</v>
      </c>
      <c r="D166" s="6"/>
      <c r="E166" s="6">
        <f t="shared" si="4"/>
        <v>0</v>
      </c>
      <c r="F166" s="6">
        <f t="shared" si="5"/>
        <v>0</v>
      </c>
      <c r="G166" s="6"/>
      <c r="H166" s="6">
        <v>0</v>
      </c>
      <c r="I166" s="6"/>
      <c r="J166" s="6"/>
      <c r="K166" s="6"/>
      <c r="L166" s="6"/>
      <c r="M166" s="6"/>
      <c r="N166" s="7"/>
      <c r="O166" s="6">
        <v>0</v>
      </c>
      <c r="P166" s="6"/>
      <c r="Q166" s="6">
        <v>0</v>
      </c>
      <c r="R166" s="6"/>
      <c r="S166" s="6"/>
      <c r="T166" s="6"/>
      <c r="U166" s="7"/>
      <c r="V166" s="6">
        <v>235</v>
      </c>
      <c r="W166" s="6">
        <v>-41</v>
      </c>
      <c r="X166" s="6">
        <v>0</v>
      </c>
      <c r="Y166" s="6">
        <v>67</v>
      </c>
      <c r="Z166" s="6"/>
      <c r="AA166" s="6">
        <v>3507</v>
      </c>
      <c r="AE166" s="11"/>
    </row>
    <row r="167" spans="1:31" ht="21.6" x14ac:dyDescent="0.3">
      <c r="A167" s="13" t="s">
        <v>333</v>
      </c>
      <c r="B167" s="8" t="s">
        <v>334</v>
      </c>
      <c r="C167" s="9">
        <v>0</v>
      </c>
      <c r="D167" s="9"/>
      <c r="E167" s="6">
        <f t="shared" si="4"/>
        <v>0</v>
      </c>
      <c r="F167" s="6">
        <f t="shared" si="5"/>
        <v>0</v>
      </c>
      <c r="G167" s="9"/>
      <c r="H167" s="9">
        <v>0</v>
      </c>
      <c r="I167" s="9"/>
      <c r="J167" s="9"/>
      <c r="K167" s="9"/>
      <c r="L167" s="9"/>
      <c r="M167" s="9"/>
      <c r="N167" s="10"/>
      <c r="O167" s="9">
        <v>0</v>
      </c>
      <c r="P167" s="9"/>
      <c r="Q167" s="9">
        <v>0</v>
      </c>
      <c r="R167" s="9"/>
      <c r="S167" s="9"/>
      <c r="T167" s="9"/>
      <c r="U167" s="10"/>
      <c r="V167" s="9">
        <v>111</v>
      </c>
      <c r="W167" s="9">
        <v>-20</v>
      </c>
      <c r="X167" s="9">
        <v>0</v>
      </c>
      <c r="Y167" s="9">
        <v>50</v>
      </c>
      <c r="Z167" s="9"/>
      <c r="AA167" s="9">
        <v>2220</v>
      </c>
      <c r="AE167" s="11"/>
    </row>
    <row r="168" spans="1:31" ht="21.6" x14ac:dyDescent="0.3">
      <c r="A168" s="12" t="s">
        <v>335</v>
      </c>
      <c r="B168" s="5" t="s">
        <v>336</v>
      </c>
      <c r="C168" s="6">
        <v>0</v>
      </c>
      <c r="D168" s="6"/>
      <c r="E168" s="6">
        <f t="shared" si="4"/>
        <v>0</v>
      </c>
      <c r="F168" s="6">
        <f t="shared" si="5"/>
        <v>0</v>
      </c>
      <c r="G168" s="6"/>
      <c r="H168" s="6">
        <v>0</v>
      </c>
      <c r="I168" s="6">
        <v>12</v>
      </c>
      <c r="J168" s="6"/>
      <c r="K168" s="6"/>
      <c r="L168" s="6"/>
      <c r="M168" s="6">
        <v>13</v>
      </c>
      <c r="N168" s="7"/>
      <c r="O168" s="6">
        <v>91</v>
      </c>
      <c r="P168" s="6"/>
      <c r="Q168" s="6">
        <v>0</v>
      </c>
      <c r="R168" s="6">
        <v>13</v>
      </c>
      <c r="S168" s="6"/>
      <c r="T168" s="6">
        <v>7000</v>
      </c>
      <c r="U168" s="7"/>
      <c r="V168" s="6">
        <v>0</v>
      </c>
      <c r="W168" s="6"/>
      <c r="X168" s="6">
        <v>0</v>
      </c>
      <c r="Y168" s="6"/>
      <c r="Z168" s="6"/>
      <c r="AA168" s="6"/>
      <c r="AE168" s="11"/>
    </row>
    <row r="169" spans="1:31" ht="21.6" x14ac:dyDescent="0.3">
      <c r="A169" s="13" t="s">
        <v>337</v>
      </c>
      <c r="B169" s="8" t="s">
        <v>338</v>
      </c>
      <c r="C169" s="9">
        <v>0</v>
      </c>
      <c r="D169" s="9"/>
      <c r="E169" s="6">
        <f t="shared" si="4"/>
        <v>0</v>
      </c>
      <c r="F169" s="6">
        <f t="shared" si="5"/>
        <v>0</v>
      </c>
      <c r="G169" s="9"/>
      <c r="H169" s="9">
        <v>0</v>
      </c>
      <c r="I169" s="9">
        <v>8</v>
      </c>
      <c r="J169" s="9"/>
      <c r="K169" s="9"/>
      <c r="L169" s="9"/>
      <c r="M169" s="9">
        <v>126</v>
      </c>
      <c r="N169" s="10"/>
      <c r="O169" s="9">
        <v>140</v>
      </c>
      <c r="P169" s="9">
        <v>-25</v>
      </c>
      <c r="Q169" s="9">
        <v>0</v>
      </c>
      <c r="R169" s="9">
        <v>19</v>
      </c>
      <c r="S169" s="9" t="s">
        <v>23</v>
      </c>
      <c r="T169" s="9">
        <v>7368</v>
      </c>
      <c r="U169" s="10"/>
      <c r="V169" s="9">
        <v>1153</v>
      </c>
      <c r="W169" s="9">
        <v>-27</v>
      </c>
      <c r="X169" s="9">
        <v>1</v>
      </c>
      <c r="Y169" s="9">
        <v>493</v>
      </c>
      <c r="Z169" s="9" t="s">
        <v>23</v>
      </c>
      <c r="AA169" s="9">
        <v>2339</v>
      </c>
      <c r="AE169" s="11"/>
    </row>
    <row r="170" spans="1:31" x14ac:dyDescent="0.3">
      <c r="A170" s="12" t="s">
        <v>339</v>
      </c>
      <c r="B170" s="5" t="s">
        <v>340</v>
      </c>
      <c r="C170" s="6">
        <v>0</v>
      </c>
      <c r="D170" s="6"/>
      <c r="E170" s="6">
        <f t="shared" si="4"/>
        <v>0</v>
      </c>
      <c r="F170" s="6">
        <f t="shared" si="5"/>
        <v>0</v>
      </c>
      <c r="G170" s="6"/>
      <c r="H170" s="6">
        <v>0</v>
      </c>
      <c r="I170" s="6">
        <v>6</v>
      </c>
      <c r="J170" s="6"/>
      <c r="K170" s="6"/>
      <c r="L170" s="6"/>
      <c r="M170" s="6">
        <v>11</v>
      </c>
      <c r="N170" s="7"/>
      <c r="O170" s="6">
        <v>288</v>
      </c>
      <c r="P170" s="6"/>
      <c r="Q170" s="6">
        <v>0</v>
      </c>
      <c r="R170" s="6">
        <v>84</v>
      </c>
      <c r="S170" s="6"/>
      <c r="T170" s="6">
        <v>3429</v>
      </c>
      <c r="U170" s="7"/>
      <c r="V170" s="6">
        <v>13645</v>
      </c>
      <c r="W170" s="6">
        <v>18</v>
      </c>
      <c r="X170" s="6">
        <v>1</v>
      </c>
      <c r="Y170" s="6">
        <v>2458</v>
      </c>
      <c r="Z170" s="6"/>
      <c r="AA170" s="6">
        <v>5551</v>
      </c>
      <c r="AE170" s="11"/>
    </row>
    <row r="171" spans="1:31" ht="21.6" x14ac:dyDescent="0.3">
      <c r="A171" s="13" t="s">
        <v>341</v>
      </c>
      <c r="B171" s="8" t="s">
        <v>342</v>
      </c>
      <c r="C171" s="9">
        <v>0</v>
      </c>
      <c r="D171" s="9"/>
      <c r="E171" s="6">
        <f t="shared" si="4"/>
        <v>0</v>
      </c>
      <c r="F171" s="6">
        <f t="shared" si="5"/>
        <v>0</v>
      </c>
      <c r="G171" s="9"/>
      <c r="H171" s="9">
        <v>0</v>
      </c>
      <c r="I171" s="9">
        <v>6</v>
      </c>
      <c r="J171" s="9"/>
      <c r="K171" s="9"/>
      <c r="L171" s="9"/>
      <c r="M171" s="9">
        <v>11</v>
      </c>
      <c r="N171" s="10"/>
      <c r="O171" s="9">
        <v>38</v>
      </c>
      <c r="P171" s="9">
        <v>-65</v>
      </c>
      <c r="Q171" s="9">
        <v>0</v>
      </c>
      <c r="R171" s="9">
        <v>20</v>
      </c>
      <c r="S171" s="9" t="s">
        <v>23</v>
      </c>
      <c r="T171" s="9">
        <v>1900</v>
      </c>
      <c r="U171" s="10"/>
      <c r="V171" s="9">
        <v>52012</v>
      </c>
      <c r="W171" s="9">
        <v>-4</v>
      </c>
      <c r="X171" s="9">
        <v>2</v>
      </c>
      <c r="Y171" s="9">
        <v>13593</v>
      </c>
      <c r="Z171" s="9" t="s">
        <v>23</v>
      </c>
      <c r="AA171" s="9">
        <v>3826</v>
      </c>
      <c r="AE171" s="11"/>
    </row>
    <row r="172" spans="1:31" x14ac:dyDescent="0.3">
      <c r="A172" s="12" t="s">
        <v>343</v>
      </c>
      <c r="B172" s="5" t="s">
        <v>344</v>
      </c>
      <c r="C172" s="6">
        <v>0</v>
      </c>
      <c r="D172" s="6"/>
      <c r="E172" s="6">
        <f t="shared" si="4"/>
        <v>0</v>
      </c>
      <c r="F172" s="6">
        <f t="shared" si="5"/>
        <v>0</v>
      </c>
      <c r="G172" s="6"/>
      <c r="H172" s="6">
        <v>0</v>
      </c>
      <c r="I172" s="6"/>
      <c r="J172" s="6"/>
      <c r="K172" s="6"/>
      <c r="L172" s="6"/>
      <c r="M172" s="6"/>
      <c r="N172" s="7"/>
      <c r="O172" s="6">
        <v>0</v>
      </c>
      <c r="P172" s="6"/>
      <c r="Q172" s="6">
        <v>0</v>
      </c>
      <c r="R172" s="6"/>
      <c r="S172" s="6"/>
      <c r="T172" s="6"/>
      <c r="U172" s="7"/>
      <c r="V172" s="6">
        <v>6511</v>
      </c>
      <c r="W172" s="6">
        <v>-11</v>
      </c>
      <c r="X172" s="6">
        <v>6</v>
      </c>
      <c r="Y172" s="6">
        <v>1158</v>
      </c>
      <c r="Z172" s="6"/>
      <c r="AA172" s="6">
        <v>5623</v>
      </c>
      <c r="AE172" s="11"/>
    </row>
    <row r="173" spans="1:31" ht="21.6" x14ac:dyDescent="0.3">
      <c r="A173" s="13" t="s">
        <v>345</v>
      </c>
      <c r="B173" s="8" t="s">
        <v>346</v>
      </c>
      <c r="C173" s="9">
        <v>0</v>
      </c>
      <c r="D173" s="9"/>
      <c r="E173" s="6">
        <f t="shared" si="4"/>
        <v>0</v>
      </c>
      <c r="F173" s="6">
        <f t="shared" si="5"/>
        <v>0</v>
      </c>
      <c r="G173" s="9"/>
      <c r="H173" s="9">
        <v>0</v>
      </c>
      <c r="I173" s="9">
        <v>6</v>
      </c>
      <c r="J173" s="9"/>
      <c r="K173" s="9"/>
      <c r="L173" s="9"/>
      <c r="M173" s="9">
        <v>240</v>
      </c>
      <c r="N173" s="10"/>
      <c r="O173" s="9">
        <v>22</v>
      </c>
      <c r="P173" s="9">
        <v>44</v>
      </c>
      <c r="Q173" s="9">
        <v>0</v>
      </c>
      <c r="R173" s="9">
        <v>4</v>
      </c>
      <c r="S173" s="9"/>
      <c r="T173" s="9">
        <v>5500</v>
      </c>
      <c r="U173" s="10"/>
      <c r="V173" s="9">
        <v>11</v>
      </c>
      <c r="W173" s="9">
        <v>-53</v>
      </c>
      <c r="X173" s="9">
        <v>0</v>
      </c>
      <c r="Y173" s="9">
        <v>1</v>
      </c>
      <c r="Z173" s="9"/>
      <c r="AA173" s="9">
        <v>11000</v>
      </c>
      <c r="AE173" s="11"/>
    </row>
    <row r="174" spans="1:31" ht="21.6" x14ac:dyDescent="0.3">
      <c r="A174" s="12" t="s">
        <v>347</v>
      </c>
      <c r="B174" s="5" t="s">
        <v>348</v>
      </c>
      <c r="C174" s="6">
        <v>0</v>
      </c>
      <c r="D174" s="6"/>
      <c r="E174" s="6">
        <f t="shared" si="4"/>
        <v>0</v>
      </c>
      <c r="F174" s="6">
        <f t="shared" si="5"/>
        <v>0</v>
      </c>
      <c r="G174" s="6"/>
      <c r="H174" s="6">
        <v>0</v>
      </c>
      <c r="I174" s="6">
        <v>3</v>
      </c>
      <c r="J174" s="6"/>
      <c r="K174" s="6"/>
      <c r="L174" s="6"/>
      <c r="M174" s="6">
        <v>60</v>
      </c>
      <c r="N174" s="7"/>
      <c r="O174" s="6">
        <v>394</v>
      </c>
      <c r="P174" s="6"/>
      <c r="Q174" s="6">
        <v>0</v>
      </c>
      <c r="R174" s="6">
        <v>59</v>
      </c>
      <c r="S174" s="6" t="s">
        <v>23</v>
      </c>
      <c r="T174" s="6">
        <v>6678</v>
      </c>
      <c r="U174" s="7"/>
      <c r="V174" s="6">
        <v>160689</v>
      </c>
      <c r="W174" s="6">
        <v>14</v>
      </c>
      <c r="X174" s="6">
        <v>7</v>
      </c>
      <c r="Y174" s="6">
        <v>21405</v>
      </c>
      <c r="Z174" s="6" t="s">
        <v>23</v>
      </c>
      <c r="AA174" s="6">
        <v>7507</v>
      </c>
      <c r="AE174" s="11"/>
    </row>
    <row r="175" spans="1:31" x14ac:dyDescent="0.3">
      <c r="A175" s="13" t="s">
        <v>349</v>
      </c>
      <c r="B175" s="8" t="s">
        <v>350</v>
      </c>
      <c r="C175" s="9">
        <v>0</v>
      </c>
      <c r="D175" s="9"/>
      <c r="E175" s="6">
        <f t="shared" si="4"/>
        <v>0</v>
      </c>
      <c r="F175" s="6">
        <f t="shared" si="5"/>
        <v>0</v>
      </c>
      <c r="G175" s="9"/>
      <c r="H175" s="9">
        <v>0</v>
      </c>
      <c r="I175" s="9"/>
      <c r="J175" s="9"/>
      <c r="K175" s="9"/>
      <c r="L175" s="9"/>
      <c r="M175" s="9"/>
      <c r="N175" s="10"/>
      <c r="O175" s="9">
        <v>0</v>
      </c>
      <c r="P175" s="9"/>
      <c r="Q175" s="9">
        <v>0</v>
      </c>
      <c r="R175" s="9"/>
      <c r="S175" s="9"/>
      <c r="T175" s="9"/>
      <c r="U175" s="10"/>
      <c r="V175" s="9">
        <v>3302</v>
      </c>
      <c r="W175" s="9">
        <v>-19</v>
      </c>
      <c r="X175" s="9">
        <v>1</v>
      </c>
      <c r="Y175" s="9">
        <v>488</v>
      </c>
      <c r="Z175" s="9"/>
      <c r="AA175" s="9">
        <v>6766</v>
      </c>
      <c r="AE175" s="11"/>
    </row>
    <row r="176" spans="1:31" x14ac:dyDescent="0.3">
      <c r="A176" s="12" t="s">
        <v>351</v>
      </c>
      <c r="B176" s="5" t="s">
        <v>352</v>
      </c>
      <c r="C176" s="6">
        <v>0</v>
      </c>
      <c r="D176" s="6"/>
      <c r="E176" s="6">
        <f t="shared" si="4"/>
        <v>0</v>
      </c>
      <c r="F176" s="6">
        <f t="shared" si="5"/>
        <v>0</v>
      </c>
      <c r="G176" s="6"/>
      <c r="H176" s="6">
        <v>0</v>
      </c>
      <c r="I176" s="6"/>
      <c r="J176" s="6"/>
      <c r="K176" s="6"/>
      <c r="L176" s="6"/>
      <c r="M176" s="6"/>
      <c r="N176" s="7"/>
      <c r="O176" s="6">
        <v>0</v>
      </c>
      <c r="P176" s="6"/>
      <c r="Q176" s="6">
        <v>0</v>
      </c>
      <c r="R176" s="6"/>
      <c r="S176" s="6"/>
      <c r="T176" s="6"/>
      <c r="U176" s="7"/>
      <c r="V176" s="6">
        <v>26514</v>
      </c>
      <c r="W176" s="6">
        <v>2</v>
      </c>
      <c r="X176" s="6">
        <v>9</v>
      </c>
      <c r="Y176" s="6">
        <v>5048</v>
      </c>
      <c r="Z176" s="6"/>
      <c r="AA176" s="6">
        <v>5252</v>
      </c>
      <c r="AE176" s="11"/>
    </row>
    <row r="177" spans="1:31" x14ac:dyDescent="0.3">
      <c r="A177" s="13" t="s">
        <v>353</v>
      </c>
      <c r="B177" s="8" t="s">
        <v>354</v>
      </c>
      <c r="C177" s="9">
        <v>0</v>
      </c>
      <c r="D177" s="9"/>
      <c r="E177" s="6">
        <f t="shared" si="4"/>
        <v>0</v>
      </c>
      <c r="F177" s="6">
        <f t="shared" si="5"/>
        <v>0</v>
      </c>
      <c r="G177" s="9"/>
      <c r="H177" s="9">
        <v>0</v>
      </c>
      <c r="I177" s="9"/>
      <c r="J177" s="9"/>
      <c r="K177" s="9"/>
      <c r="L177" s="9"/>
      <c r="M177" s="9"/>
      <c r="N177" s="10"/>
      <c r="O177" s="9">
        <v>0</v>
      </c>
      <c r="P177" s="9"/>
      <c r="Q177" s="9">
        <v>0</v>
      </c>
      <c r="R177" s="9"/>
      <c r="S177" s="9"/>
      <c r="T177" s="9"/>
      <c r="U177" s="10"/>
      <c r="V177" s="9">
        <v>35527</v>
      </c>
      <c r="W177" s="9">
        <v>2</v>
      </c>
      <c r="X177" s="9">
        <v>4</v>
      </c>
      <c r="Y177" s="9">
        <v>7257</v>
      </c>
      <c r="Z177" s="9"/>
      <c r="AA177" s="9">
        <v>4896</v>
      </c>
      <c r="AE177" s="11"/>
    </row>
    <row r="178" spans="1:31" ht="21.6" x14ac:dyDescent="0.3">
      <c r="A178" s="12" t="s">
        <v>355</v>
      </c>
      <c r="B178" s="5" t="s">
        <v>356</v>
      </c>
      <c r="C178" s="6">
        <v>0</v>
      </c>
      <c r="D178" s="6"/>
      <c r="E178" s="6">
        <f t="shared" si="4"/>
        <v>0</v>
      </c>
      <c r="F178" s="6">
        <f t="shared" si="5"/>
        <v>0</v>
      </c>
      <c r="G178" s="6"/>
      <c r="H178" s="6">
        <v>0</v>
      </c>
      <c r="I178" s="6"/>
      <c r="J178" s="6"/>
      <c r="K178" s="6"/>
      <c r="L178" s="6"/>
      <c r="M178" s="6"/>
      <c r="N178" s="7"/>
      <c r="O178" s="6">
        <v>0</v>
      </c>
      <c r="P178" s="6"/>
      <c r="Q178" s="6">
        <v>0</v>
      </c>
      <c r="R178" s="6"/>
      <c r="S178" s="6"/>
      <c r="T178" s="6"/>
      <c r="U178" s="7"/>
      <c r="V178" s="6">
        <v>95916</v>
      </c>
      <c r="W178" s="6">
        <v>9</v>
      </c>
      <c r="X178" s="6">
        <v>6</v>
      </c>
      <c r="Y178" s="6">
        <v>21494</v>
      </c>
      <c r="Z178" s="6"/>
      <c r="AA178" s="6">
        <v>4462</v>
      </c>
      <c r="AE178" s="11"/>
    </row>
    <row r="179" spans="1:31" ht="21.6" x14ac:dyDescent="0.3">
      <c r="A179" s="13" t="s">
        <v>357</v>
      </c>
      <c r="B179" s="8" t="s">
        <v>358</v>
      </c>
      <c r="C179" s="9">
        <v>0</v>
      </c>
      <c r="D179" s="9"/>
      <c r="E179" s="6">
        <f t="shared" si="4"/>
        <v>0</v>
      </c>
      <c r="F179" s="6">
        <f t="shared" si="5"/>
        <v>0</v>
      </c>
      <c r="G179" s="9"/>
      <c r="H179" s="9">
        <v>0</v>
      </c>
      <c r="I179" s="9">
        <v>6</v>
      </c>
      <c r="J179" s="9"/>
      <c r="K179" s="9"/>
      <c r="L179" s="9"/>
      <c r="M179" s="9">
        <v>120</v>
      </c>
      <c r="N179" s="10"/>
      <c r="O179" s="9">
        <v>186</v>
      </c>
      <c r="P179" s="9">
        <v>115</v>
      </c>
      <c r="Q179" s="9">
        <v>0</v>
      </c>
      <c r="R179" s="9">
        <v>40</v>
      </c>
      <c r="S179" s="9" t="s">
        <v>23</v>
      </c>
      <c r="T179" s="9">
        <v>4650</v>
      </c>
      <c r="U179" s="10"/>
      <c r="V179" s="9">
        <v>3370</v>
      </c>
      <c r="W179" s="9">
        <v>-5</v>
      </c>
      <c r="X179" s="9">
        <v>1</v>
      </c>
      <c r="Y179" s="9">
        <v>599</v>
      </c>
      <c r="Z179" s="9" t="s">
        <v>23</v>
      </c>
      <c r="AA179" s="9">
        <v>5626</v>
      </c>
      <c r="AE179" s="11"/>
    </row>
    <row r="180" spans="1:31" ht="21.6" x14ac:dyDescent="0.3">
      <c r="A180" s="12" t="s">
        <v>359</v>
      </c>
      <c r="B180" s="5" t="s">
        <v>360</v>
      </c>
      <c r="C180" s="6">
        <v>0</v>
      </c>
      <c r="D180" s="6"/>
      <c r="E180" s="6">
        <f t="shared" si="4"/>
        <v>0</v>
      </c>
      <c r="F180" s="6">
        <f t="shared" si="5"/>
        <v>0</v>
      </c>
      <c r="G180" s="6"/>
      <c r="H180" s="6">
        <v>0</v>
      </c>
      <c r="I180" s="6">
        <v>0</v>
      </c>
      <c r="J180" s="6"/>
      <c r="K180" s="6"/>
      <c r="L180" s="6"/>
      <c r="M180" s="6">
        <v>24</v>
      </c>
      <c r="N180" s="7"/>
      <c r="O180" s="6">
        <v>0</v>
      </c>
      <c r="P180" s="6"/>
      <c r="Q180" s="6">
        <v>0</v>
      </c>
      <c r="R180" s="6"/>
      <c r="S180" s="6" t="s">
        <v>23</v>
      </c>
      <c r="T180" s="6"/>
      <c r="U180" s="7"/>
      <c r="V180" s="6">
        <v>51523</v>
      </c>
      <c r="W180" s="6">
        <v>-1</v>
      </c>
      <c r="X180" s="6">
        <v>1</v>
      </c>
      <c r="Y180" s="6">
        <v>5638</v>
      </c>
      <c r="Z180" s="6" t="s">
        <v>23</v>
      </c>
      <c r="AA180" s="6">
        <v>9139</v>
      </c>
      <c r="AE180" s="11"/>
    </row>
    <row r="181" spans="1:31" ht="21.6" x14ac:dyDescent="0.3">
      <c r="A181" s="13" t="s">
        <v>361</v>
      </c>
      <c r="B181" s="8" t="s">
        <v>362</v>
      </c>
      <c r="C181" s="9">
        <v>0</v>
      </c>
      <c r="D181" s="9"/>
      <c r="E181" s="6">
        <f t="shared" si="4"/>
        <v>0</v>
      </c>
      <c r="F181" s="6">
        <f t="shared" si="5"/>
        <v>0</v>
      </c>
      <c r="G181" s="9"/>
      <c r="H181" s="9">
        <v>0</v>
      </c>
      <c r="I181" s="9"/>
      <c r="J181" s="9"/>
      <c r="K181" s="9"/>
      <c r="L181" s="9"/>
      <c r="M181" s="9"/>
      <c r="N181" s="10"/>
      <c r="O181" s="9">
        <v>0</v>
      </c>
      <c r="P181" s="9"/>
      <c r="Q181" s="9">
        <v>0</v>
      </c>
      <c r="R181" s="9"/>
      <c r="S181" s="9"/>
      <c r="T181" s="9"/>
      <c r="U181" s="10"/>
      <c r="V181" s="9">
        <v>6829</v>
      </c>
      <c r="W181" s="9">
        <v>2</v>
      </c>
      <c r="X181" s="9">
        <v>2</v>
      </c>
      <c r="Y181" s="9">
        <v>1080</v>
      </c>
      <c r="Z181" s="9"/>
      <c r="AA181" s="9">
        <v>6323</v>
      </c>
      <c r="AE181" s="11"/>
    </row>
    <row r="182" spans="1:31" ht="21.6" x14ac:dyDescent="0.3">
      <c r="A182" s="12" t="s">
        <v>363</v>
      </c>
      <c r="B182" s="5" t="s">
        <v>364</v>
      </c>
      <c r="C182" s="6">
        <v>0</v>
      </c>
      <c r="D182" s="6"/>
      <c r="E182" s="6">
        <f t="shared" si="4"/>
        <v>0</v>
      </c>
      <c r="F182" s="6">
        <f t="shared" si="5"/>
        <v>0</v>
      </c>
      <c r="G182" s="6"/>
      <c r="H182" s="6">
        <v>0</v>
      </c>
      <c r="I182" s="6">
        <v>7</v>
      </c>
      <c r="J182" s="6"/>
      <c r="K182" s="6"/>
      <c r="L182" s="6"/>
      <c r="M182" s="6">
        <v>96</v>
      </c>
      <c r="N182" s="7"/>
      <c r="O182" s="6">
        <v>0</v>
      </c>
      <c r="P182" s="6"/>
      <c r="Q182" s="6">
        <v>0</v>
      </c>
      <c r="R182" s="6"/>
      <c r="S182" s="6" t="s">
        <v>23</v>
      </c>
      <c r="T182" s="6"/>
      <c r="U182" s="7"/>
      <c r="V182" s="6">
        <v>23415</v>
      </c>
      <c r="W182" s="6">
        <v>-12</v>
      </c>
      <c r="X182" s="6">
        <v>4</v>
      </c>
      <c r="Y182" s="6">
        <v>4286</v>
      </c>
      <c r="Z182" s="6" t="s">
        <v>23</v>
      </c>
      <c r="AA182" s="6">
        <v>5463</v>
      </c>
      <c r="AE182" s="11"/>
    </row>
    <row r="183" spans="1:31" x14ac:dyDescent="0.3">
      <c r="A183" s="13" t="s">
        <v>365</v>
      </c>
      <c r="B183" s="8" t="s">
        <v>366</v>
      </c>
      <c r="C183" s="9">
        <v>0</v>
      </c>
      <c r="D183" s="9"/>
      <c r="E183" s="6">
        <f t="shared" si="4"/>
        <v>0</v>
      </c>
      <c r="F183" s="6">
        <f t="shared" si="5"/>
        <v>0</v>
      </c>
      <c r="G183" s="9"/>
      <c r="H183" s="9">
        <v>0</v>
      </c>
      <c r="I183" s="9">
        <v>3</v>
      </c>
      <c r="J183" s="9"/>
      <c r="K183" s="9"/>
      <c r="L183" s="9"/>
      <c r="M183" s="9">
        <v>13</v>
      </c>
      <c r="N183" s="10"/>
      <c r="O183" s="9">
        <v>1845</v>
      </c>
      <c r="P183" s="9"/>
      <c r="Q183" s="9">
        <v>3</v>
      </c>
      <c r="R183" s="9">
        <v>300</v>
      </c>
      <c r="S183" s="9"/>
      <c r="T183" s="9">
        <v>6150</v>
      </c>
      <c r="U183" s="10"/>
      <c r="V183" s="9">
        <v>375</v>
      </c>
      <c r="W183" s="9">
        <v>-18</v>
      </c>
      <c r="X183" s="9">
        <v>0</v>
      </c>
      <c r="Y183" s="9">
        <v>32</v>
      </c>
      <c r="Z183" s="9"/>
      <c r="AA183" s="9">
        <v>11719</v>
      </c>
      <c r="AE183" s="11"/>
    </row>
    <row r="184" spans="1:31" x14ac:dyDescent="0.3">
      <c r="A184" s="12" t="s">
        <v>367</v>
      </c>
      <c r="B184" s="5" t="s">
        <v>368</v>
      </c>
      <c r="C184" s="6">
        <v>0</v>
      </c>
      <c r="D184" s="6"/>
      <c r="E184" s="6">
        <f t="shared" si="4"/>
        <v>0</v>
      </c>
      <c r="F184" s="6">
        <f t="shared" si="5"/>
        <v>0</v>
      </c>
      <c r="G184" s="6"/>
      <c r="H184" s="6">
        <v>0</v>
      </c>
      <c r="I184" s="6"/>
      <c r="J184" s="6"/>
      <c r="K184" s="6"/>
      <c r="L184" s="6"/>
      <c r="M184" s="6"/>
      <c r="N184" s="7"/>
      <c r="O184" s="6">
        <v>0</v>
      </c>
      <c r="P184" s="6"/>
      <c r="Q184" s="6">
        <v>0</v>
      </c>
      <c r="R184" s="6"/>
      <c r="S184" s="6"/>
      <c r="T184" s="6"/>
      <c r="U184" s="7"/>
      <c r="V184" s="6">
        <v>1520</v>
      </c>
      <c r="W184" s="6">
        <v>116</v>
      </c>
      <c r="X184" s="6">
        <v>3</v>
      </c>
      <c r="Y184" s="6">
        <v>60</v>
      </c>
      <c r="Z184" s="6"/>
      <c r="AA184" s="6">
        <v>25333</v>
      </c>
      <c r="AE184" s="11"/>
    </row>
    <row r="185" spans="1:31" ht="21.6" x14ac:dyDescent="0.3">
      <c r="A185" s="13" t="s">
        <v>369</v>
      </c>
      <c r="B185" s="8" t="s">
        <v>370</v>
      </c>
      <c r="C185" s="9">
        <v>0</v>
      </c>
      <c r="D185" s="9"/>
      <c r="E185" s="6">
        <f t="shared" si="4"/>
        <v>0</v>
      </c>
      <c r="F185" s="6">
        <f t="shared" si="5"/>
        <v>0</v>
      </c>
      <c r="G185" s="9"/>
      <c r="H185" s="9">
        <v>0</v>
      </c>
      <c r="I185" s="9"/>
      <c r="J185" s="9"/>
      <c r="K185" s="9"/>
      <c r="L185" s="9"/>
      <c r="M185" s="9"/>
      <c r="N185" s="10"/>
      <c r="O185" s="9">
        <v>0</v>
      </c>
      <c r="P185" s="9"/>
      <c r="Q185" s="9">
        <v>0</v>
      </c>
      <c r="R185" s="9"/>
      <c r="S185" s="9"/>
      <c r="T185" s="9"/>
      <c r="U185" s="10"/>
      <c r="V185" s="9">
        <v>6159</v>
      </c>
      <c r="W185" s="9">
        <v>-1</v>
      </c>
      <c r="X185" s="9">
        <v>4</v>
      </c>
      <c r="Y185" s="9">
        <v>3581</v>
      </c>
      <c r="Z185" s="9"/>
      <c r="AA185" s="9">
        <v>1720</v>
      </c>
      <c r="AE185" s="11"/>
    </row>
    <row r="186" spans="1:31" ht="21.6" x14ac:dyDescent="0.3">
      <c r="A186" s="12" t="s">
        <v>371</v>
      </c>
      <c r="B186" s="5" t="s">
        <v>372</v>
      </c>
      <c r="C186" s="6">
        <v>0</v>
      </c>
      <c r="D186" s="6"/>
      <c r="E186" s="6">
        <f t="shared" si="4"/>
        <v>0</v>
      </c>
      <c r="F186" s="6">
        <f t="shared" si="5"/>
        <v>0</v>
      </c>
      <c r="G186" s="6"/>
      <c r="H186" s="6">
        <v>0</v>
      </c>
      <c r="I186" s="6">
        <v>9</v>
      </c>
      <c r="J186" s="6"/>
      <c r="K186" s="6"/>
      <c r="L186" s="6"/>
      <c r="M186" s="6">
        <v>24</v>
      </c>
      <c r="N186" s="7"/>
      <c r="O186" s="6">
        <v>615</v>
      </c>
      <c r="P186" s="6"/>
      <c r="Q186" s="6">
        <v>0</v>
      </c>
      <c r="R186" s="6">
        <v>141</v>
      </c>
      <c r="S186" s="6"/>
      <c r="T186" s="6">
        <v>4362</v>
      </c>
      <c r="U186" s="7"/>
      <c r="V186" s="6">
        <v>5609</v>
      </c>
      <c r="W186" s="6">
        <v>2</v>
      </c>
      <c r="X186" s="6">
        <v>2</v>
      </c>
      <c r="Y186" s="6">
        <v>3613</v>
      </c>
      <c r="Z186" s="6"/>
      <c r="AA186" s="6">
        <v>1552</v>
      </c>
      <c r="AE186" s="11"/>
    </row>
    <row r="187" spans="1:31" ht="21.6" x14ac:dyDescent="0.3">
      <c r="A187" s="13" t="s">
        <v>373</v>
      </c>
      <c r="B187" s="8" t="s">
        <v>374</v>
      </c>
      <c r="C187" s="9">
        <v>0</v>
      </c>
      <c r="D187" s="9"/>
      <c r="E187" s="6">
        <f t="shared" si="4"/>
        <v>0</v>
      </c>
      <c r="F187" s="6">
        <f t="shared" si="5"/>
        <v>0</v>
      </c>
      <c r="G187" s="9"/>
      <c r="H187" s="9">
        <v>0</v>
      </c>
      <c r="I187" s="9">
        <v>7</v>
      </c>
      <c r="J187" s="9"/>
      <c r="K187" s="9"/>
      <c r="L187" s="9"/>
      <c r="M187" s="9">
        <v>52</v>
      </c>
      <c r="N187" s="10"/>
      <c r="O187" s="9">
        <v>71</v>
      </c>
      <c r="P187" s="9">
        <v>-76</v>
      </c>
      <c r="Q187" s="9">
        <v>0</v>
      </c>
      <c r="R187" s="9">
        <v>32</v>
      </c>
      <c r="S187" s="9" t="s">
        <v>23</v>
      </c>
      <c r="T187" s="9">
        <v>2219</v>
      </c>
      <c r="U187" s="10"/>
      <c r="V187" s="9">
        <v>20795</v>
      </c>
      <c r="W187" s="9">
        <v>10</v>
      </c>
      <c r="X187" s="9">
        <v>1</v>
      </c>
      <c r="Y187" s="9">
        <v>2698</v>
      </c>
      <c r="Z187" s="9" t="s">
        <v>23</v>
      </c>
      <c r="AA187" s="9">
        <v>7708</v>
      </c>
      <c r="AE187" s="11"/>
    </row>
    <row r="188" spans="1:31" ht="21.6" x14ac:dyDescent="0.3">
      <c r="A188" s="12" t="s">
        <v>375</v>
      </c>
      <c r="B188" s="5" t="s">
        <v>376</v>
      </c>
      <c r="C188" s="6">
        <v>0</v>
      </c>
      <c r="D188" s="6"/>
      <c r="E188" s="6">
        <f t="shared" si="4"/>
        <v>0</v>
      </c>
      <c r="F188" s="6">
        <f t="shared" si="5"/>
        <v>0</v>
      </c>
      <c r="G188" s="6"/>
      <c r="H188" s="6">
        <v>0</v>
      </c>
      <c r="I188" s="6">
        <v>3</v>
      </c>
      <c r="J188" s="6"/>
      <c r="K188" s="6"/>
      <c r="L188" s="6"/>
      <c r="M188" s="6">
        <v>177</v>
      </c>
      <c r="N188" s="7"/>
      <c r="O188" s="6">
        <v>22094</v>
      </c>
      <c r="P188" s="6">
        <v>-21</v>
      </c>
      <c r="Q188" s="6">
        <v>6</v>
      </c>
      <c r="R188" s="6">
        <v>3951</v>
      </c>
      <c r="S188" s="6" t="s">
        <v>23</v>
      </c>
      <c r="T188" s="6">
        <v>5592</v>
      </c>
      <c r="U188" s="7"/>
      <c r="V188" s="6">
        <v>3660</v>
      </c>
      <c r="W188" s="6">
        <v>2</v>
      </c>
      <c r="X188" s="6">
        <v>1</v>
      </c>
      <c r="Y188" s="6">
        <v>520</v>
      </c>
      <c r="Z188" s="6" t="s">
        <v>23</v>
      </c>
      <c r="AA188" s="6">
        <v>7038</v>
      </c>
      <c r="AE188" s="11"/>
    </row>
    <row r="189" spans="1:31" x14ac:dyDescent="0.3">
      <c r="A189" s="13" t="s">
        <v>377</v>
      </c>
      <c r="B189" s="8" t="s">
        <v>378</v>
      </c>
      <c r="C189" s="9">
        <v>0</v>
      </c>
      <c r="D189" s="9"/>
      <c r="E189" s="6">
        <f t="shared" si="4"/>
        <v>0</v>
      </c>
      <c r="F189" s="6">
        <f t="shared" si="5"/>
        <v>0</v>
      </c>
      <c r="G189" s="9"/>
      <c r="H189" s="9">
        <v>0</v>
      </c>
      <c r="I189" s="9">
        <v>3</v>
      </c>
      <c r="J189" s="9"/>
      <c r="K189" s="9"/>
      <c r="L189" s="9"/>
      <c r="M189" s="9">
        <v>12</v>
      </c>
      <c r="N189" s="10"/>
      <c r="O189" s="9">
        <v>7</v>
      </c>
      <c r="P189" s="9">
        <v>-4</v>
      </c>
      <c r="Q189" s="9">
        <v>0</v>
      </c>
      <c r="R189" s="9">
        <v>1</v>
      </c>
      <c r="S189" s="9"/>
      <c r="T189" s="9">
        <v>7000</v>
      </c>
      <c r="U189" s="10"/>
      <c r="V189" s="9">
        <v>802</v>
      </c>
      <c r="W189" s="9">
        <v>11</v>
      </c>
      <c r="X189" s="9">
        <v>0</v>
      </c>
      <c r="Y189" s="9">
        <v>62</v>
      </c>
      <c r="Z189" s="9"/>
      <c r="AA189" s="9">
        <v>12935</v>
      </c>
      <c r="AE189" s="11"/>
    </row>
    <row r="190" spans="1:31" ht="21.6" x14ac:dyDescent="0.3">
      <c r="A190" s="12" t="s">
        <v>379</v>
      </c>
      <c r="B190" s="5" t="s">
        <v>380</v>
      </c>
      <c r="C190" s="6">
        <v>0</v>
      </c>
      <c r="D190" s="6"/>
      <c r="E190" s="6">
        <f t="shared" si="4"/>
        <v>0</v>
      </c>
      <c r="F190" s="6">
        <f t="shared" si="5"/>
        <v>0</v>
      </c>
      <c r="G190" s="6"/>
      <c r="H190" s="6">
        <v>0</v>
      </c>
      <c r="I190" s="6">
        <v>3</v>
      </c>
      <c r="J190" s="6"/>
      <c r="K190" s="6"/>
      <c r="L190" s="6"/>
      <c r="M190" s="6">
        <v>33</v>
      </c>
      <c r="N190" s="7"/>
      <c r="O190" s="6">
        <v>16797</v>
      </c>
      <c r="P190" s="6">
        <v>48</v>
      </c>
      <c r="Q190" s="6">
        <v>17</v>
      </c>
      <c r="R190" s="6">
        <v>2699</v>
      </c>
      <c r="S190" s="6" t="s">
        <v>23</v>
      </c>
      <c r="T190" s="6">
        <v>6223</v>
      </c>
      <c r="U190" s="7"/>
      <c r="V190" s="6">
        <v>28247</v>
      </c>
      <c r="W190" s="6">
        <v>35</v>
      </c>
      <c r="X190" s="6">
        <v>12</v>
      </c>
      <c r="Y190" s="6">
        <v>4844</v>
      </c>
      <c r="Z190" s="6" t="s">
        <v>23</v>
      </c>
      <c r="AA190" s="6">
        <v>5831</v>
      </c>
      <c r="AE190" s="11"/>
    </row>
    <row r="191" spans="1:31" ht="21.6" x14ac:dyDescent="0.3">
      <c r="A191" s="13" t="s">
        <v>381</v>
      </c>
      <c r="B191" s="8" t="s">
        <v>55</v>
      </c>
      <c r="C191" s="9">
        <v>0</v>
      </c>
      <c r="D191" s="9"/>
      <c r="E191" s="6">
        <f t="shared" si="4"/>
        <v>0</v>
      </c>
      <c r="F191" s="6">
        <f t="shared" si="5"/>
        <v>0</v>
      </c>
      <c r="G191" s="9"/>
      <c r="H191" s="9">
        <v>0</v>
      </c>
      <c r="I191" s="9">
        <v>4</v>
      </c>
      <c r="J191" s="9"/>
      <c r="K191" s="9"/>
      <c r="L191" s="9"/>
      <c r="M191" s="9">
        <v>34</v>
      </c>
      <c r="N191" s="10"/>
      <c r="O191" s="9">
        <v>25</v>
      </c>
      <c r="P191" s="9">
        <v>-23</v>
      </c>
      <c r="Q191" s="9">
        <v>0</v>
      </c>
      <c r="R191" s="9">
        <v>2</v>
      </c>
      <c r="S191" s="9"/>
      <c r="T191" s="9">
        <v>12500</v>
      </c>
      <c r="U191" s="10"/>
      <c r="V191" s="9">
        <v>40</v>
      </c>
      <c r="W191" s="9"/>
      <c r="X191" s="9">
        <v>0</v>
      </c>
      <c r="Y191" s="9">
        <v>2</v>
      </c>
      <c r="Z191" s="9"/>
      <c r="AA191" s="9">
        <v>20000</v>
      </c>
      <c r="AE191" s="11"/>
    </row>
    <row r="192" spans="1:31" ht="21.6" x14ac:dyDescent="0.3">
      <c r="A192" s="12" t="s">
        <v>382</v>
      </c>
      <c r="B192" s="5" t="s">
        <v>383</v>
      </c>
      <c r="C192" s="6">
        <v>0</v>
      </c>
      <c r="D192" s="6"/>
      <c r="E192" s="6">
        <f t="shared" si="4"/>
        <v>0</v>
      </c>
      <c r="F192" s="6">
        <f t="shared" si="5"/>
        <v>0</v>
      </c>
      <c r="G192" s="6"/>
      <c r="H192" s="6">
        <v>0</v>
      </c>
      <c r="I192" s="6">
        <v>3</v>
      </c>
      <c r="J192" s="6"/>
      <c r="K192" s="6"/>
      <c r="L192" s="6"/>
      <c r="M192" s="6">
        <v>46</v>
      </c>
      <c r="N192" s="7"/>
      <c r="O192" s="6">
        <v>2963</v>
      </c>
      <c r="P192" s="6">
        <v>-31</v>
      </c>
      <c r="Q192" s="6">
        <v>0</v>
      </c>
      <c r="R192" s="6">
        <v>115</v>
      </c>
      <c r="S192" s="6" t="s">
        <v>23</v>
      </c>
      <c r="T192" s="6">
        <v>25765</v>
      </c>
      <c r="U192" s="7"/>
      <c r="V192" s="6">
        <v>13649</v>
      </c>
      <c r="W192" s="6">
        <v>23</v>
      </c>
      <c r="X192" s="6">
        <v>1</v>
      </c>
      <c r="Y192" s="6">
        <v>1021</v>
      </c>
      <c r="Z192" s="6" t="s">
        <v>23</v>
      </c>
      <c r="AA192" s="6">
        <v>13368</v>
      </c>
      <c r="AE192" s="11"/>
    </row>
    <row r="193" spans="1:31" x14ac:dyDescent="0.3">
      <c r="A193" s="13" t="s">
        <v>384</v>
      </c>
      <c r="B193" s="8" t="s">
        <v>385</v>
      </c>
      <c r="C193" s="9">
        <v>0</v>
      </c>
      <c r="D193" s="9"/>
      <c r="E193" s="6">
        <f t="shared" si="4"/>
        <v>0</v>
      </c>
      <c r="F193" s="6">
        <f t="shared" si="5"/>
        <v>0</v>
      </c>
      <c r="G193" s="9"/>
      <c r="H193" s="9">
        <v>0</v>
      </c>
      <c r="I193" s="9">
        <v>3</v>
      </c>
      <c r="J193" s="9"/>
      <c r="K193" s="9"/>
      <c r="L193" s="9"/>
      <c r="M193" s="9">
        <v>34</v>
      </c>
      <c r="N193" s="10"/>
      <c r="O193" s="9">
        <v>43116</v>
      </c>
      <c r="P193" s="9">
        <v>-10</v>
      </c>
      <c r="Q193" s="9">
        <v>2</v>
      </c>
      <c r="R193" s="9">
        <v>4786</v>
      </c>
      <c r="S193" s="9"/>
      <c r="T193" s="9">
        <v>9009</v>
      </c>
      <c r="U193" s="10"/>
      <c r="V193" s="9">
        <v>4178</v>
      </c>
      <c r="W193" s="9">
        <v>18</v>
      </c>
      <c r="X193" s="9">
        <v>0</v>
      </c>
      <c r="Y193" s="9">
        <v>764</v>
      </c>
      <c r="Z193" s="9"/>
      <c r="AA193" s="9">
        <v>5469</v>
      </c>
      <c r="AE193" s="11"/>
    </row>
    <row r="194" spans="1:31" ht="21.6" x14ac:dyDescent="0.3">
      <c r="A194" s="12" t="s">
        <v>386</v>
      </c>
      <c r="B194" s="5" t="s">
        <v>387</v>
      </c>
      <c r="C194" s="6">
        <v>0</v>
      </c>
      <c r="D194" s="6"/>
      <c r="E194" s="6">
        <f t="shared" si="4"/>
        <v>0</v>
      </c>
      <c r="F194" s="6">
        <f t="shared" si="5"/>
        <v>0</v>
      </c>
      <c r="G194" s="6"/>
      <c r="H194" s="6">
        <v>0</v>
      </c>
      <c r="I194" s="6">
        <v>9</v>
      </c>
      <c r="J194" s="6"/>
      <c r="K194" s="6"/>
      <c r="L194" s="6"/>
      <c r="M194" s="6">
        <v>22</v>
      </c>
      <c r="N194" s="7"/>
      <c r="O194" s="6">
        <v>51</v>
      </c>
      <c r="P194" s="6">
        <v>-25</v>
      </c>
      <c r="Q194" s="6">
        <v>0</v>
      </c>
      <c r="R194" s="6">
        <v>6</v>
      </c>
      <c r="S194" s="6"/>
      <c r="T194" s="6">
        <v>8500</v>
      </c>
      <c r="U194" s="7"/>
      <c r="V194" s="6">
        <v>1507</v>
      </c>
      <c r="W194" s="6">
        <v>-22</v>
      </c>
      <c r="X194" s="6">
        <v>1</v>
      </c>
      <c r="Y194" s="6">
        <v>94</v>
      </c>
      <c r="Z194" s="6"/>
      <c r="AA194" s="6">
        <v>16032</v>
      </c>
      <c r="AE194" s="11"/>
    </row>
    <row r="195" spans="1:31" ht="21.6" x14ac:dyDescent="0.3">
      <c r="A195" s="13" t="s">
        <v>388</v>
      </c>
      <c r="B195" s="8" t="s">
        <v>389</v>
      </c>
      <c r="C195" s="9">
        <v>0</v>
      </c>
      <c r="D195" s="9"/>
      <c r="E195" s="6">
        <f t="shared" si="4"/>
        <v>0</v>
      </c>
      <c r="F195" s="6">
        <f t="shared" si="5"/>
        <v>0</v>
      </c>
      <c r="G195" s="9"/>
      <c r="H195" s="9">
        <v>0</v>
      </c>
      <c r="I195" s="9">
        <v>6</v>
      </c>
      <c r="J195" s="9"/>
      <c r="K195" s="9"/>
      <c r="L195" s="9"/>
      <c r="M195" s="9">
        <v>118</v>
      </c>
      <c r="N195" s="10"/>
      <c r="O195" s="9">
        <v>1822</v>
      </c>
      <c r="P195" s="9">
        <v>26</v>
      </c>
      <c r="Q195" s="9">
        <v>1</v>
      </c>
      <c r="R195" s="9">
        <v>175</v>
      </c>
      <c r="S195" s="9"/>
      <c r="T195" s="9">
        <v>10411</v>
      </c>
      <c r="U195" s="10"/>
      <c r="V195" s="9">
        <v>1293</v>
      </c>
      <c r="W195" s="9">
        <v>-52</v>
      </c>
      <c r="X195" s="9">
        <v>1</v>
      </c>
      <c r="Y195" s="9">
        <v>107</v>
      </c>
      <c r="Z195" s="9"/>
      <c r="AA195" s="9">
        <v>12084</v>
      </c>
      <c r="AE195" s="11"/>
    </row>
    <row r="196" spans="1:31" ht="21.6" x14ac:dyDescent="0.3">
      <c r="A196" s="12" t="s">
        <v>390</v>
      </c>
      <c r="B196" s="5" t="s">
        <v>391</v>
      </c>
      <c r="C196" s="6">
        <v>0</v>
      </c>
      <c r="D196" s="6"/>
      <c r="E196" s="6">
        <f t="shared" si="4"/>
        <v>0</v>
      </c>
      <c r="F196" s="6">
        <f t="shared" si="5"/>
        <v>0</v>
      </c>
      <c r="G196" s="6"/>
      <c r="H196" s="6">
        <v>0</v>
      </c>
      <c r="I196" s="6">
        <v>3</v>
      </c>
      <c r="J196" s="6"/>
      <c r="K196" s="6"/>
      <c r="L196" s="6"/>
      <c r="M196" s="6">
        <v>33</v>
      </c>
      <c r="N196" s="7"/>
      <c r="O196" s="6">
        <v>5261</v>
      </c>
      <c r="P196" s="6">
        <v>-28</v>
      </c>
      <c r="Q196" s="6">
        <v>8</v>
      </c>
      <c r="R196" s="6">
        <v>1170</v>
      </c>
      <c r="S196" s="6" t="s">
        <v>23</v>
      </c>
      <c r="T196" s="6">
        <v>4497</v>
      </c>
      <c r="U196" s="7"/>
      <c r="V196" s="6">
        <v>1242</v>
      </c>
      <c r="W196" s="6">
        <v>81</v>
      </c>
      <c r="X196" s="6">
        <v>1</v>
      </c>
      <c r="Y196" s="6">
        <v>164</v>
      </c>
      <c r="Z196" s="6" t="s">
        <v>23</v>
      </c>
      <c r="AA196" s="6">
        <v>7573</v>
      </c>
      <c r="AE196" s="11"/>
    </row>
    <row r="197" spans="1:31" ht="21.6" x14ac:dyDescent="0.3">
      <c r="A197" s="13" t="s">
        <v>392</v>
      </c>
      <c r="B197" s="8" t="s">
        <v>393</v>
      </c>
      <c r="C197" s="9">
        <v>0</v>
      </c>
      <c r="D197" s="9"/>
      <c r="E197" s="6">
        <f t="shared" si="4"/>
        <v>0</v>
      </c>
      <c r="F197" s="6">
        <f t="shared" si="5"/>
        <v>0</v>
      </c>
      <c r="G197" s="9"/>
      <c r="H197" s="9">
        <v>0</v>
      </c>
      <c r="I197" s="9">
        <v>0</v>
      </c>
      <c r="J197" s="9"/>
      <c r="K197" s="9"/>
      <c r="L197" s="9"/>
      <c r="M197" s="9">
        <v>22</v>
      </c>
      <c r="N197" s="10"/>
      <c r="O197" s="9">
        <v>1490</v>
      </c>
      <c r="P197" s="9">
        <v>-10</v>
      </c>
      <c r="Q197" s="9">
        <v>3</v>
      </c>
      <c r="R197" s="9">
        <v>880</v>
      </c>
      <c r="S197" s="9"/>
      <c r="T197" s="9">
        <v>1693</v>
      </c>
      <c r="U197" s="10"/>
      <c r="V197" s="9">
        <v>647</v>
      </c>
      <c r="W197" s="9">
        <v>44</v>
      </c>
      <c r="X197" s="9">
        <v>1</v>
      </c>
      <c r="Y197" s="9">
        <v>138</v>
      </c>
      <c r="Z197" s="9"/>
      <c r="AA197" s="9">
        <v>4688</v>
      </c>
      <c r="AE197" s="11"/>
    </row>
    <row r="198" spans="1:31" ht="21.6" x14ac:dyDescent="0.3">
      <c r="A198" s="12" t="s">
        <v>394</v>
      </c>
      <c r="B198" s="5" t="s">
        <v>395</v>
      </c>
      <c r="C198" s="6">
        <v>0</v>
      </c>
      <c r="D198" s="6"/>
      <c r="E198" s="6">
        <f t="shared" si="4"/>
        <v>0</v>
      </c>
      <c r="F198" s="6">
        <f t="shared" si="5"/>
        <v>0</v>
      </c>
      <c r="G198" s="6"/>
      <c r="H198" s="6">
        <v>0</v>
      </c>
      <c r="I198" s="6">
        <v>4</v>
      </c>
      <c r="J198" s="6"/>
      <c r="K198" s="6"/>
      <c r="L198" s="6"/>
      <c r="M198" s="6">
        <v>12</v>
      </c>
      <c r="N198" s="7"/>
      <c r="O198" s="6">
        <v>22</v>
      </c>
      <c r="P198" s="6"/>
      <c r="Q198" s="6">
        <v>0</v>
      </c>
      <c r="R198" s="6">
        <v>10</v>
      </c>
      <c r="S198" s="6"/>
      <c r="T198" s="6">
        <v>2200</v>
      </c>
      <c r="U198" s="7"/>
      <c r="V198" s="6">
        <v>2765</v>
      </c>
      <c r="W198" s="6">
        <v>-24</v>
      </c>
      <c r="X198" s="6">
        <v>1</v>
      </c>
      <c r="Y198" s="6">
        <v>617</v>
      </c>
      <c r="Z198" s="6"/>
      <c r="AA198" s="6">
        <v>4481</v>
      </c>
      <c r="AE198" s="11"/>
    </row>
    <row r="199" spans="1:31" ht="21.6" x14ac:dyDescent="0.3">
      <c r="A199" s="13" t="s">
        <v>396</v>
      </c>
      <c r="B199" s="8" t="s">
        <v>397</v>
      </c>
      <c r="C199" s="9">
        <v>0</v>
      </c>
      <c r="D199" s="9"/>
      <c r="E199" s="6">
        <f t="shared" si="4"/>
        <v>0</v>
      </c>
      <c r="F199" s="6">
        <f t="shared" si="5"/>
        <v>0</v>
      </c>
      <c r="G199" s="9"/>
      <c r="H199" s="9">
        <v>0</v>
      </c>
      <c r="I199" s="9"/>
      <c r="J199" s="9"/>
      <c r="K199" s="9"/>
      <c r="L199" s="9"/>
      <c r="M199" s="9"/>
      <c r="N199" s="10"/>
      <c r="O199" s="9">
        <v>0</v>
      </c>
      <c r="P199" s="9"/>
      <c r="Q199" s="9">
        <v>0</v>
      </c>
      <c r="R199" s="9"/>
      <c r="S199" s="9"/>
      <c r="T199" s="9"/>
      <c r="U199" s="10"/>
      <c r="V199" s="9">
        <v>2007</v>
      </c>
      <c r="W199" s="9">
        <v>2</v>
      </c>
      <c r="X199" s="9">
        <v>1</v>
      </c>
      <c r="Y199" s="9">
        <v>658</v>
      </c>
      <c r="Z199" s="9"/>
      <c r="AA199" s="9">
        <v>3050</v>
      </c>
      <c r="AE199" s="11"/>
    </row>
    <row r="200" spans="1:31" ht="21.6" x14ac:dyDescent="0.3">
      <c r="A200" s="12" t="s">
        <v>398</v>
      </c>
      <c r="B200" s="5" t="s">
        <v>399</v>
      </c>
      <c r="C200" s="6">
        <v>0</v>
      </c>
      <c r="D200" s="6"/>
      <c r="E200" s="6">
        <f t="shared" si="4"/>
        <v>0</v>
      </c>
      <c r="F200" s="6">
        <f t="shared" si="5"/>
        <v>0</v>
      </c>
      <c r="G200" s="6"/>
      <c r="H200" s="6">
        <v>0</v>
      </c>
      <c r="I200" s="6">
        <v>4</v>
      </c>
      <c r="J200" s="6"/>
      <c r="K200" s="6"/>
      <c r="L200" s="6"/>
      <c r="M200" s="6">
        <v>33</v>
      </c>
      <c r="N200" s="7"/>
      <c r="O200" s="6">
        <v>4</v>
      </c>
      <c r="P200" s="6">
        <v>-73</v>
      </c>
      <c r="Q200" s="6">
        <v>0</v>
      </c>
      <c r="R200" s="6">
        <v>2</v>
      </c>
      <c r="S200" s="6"/>
      <c r="T200" s="6">
        <v>2000</v>
      </c>
      <c r="U200" s="7"/>
      <c r="V200" s="6">
        <v>34</v>
      </c>
      <c r="W200" s="6">
        <v>-14</v>
      </c>
      <c r="X200" s="6">
        <v>0</v>
      </c>
      <c r="Y200" s="6">
        <v>2</v>
      </c>
      <c r="Z200" s="6"/>
      <c r="AA200" s="6">
        <v>17000</v>
      </c>
      <c r="AE200" s="11"/>
    </row>
    <row r="201" spans="1:31" ht="21.6" x14ac:dyDescent="0.3">
      <c r="A201" s="13" t="s">
        <v>400</v>
      </c>
      <c r="B201" s="8" t="s">
        <v>401</v>
      </c>
      <c r="C201" s="9">
        <v>0</v>
      </c>
      <c r="D201" s="9"/>
      <c r="E201" s="6">
        <f t="shared" si="4"/>
        <v>0</v>
      </c>
      <c r="F201" s="6">
        <f t="shared" si="5"/>
        <v>0</v>
      </c>
      <c r="G201" s="9"/>
      <c r="H201" s="9">
        <v>0</v>
      </c>
      <c r="I201" s="9"/>
      <c r="J201" s="9"/>
      <c r="K201" s="9"/>
      <c r="L201" s="9"/>
      <c r="M201" s="9"/>
      <c r="N201" s="10"/>
      <c r="O201" s="9">
        <v>0</v>
      </c>
      <c r="P201" s="9"/>
      <c r="Q201" s="9">
        <v>0</v>
      </c>
      <c r="R201" s="9"/>
      <c r="S201" s="9"/>
      <c r="T201" s="9"/>
      <c r="U201" s="10"/>
      <c r="V201" s="9">
        <v>64</v>
      </c>
      <c r="W201" s="9">
        <v>72</v>
      </c>
      <c r="X201" s="9">
        <v>0</v>
      </c>
      <c r="Y201" s="9">
        <v>2</v>
      </c>
      <c r="Z201" s="9"/>
      <c r="AA201" s="9">
        <v>32000</v>
      </c>
      <c r="AE201" s="11"/>
    </row>
    <row r="202" spans="1:31" x14ac:dyDescent="0.3">
      <c r="A202" s="12" t="s">
        <v>402</v>
      </c>
      <c r="B202" s="5" t="s">
        <v>403</v>
      </c>
      <c r="C202" s="6">
        <v>0</v>
      </c>
      <c r="D202" s="6"/>
      <c r="E202" s="6">
        <f t="shared" si="4"/>
        <v>0</v>
      </c>
      <c r="F202" s="6">
        <f t="shared" si="5"/>
        <v>0</v>
      </c>
      <c r="G202" s="6"/>
      <c r="H202" s="6">
        <v>0</v>
      </c>
      <c r="I202" s="6">
        <v>4</v>
      </c>
      <c r="J202" s="6"/>
      <c r="K202" s="6"/>
      <c r="L202" s="6"/>
      <c r="M202" s="6">
        <v>33</v>
      </c>
      <c r="N202" s="7"/>
      <c r="O202" s="6">
        <v>0</v>
      </c>
      <c r="P202" s="6"/>
      <c r="Q202" s="6">
        <v>0</v>
      </c>
      <c r="R202" s="6"/>
      <c r="S202" s="6" t="s">
        <v>23</v>
      </c>
      <c r="T202" s="6"/>
      <c r="U202" s="7"/>
      <c r="V202" s="6">
        <v>272</v>
      </c>
      <c r="W202" s="6">
        <v>71</v>
      </c>
      <c r="X202" s="6">
        <v>0</v>
      </c>
      <c r="Y202" s="6">
        <v>12</v>
      </c>
      <c r="Z202" s="6" t="s">
        <v>23</v>
      </c>
      <c r="AA202" s="6">
        <v>22667</v>
      </c>
      <c r="AE202" s="11"/>
    </row>
    <row r="203" spans="1:31" x14ac:dyDescent="0.3">
      <c r="A203" s="13" t="s">
        <v>404</v>
      </c>
      <c r="B203" s="8" t="s">
        <v>405</v>
      </c>
      <c r="C203" s="9">
        <v>0</v>
      </c>
      <c r="D203" s="9"/>
      <c r="E203" s="6">
        <f t="shared" si="4"/>
        <v>0</v>
      </c>
      <c r="F203" s="6">
        <f t="shared" si="5"/>
        <v>0</v>
      </c>
      <c r="G203" s="9"/>
      <c r="H203" s="9">
        <v>0</v>
      </c>
      <c r="I203" s="9"/>
      <c r="J203" s="9"/>
      <c r="K203" s="9"/>
      <c r="L203" s="9"/>
      <c r="M203" s="9" t="s">
        <v>234</v>
      </c>
      <c r="N203" s="10"/>
      <c r="O203" s="9">
        <v>1544</v>
      </c>
      <c r="P203" s="9"/>
      <c r="Q203" s="9">
        <v>4</v>
      </c>
      <c r="R203" s="9">
        <v>621</v>
      </c>
      <c r="S203" s="9" t="s">
        <v>23</v>
      </c>
      <c r="T203" s="9">
        <v>2486</v>
      </c>
      <c r="U203" s="10"/>
      <c r="V203" s="9">
        <v>0</v>
      </c>
      <c r="W203" s="9"/>
      <c r="X203" s="9">
        <v>0</v>
      </c>
      <c r="Y203" s="9"/>
      <c r="Z203" s="9" t="s">
        <v>23</v>
      </c>
      <c r="AA203" s="9"/>
      <c r="AE203" s="11"/>
    </row>
    <row r="204" spans="1:31" ht="21.6" x14ac:dyDescent="0.3">
      <c r="A204" s="12" t="s">
        <v>406</v>
      </c>
      <c r="B204" s="5" t="s">
        <v>407</v>
      </c>
      <c r="C204" s="6">
        <v>0</v>
      </c>
      <c r="D204" s="6"/>
      <c r="E204" s="6">
        <f t="shared" si="4"/>
        <v>0</v>
      </c>
      <c r="F204" s="6">
        <f t="shared" si="5"/>
        <v>0</v>
      </c>
      <c r="G204" s="6"/>
      <c r="H204" s="6">
        <v>0</v>
      </c>
      <c r="I204" s="6"/>
      <c r="J204" s="6"/>
      <c r="K204" s="6"/>
      <c r="L204" s="6"/>
      <c r="M204" s="6"/>
      <c r="N204" s="7"/>
      <c r="O204" s="6">
        <v>0</v>
      </c>
      <c r="P204" s="6"/>
      <c r="Q204" s="6">
        <v>0</v>
      </c>
      <c r="R204" s="6"/>
      <c r="S204" s="6"/>
      <c r="T204" s="6"/>
      <c r="U204" s="7"/>
      <c r="V204" s="6">
        <v>679</v>
      </c>
      <c r="W204" s="6">
        <v>-10</v>
      </c>
      <c r="X204" s="6">
        <v>0</v>
      </c>
      <c r="Y204" s="6">
        <v>41</v>
      </c>
      <c r="Z204" s="6"/>
      <c r="AA204" s="6">
        <v>16561</v>
      </c>
      <c r="AE204" s="11"/>
    </row>
    <row r="205" spans="1:31" ht="21.6" x14ac:dyDescent="0.3">
      <c r="A205" s="13" t="s">
        <v>408</v>
      </c>
      <c r="B205" s="8" t="s">
        <v>409</v>
      </c>
      <c r="C205" s="9">
        <v>0</v>
      </c>
      <c r="D205" s="9"/>
      <c r="E205" s="6">
        <f t="shared" ref="E205:E212" si="6">$C205/$C$213</f>
        <v>0</v>
      </c>
      <c r="F205" s="6">
        <f t="shared" ref="F205:F212" si="7">E205^2</f>
        <v>0</v>
      </c>
      <c r="G205" s="9"/>
      <c r="H205" s="9">
        <v>0</v>
      </c>
      <c r="I205" s="9">
        <v>4</v>
      </c>
      <c r="J205" s="9"/>
      <c r="K205" s="9"/>
      <c r="L205" s="9"/>
      <c r="M205" s="9">
        <v>83</v>
      </c>
      <c r="N205" s="10"/>
      <c r="O205" s="9">
        <v>2082</v>
      </c>
      <c r="P205" s="9"/>
      <c r="Q205" s="9">
        <v>0</v>
      </c>
      <c r="R205" s="9">
        <v>887</v>
      </c>
      <c r="S205" s="9"/>
      <c r="T205" s="9">
        <v>2347</v>
      </c>
      <c r="U205" s="10"/>
      <c r="V205" s="9">
        <v>422</v>
      </c>
      <c r="W205" s="9">
        <v>72</v>
      </c>
      <c r="X205" s="9">
        <v>0</v>
      </c>
      <c r="Y205" s="9">
        <v>55</v>
      </c>
      <c r="Z205" s="9"/>
      <c r="AA205" s="9">
        <v>7673</v>
      </c>
      <c r="AE205" s="11"/>
    </row>
    <row r="206" spans="1:31" ht="21.6" x14ac:dyDescent="0.3">
      <c r="A206" s="12" t="s">
        <v>410</v>
      </c>
      <c r="B206" s="5" t="s">
        <v>411</v>
      </c>
      <c r="C206" s="6">
        <v>0</v>
      </c>
      <c r="D206" s="6"/>
      <c r="E206" s="6">
        <f t="shared" si="6"/>
        <v>0</v>
      </c>
      <c r="F206" s="6">
        <f t="shared" si="7"/>
        <v>0</v>
      </c>
      <c r="G206" s="6"/>
      <c r="H206" s="6">
        <v>0</v>
      </c>
      <c r="I206" s="6">
        <v>4</v>
      </c>
      <c r="J206" s="6"/>
      <c r="K206" s="6"/>
      <c r="L206" s="6"/>
      <c r="M206" s="6">
        <v>83</v>
      </c>
      <c r="N206" s="7"/>
      <c r="O206" s="6">
        <v>177</v>
      </c>
      <c r="P206" s="6">
        <v>-31</v>
      </c>
      <c r="Q206" s="6">
        <v>0</v>
      </c>
      <c r="R206" s="6">
        <v>114</v>
      </c>
      <c r="S206" s="6"/>
      <c r="T206" s="6">
        <v>1553</v>
      </c>
      <c r="U206" s="7"/>
      <c r="V206" s="6">
        <v>0</v>
      </c>
      <c r="W206" s="6"/>
      <c r="X206" s="6">
        <v>0</v>
      </c>
      <c r="Y206" s="6"/>
      <c r="Z206" s="6"/>
      <c r="AA206" s="6"/>
      <c r="AE206" s="11"/>
    </row>
    <row r="207" spans="1:31" ht="21.6" x14ac:dyDescent="0.3">
      <c r="A207" s="13" t="s">
        <v>412</v>
      </c>
      <c r="B207" s="8" t="s">
        <v>413</v>
      </c>
      <c r="C207" s="9">
        <v>0</v>
      </c>
      <c r="D207" s="9"/>
      <c r="E207" s="6">
        <f t="shared" si="6"/>
        <v>0</v>
      </c>
      <c r="F207" s="6">
        <f t="shared" si="7"/>
        <v>0</v>
      </c>
      <c r="G207" s="9"/>
      <c r="H207" s="9">
        <v>0</v>
      </c>
      <c r="I207" s="9"/>
      <c r="J207" s="9"/>
      <c r="K207" s="9"/>
      <c r="L207" s="9"/>
      <c r="M207" s="9" t="s">
        <v>234</v>
      </c>
      <c r="N207" s="10"/>
      <c r="O207" s="9">
        <v>30</v>
      </c>
      <c r="P207" s="9"/>
      <c r="Q207" s="9">
        <v>0</v>
      </c>
      <c r="R207" s="9">
        <v>6</v>
      </c>
      <c r="S207" s="9"/>
      <c r="T207" s="9">
        <v>5000</v>
      </c>
      <c r="U207" s="10"/>
      <c r="V207" s="9">
        <v>0</v>
      </c>
      <c r="W207" s="9"/>
      <c r="X207" s="9">
        <v>0</v>
      </c>
      <c r="Y207" s="9"/>
      <c r="Z207" s="9"/>
      <c r="AA207" s="9"/>
      <c r="AE207" s="11"/>
    </row>
    <row r="208" spans="1:31" ht="21.6" x14ac:dyDescent="0.3">
      <c r="A208" s="12" t="s">
        <v>414</v>
      </c>
      <c r="B208" s="5" t="s">
        <v>415</v>
      </c>
      <c r="C208" s="6">
        <v>0</v>
      </c>
      <c r="D208" s="6"/>
      <c r="E208" s="6">
        <f t="shared" si="6"/>
        <v>0</v>
      </c>
      <c r="F208" s="6">
        <f t="shared" si="7"/>
        <v>0</v>
      </c>
      <c r="G208" s="6"/>
      <c r="H208" s="6">
        <v>0</v>
      </c>
      <c r="I208" s="6">
        <v>4</v>
      </c>
      <c r="J208" s="6"/>
      <c r="K208" s="6"/>
      <c r="L208" s="6"/>
      <c r="M208" s="6">
        <v>12</v>
      </c>
      <c r="N208" s="7"/>
      <c r="O208" s="6">
        <v>0</v>
      </c>
      <c r="P208" s="6"/>
      <c r="Q208" s="6">
        <v>0</v>
      </c>
      <c r="R208" s="6"/>
      <c r="S208" s="6" t="s">
        <v>23</v>
      </c>
      <c r="T208" s="6"/>
      <c r="U208" s="7"/>
      <c r="V208" s="6">
        <v>53</v>
      </c>
      <c r="W208" s="6">
        <v>21</v>
      </c>
      <c r="X208" s="6">
        <v>0</v>
      </c>
      <c r="Y208" s="6">
        <v>4</v>
      </c>
      <c r="Z208" s="6" t="s">
        <v>23</v>
      </c>
      <c r="AA208" s="6">
        <v>13250</v>
      </c>
      <c r="AE208" s="11"/>
    </row>
    <row r="209" spans="1:31" ht="21.6" x14ac:dyDescent="0.3">
      <c r="A209" s="13" t="s">
        <v>416</v>
      </c>
      <c r="B209" s="8" t="s">
        <v>417</v>
      </c>
      <c r="C209" s="9">
        <v>0</v>
      </c>
      <c r="D209" s="9"/>
      <c r="E209" s="6">
        <f t="shared" si="6"/>
        <v>0</v>
      </c>
      <c r="F209" s="6">
        <f t="shared" si="7"/>
        <v>0</v>
      </c>
      <c r="G209" s="9"/>
      <c r="H209" s="9">
        <v>0</v>
      </c>
      <c r="I209" s="9"/>
      <c r="J209" s="9"/>
      <c r="K209" s="9"/>
      <c r="L209" s="9"/>
      <c r="M209" s="9"/>
      <c r="N209" s="10"/>
      <c r="O209" s="9">
        <v>0</v>
      </c>
      <c r="P209" s="9"/>
      <c r="Q209" s="9">
        <v>0</v>
      </c>
      <c r="R209" s="9"/>
      <c r="S209" s="9"/>
      <c r="T209" s="9"/>
      <c r="U209" s="10"/>
      <c r="V209" s="9">
        <v>374</v>
      </c>
      <c r="W209" s="9">
        <v>41</v>
      </c>
      <c r="X209" s="9">
        <v>0</v>
      </c>
      <c r="Y209" s="9">
        <v>4</v>
      </c>
      <c r="Z209" s="9"/>
      <c r="AA209" s="9">
        <v>93500</v>
      </c>
      <c r="AE209" s="11"/>
    </row>
    <row r="210" spans="1:31" ht="21.6" x14ac:dyDescent="0.3">
      <c r="A210" s="12" t="s">
        <v>418</v>
      </c>
      <c r="B210" s="5" t="s">
        <v>419</v>
      </c>
      <c r="C210" s="6">
        <v>0</v>
      </c>
      <c r="D210" s="6"/>
      <c r="E210" s="6">
        <f t="shared" si="6"/>
        <v>0</v>
      </c>
      <c r="F210" s="6">
        <f t="shared" si="7"/>
        <v>0</v>
      </c>
      <c r="G210" s="6"/>
      <c r="H210" s="6">
        <v>0</v>
      </c>
      <c r="I210" s="6"/>
      <c r="J210" s="6"/>
      <c r="K210" s="6"/>
      <c r="L210" s="6"/>
      <c r="M210" s="6"/>
      <c r="N210" s="7"/>
      <c r="O210" s="6">
        <v>0</v>
      </c>
      <c r="P210" s="6"/>
      <c r="Q210" s="6">
        <v>0</v>
      </c>
      <c r="R210" s="6"/>
      <c r="S210" s="6"/>
      <c r="T210" s="6"/>
      <c r="U210" s="7"/>
      <c r="V210" s="6">
        <v>14</v>
      </c>
      <c r="W210" s="6">
        <v>34</v>
      </c>
      <c r="X210" s="6">
        <v>1</v>
      </c>
      <c r="Y210" s="6">
        <v>0</v>
      </c>
      <c r="Z210" s="6"/>
      <c r="AA210" s="6"/>
      <c r="AE210" s="11"/>
    </row>
    <row r="211" spans="1:31" ht="21.6" x14ac:dyDescent="0.3">
      <c r="A211" s="13" t="s">
        <v>420</v>
      </c>
      <c r="B211" s="8" t="s">
        <v>421</v>
      </c>
      <c r="C211" s="9">
        <v>0</v>
      </c>
      <c r="D211" s="9"/>
      <c r="E211" s="6">
        <f t="shared" si="6"/>
        <v>0</v>
      </c>
      <c r="F211" s="6">
        <f t="shared" si="7"/>
        <v>0</v>
      </c>
      <c r="G211" s="9"/>
      <c r="H211" s="9">
        <v>0</v>
      </c>
      <c r="I211" s="9">
        <v>2</v>
      </c>
      <c r="J211" s="9"/>
      <c r="K211" s="9"/>
      <c r="L211" s="9"/>
      <c r="M211" s="9">
        <v>44</v>
      </c>
      <c r="N211" s="10"/>
      <c r="O211" s="9">
        <v>1900</v>
      </c>
      <c r="P211" s="9">
        <v>20</v>
      </c>
      <c r="Q211" s="9">
        <v>2</v>
      </c>
      <c r="R211" s="9">
        <v>934</v>
      </c>
      <c r="S211" s="9"/>
      <c r="T211" s="9">
        <v>2034</v>
      </c>
      <c r="U211" s="10"/>
      <c r="V211" s="9">
        <v>117</v>
      </c>
      <c r="W211" s="9">
        <v>-22</v>
      </c>
      <c r="X211" s="9">
        <v>0</v>
      </c>
      <c r="Y211" s="9">
        <v>18</v>
      </c>
      <c r="Z211" s="9"/>
      <c r="AA211" s="9">
        <v>6500</v>
      </c>
      <c r="AE211" s="11"/>
    </row>
    <row r="212" spans="1:31" ht="21.6" x14ac:dyDescent="0.3">
      <c r="A212" s="14" t="s">
        <v>422</v>
      </c>
      <c r="B212" s="15" t="s">
        <v>423</v>
      </c>
      <c r="C212" s="16">
        <v>0</v>
      </c>
      <c r="D212" s="23"/>
      <c r="E212" s="6">
        <f t="shared" si="6"/>
        <v>0</v>
      </c>
      <c r="F212" s="6">
        <f t="shared" si="7"/>
        <v>0</v>
      </c>
      <c r="G212" s="16"/>
      <c r="H212" s="16">
        <v>0</v>
      </c>
      <c r="I212" s="16">
        <v>4</v>
      </c>
      <c r="J212" s="16"/>
      <c r="K212" s="16"/>
      <c r="L212" s="16"/>
      <c r="M212" s="16">
        <v>45</v>
      </c>
      <c r="N212" s="17"/>
      <c r="O212" s="16">
        <v>16</v>
      </c>
      <c r="P212" s="16">
        <v>150</v>
      </c>
      <c r="Q212" s="16">
        <v>0</v>
      </c>
      <c r="R212" s="16">
        <v>11</v>
      </c>
      <c r="S212" s="16" t="s">
        <v>23</v>
      </c>
      <c r="T212" s="16">
        <v>1455</v>
      </c>
      <c r="U212" s="17"/>
      <c r="V212" s="16">
        <v>1423</v>
      </c>
      <c r="W212" s="16">
        <v>48</v>
      </c>
      <c r="X212" s="16">
        <v>2</v>
      </c>
      <c r="Y212" s="16">
        <v>54</v>
      </c>
      <c r="Z212" s="16" t="s">
        <v>23</v>
      </c>
      <c r="AA212" s="16">
        <v>26352</v>
      </c>
      <c r="AB212" s="18"/>
      <c r="AC212" s="18"/>
      <c r="AD212" s="18"/>
      <c r="AE212" s="19"/>
    </row>
    <row r="213" spans="1:31" x14ac:dyDescent="0.3">
      <c r="C213">
        <f>SUM(C12:C212)</f>
        <v>133305</v>
      </c>
      <c r="F213" s="20">
        <f>SUM(F12:F212)</f>
        <v>0.87692628128959582</v>
      </c>
    </row>
    <row r="214" spans="1:31" x14ac:dyDescent="0.3">
      <c r="E214" t="s">
        <v>426</v>
      </c>
      <c r="F214" s="21">
        <f>SQRT(F213)</f>
        <v>0.93644342129655422</v>
      </c>
    </row>
  </sheetData>
  <mergeCells count="8">
    <mergeCell ref="A1:I1"/>
    <mergeCell ref="A2:I2"/>
    <mergeCell ref="A9:A11"/>
    <mergeCell ref="B9:B11"/>
    <mergeCell ref="C9:AE9"/>
    <mergeCell ref="C10:M10"/>
    <mergeCell ref="N10:T10"/>
    <mergeCell ref="U10:AA10"/>
  </mergeCells>
  <hyperlinks>
    <hyperlink ref="A4" r:id="rId1" display="http://comtrade.un.org/" xr:uid="{00000000-0004-0000-0000-00000000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FF3-1ED0-4D6C-B60F-26445C73871F}">
  <dimension ref="A1:AE32"/>
  <sheetViews>
    <sheetView showGridLines="0" tabSelected="1" workbookViewId="0">
      <selection sqref="A1:I1"/>
    </sheetView>
  </sheetViews>
  <sheetFormatPr defaultRowHeight="14.4" x14ac:dyDescent="0.3"/>
  <cols>
    <col min="1" max="2" width="34.88671875" style="45" customWidth="1"/>
    <col min="3" max="6" width="18.6640625" style="45" customWidth="1"/>
    <col min="7" max="7" width="33" style="45" customWidth="1"/>
    <col min="8" max="8" width="21.88671875" style="45" customWidth="1"/>
    <col min="9" max="9" width="33.5546875" style="45" customWidth="1"/>
    <col min="10" max="10" width="17.33203125" style="45" customWidth="1"/>
    <col min="11" max="11" width="9.109375" style="45" customWidth="1"/>
    <col min="12" max="12" width="14.109375" style="45" customWidth="1"/>
    <col min="13" max="13" width="8.88671875" style="45"/>
    <col min="14" max="14" width="18.6640625" style="45" customWidth="1"/>
    <col min="15" max="15" width="33" style="45" customWidth="1"/>
    <col min="16" max="16" width="16.6640625" style="45" customWidth="1"/>
    <col min="17" max="17" width="17.33203125" style="45" customWidth="1"/>
    <col min="18" max="18" width="9.109375" style="45" customWidth="1"/>
    <col min="19" max="19" width="14.109375" style="45" customWidth="1"/>
    <col min="20" max="20" width="8.88671875" style="45"/>
    <col min="21" max="21" width="18.6640625" style="45" customWidth="1"/>
    <col min="22" max="22" width="33" style="45" customWidth="1"/>
    <col min="23" max="23" width="16.88671875" style="45" customWidth="1"/>
    <col min="24" max="24" width="17.33203125" style="45" customWidth="1"/>
    <col min="25" max="25" width="9.109375" style="45" customWidth="1"/>
    <col min="26" max="26" width="14.109375" style="45" customWidth="1"/>
    <col min="27" max="16384" width="8.88671875" style="45"/>
  </cols>
  <sheetData>
    <row r="1" spans="1:3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31" x14ac:dyDescent="0.3">
      <c r="A2" s="82" t="s">
        <v>801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79"/>
    </row>
    <row r="4" spans="1:31" ht="28.8" x14ac:dyDescent="0.3">
      <c r="A4" s="81" t="s">
        <v>2</v>
      </c>
    </row>
    <row r="5" spans="1:31" ht="27.6" x14ac:dyDescent="0.3">
      <c r="A5" s="80" t="s">
        <v>3</v>
      </c>
    </row>
    <row r="6" spans="1:31" ht="27.6" x14ac:dyDescent="0.3">
      <c r="A6" s="80" t="s">
        <v>4</v>
      </c>
    </row>
    <row r="7" spans="1:31" x14ac:dyDescent="0.3">
      <c r="A7" s="79"/>
    </row>
    <row r="8" spans="1:31" x14ac:dyDescent="0.3">
      <c r="A8" s="79"/>
    </row>
    <row r="9" spans="1:31" x14ac:dyDescent="0.3">
      <c r="A9" s="78" t="s">
        <v>5</v>
      </c>
      <c r="B9" s="77" t="s">
        <v>6</v>
      </c>
      <c r="C9" s="76" t="s">
        <v>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4"/>
    </row>
    <row r="10" spans="1:31" x14ac:dyDescent="0.3">
      <c r="A10" s="73"/>
      <c r="B10" s="72"/>
      <c r="C10" s="71" t="s">
        <v>8</v>
      </c>
      <c r="D10" s="70"/>
      <c r="E10" s="70"/>
      <c r="F10" s="70"/>
      <c r="G10" s="70"/>
      <c r="H10" s="70"/>
      <c r="I10" s="70"/>
      <c r="J10" s="70"/>
      <c r="K10" s="70"/>
      <c r="L10" s="69"/>
      <c r="M10" s="71" t="s">
        <v>9</v>
      </c>
      <c r="N10" s="70"/>
      <c r="O10" s="70"/>
      <c r="P10" s="70"/>
      <c r="Q10" s="70"/>
      <c r="R10" s="70"/>
      <c r="S10" s="69"/>
      <c r="T10" s="71" t="s">
        <v>10</v>
      </c>
      <c r="U10" s="70"/>
      <c r="V10" s="70"/>
      <c r="W10" s="70"/>
      <c r="X10" s="70"/>
      <c r="Y10" s="70"/>
      <c r="Z10" s="69"/>
      <c r="AE10" s="57"/>
    </row>
    <row r="11" spans="1:31" x14ac:dyDescent="0.3">
      <c r="A11" s="68"/>
      <c r="B11" s="67"/>
      <c r="C11" s="66" t="s">
        <v>11</v>
      </c>
      <c r="D11" s="66" t="s">
        <v>800</v>
      </c>
      <c r="E11" s="66" t="s">
        <v>799</v>
      </c>
      <c r="F11" s="66" t="s">
        <v>798</v>
      </c>
      <c r="G11" s="66" t="s">
        <v>12</v>
      </c>
      <c r="H11" s="66" t="s">
        <v>13</v>
      </c>
      <c r="I11" s="66" t="s">
        <v>14</v>
      </c>
      <c r="J11" s="66" t="s">
        <v>15</v>
      </c>
      <c r="K11" s="66" t="s">
        <v>16</v>
      </c>
      <c r="L11" s="66" t="s">
        <v>17</v>
      </c>
      <c r="M11" s="66"/>
      <c r="N11" s="66" t="s">
        <v>11</v>
      </c>
      <c r="O11" s="66" t="s">
        <v>12</v>
      </c>
      <c r="P11" s="66" t="s">
        <v>19</v>
      </c>
      <c r="Q11" s="66" t="s">
        <v>15</v>
      </c>
      <c r="R11" s="66" t="s">
        <v>16</v>
      </c>
      <c r="S11" s="66" t="s">
        <v>17</v>
      </c>
      <c r="T11" s="66"/>
      <c r="U11" s="66" t="s">
        <v>11</v>
      </c>
      <c r="V11" s="66" t="s">
        <v>12</v>
      </c>
      <c r="W11" s="66" t="s">
        <v>20</v>
      </c>
      <c r="X11" s="66" t="s">
        <v>15</v>
      </c>
      <c r="Y11" s="66" t="s">
        <v>16</v>
      </c>
      <c r="Z11" s="66" t="s">
        <v>17</v>
      </c>
      <c r="AE11" s="57"/>
    </row>
    <row r="12" spans="1:31" ht="21.6" x14ac:dyDescent="0.3">
      <c r="A12" s="64" t="s">
        <v>797</v>
      </c>
      <c r="B12" s="63" t="s">
        <v>796</v>
      </c>
      <c r="C12" s="53">
        <v>2293</v>
      </c>
      <c r="D12" s="53">
        <v>0.41231056300000002</v>
      </c>
      <c r="E12" s="53">
        <v>0.47346685900000002</v>
      </c>
      <c r="F12" s="53">
        <v>0.224170867</v>
      </c>
      <c r="G12" s="53">
        <v>26</v>
      </c>
      <c r="H12" s="53">
        <v>0</v>
      </c>
      <c r="I12" s="53">
        <v>6</v>
      </c>
      <c r="J12" s="53">
        <v>718</v>
      </c>
      <c r="K12" s="53" t="s">
        <v>23</v>
      </c>
      <c r="L12" s="53">
        <v>3194</v>
      </c>
      <c r="M12" s="62"/>
      <c r="N12" s="53">
        <v>166853</v>
      </c>
      <c r="O12" s="53">
        <v>7</v>
      </c>
      <c r="P12" s="53">
        <v>1</v>
      </c>
      <c r="Q12" s="53">
        <v>79785</v>
      </c>
      <c r="R12" s="53" t="s">
        <v>23</v>
      </c>
      <c r="S12" s="53">
        <v>2091</v>
      </c>
      <c r="T12" s="62"/>
      <c r="U12" s="53">
        <v>1224716</v>
      </c>
      <c r="V12" s="53">
        <v>8</v>
      </c>
      <c r="W12" s="53">
        <v>4</v>
      </c>
      <c r="X12" s="53">
        <v>614704</v>
      </c>
      <c r="Y12" s="53" t="s">
        <v>23</v>
      </c>
      <c r="Z12" s="53">
        <v>1992</v>
      </c>
      <c r="AE12" s="57"/>
    </row>
    <row r="13" spans="1:31" x14ac:dyDescent="0.3">
      <c r="A13" s="61" t="s">
        <v>795</v>
      </c>
      <c r="B13" s="60" t="s">
        <v>794</v>
      </c>
      <c r="C13" s="58">
        <v>982</v>
      </c>
      <c r="D13" s="58">
        <v>0.45825756899999998</v>
      </c>
      <c r="E13" s="53">
        <v>0.20276688000000001</v>
      </c>
      <c r="F13" s="53">
        <v>4.1114407999999998E-2</v>
      </c>
      <c r="G13" s="58">
        <v>15</v>
      </c>
      <c r="H13" s="58">
        <v>0</v>
      </c>
      <c r="I13" s="58">
        <v>0</v>
      </c>
      <c r="J13" s="58">
        <v>412</v>
      </c>
      <c r="K13" s="58" t="s">
        <v>23</v>
      </c>
      <c r="L13" s="58">
        <v>2383</v>
      </c>
      <c r="M13" s="59"/>
      <c r="N13" s="58">
        <v>266483</v>
      </c>
      <c r="O13" s="58">
        <v>11</v>
      </c>
      <c r="P13" s="58">
        <v>3</v>
      </c>
      <c r="Q13" s="58">
        <v>216440</v>
      </c>
      <c r="R13" s="58" t="s">
        <v>23</v>
      </c>
      <c r="S13" s="58">
        <v>1231</v>
      </c>
      <c r="T13" s="59"/>
      <c r="U13" s="58">
        <v>364513</v>
      </c>
      <c r="V13" s="58">
        <v>4</v>
      </c>
      <c r="W13" s="58">
        <v>4</v>
      </c>
      <c r="X13" s="58">
        <v>98657</v>
      </c>
      <c r="Y13" s="58" t="s">
        <v>23</v>
      </c>
      <c r="Z13" s="58">
        <v>3695</v>
      </c>
      <c r="AE13" s="57"/>
    </row>
    <row r="14" spans="1:31" x14ac:dyDescent="0.3">
      <c r="A14" s="64" t="s">
        <v>793</v>
      </c>
      <c r="B14" s="63" t="s">
        <v>792</v>
      </c>
      <c r="C14" s="53">
        <v>574</v>
      </c>
      <c r="D14" s="53">
        <v>0.31622776600000002</v>
      </c>
      <c r="E14" s="53">
        <v>0.118521578</v>
      </c>
      <c r="F14" s="53">
        <v>1.4047364E-2</v>
      </c>
      <c r="G14" s="53">
        <v>30</v>
      </c>
      <c r="H14" s="53">
        <v>0</v>
      </c>
      <c r="I14" s="53">
        <v>13</v>
      </c>
      <c r="J14" s="53">
        <v>217</v>
      </c>
      <c r="K14" s="53" t="s">
        <v>23</v>
      </c>
      <c r="L14" s="53">
        <v>2645</v>
      </c>
      <c r="M14" s="62"/>
      <c r="N14" s="53">
        <v>26243</v>
      </c>
      <c r="O14" s="53">
        <v>16</v>
      </c>
      <c r="P14" s="53">
        <v>1</v>
      </c>
      <c r="Q14" s="53">
        <v>14157</v>
      </c>
      <c r="R14" s="53" t="s">
        <v>23</v>
      </c>
      <c r="S14" s="53">
        <v>1854</v>
      </c>
      <c r="T14" s="62"/>
      <c r="U14" s="53">
        <v>254563</v>
      </c>
      <c r="V14" s="53">
        <v>19</v>
      </c>
      <c r="W14" s="53">
        <v>5</v>
      </c>
      <c r="X14" s="53">
        <v>82226</v>
      </c>
      <c r="Y14" s="53" t="s">
        <v>23</v>
      </c>
      <c r="Z14" s="53">
        <v>3096</v>
      </c>
      <c r="AE14" s="57"/>
    </row>
    <row r="15" spans="1:31" ht="21.6" x14ac:dyDescent="0.3">
      <c r="A15" s="61" t="s">
        <v>791</v>
      </c>
      <c r="B15" s="60" t="s">
        <v>790</v>
      </c>
      <c r="C15" s="58">
        <v>228</v>
      </c>
      <c r="D15" s="58">
        <v>0.41231056300000002</v>
      </c>
      <c r="E15" s="53">
        <v>4.7078256999999998E-2</v>
      </c>
      <c r="F15" s="53">
        <v>2.2163619999999999E-3</v>
      </c>
      <c r="G15" s="58">
        <v>67</v>
      </c>
      <c r="H15" s="58">
        <v>0</v>
      </c>
      <c r="I15" s="58">
        <v>2</v>
      </c>
      <c r="J15" s="58">
        <v>53</v>
      </c>
      <c r="K15" s="58" t="s">
        <v>23</v>
      </c>
      <c r="L15" s="58">
        <v>4302</v>
      </c>
      <c r="M15" s="59"/>
      <c r="N15" s="58">
        <v>102139</v>
      </c>
      <c r="O15" s="58">
        <v>11</v>
      </c>
      <c r="P15" s="58">
        <v>1</v>
      </c>
      <c r="Q15" s="58">
        <v>40977</v>
      </c>
      <c r="R15" s="58" t="s">
        <v>23</v>
      </c>
      <c r="S15" s="58">
        <v>2493</v>
      </c>
      <c r="T15" s="59"/>
      <c r="U15" s="58">
        <v>337844</v>
      </c>
      <c r="V15" s="58">
        <v>-13</v>
      </c>
      <c r="W15" s="58">
        <v>3</v>
      </c>
      <c r="X15" s="58">
        <v>122975</v>
      </c>
      <c r="Y15" s="58" t="s">
        <v>23</v>
      </c>
      <c r="Z15" s="58">
        <v>2747</v>
      </c>
      <c r="AE15" s="57"/>
    </row>
    <row r="16" spans="1:31" ht="21.6" x14ac:dyDescent="0.3">
      <c r="A16" s="64" t="s">
        <v>789</v>
      </c>
      <c r="B16" s="63" t="s">
        <v>788</v>
      </c>
      <c r="C16" s="53">
        <v>178</v>
      </c>
      <c r="D16" s="53">
        <v>0.435889894</v>
      </c>
      <c r="E16" s="53">
        <v>3.6754078000000003E-2</v>
      </c>
      <c r="F16" s="53">
        <v>1.350862E-3</v>
      </c>
      <c r="G16" s="53">
        <v>102</v>
      </c>
      <c r="H16" s="53">
        <v>0</v>
      </c>
      <c r="I16" s="53">
        <v>7</v>
      </c>
      <c r="J16" s="53">
        <v>53</v>
      </c>
      <c r="K16" s="53" t="s">
        <v>23</v>
      </c>
      <c r="L16" s="53">
        <v>3358</v>
      </c>
      <c r="M16" s="62"/>
      <c r="N16" s="53">
        <v>4063</v>
      </c>
      <c r="O16" s="53">
        <v>-3</v>
      </c>
      <c r="P16" s="53">
        <v>0</v>
      </c>
      <c r="Q16" s="53">
        <v>1762</v>
      </c>
      <c r="R16" s="53" t="s">
        <v>23</v>
      </c>
      <c r="S16" s="53">
        <v>2306</v>
      </c>
      <c r="T16" s="62"/>
      <c r="U16" s="53">
        <v>97333</v>
      </c>
      <c r="V16" s="53">
        <v>6</v>
      </c>
      <c r="W16" s="53">
        <v>5</v>
      </c>
      <c r="X16" s="53">
        <v>25058</v>
      </c>
      <c r="Y16" s="53" t="s">
        <v>23</v>
      </c>
      <c r="Z16" s="53">
        <v>3884</v>
      </c>
      <c r="AE16" s="57"/>
    </row>
    <row r="17" spans="1:31" ht="21.6" x14ac:dyDescent="0.3">
      <c r="A17" s="61" t="s">
        <v>787</v>
      </c>
      <c r="B17" s="60" t="s">
        <v>786</v>
      </c>
      <c r="C17" s="58">
        <v>152</v>
      </c>
      <c r="D17" s="58">
        <v>0.5</v>
      </c>
      <c r="E17" s="53">
        <v>3.1385505000000001E-2</v>
      </c>
      <c r="F17" s="53">
        <v>9.850499999999999E-4</v>
      </c>
      <c r="G17" s="58">
        <v>65</v>
      </c>
      <c r="H17" s="58">
        <v>0</v>
      </c>
      <c r="I17" s="58">
        <v>13</v>
      </c>
      <c r="J17" s="58">
        <v>50</v>
      </c>
      <c r="K17" s="58" t="s">
        <v>23</v>
      </c>
      <c r="L17" s="58">
        <v>3040</v>
      </c>
      <c r="M17" s="59"/>
      <c r="N17" s="58">
        <v>37454</v>
      </c>
      <c r="O17" s="58">
        <v>8</v>
      </c>
      <c r="P17" s="58">
        <v>1</v>
      </c>
      <c r="Q17" s="58">
        <v>23747</v>
      </c>
      <c r="R17" s="58" t="s">
        <v>23</v>
      </c>
      <c r="S17" s="58">
        <v>1577</v>
      </c>
      <c r="T17" s="59"/>
      <c r="U17" s="58">
        <v>207626</v>
      </c>
      <c r="V17" s="58">
        <v>8</v>
      </c>
      <c r="W17" s="58">
        <v>4</v>
      </c>
      <c r="X17" s="58">
        <v>67093</v>
      </c>
      <c r="Y17" s="58" t="s">
        <v>23</v>
      </c>
      <c r="Z17" s="58">
        <v>3095</v>
      </c>
      <c r="AE17" s="57"/>
    </row>
    <row r="18" spans="1:31" x14ac:dyDescent="0.3">
      <c r="A18" s="64" t="s">
        <v>785</v>
      </c>
      <c r="B18" s="65" t="s">
        <v>784</v>
      </c>
      <c r="C18" s="53">
        <v>97</v>
      </c>
      <c r="D18" s="53"/>
      <c r="E18" s="53">
        <v>2.0028908000000002E-2</v>
      </c>
      <c r="F18" s="53">
        <v>4.0115700000000002E-4</v>
      </c>
      <c r="G18" s="53">
        <v>-8</v>
      </c>
      <c r="H18" s="53">
        <v>0</v>
      </c>
      <c r="I18" s="53">
        <v>0</v>
      </c>
      <c r="J18" s="53">
        <v>35</v>
      </c>
      <c r="K18" s="53" t="s">
        <v>23</v>
      </c>
      <c r="L18" s="53">
        <v>2771</v>
      </c>
      <c r="M18" s="62"/>
      <c r="N18" s="53">
        <v>20808</v>
      </c>
      <c r="O18" s="53">
        <v>1</v>
      </c>
      <c r="P18" s="53">
        <v>2</v>
      </c>
      <c r="Q18" s="53">
        <v>9185</v>
      </c>
      <c r="R18" s="53" t="s">
        <v>23</v>
      </c>
      <c r="S18" s="53">
        <v>2265</v>
      </c>
      <c r="T18" s="62"/>
      <c r="U18" s="53">
        <v>40962</v>
      </c>
      <c r="V18" s="53">
        <v>6</v>
      </c>
      <c r="W18" s="53">
        <v>4</v>
      </c>
      <c r="X18" s="53">
        <v>15181</v>
      </c>
      <c r="Y18" s="53" t="s">
        <v>23</v>
      </c>
      <c r="Z18" s="53">
        <v>2698</v>
      </c>
      <c r="AE18" s="57"/>
    </row>
    <row r="19" spans="1:31" ht="21.6" x14ac:dyDescent="0.3">
      <c r="A19" s="61" t="s">
        <v>783</v>
      </c>
      <c r="B19" s="60" t="s">
        <v>782</v>
      </c>
      <c r="C19" s="58">
        <v>94</v>
      </c>
      <c r="D19" s="58">
        <v>0.435889894</v>
      </c>
      <c r="E19" s="53">
        <v>1.9409457000000001E-2</v>
      </c>
      <c r="F19" s="53">
        <v>3.7672699999999999E-4</v>
      </c>
      <c r="G19" s="58">
        <v>52</v>
      </c>
      <c r="H19" s="58">
        <v>0</v>
      </c>
      <c r="I19" s="58">
        <v>0</v>
      </c>
      <c r="J19" s="58">
        <v>39</v>
      </c>
      <c r="K19" s="58" t="s">
        <v>23</v>
      </c>
      <c r="L19" s="58">
        <v>2410</v>
      </c>
      <c r="M19" s="59"/>
      <c r="N19" s="58">
        <v>11752</v>
      </c>
      <c r="O19" s="58">
        <v>27</v>
      </c>
      <c r="P19" s="58">
        <v>0</v>
      </c>
      <c r="Q19" s="58">
        <v>7300</v>
      </c>
      <c r="R19" s="58" t="s">
        <v>23</v>
      </c>
      <c r="S19" s="58">
        <v>1610</v>
      </c>
      <c r="T19" s="59"/>
      <c r="U19" s="58">
        <v>162393</v>
      </c>
      <c r="V19" s="58">
        <v>6</v>
      </c>
      <c r="W19" s="58">
        <v>4</v>
      </c>
      <c r="X19" s="58">
        <v>72302</v>
      </c>
      <c r="Y19" s="58" t="s">
        <v>23</v>
      </c>
      <c r="Z19" s="58">
        <v>2246</v>
      </c>
      <c r="AE19" s="57"/>
    </row>
    <row r="20" spans="1:31" ht="21.6" x14ac:dyDescent="0.3">
      <c r="A20" s="64" t="s">
        <v>781</v>
      </c>
      <c r="B20" s="63" t="s">
        <v>780</v>
      </c>
      <c r="C20" s="53">
        <v>83</v>
      </c>
      <c r="D20" s="53">
        <v>0.46904157600000002</v>
      </c>
      <c r="E20" s="53">
        <v>1.7138138000000001E-2</v>
      </c>
      <c r="F20" s="53">
        <v>2.9371600000000002E-4</v>
      </c>
      <c r="G20" s="53">
        <v>41</v>
      </c>
      <c r="H20" s="53">
        <v>0</v>
      </c>
      <c r="I20" s="53">
        <v>18</v>
      </c>
      <c r="J20" s="53">
        <v>28</v>
      </c>
      <c r="K20" s="53" t="s">
        <v>23</v>
      </c>
      <c r="L20" s="53">
        <v>2964</v>
      </c>
      <c r="M20" s="62"/>
      <c r="N20" s="53">
        <v>10170</v>
      </c>
      <c r="O20" s="53">
        <v>12</v>
      </c>
      <c r="P20" s="53">
        <v>0</v>
      </c>
      <c r="Q20" s="53">
        <v>5252</v>
      </c>
      <c r="R20" s="53" t="s">
        <v>23</v>
      </c>
      <c r="S20" s="53">
        <v>1936</v>
      </c>
      <c r="T20" s="62"/>
      <c r="U20" s="53">
        <v>164093</v>
      </c>
      <c r="V20" s="53">
        <v>13</v>
      </c>
      <c r="W20" s="53">
        <v>3</v>
      </c>
      <c r="X20" s="53">
        <v>99040</v>
      </c>
      <c r="Y20" s="53" t="s">
        <v>23</v>
      </c>
      <c r="Z20" s="53">
        <v>1657</v>
      </c>
      <c r="AE20" s="57"/>
    </row>
    <row r="21" spans="1:31" ht="21.6" x14ac:dyDescent="0.3">
      <c r="A21" s="61" t="s">
        <v>779</v>
      </c>
      <c r="B21" s="60" t="s">
        <v>778</v>
      </c>
      <c r="C21" s="58">
        <v>54</v>
      </c>
      <c r="D21" s="58">
        <v>0.60827625299999999</v>
      </c>
      <c r="E21" s="53">
        <v>1.1150113999999999E-2</v>
      </c>
      <c r="F21" s="53">
        <v>1.24325E-4</v>
      </c>
      <c r="G21" s="58">
        <v>239</v>
      </c>
      <c r="H21" s="58">
        <v>1</v>
      </c>
      <c r="I21" s="58">
        <v>13</v>
      </c>
      <c r="J21" s="58">
        <v>38</v>
      </c>
      <c r="K21" s="58" t="s">
        <v>23</v>
      </c>
      <c r="L21" s="58">
        <v>1421</v>
      </c>
      <c r="M21" s="59"/>
      <c r="N21" s="58">
        <v>9105</v>
      </c>
      <c r="O21" s="58">
        <v>46</v>
      </c>
      <c r="P21" s="58">
        <v>4</v>
      </c>
      <c r="Q21" s="58">
        <v>12593</v>
      </c>
      <c r="R21" s="58" t="s">
        <v>23</v>
      </c>
      <c r="S21" s="58">
        <v>723</v>
      </c>
      <c r="T21" s="59"/>
      <c r="U21" s="58">
        <v>8410</v>
      </c>
      <c r="V21" s="58">
        <v>39</v>
      </c>
      <c r="W21" s="58">
        <v>3</v>
      </c>
      <c r="X21" s="58">
        <v>4372</v>
      </c>
      <c r="Y21" s="58" t="s">
        <v>23</v>
      </c>
      <c r="Z21" s="58">
        <v>1924</v>
      </c>
      <c r="AE21" s="57"/>
    </row>
    <row r="22" spans="1:31" x14ac:dyDescent="0.3">
      <c r="A22" s="64" t="s">
        <v>777</v>
      </c>
      <c r="B22" s="63" t="s">
        <v>776</v>
      </c>
      <c r="C22" s="53">
        <v>49</v>
      </c>
      <c r="D22" s="53">
        <v>0.64031242399999999</v>
      </c>
      <c r="E22" s="53">
        <v>1.0117696000000001E-2</v>
      </c>
      <c r="F22" s="53">
        <v>1.0236800000000001E-4</v>
      </c>
      <c r="G22" s="53">
        <v>32</v>
      </c>
      <c r="H22" s="53">
        <v>0</v>
      </c>
      <c r="I22" s="53">
        <v>5</v>
      </c>
      <c r="J22" s="53">
        <v>15</v>
      </c>
      <c r="K22" s="53" t="s">
        <v>23</v>
      </c>
      <c r="L22" s="53">
        <v>3267</v>
      </c>
      <c r="M22" s="62"/>
      <c r="N22" s="53">
        <v>215</v>
      </c>
      <c r="O22" s="53">
        <v>-8</v>
      </c>
      <c r="P22" s="53">
        <v>0</v>
      </c>
      <c r="Q22" s="53">
        <v>99</v>
      </c>
      <c r="R22" s="53" t="s">
        <v>23</v>
      </c>
      <c r="S22" s="53">
        <v>2172</v>
      </c>
      <c r="T22" s="62"/>
      <c r="U22" s="53">
        <v>32024</v>
      </c>
      <c r="V22" s="53">
        <v>1</v>
      </c>
      <c r="W22" s="53">
        <v>8</v>
      </c>
      <c r="X22" s="53">
        <v>12246</v>
      </c>
      <c r="Y22" s="53" t="s">
        <v>23</v>
      </c>
      <c r="Z22" s="53">
        <v>2615</v>
      </c>
      <c r="AE22" s="57"/>
    </row>
    <row r="23" spans="1:31" ht="21.6" x14ac:dyDescent="0.3">
      <c r="A23" s="61" t="s">
        <v>775</v>
      </c>
      <c r="B23" s="60" t="s">
        <v>774</v>
      </c>
      <c r="C23" s="58">
        <v>41</v>
      </c>
      <c r="D23" s="58">
        <v>0.360555128</v>
      </c>
      <c r="E23" s="53">
        <v>8.4658270000000004E-3</v>
      </c>
      <c r="F23" s="53">
        <v>7.1670199999999997E-5</v>
      </c>
      <c r="G23" s="58">
        <v>72</v>
      </c>
      <c r="H23" s="58">
        <v>0</v>
      </c>
      <c r="I23" s="58">
        <v>17</v>
      </c>
      <c r="J23" s="58">
        <v>12</v>
      </c>
      <c r="K23" s="58" t="s">
        <v>23</v>
      </c>
      <c r="L23" s="58">
        <v>3417</v>
      </c>
      <c r="M23" s="59"/>
      <c r="N23" s="58">
        <v>5823</v>
      </c>
      <c r="O23" s="58">
        <v>-8</v>
      </c>
      <c r="P23" s="58">
        <v>0</v>
      </c>
      <c r="Q23" s="58">
        <v>3219</v>
      </c>
      <c r="R23" s="58" t="s">
        <v>23</v>
      </c>
      <c r="S23" s="58">
        <v>1809</v>
      </c>
      <c r="T23" s="59"/>
      <c r="U23" s="58">
        <v>20932</v>
      </c>
      <c r="V23" s="58">
        <v>-4</v>
      </c>
      <c r="W23" s="58">
        <v>2</v>
      </c>
      <c r="X23" s="58">
        <v>7325</v>
      </c>
      <c r="Y23" s="58" t="s">
        <v>23</v>
      </c>
      <c r="Z23" s="58">
        <v>2858</v>
      </c>
      <c r="AE23" s="57"/>
    </row>
    <row r="24" spans="1:31" ht="21.6" x14ac:dyDescent="0.3">
      <c r="A24" s="64" t="s">
        <v>773</v>
      </c>
      <c r="B24" s="63" t="s">
        <v>772</v>
      </c>
      <c r="C24" s="53">
        <v>17</v>
      </c>
      <c r="D24" s="53"/>
      <c r="E24" s="53">
        <v>3.510221E-3</v>
      </c>
      <c r="F24" s="53">
        <v>1.2321699999999999E-5</v>
      </c>
      <c r="G24" s="53"/>
      <c r="H24" s="53">
        <v>0</v>
      </c>
      <c r="I24" s="53">
        <v>10</v>
      </c>
      <c r="J24" s="53">
        <v>6</v>
      </c>
      <c r="K24" s="53" t="s">
        <v>23</v>
      </c>
      <c r="L24" s="53">
        <v>2833</v>
      </c>
      <c r="M24" s="62"/>
      <c r="N24" s="53">
        <v>7686</v>
      </c>
      <c r="O24" s="53">
        <v>10</v>
      </c>
      <c r="P24" s="53">
        <v>1</v>
      </c>
      <c r="Q24" s="53">
        <v>4976</v>
      </c>
      <c r="R24" s="53" t="s">
        <v>23</v>
      </c>
      <c r="S24" s="53">
        <v>1545</v>
      </c>
      <c r="T24" s="62"/>
      <c r="U24" s="53">
        <v>85666</v>
      </c>
      <c r="V24" s="53">
        <v>7</v>
      </c>
      <c r="W24" s="53">
        <v>9</v>
      </c>
      <c r="X24" s="53">
        <v>44322</v>
      </c>
      <c r="Y24" s="53" t="s">
        <v>23</v>
      </c>
      <c r="Z24" s="53">
        <v>1933</v>
      </c>
      <c r="AE24" s="57"/>
    </row>
    <row r="25" spans="1:31" ht="21.6" x14ac:dyDescent="0.3">
      <c r="A25" s="61" t="s">
        <v>771</v>
      </c>
      <c r="B25" s="60" t="s">
        <v>770</v>
      </c>
      <c r="C25" s="58">
        <v>1</v>
      </c>
      <c r="D25" s="58"/>
      <c r="E25" s="53">
        <v>2.06484E-4</v>
      </c>
      <c r="F25" s="53">
        <v>4.2635499999999998E-8</v>
      </c>
      <c r="G25" s="58"/>
      <c r="H25" s="58">
        <v>0</v>
      </c>
      <c r="I25" s="58">
        <v>0</v>
      </c>
      <c r="J25" s="58">
        <v>0</v>
      </c>
      <c r="K25" s="58" t="s">
        <v>23</v>
      </c>
      <c r="L25" s="58"/>
      <c r="M25" s="59"/>
      <c r="N25" s="58">
        <v>18417</v>
      </c>
      <c r="O25" s="58">
        <v>-16</v>
      </c>
      <c r="P25" s="58">
        <v>0</v>
      </c>
      <c r="Q25" s="58">
        <v>3113</v>
      </c>
      <c r="R25" s="58" t="s">
        <v>23</v>
      </c>
      <c r="S25" s="58">
        <v>5916</v>
      </c>
      <c r="T25" s="59"/>
      <c r="U25" s="58">
        <v>198858</v>
      </c>
      <c r="V25" s="58">
        <v>-3</v>
      </c>
      <c r="W25" s="58">
        <v>2</v>
      </c>
      <c r="X25" s="58">
        <v>35219</v>
      </c>
      <c r="Y25" s="58" t="s">
        <v>23</v>
      </c>
      <c r="Z25" s="58">
        <v>5646</v>
      </c>
      <c r="AE25" s="57"/>
    </row>
    <row r="26" spans="1:31" ht="21.6" x14ac:dyDescent="0.3">
      <c r="A26" s="64" t="s">
        <v>769</v>
      </c>
      <c r="B26" s="63" t="s">
        <v>768</v>
      </c>
      <c r="C26" s="53">
        <v>0</v>
      </c>
      <c r="D26" s="53"/>
      <c r="E26" s="53">
        <v>0</v>
      </c>
      <c r="F26" s="53">
        <v>0</v>
      </c>
      <c r="G26" s="53"/>
      <c r="H26" s="53">
        <v>0</v>
      </c>
      <c r="I26" s="53">
        <v>17</v>
      </c>
      <c r="J26" s="53"/>
      <c r="K26" s="53"/>
      <c r="L26" s="53"/>
      <c r="M26" s="62"/>
      <c r="N26" s="53">
        <v>177</v>
      </c>
      <c r="O26" s="53">
        <v>-3</v>
      </c>
      <c r="P26" s="53">
        <v>0</v>
      </c>
      <c r="Q26" s="53">
        <v>85</v>
      </c>
      <c r="R26" s="53"/>
      <c r="S26" s="53">
        <v>2082</v>
      </c>
      <c r="T26" s="62"/>
      <c r="U26" s="53">
        <v>43056</v>
      </c>
      <c r="V26" s="53">
        <v>5</v>
      </c>
      <c r="W26" s="53">
        <v>6</v>
      </c>
      <c r="X26" s="53">
        <v>24492</v>
      </c>
      <c r="Y26" s="53"/>
      <c r="Z26" s="53">
        <v>1758</v>
      </c>
      <c r="AE26" s="57"/>
    </row>
    <row r="27" spans="1:31" x14ac:dyDescent="0.3">
      <c r="A27" s="61" t="s">
        <v>767</v>
      </c>
      <c r="B27" s="60" t="s">
        <v>766</v>
      </c>
      <c r="C27" s="58">
        <v>0</v>
      </c>
      <c r="D27" s="58"/>
      <c r="E27" s="53">
        <v>0</v>
      </c>
      <c r="F27" s="53">
        <v>0</v>
      </c>
      <c r="G27" s="58"/>
      <c r="H27" s="58">
        <v>0</v>
      </c>
      <c r="I27" s="58">
        <v>18</v>
      </c>
      <c r="J27" s="58"/>
      <c r="K27" s="58"/>
      <c r="L27" s="58"/>
      <c r="M27" s="59"/>
      <c r="N27" s="58">
        <v>2180</v>
      </c>
      <c r="O27" s="58">
        <v>9</v>
      </c>
      <c r="P27" s="58">
        <v>1</v>
      </c>
      <c r="Q27" s="58">
        <v>944</v>
      </c>
      <c r="R27" s="58" t="s">
        <v>23</v>
      </c>
      <c r="S27" s="58">
        <v>2309</v>
      </c>
      <c r="T27" s="59"/>
      <c r="U27" s="58">
        <v>7327</v>
      </c>
      <c r="V27" s="58">
        <v>0</v>
      </c>
      <c r="W27" s="58">
        <v>3</v>
      </c>
      <c r="X27" s="58">
        <v>3883</v>
      </c>
      <c r="Y27" s="58" t="s">
        <v>23</v>
      </c>
      <c r="Z27" s="58">
        <v>1887</v>
      </c>
      <c r="AE27" s="57"/>
    </row>
    <row r="28" spans="1:31" ht="21.6" x14ac:dyDescent="0.3">
      <c r="A28" s="64" t="s">
        <v>765</v>
      </c>
      <c r="B28" s="63" t="s">
        <v>764</v>
      </c>
      <c r="C28" s="53">
        <v>0</v>
      </c>
      <c r="D28" s="53"/>
      <c r="E28" s="53">
        <v>0</v>
      </c>
      <c r="F28" s="53">
        <v>0</v>
      </c>
      <c r="G28" s="53"/>
      <c r="H28" s="53">
        <v>0</v>
      </c>
      <c r="I28" s="53">
        <v>40</v>
      </c>
      <c r="J28" s="53"/>
      <c r="K28" s="53"/>
      <c r="L28" s="53"/>
      <c r="M28" s="62"/>
      <c r="N28" s="53">
        <v>18</v>
      </c>
      <c r="O28" s="53">
        <v>-10</v>
      </c>
      <c r="P28" s="53">
        <v>0</v>
      </c>
      <c r="Q28" s="53">
        <v>17</v>
      </c>
      <c r="R28" s="53" t="s">
        <v>23</v>
      </c>
      <c r="S28" s="53">
        <v>1059</v>
      </c>
      <c r="T28" s="62"/>
      <c r="U28" s="53">
        <v>5268</v>
      </c>
      <c r="V28" s="53">
        <v>-8</v>
      </c>
      <c r="W28" s="53">
        <v>3</v>
      </c>
      <c r="X28" s="53">
        <v>4948</v>
      </c>
      <c r="Y28" s="53" t="s">
        <v>23</v>
      </c>
      <c r="Z28" s="53">
        <v>1065</v>
      </c>
      <c r="AE28" s="57"/>
    </row>
    <row r="29" spans="1:31" ht="21.6" x14ac:dyDescent="0.3">
      <c r="A29" s="61" t="s">
        <v>763</v>
      </c>
      <c r="B29" s="60" t="s">
        <v>762</v>
      </c>
      <c r="C29" s="58">
        <v>0</v>
      </c>
      <c r="D29" s="58"/>
      <c r="E29" s="53">
        <v>0</v>
      </c>
      <c r="F29" s="53">
        <v>0</v>
      </c>
      <c r="G29" s="58"/>
      <c r="H29" s="58">
        <v>0</v>
      </c>
      <c r="I29" s="58">
        <v>14</v>
      </c>
      <c r="J29" s="58"/>
      <c r="K29" s="58"/>
      <c r="L29" s="58"/>
      <c r="M29" s="59"/>
      <c r="N29" s="58">
        <v>7</v>
      </c>
      <c r="O29" s="58">
        <v>-24</v>
      </c>
      <c r="P29" s="58">
        <v>0</v>
      </c>
      <c r="Q29" s="58">
        <v>3</v>
      </c>
      <c r="R29" s="58" t="s">
        <v>23</v>
      </c>
      <c r="S29" s="58">
        <v>2333</v>
      </c>
      <c r="T29" s="59"/>
      <c r="U29" s="58">
        <v>6857</v>
      </c>
      <c r="V29" s="58">
        <v>22</v>
      </c>
      <c r="W29" s="58">
        <v>1</v>
      </c>
      <c r="X29" s="58">
        <v>2098</v>
      </c>
      <c r="Y29" s="58" t="s">
        <v>23</v>
      </c>
      <c r="Z29" s="58">
        <v>3268</v>
      </c>
      <c r="AE29" s="57"/>
    </row>
    <row r="30" spans="1:31" x14ac:dyDescent="0.3">
      <c r="A30" s="56" t="s">
        <v>761</v>
      </c>
      <c r="B30" s="55" t="s">
        <v>760</v>
      </c>
      <c r="C30" s="51">
        <v>0</v>
      </c>
      <c r="D30" s="54"/>
      <c r="E30" s="53">
        <v>0</v>
      </c>
      <c r="F30" s="53">
        <v>0</v>
      </c>
      <c r="G30" s="51"/>
      <c r="H30" s="51">
        <v>0</v>
      </c>
      <c r="I30" s="51">
        <v>0</v>
      </c>
      <c r="J30" s="51"/>
      <c r="K30" s="51"/>
      <c r="L30" s="51"/>
      <c r="M30" s="52"/>
      <c r="N30" s="51">
        <v>26048</v>
      </c>
      <c r="O30" s="51">
        <v>10</v>
      </c>
      <c r="P30" s="51">
        <v>0</v>
      </c>
      <c r="Q30" s="51">
        <v>8222</v>
      </c>
      <c r="R30" s="51" t="s">
        <v>23</v>
      </c>
      <c r="S30" s="51">
        <v>3168</v>
      </c>
      <c r="T30" s="52"/>
      <c r="U30" s="51">
        <v>149410</v>
      </c>
      <c r="V30" s="51">
        <v>10</v>
      </c>
      <c r="W30" s="51">
        <v>3</v>
      </c>
      <c r="X30" s="51">
        <v>35148</v>
      </c>
      <c r="Y30" s="51" t="s">
        <v>23</v>
      </c>
      <c r="Z30" s="51">
        <v>4251</v>
      </c>
      <c r="AA30" s="50"/>
      <c r="AB30" s="50"/>
      <c r="AC30" s="50"/>
      <c r="AD30" s="50"/>
      <c r="AE30" s="49"/>
    </row>
    <row r="31" spans="1:31" x14ac:dyDescent="0.3">
      <c r="C31" s="45">
        <v>4843</v>
      </c>
      <c r="F31" s="48">
        <v>0.285267241</v>
      </c>
    </row>
    <row r="32" spans="1:31" x14ac:dyDescent="0.3">
      <c r="E32" s="47" t="s">
        <v>426</v>
      </c>
      <c r="F32" s="46">
        <v>0.53410414799999995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://comtrade.un.org/" xr:uid="{DEFD370C-2A91-40AF-89C0-F99E1C026FC5}"/>
  </hyperlinks>
  <pageMargins left="0.75" right="0.75" top="1" bottom="1" header="0.5" footer="0.5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D8EB-EE2E-4D61-AEBB-4B61516768AB}">
  <dimension ref="A1:AE65"/>
  <sheetViews>
    <sheetView showGridLines="0" topLeftCell="A17" workbookViewId="0">
      <selection sqref="A1:I1"/>
    </sheetView>
  </sheetViews>
  <sheetFormatPr defaultRowHeight="14.4" x14ac:dyDescent="0.3"/>
  <cols>
    <col min="1" max="2" width="34.88671875" style="45" customWidth="1"/>
    <col min="3" max="6" width="18.6640625" style="45" customWidth="1"/>
    <col min="7" max="7" width="33" style="45" customWidth="1"/>
    <col min="8" max="8" width="21.88671875" style="45" customWidth="1"/>
    <col min="9" max="9" width="33.5546875" style="45" customWidth="1"/>
    <col min="10" max="10" width="17.33203125" style="45" customWidth="1"/>
    <col min="11" max="11" width="9.109375" style="45" customWidth="1"/>
    <col min="12" max="12" width="14.109375" style="45" customWidth="1"/>
    <col min="13" max="13" width="8.88671875" style="45"/>
    <col min="14" max="14" width="18.6640625" style="45" customWidth="1"/>
    <col min="15" max="15" width="33" style="45" customWidth="1"/>
    <col min="16" max="16" width="16.6640625" style="45" customWidth="1"/>
    <col min="17" max="17" width="17.33203125" style="45" customWidth="1"/>
    <col min="18" max="18" width="9.109375" style="45" customWidth="1"/>
    <col min="19" max="19" width="14.109375" style="45" customWidth="1"/>
    <col min="20" max="20" width="8.88671875" style="45"/>
    <col min="21" max="21" width="18.6640625" style="45" customWidth="1"/>
    <col min="22" max="22" width="33" style="45" customWidth="1"/>
    <col min="23" max="23" width="16.88671875" style="45" customWidth="1"/>
    <col min="24" max="24" width="17.33203125" style="45" customWidth="1"/>
    <col min="25" max="25" width="9.109375" style="45" customWidth="1"/>
    <col min="26" max="26" width="14.109375" style="45" customWidth="1"/>
    <col min="27" max="16384" width="8.88671875" style="45"/>
  </cols>
  <sheetData>
    <row r="1" spans="1:3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31" x14ac:dyDescent="0.3">
      <c r="A2" s="82" t="s">
        <v>906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79"/>
    </row>
    <row r="4" spans="1:31" ht="28.8" x14ac:dyDescent="0.3">
      <c r="A4" s="81" t="s">
        <v>2</v>
      </c>
    </row>
    <row r="5" spans="1:31" ht="27.6" x14ac:dyDescent="0.3">
      <c r="A5" s="80" t="s">
        <v>3</v>
      </c>
    </row>
    <row r="6" spans="1:31" ht="27.6" x14ac:dyDescent="0.3">
      <c r="A6" s="80" t="s">
        <v>4</v>
      </c>
    </row>
    <row r="7" spans="1:31" x14ac:dyDescent="0.3">
      <c r="A7" s="79"/>
    </row>
    <row r="8" spans="1:31" x14ac:dyDescent="0.3">
      <c r="A8" s="79"/>
    </row>
    <row r="9" spans="1:31" x14ac:dyDescent="0.3">
      <c r="A9" s="78" t="s">
        <v>5</v>
      </c>
      <c r="B9" s="77" t="s">
        <v>6</v>
      </c>
      <c r="C9" s="76" t="s">
        <v>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4"/>
    </row>
    <row r="10" spans="1:31" x14ac:dyDescent="0.3">
      <c r="A10" s="73"/>
      <c r="B10" s="72"/>
      <c r="C10" s="71" t="s">
        <v>8</v>
      </c>
      <c r="D10" s="70"/>
      <c r="E10" s="70"/>
      <c r="F10" s="70"/>
      <c r="G10" s="70"/>
      <c r="H10" s="70"/>
      <c r="I10" s="70"/>
      <c r="J10" s="70"/>
      <c r="K10" s="70"/>
      <c r="L10" s="69"/>
      <c r="M10" s="71" t="s">
        <v>9</v>
      </c>
      <c r="N10" s="70"/>
      <c r="O10" s="70"/>
      <c r="P10" s="70"/>
      <c r="Q10" s="70"/>
      <c r="R10" s="70"/>
      <c r="S10" s="69"/>
      <c r="T10" s="71" t="s">
        <v>10</v>
      </c>
      <c r="U10" s="70"/>
      <c r="V10" s="70"/>
      <c r="W10" s="70"/>
      <c r="X10" s="70"/>
      <c r="Y10" s="70"/>
      <c r="Z10" s="69"/>
      <c r="AE10" s="57"/>
    </row>
    <row r="11" spans="1:31" x14ac:dyDescent="0.3">
      <c r="A11" s="68"/>
      <c r="B11" s="67"/>
      <c r="C11" s="66" t="s">
        <v>11</v>
      </c>
      <c r="D11" s="66" t="s">
        <v>800</v>
      </c>
      <c r="E11" s="66" t="s">
        <v>799</v>
      </c>
      <c r="F11" s="66" t="s">
        <v>798</v>
      </c>
      <c r="G11" s="66" t="s">
        <v>12</v>
      </c>
      <c r="H11" s="66" t="s">
        <v>13</v>
      </c>
      <c r="I11" s="66" t="s">
        <v>14</v>
      </c>
      <c r="J11" s="66" t="s">
        <v>15</v>
      </c>
      <c r="K11" s="66" t="s">
        <v>16</v>
      </c>
      <c r="L11" s="66" t="s">
        <v>17</v>
      </c>
      <c r="M11" s="66"/>
      <c r="N11" s="66" t="s">
        <v>11</v>
      </c>
      <c r="O11" s="66" t="s">
        <v>12</v>
      </c>
      <c r="P11" s="66" t="s">
        <v>19</v>
      </c>
      <c r="Q11" s="66" t="s">
        <v>15</v>
      </c>
      <c r="R11" s="66" t="s">
        <v>16</v>
      </c>
      <c r="S11" s="66" t="s">
        <v>17</v>
      </c>
      <c r="T11" s="66"/>
      <c r="U11" s="66" t="s">
        <v>11</v>
      </c>
      <c r="V11" s="66" t="s">
        <v>12</v>
      </c>
      <c r="W11" s="66" t="s">
        <v>20</v>
      </c>
      <c r="X11" s="66" t="s">
        <v>15</v>
      </c>
      <c r="Y11" s="66" t="s">
        <v>16</v>
      </c>
      <c r="Z11" s="66" t="s">
        <v>17</v>
      </c>
      <c r="AE11" s="57"/>
    </row>
    <row r="12" spans="1:31" ht="21.6" x14ac:dyDescent="0.3">
      <c r="A12" s="64" t="s">
        <v>905</v>
      </c>
      <c r="B12" s="63" t="s">
        <v>904</v>
      </c>
      <c r="C12" s="53">
        <v>51148</v>
      </c>
      <c r="D12" s="53">
        <f>SQRT(0.07)</f>
        <v>0.26457513110645908</v>
      </c>
      <c r="E12" s="53">
        <v>0.71333138100000004</v>
      </c>
      <c r="F12" s="53">
        <v>0.508841659</v>
      </c>
      <c r="G12" s="53">
        <v>17</v>
      </c>
      <c r="H12" s="53">
        <v>16</v>
      </c>
      <c r="I12" s="53">
        <v>12</v>
      </c>
      <c r="J12" s="53">
        <v>35384</v>
      </c>
      <c r="K12" s="53" t="s">
        <v>23</v>
      </c>
      <c r="L12" s="53">
        <v>1446</v>
      </c>
      <c r="M12" s="62"/>
      <c r="N12" s="53">
        <v>44746</v>
      </c>
      <c r="O12" s="53">
        <v>5</v>
      </c>
      <c r="P12" s="53">
        <v>1</v>
      </c>
      <c r="Q12" s="53">
        <v>34060</v>
      </c>
      <c r="R12" s="53" t="s">
        <v>23</v>
      </c>
      <c r="S12" s="53">
        <v>1314</v>
      </c>
      <c r="T12" s="62"/>
      <c r="U12" s="53">
        <v>322726</v>
      </c>
      <c r="V12" s="53">
        <v>10</v>
      </c>
      <c r="W12" s="53">
        <v>6</v>
      </c>
      <c r="X12" s="53">
        <v>205114</v>
      </c>
      <c r="Y12" s="53" t="s">
        <v>23</v>
      </c>
      <c r="Z12" s="53">
        <v>1573</v>
      </c>
      <c r="AE12" s="57"/>
    </row>
    <row r="13" spans="1:31" ht="21.6" x14ac:dyDescent="0.3">
      <c r="A13" s="61" t="s">
        <v>903</v>
      </c>
      <c r="B13" s="60" t="s">
        <v>902</v>
      </c>
      <c r="C13" s="58">
        <v>6319</v>
      </c>
      <c r="D13" s="58">
        <v>0.3</v>
      </c>
      <c r="E13" s="53">
        <v>8.8127414000000001E-2</v>
      </c>
      <c r="F13" s="53">
        <v>7.7664409999999998E-3</v>
      </c>
      <c r="G13" s="58">
        <v>12</v>
      </c>
      <c r="H13" s="58">
        <v>5</v>
      </c>
      <c r="I13" s="58">
        <v>27</v>
      </c>
      <c r="J13" s="58">
        <v>4464</v>
      </c>
      <c r="K13" s="58" t="s">
        <v>23</v>
      </c>
      <c r="L13" s="58">
        <v>1416</v>
      </c>
      <c r="M13" s="59"/>
      <c r="N13" s="58">
        <v>209881</v>
      </c>
      <c r="O13" s="58">
        <v>9</v>
      </c>
      <c r="P13" s="58">
        <v>6</v>
      </c>
      <c r="Q13" s="58">
        <v>158911</v>
      </c>
      <c r="R13" s="58" t="s">
        <v>23</v>
      </c>
      <c r="S13" s="58">
        <v>1321</v>
      </c>
      <c r="T13" s="59"/>
      <c r="U13" s="58">
        <v>134190</v>
      </c>
      <c r="V13" s="58">
        <v>5</v>
      </c>
      <c r="W13" s="58">
        <v>4</v>
      </c>
      <c r="X13" s="58">
        <v>70543</v>
      </c>
      <c r="Y13" s="58" t="s">
        <v>23</v>
      </c>
      <c r="Z13" s="58">
        <v>1902</v>
      </c>
      <c r="AE13" s="57"/>
    </row>
    <row r="14" spans="1:31" ht="21.6" x14ac:dyDescent="0.3">
      <c r="A14" s="64" t="s">
        <v>901</v>
      </c>
      <c r="B14" s="65" t="s">
        <v>900</v>
      </c>
      <c r="C14" s="53">
        <v>5832</v>
      </c>
      <c r="D14" s="53"/>
      <c r="E14" s="53">
        <v>8.1335509E-2</v>
      </c>
      <c r="F14" s="53">
        <v>6.6154650000000001E-3</v>
      </c>
      <c r="G14" s="53">
        <v>-8</v>
      </c>
      <c r="H14" s="53">
        <v>11</v>
      </c>
      <c r="I14" s="53">
        <v>14</v>
      </c>
      <c r="J14" s="53">
        <v>4157</v>
      </c>
      <c r="K14" s="53" t="s">
        <v>23</v>
      </c>
      <c r="L14" s="53">
        <v>1403</v>
      </c>
      <c r="M14" s="62"/>
      <c r="N14" s="53">
        <v>126091</v>
      </c>
      <c r="O14" s="53">
        <v>1</v>
      </c>
      <c r="P14" s="53">
        <v>16</v>
      </c>
      <c r="Q14" s="53">
        <v>122548</v>
      </c>
      <c r="R14" s="53" t="s">
        <v>23</v>
      </c>
      <c r="S14" s="53">
        <v>1029</v>
      </c>
      <c r="T14" s="62"/>
      <c r="U14" s="53">
        <v>51224</v>
      </c>
      <c r="V14" s="53">
        <v>-2</v>
      </c>
      <c r="W14" s="53">
        <v>6</v>
      </c>
      <c r="X14" s="53">
        <v>42331</v>
      </c>
      <c r="Y14" s="53" t="s">
        <v>23</v>
      </c>
      <c r="Z14" s="53">
        <v>1210</v>
      </c>
      <c r="AE14" s="57"/>
    </row>
    <row r="15" spans="1:31" ht="21.6" x14ac:dyDescent="0.3">
      <c r="A15" s="61" t="s">
        <v>899</v>
      </c>
      <c r="B15" s="65" t="s">
        <v>898</v>
      </c>
      <c r="C15" s="58">
        <v>2931</v>
      </c>
      <c r="D15" s="58"/>
      <c r="E15" s="53">
        <v>4.0876951000000002E-2</v>
      </c>
      <c r="F15" s="53">
        <v>1.670925E-3</v>
      </c>
      <c r="G15" s="58">
        <v>-6</v>
      </c>
      <c r="H15" s="58">
        <v>1</v>
      </c>
      <c r="I15" s="58">
        <v>21</v>
      </c>
      <c r="J15" s="58">
        <v>660</v>
      </c>
      <c r="K15" s="58" t="s">
        <v>23</v>
      </c>
      <c r="L15" s="58">
        <v>4441</v>
      </c>
      <c r="M15" s="59"/>
      <c r="N15" s="58">
        <v>11844</v>
      </c>
      <c r="O15" s="58">
        <v>13</v>
      </c>
      <c r="P15" s="58">
        <v>0</v>
      </c>
      <c r="Q15" s="58">
        <v>4176</v>
      </c>
      <c r="R15" s="58" t="s">
        <v>23</v>
      </c>
      <c r="S15" s="58">
        <v>2836</v>
      </c>
      <c r="T15" s="59"/>
      <c r="U15" s="58">
        <v>274909</v>
      </c>
      <c r="V15" s="58">
        <v>11</v>
      </c>
      <c r="W15" s="58">
        <v>7</v>
      </c>
      <c r="X15" s="58">
        <v>91548</v>
      </c>
      <c r="Y15" s="58" t="s">
        <v>23</v>
      </c>
      <c r="Z15" s="58">
        <v>3003</v>
      </c>
      <c r="AE15" s="57"/>
    </row>
    <row r="16" spans="1:31" ht="21.6" x14ac:dyDescent="0.3">
      <c r="A16" s="64" t="s">
        <v>897</v>
      </c>
      <c r="B16" s="63" t="s">
        <v>896</v>
      </c>
      <c r="C16" s="53">
        <v>1478</v>
      </c>
      <c r="D16" s="53">
        <v>0.33166247900000001</v>
      </c>
      <c r="E16" s="53">
        <v>2.0612806000000001E-2</v>
      </c>
      <c r="F16" s="53">
        <v>4.24888E-4</v>
      </c>
      <c r="G16" s="53">
        <v>71</v>
      </c>
      <c r="H16" s="53">
        <v>2</v>
      </c>
      <c r="I16" s="53">
        <v>10</v>
      </c>
      <c r="J16" s="53">
        <v>735</v>
      </c>
      <c r="K16" s="53" t="s">
        <v>23</v>
      </c>
      <c r="L16" s="53">
        <v>2011</v>
      </c>
      <c r="M16" s="62"/>
      <c r="N16" s="53">
        <v>77255</v>
      </c>
      <c r="O16" s="53">
        <v>8</v>
      </c>
      <c r="P16" s="53">
        <v>5</v>
      </c>
      <c r="Q16" s="53">
        <v>52564</v>
      </c>
      <c r="R16" s="53" t="s">
        <v>23</v>
      </c>
      <c r="S16" s="53">
        <v>1470</v>
      </c>
      <c r="T16" s="62"/>
      <c r="U16" s="53">
        <v>61921</v>
      </c>
      <c r="V16" s="53">
        <v>4</v>
      </c>
      <c r="W16" s="53">
        <v>3</v>
      </c>
      <c r="X16" s="53">
        <v>33229</v>
      </c>
      <c r="Y16" s="53" t="s">
        <v>23</v>
      </c>
      <c r="Z16" s="53">
        <v>1863</v>
      </c>
      <c r="AE16" s="57"/>
    </row>
    <row r="17" spans="1:31" ht="21.6" x14ac:dyDescent="0.3">
      <c r="A17" s="61" t="s">
        <v>895</v>
      </c>
      <c r="B17" s="60" t="s">
        <v>894</v>
      </c>
      <c r="C17" s="58">
        <v>1356</v>
      </c>
      <c r="D17" s="58">
        <f>SQRT(0.11)</f>
        <v>0.33166247903553997</v>
      </c>
      <c r="E17" s="53">
        <v>1.8911343000000001E-2</v>
      </c>
      <c r="F17" s="53">
        <v>3.5763899999999998E-4</v>
      </c>
      <c r="G17" s="58">
        <v>92</v>
      </c>
      <c r="H17" s="58">
        <v>1</v>
      </c>
      <c r="I17" s="58">
        <v>11</v>
      </c>
      <c r="J17" s="58">
        <v>447</v>
      </c>
      <c r="K17" s="58" t="s">
        <v>23</v>
      </c>
      <c r="L17" s="58">
        <v>3034</v>
      </c>
      <c r="M17" s="59"/>
      <c r="N17" s="58">
        <v>41966</v>
      </c>
      <c r="O17" s="58">
        <v>3</v>
      </c>
      <c r="P17" s="58">
        <v>1</v>
      </c>
      <c r="Q17" s="58">
        <v>20297</v>
      </c>
      <c r="R17" s="58" t="s">
        <v>23</v>
      </c>
      <c r="S17" s="58">
        <v>2068</v>
      </c>
      <c r="T17" s="59"/>
      <c r="U17" s="58">
        <v>110165</v>
      </c>
      <c r="V17" s="58">
        <v>10</v>
      </c>
      <c r="W17" s="58">
        <v>3</v>
      </c>
      <c r="X17" s="58">
        <v>41950</v>
      </c>
      <c r="Y17" s="58" t="s">
        <v>23</v>
      </c>
      <c r="Z17" s="58">
        <v>2626</v>
      </c>
      <c r="AE17" s="57"/>
    </row>
    <row r="18" spans="1:31" ht="21.6" x14ac:dyDescent="0.3">
      <c r="A18" s="64" t="s">
        <v>893</v>
      </c>
      <c r="B18" s="63" t="s">
        <v>892</v>
      </c>
      <c r="C18" s="53">
        <v>1003</v>
      </c>
      <c r="D18" s="53">
        <f>SQRT(0.13)</f>
        <v>0.36055512754639896</v>
      </c>
      <c r="E18" s="53">
        <v>1.3988257E-2</v>
      </c>
      <c r="F18" s="53">
        <v>1.9567099999999999E-4</v>
      </c>
      <c r="G18" s="53">
        <v>6</v>
      </c>
      <c r="H18" s="53">
        <v>4</v>
      </c>
      <c r="I18" s="53">
        <v>8</v>
      </c>
      <c r="J18" s="53">
        <v>439</v>
      </c>
      <c r="K18" s="53" t="s">
        <v>23</v>
      </c>
      <c r="L18" s="53">
        <v>2285</v>
      </c>
      <c r="M18" s="62"/>
      <c r="N18" s="53">
        <v>83804</v>
      </c>
      <c r="O18" s="53">
        <v>18</v>
      </c>
      <c r="P18" s="53">
        <v>4</v>
      </c>
      <c r="Q18" s="53">
        <v>41201</v>
      </c>
      <c r="R18" s="53" t="s">
        <v>23</v>
      </c>
      <c r="S18" s="53">
        <v>2034</v>
      </c>
      <c r="T18" s="62"/>
      <c r="U18" s="53">
        <v>27794</v>
      </c>
      <c r="V18" s="53">
        <v>-8</v>
      </c>
      <c r="W18" s="53">
        <v>2</v>
      </c>
      <c r="X18" s="53">
        <v>9871</v>
      </c>
      <c r="Y18" s="53" t="s">
        <v>23</v>
      </c>
      <c r="Z18" s="53">
        <v>2816</v>
      </c>
      <c r="AE18" s="57"/>
    </row>
    <row r="19" spans="1:31" ht="21.6" x14ac:dyDescent="0.3">
      <c r="A19" s="61" t="s">
        <v>891</v>
      </c>
      <c r="B19" s="60" t="s">
        <v>890</v>
      </c>
      <c r="C19" s="58">
        <v>691</v>
      </c>
      <c r="D19" s="58">
        <f>SQRT(0.19)</f>
        <v>0.43588989435406733</v>
      </c>
      <c r="E19" s="53">
        <v>9.6369750000000007E-3</v>
      </c>
      <c r="F19" s="53">
        <v>9.2871300000000006E-5</v>
      </c>
      <c r="G19" s="58">
        <v>31</v>
      </c>
      <c r="H19" s="58">
        <v>0</v>
      </c>
      <c r="I19" s="58">
        <v>3</v>
      </c>
      <c r="J19" s="58">
        <v>178</v>
      </c>
      <c r="K19" s="58" t="s">
        <v>23</v>
      </c>
      <c r="L19" s="58">
        <v>3882</v>
      </c>
      <c r="M19" s="59"/>
      <c r="N19" s="58">
        <v>103936</v>
      </c>
      <c r="O19" s="58">
        <v>9</v>
      </c>
      <c r="P19" s="58">
        <v>2</v>
      </c>
      <c r="Q19" s="58">
        <v>46351</v>
      </c>
      <c r="R19" s="58" t="s">
        <v>23</v>
      </c>
      <c r="S19" s="58">
        <v>2242</v>
      </c>
      <c r="T19" s="59"/>
      <c r="U19" s="58">
        <v>161180</v>
      </c>
      <c r="V19" s="58">
        <v>3</v>
      </c>
      <c r="W19" s="58">
        <v>3</v>
      </c>
      <c r="X19" s="58">
        <v>23490</v>
      </c>
      <c r="Y19" s="58" t="s">
        <v>23</v>
      </c>
      <c r="Z19" s="58">
        <v>6862</v>
      </c>
      <c r="AE19" s="57"/>
    </row>
    <row r="20" spans="1:31" ht="21.6" x14ac:dyDescent="0.3">
      <c r="A20" s="64" t="s">
        <v>889</v>
      </c>
      <c r="B20" s="63" t="s">
        <v>888</v>
      </c>
      <c r="C20" s="53">
        <v>251</v>
      </c>
      <c r="D20" s="53">
        <f>SQRT(0.13)</f>
        <v>0.36055512754639896</v>
      </c>
      <c r="E20" s="53">
        <v>3.5005510000000002E-3</v>
      </c>
      <c r="F20" s="53">
        <v>1.22539E-5</v>
      </c>
      <c r="G20" s="53">
        <v>268</v>
      </c>
      <c r="H20" s="53">
        <v>1</v>
      </c>
      <c r="I20" s="53">
        <v>9</v>
      </c>
      <c r="J20" s="53">
        <v>86</v>
      </c>
      <c r="K20" s="53" t="s">
        <v>23</v>
      </c>
      <c r="L20" s="53">
        <v>2919</v>
      </c>
      <c r="M20" s="62"/>
      <c r="N20" s="53">
        <v>1203</v>
      </c>
      <c r="O20" s="53">
        <v>11</v>
      </c>
      <c r="P20" s="53">
        <v>0</v>
      </c>
      <c r="Q20" s="53">
        <v>284</v>
      </c>
      <c r="R20" s="53" t="s">
        <v>23</v>
      </c>
      <c r="S20" s="53">
        <v>4236</v>
      </c>
      <c r="T20" s="62"/>
      <c r="U20" s="53">
        <v>42958</v>
      </c>
      <c r="V20" s="53">
        <v>-1</v>
      </c>
      <c r="W20" s="53">
        <v>4</v>
      </c>
      <c r="X20" s="53">
        <v>13611</v>
      </c>
      <c r="Y20" s="53" t="s">
        <v>23</v>
      </c>
      <c r="Z20" s="53">
        <v>3156</v>
      </c>
      <c r="AE20" s="57"/>
    </row>
    <row r="21" spans="1:31" ht="21.6" x14ac:dyDescent="0.3">
      <c r="A21" s="61" t="s">
        <v>887</v>
      </c>
      <c r="B21" s="60" t="s">
        <v>886</v>
      </c>
      <c r="C21" s="58">
        <v>163</v>
      </c>
      <c r="D21" s="58">
        <f>SQRT(0.21)</f>
        <v>0.45825756949558399</v>
      </c>
      <c r="E21" s="53">
        <v>2.2732659999999999E-3</v>
      </c>
      <c r="F21" s="53">
        <v>5.1677399999999999E-6</v>
      </c>
      <c r="G21" s="58"/>
      <c r="H21" s="58">
        <v>1</v>
      </c>
      <c r="I21" s="58">
        <v>14</v>
      </c>
      <c r="J21" s="58">
        <v>43</v>
      </c>
      <c r="K21" s="58" t="s">
        <v>23</v>
      </c>
      <c r="L21" s="58">
        <v>3791</v>
      </c>
      <c r="M21" s="59"/>
      <c r="N21" s="58">
        <v>1529</v>
      </c>
      <c r="O21" s="58">
        <v>36</v>
      </c>
      <c r="P21" s="58">
        <v>0</v>
      </c>
      <c r="Q21" s="58">
        <v>607</v>
      </c>
      <c r="R21" s="58" t="s">
        <v>23</v>
      </c>
      <c r="S21" s="58">
        <v>2519</v>
      </c>
      <c r="T21" s="59"/>
      <c r="U21" s="58">
        <v>31335</v>
      </c>
      <c r="V21" s="58">
        <v>18</v>
      </c>
      <c r="W21" s="58">
        <v>6</v>
      </c>
      <c r="X21" s="58">
        <v>14328</v>
      </c>
      <c r="Y21" s="58" t="s">
        <v>23</v>
      </c>
      <c r="Z21" s="58">
        <v>2187</v>
      </c>
      <c r="AE21" s="57"/>
    </row>
    <row r="22" spans="1:31" ht="21.6" x14ac:dyDescent="0.3">
      <c r="A22" s="64" t="s">
        <v>885</v>
      </c>
      <c r="B22" s="63" t="s">
        <v>884</v>
      </c>
      <c r="C22" s="53">
        <v>117</v>
      </c>
      <c r="D22" s="53">
        <f>SQRT(0.27)</f>
        <v>0.51961524227066325</v>
      </c>
      <c r="E22" s="53">
        <v>1.631731E-3</v>
      </c>
      <c r="F22" s="53">
        <v>2.66255E-6</v>
      </c>
      <c r="G22" s="53">
        <v>46</v>
      </c>
      <c r="H22" s="53">
        <v>0</v>
      </c>
      <c r="I22" s="53">
        <v>13</v>
      </c>
      <c r="J22" s="53">
        <v>31</v>
      </c>
      <c r="K22" s="53" t="s">
        <v>23</v>
      </c>
      <c r="L22" s="53">
        <v>3774</v>
      </c>
      <c r="M22" s="62"/>
      <c r="N22" s="53">
        <v>55830</v>
      </c>
      <c r="O22" s="53">
        <v>22</v>
      </c>
      <c r="P22" s="53">
        <v>3</v>
      </c>
      <c r="Q22" s="53">
        <v>26897</v>
      </c>
      <c r="R22" s="53" t="s">
        <v>23</v>
      </c>
      <c r="S22" s="53">
        <v>2076</v>
      </c>
      <c r="T22" s="62"/>
      <c r="U22" s="53">
        <v>69702</v>
      </c>
      <c r="V22" s="53">
        <v>9</v>
      </c>
      <c r="W22" s="53">
        <v>4</v>
      </c>
      <c r="X22" s="53">
        <v>32219</v>
      </c>
      <c r="Y22" s="53" t="s">
        <v>23</v>
      </c>
      <c r="Z22" s="53">
        <v>2163</v>
      </c>
      <c r="AE22" s="57"/>
    </row>
    <row r="23" spans="1:31" ht="21.6" x14ac:dyDescent="0.3">
      <c r="A23" s="61" t="s">
        <v>883</v>
      </c>
      <c r="B23" s="60" t="s">
        <v>882</v>
      </c>
      <c r="C23" s="58">
        <v>107</v>
      </c>
      <c r="D23" s="58">
        <f>SQRT(0.3)</f>
        <v>0.54772255750516607</v>
      </c>
      <c r="E23" s="53">
        <v>1.492267E-3</v>
      </c>
      <c r="F23" s="53">
        <v>2.22686E-6</v>
      </c>
      <c r="G23" s="58"/>
      <c r="H23" s="58">
        <v>0</v>
      </c>
      <c r="I23" s="58">
        <v>19</v>
      </c>
      <c r="J23" s="58">
        <v>66</v>
      </c>
      <c r="K23" s="58" t="s">
        <v>23</v>
      </c>
      <c r="L23" s="58">
        <v>1621</v>
      </c>
      <c r="M23" s="59"/>
      <c r="N23" s="58">
        <v>1041</v>
      </c>
      <c r="O23" s="58">
        <v>-7</v>
      </c>
      <c r="P23" s="58">
        <v>0</v>
      </c>
      <c r="Q23" s="58">
        <v>1056</v>
      </c>
      <c r="R23" s="58" t="s">
        <v>23</v>
      </c>
      <c r="S23" s="58">
        <v>986</v>
      </c>
      <c r="T23" s="59"/>
      <c r="U23" s="58">
        <v>62026</v>
      </c>
      <c r="V23" s="58">
        <v>-4</v>
      </c>
      <c r="W23" s="58">
        <v>11</v>
      </c>
      <c r="X23" s="58">
        <v>31824</v>
      </c>
      <c r="Y23" s="58" t="s">
        <v>23</v>
      </c>
      <c r="Z23" s="58">
        <v>1949</v>
      </c>
      <c r="AE23" s="57"/>
    </row>
    <row r="24" spans="1:31" ht="21.6" x14ac:dyDescent="0.3">
      <c r="A24" s="64" t="s">
        <v>881</v>
      </c>
      <c r="B24" s="63" t="s">
        <v>880</v>
      </c>
      <c r="C24" s="53">
        <v>104</v>
      </c>
      <c r="D24" s="53">
        <v>0.4</v>
      </c>
      <c r="E24" s="53">
        <v>1.450427E-3</v>
      </c>
      <c r="F24" s="53">
        <v>2.1037400000000001E-6</v>
      </c>
      <c r="G24" s="53">
        <v>26</v>
      </c>
      <c r="H24" s="53">
        <v>1</v>
      </c>
      <c r="I24" s="53">
        <v>16</v>
      </c>
      <c r="J24" s="53">
        <v>65</v>
      </c>
      <c r="K24" s="53" t="s">
        <v>23</v>
      </c>
      <c r="L24" s="53">
        <v>1600</v>
      </c>
      <c r="M24" s="62"/>
      <c r="N24" s="53">
        <v>335</v>
      </c>
      <c r="O24" s="53">
        <v>-25</v>
      </c>
      <c r="P24" s="53">
        <v>0</v>
      </c>
      <c r="Q24" s="53">
        <v>169</v>
      </c>
      <c r="R24" s="53" t="s">
        <v>23</v>
      </c>
      <c r="S24" s="53">
        <v>1982</v>
      </c>
      <c r="T24" s="62"/>
      <c r="U24" s="53">
        <v>18655</v>
      </c>
      <c r="V24" s="53">
        <v>1</v>
      </c>
      <c r="W24" s="53">
        <v>5</v>
      </c>
      <c r="X24" s="53">
        <v>14889</v>
      </c>
      <c r="Y24" s="53" t="s">
        <v>23</v>
      </c>
      <c r="Z24" s="53">
        <v>1253</v>
      </c>
      <c r="AE24" s="57"/>
    </row>
    <row r="25" spans="1:31" ht="21.6" x14ac:dyDescent="0.3">
      <c r="A25" s="61" t="s">
        <v>879</v>
      </c>
      <c r="B25" s="60" t="s">
        <v>878</v>
      </c>
      <c r="C25" s="58">
        <v>70</v>
      </c>
      <c r="D25" s="58">
        <f>SQRT(0.2)</f>
        <v>0.44721359549995793</v>
      </c>
      <c r="E25" s="53">
        <v>9.76249E-4</v>
      </c>
      <c r="F25" s="53">
        <v>9.5306299999999996E-7</v>
      </c>
      <c r="G25" s="58"/>
      <c r="H25" s="58">
        <v>0</v>
      </c>
      <c r="I25" s="58">
        <v>25</v>
      </c>
      <c r="J25" s="58">
        <v>30</v>
      </c>
      <c r="K25" s="58" t="s">
        <v>23</v>
      </c>
      <c r="L25" s="58">
        <v>2333</v>
      </c>
      <c r="M25" s="59"/>
      <c r="N25" s="58">
        <v>83</v>
      </c>
      <c r="O25" s="58">
        <v>-38</v>
      </c>
      <c r="P25" s="58">
        <v>0</v>
      </c>
      <c r="Q25" s="58">
        <v>66</v>
      </c>
      <c r="R25" s="58" t="s">
        <v>23</v>
      </c>
      <c r="S25" s="58">
        <v>1258</v>
      </c>
      <c r="T25" s="59"/>
      <c r="U25" s="58">
        <v>91357</v>
      </c>
      <c r="V25" s="58">
        <v>18</v>
      </c>
      <c r="W25" s="58">
        <v>16</v>
      </c>
      <c r="X25" s="58">
        <v>42129</v>
      </c>
      <c r="Y25" s="58" t="s">
        <v>23</v>
      </c>
      <c r="Z25" s="58">
        <v>2169</v>
      </c>
      <c r="AE25" s="57"/>
    </row>
    <row r="26" spans="1:31" ht="21.6" x14ac:dyDescent="0.3">
      <c r="A26" s="64" t="s">
        <v>877</v>
      </c>
      <c r="B26" s="63" t="s">
        <v>876</v>
      </c>
      <c r="C26" s="53">
        <v>51</v>
      </c>
      <c r="D26" s="53">
        <f>SQRT(0.53)</f>
        <v>0.72801098892805183</v>
      </c>
      <c r="E26" s="53">
        <v>7.1126700000000002E-4</v>
      </c>
      <c r="F26" s="53">
        <v>5.0590100000000002E-7</v>
      </c>
      <c r="G26" s="53">
        <v>63</v>
      </c>
      <c r="H26" s="53">
        <v>0</v>
      </c>
      <c r="I26" s="53">
        <v>7</v>
      </c>
      <c r="J26" s="53">
        <v>11</v>
      </c>
      <c r="K26" s="53" t="s">
        <v>23</v>
      </c>
      <c r="L26" s="53">
        <v>4636</v>
      </c>
      <c r="M26" s="62"/>
      <c r="N26" s="53">
        <v>2739</v>
      </c>
      <c r="O26" s="53">
        <v>23</v>
      </c>
      <c r="P26" s="53">
        <v>0</v>
      </c>
      <c r="Q26" s="53">
        <v>825</v>
      </c>
      <c r="R26" s="53" t="s">
        <v>23</v>
      </c>
      <c r="S26" s="53">
        <v>3320</v>
      </c>
      <c r="T26" s="62"/>
      <c r="U26" s="53">
        <v>126014</v>
      </c>
      <c r="V26" s="53">
        <v>2</v>
      </c>
      <c r="W26" s="53">
        <v>4</v>
      </c>
      <c r="X26" s="53">
        <v>39579</v>
      </c>
      <c r="Y26" s="53" t="s">
        <v>23</v>
      </c>
      <c r="Z26" s="53">
        <v>3184</v>
      </c>
      <c r="AE26" s="57"/>
    </row>
    <row r="27" spans="1:31" ht="21.6" x14ac:dyDescent="0.3">
      <c r="A27" s="61" t="s">
        <v>875</v>
      </c>
      <c r="B27" s="65" t="s">
        <v>874</v>
      </c>
      <c r="C27" s="58">
        <v>25</v>
      </c>
      <c r="D27" s="58"/>
      <c r="E27" s="53">
        <v>3.4865999999999999E-4</v>
      </c>
      <c r="F27" s="53">
        <v>1.2156399999999999E-7</v>
      </c>
      <c r="G27" s="58">
        <v>-19</v>
      </c>
      <c r="H27" s="58">
        <v>0</v>
      </c>
      <c r="I27" s="58">
        <v>12</v>
      </c>
      <c r="J27" s="58">
        <v>34</v>
      </c>
      <c r="K27" s="58" t="s">
        <v>23</v>
      </c>
      <c r="L27" s="58">
        <v>735</v>
      </c>
      <c r="M27" s="59"/>
      <c r="N27" s="58">
        <v>242</v>
      </c>
      <c r="O27" s="58">
        <v>-5</v>
      </c>
      <c r="P27" s="58">
        <v>0</v>
      </c>
      <c r="Q27" s="58">
        <v>180</v>
      </c>
      <c r="R27" s="58" t="s">
        <v>23</v>
      </c>
      <c r="S27" s="58">
        <v>1344</v>
      </c>
      <c r="T27" s="59"/>
      <c r="U27" s="58">
        <v>54928</v>
      </c>
      <c r="V27" s="58">
        <v>18</v>
      </c>
      <c r="W27" s="58">
        <v>16</v>
      </c>
      <c r="X27" s="58">
        <v>67607</v>
      </c>
      <c r="Y27" s="58" t="s">
        <v>23</v>
      </c>
      <c r="Z27" s="58">
        <v>812</v>
      </c>
      <c r="AE27" s="57"/>
    </row>
    <row r="28" spans="1:31" ht="21.6" x14ac:dyDescent="0.3">
      <c r="A28" s="64" t="s">
        <v>873</v>
      </c>
      <c r="B28" s="63" t="s">
        <v>872</v>
      </c>
      <c r="C28" s="53">
        <v>14</v>
      </c>
      <c r="D28" s="53"/>
      <c r="E28" s="53">
        <v>1.9525E-4</v>
      </c>
      <c r="F28" s="53">
        <v>3.8122500000000003E-8</v>
      </c>
      <c r="G28" s="53">
        <v>58</v>
      </c>
      <c r="H28" s="53">
        <v>0</v>
      </c>
      <c r="I28" s="53">
        <v>23</v>
      </c>
      <c r="J28" s="53">
        <v>3</v>
      </c>
      <c r="K28" s="53" t="s">
        <v>23</v>
      </c>
      <c r="L28" s="53">
        <v>4667</v>
      </c>
      <c r="M28" s="62"/>
      <c r="N28" s="53">
        <v>840</v>
      </c>
      <c r="O28" s="53">
        <v>-10</v>
      </c>
      <c r="P28" s="53">
        <v>0</v>
      </c>
      <c r="Q28" s="53">
        <v>453</v>
      </c>
      <c r="R28" s="53" t="s">
        <v>23</v>
      </c>
      <c r="S28" s="53">
        <v>1854</v>
      </c>
      <c r="T28" s="62"/>
      <c r="U28" s="53">
        <v>35273</v>
      </c>
      <c r="V28" s="53">
        <v>-17</v>
      </c>
      <c r="W28" s="53">
        <v>2</v>
      </c>
      <c r="X28" s="53">
        <v>25648</v>
      </c>
      <c r="Y28" s="53" t="s">
        <v>23</v>
      </c>
      <c r="Z28" s="53">
        <v>1375</v>
      </c>
      <c r="AE28" s="57"/>
    </row>
    <row r="29" spans="1:31" ht="21.6" x14ac:dyDescent="0.3">
      <c r="A29" s="61" t="s">
        <v>871</v>
      </c>
      <c r="B29" s="60" t="s">
        <v>870</v>
      </c>
      <c r="C29" s="58">
        <v>13</v>
      </c>
      <c r="D29" s="58"/>
      <c r="E29" s="53">
        <v>1.8130300000000001E-4</v>
      </c>
      <c r="F29" s="53">
        <v>3.2870899999999998E-8</v>
      </c>
      <c r="G29" s="58">
        <v>20</v>
      </c>
      <c r="H29" s="58">
        <v>0</v>
      </c>
      <c r="I29" s="58">
        <v>8</v>
      </c>
      <c r="J29" s="58">
        <v>10</v>
      </c>
      <c r="K29" s="58" t="s">
        <v>23</v>
      </c>
      <c r="L29" s="58">
        <v>1300</v>
      </c>
      <c r="M29" s="59"/>
      <c r="N29" s="58">
        <v>96276</v>
      </c>
      <c r="O29" s="58">
        <v>46</v>
      </c>
      <c r="P29" s="58">
        <v>1</v>
      </c>
      <c r="Q29" s="58">
        <v>90064</v>
      </c>
      <c r="R29" s="58" t="s">
        <v>23</v>
      </c>
      <c r="S29" s="58">
        <v>1069</v>
      </c>
      <c r="T29" s="59"/>
      <c r="U29" s="58">
        <v>323886</v>
      </c>
      <c r="V29" s="58">
        <v>-3</v>
      </c>
      <c r="W29" s="58">
        <v>3</v>
      </c>
      <c r="X29" s="58">
        <v>365597</v>
      </c>
      <c r="Y29" s="58" t="s">
        <v>23</v>
      </c>
      <c r="Z29" s="58">
        <v>886</v>
      </c>
      <c r="AE29" s="57"/>
    </row>
    <row r="30" spans="1:31" ht="21.6" x14ac:dyDescent="0.3">
      <c r="A30" s="64" t="s">
        <v>869</v>
      </c>
      <c r="B30" s="63" t="s">
        <v>868</v>
      </c>
      <c r="C30" s="53">
        <v>12</v>
      </c>
      <c r="D30" s="53"/>
      <c r="E30" s="53">
        <v>1.67357E-4</v>
      </c>
      <c r="F30" s="53">
        <v>2.80084E-8</v>
      </c>
      <c r="G30" s="53">
        <v>93</v>
      </c>
      <c r="H30" s="53">
        <v>0</v>
      </c>
      <c r="I30" s="53">
        <v>15</v>
      </c>
      <c r="J30" s="53">
        <v>4</v>
      </c>
      <c r="K30" s="53" t="s">
        <v>23</v>
      </c>
      <c r="L30" s="53">
        <v>3000</v>
      </c>
      <c r="M30" s="62"/>
      <c r="N30" s="53">
        <v>4680</v>
      </c>
      <c r="O30" s="53">
        <v>11</v>
      </c>
      <c r="P30" s="53">
        <v>1</v>
      </c>
      <c r="Q30" s="53">
        <v>3937</v>
      </c>
      <c r="R30" s="53" t="s">
        <v>23</v>
      </c>
      <c r="S30" s="53">
        <v>1189</v>
      </c>
      <c r="T30" s="62"/>
      <c r="U30" s="53">
        <v>7867</v>
      </c>
      <c r="V30" s="53">
        <v>6</v>
      </c>
      <c r="W30" s="53">
        <v>2</v>
      </c>
      <c r="X30" s="53">
        <v>2232</v>
      </c>
      <c r="Y30" s="53" t="s">
        <v>23</v>
      </c>
      <c r="Z30" s="53">
        <v>3525</v>
      </c>
      <c r="AE30" s="57"/>
    </row>
    <row r="31" spans="1:31" ht="21.6" x14ac:dyDescent="0.3">
      <c r="A31" s="61" t="s">
        <v>867</v>
      </c>
      <c r="B31" s="60" t="s">
        <v>866</v>
      </c>
      <c r="C31" s="58">
        <v>9</v>
      </c>
      <c r="D31" s="58"/>
      <c r="E31" s="53">
        <v>1.25518E-4</v>
      </c>
      <c r="F31" s="53">
        <v>1.5754700000000001E-8</v>
      </c>
      <c r="G31" s="58"/>
      <c r="H31" s="58">
        <v>0</v>
      </c>
      <c r="I31" s="58">
        <v>14</v>
      </c>
      <c r="J31" s="58">
        <v>6</v>
      </c>
      <c r="K31" s="58" t="s">
        <v>23</v>
      </c>
      <c r="L31" s="58">
        <v>1500</v>
      </c>
      <c r="M31" s="59"/>
      <c r="N31" s="58">
        <v>16</v>
      </c>
      <c r="O31" s="58">
        <v>80</v>
      </c>
      <c r="P31" s="58">
        <v>0</v>
      </c>
      <c r="Q31" s="58">
        <v>11</v>
      </c>
      <c r="R31" s="58" t="s">
        <v>23</v>
      </c>
      <c r="S31" s="58">
        <v>1455</v>
      </c>
      <c r="T31" s="59"/>
      <c r="U31" s="58">
        <v>43855</v>
      </c>
      <c r="V31" s="58">
        <v>24</v>
      </c>
      <c r="W31" s="58">
        <v>5</v>
      </c>
      <c r="X31" s="58">
        <v>44105</v>
      </c>
      <c r="Y31" s="58" t="s">
        <v>23</v>
      </c>
      <c r="Z31" s="58">
        <v>994</v>
      </c>
      <c r="AE31" s="57"/>
    </row>
    <row r="32" spans="1:31" ht="21.6" x14ac:dyDescent="0.3">
      <c r="A32" s="64" t="s">
        <v>865</v>
      </c>
      <c r="B32" s="63" t="s">
        <v>864</v>
      </c>
      <c r="C32" s="53">
        <v>6</v>
      </c>
      <c r="D32" s="53"/>
      <c r="E32" s="53">
        <v>8.3678500000000002E-5</v>
      </c>
      <c r="F32" s="53">
        <v>7.0020900000000002E-9</v>
      </c>
      <c r="G32" s="53"/>
      <c r="H32" s="53">
        <v>0</v>
      </c>
      <c r="I32" s="53">
        <v>16</v>
      </c>
      <c r="J32" s="53">
        <v>2</v>
      </c>
      <c r="K32" s="53" t="s">
        <v>23</v>
      </c>
      <c r="L32" s="53">
        <v>3000</v>
      </c>
      <c r="M32" s="62"/>
      <c r="N32" s="53">
        <v>280</v>
      </c>
      <c r="O32" s="53">
        <v>-6</v>
      </c>
      <c r="P32" s="53">
        <v>0</v>
      </c>
      <c r="Q32" s="53">
        <v>73</v>
      </c>
      <c r="R32" s="53" t="s">
        <v>23</v>
      </c>
      <c r="S32" s="53">
        <v>3836</v>
      </c>
      <c r="T32" s="62"/>
      <c r="U32" s="53">
        <v>21654</v>
      </c>
      <c r="V32" s="53">
        <v>1</v>
      </c>
      <c r="W32" s="53">
        <v>2</v>
      </c>
      <c r="X32" s="53">
        <v>10664</v>
      </c>
      <c r="Y32" s="53" t="s">
        <v>23</v>
      </c>
      <c r="Z32" s="53">
        <v>2031</v>
      </c>
      <c r="AE32" s="57"/>
    </row>
    <row r="33" spans="1:31" ht="21.6" x14ac:dyDescent="0.3">
      <c r="A33" s="61" t="s">
        <v>863</v>
      </c>
      <c r="B33" s="60" t="s">
        <v>862</v>
      </c>
      <c r="C33" s="58">
        <v>1</v>
      </c>
      <c r="D33" s="58"/>
      <c r="E33" s="53">
        <v>1.3946400000000001E-5</v>
      </c>
      <c r="F33" s="53">
        <v>1.94503E-10</v>
      </c>
      <c r="G33" s="58"/>
      <c r="H33" s="58">
        <v>0</v>
      </c>
      <c r="I33" s="58">
        <v>16</v>
      </c>
      <c r="J33" s="58">
        <v>0</v>
      </c>
      <c r="K33" s="58" t="s">
        <v>23</v>
      </c>
      <c r="L33" s="58"/>
      <c r="M33" s="59"/>
      <c r="N33" s="58">
        <v>10</v>
      </c>
      <c r="O33" s="58">
        <v>54</v>
      </c>
      <c r="P33" s="58">
        <v>0</v>
      </c>
      <c r="Q33" s="58">
        <v>5</v>
      </c>
      <c r="R33" s="58" t="s">
        <v>23</v>
      </c>
      <c r="S33" s="58">
        <v>2000</v>
      </c>
      <c r="T33" s="59"/>
      <c r="U33" s="58">
        <v>7849</v>
      </c>
      <c r="V33" s="58">
        <v>2</v>
      </c>
      <c r="W33" s="58">
        <v>2</v>
      </c>
      <c r="X33" s="58">
        <v>3985</v>
      </c>
      <c r="Y33" s="58" t="s">
        <v>23</v>
      </c>
      <c r="Z33" s="58">
        <v>1970</v>
      </c>
      <c r="AE33" s="57"/>
    </row>
    <row r="34" spans="1:31" ht="21.6" x14ac:dyDescent="0.3">
      <c r="A34" s="64" t="s">
        <v>861</v>
      </c>
      <c r="B34" s="63" t="s">
        <v>860</v>
      </c>
      <c r="C34" s="53">
        <v>1</v>
      </c>
      <c r="D34" s="53"/>
      <c r="E34" s="53">
        <v>1.3946400000000001E-5</v>
      </c>
      <c r="F34" s="53">
        <v>1.94503E-10</v>
      </c>
      <c r="G34" s="53"/>
      <c r="H34" s="53">
        <v>0</v>
      </c>
      <c r="I34" s="53">
        <v>14</v>
      </c>
      <c r="J34" s="53">
        <v>0</v>
      </c>
      <c r="K34" s="53" t="s">
        <v>23</v>
      </c>
      <c r="L34" s="53"/>
      <c r="M34" s="62"/>
      <c r="N34" s="53">
        <v>56</v>
      </c>
      <c r="O34" s="53">
        <v>-15</v>
      </c>
      <c r="P34" s="53">
        <v>0</v>
      </c>
      <c r="Q34" s="53">
        <v>63</v>
      </c>
      <c r="R34" s="53" t="s">
        <v>23</v>
      </c>
      <c r="S34" s="53">
        <v>889</v>
      </c>
      <c r="T34" s="62"/>
      <c r="U34" s="53">
        <v>83582</v>
      </c>
      <c r="V34" s="53">
        <v>14</v>
      </c>
      <c r="W34" s="53">
        <v>5</v>
      </c>
      <c r="X34" s="53">
        <v>79162</v>
      </c>
      <c r="Y34" s="53" t="s">
        <v>23</v>
      </c>
      <c r="Z34" s="53">
        <v>1056</v>
      </c>
      <c r="AE34" s="57"/>
    </row>
    <row r="35" spans="1:31" ht="21.6" x14ac:dyDescent="0.3">
      <c r="A35" s="61" t="s">
        <v>859</v>
      </c>
      <c r="B35" s="60" t="s">
        <v>858</v>
      </c>
      <c r="C35" s="58">
        <v>1</v>
      </c>
      <c r="D35" s="58"/>
      <c r="E35" s="53">
        <v>1.3946400000000001E-5</v>
      </c>
      <c r="F35" s="53">
        <v>1.94503E-10</v>
      </c>
      <c r="G35" s="58"/>
      <c r="H35" s="58">
        <v>0</v>
      </c>
      <c r="I35" s="58">
        <v>32</v>
      </c>
      <c r="J35" s="58">
        <v>1</v>
      </c>
      <c r="K35" s="58" t="s">
        <v>23</v>
      </c>
      <c r="L35" s="58">
        <v>1000</v>
      </c>
      <c r="M35" s="59"/>
      <c r="N35" s="58">
        <v>13</v>
      </c>
      <c r="O35" s="58">
        <v>-50</v>
      </c>
      <c r="P35" s="58">
        <v>0</v>
      </c>
      <c r="Q35" s="58">
        <v>3</v>
      </c>
      <c r="R35" s="58" t="s">
        <v>23</v>
      </c>
      <c r="S35" s="58">
        <v>4333</v>
      </c>
      <c r="T35" s="59"/>
      <c r="U35" s="58">
        <v>333471</v>
      </c>
      <c r="V35" s="58">
        <v>-8</v>
      </c>
      <c r="W35" s="58">
        <v>21</v>
      </c>
      <c r="X35" s="58">
        <v>181254</v>
      </c>
      <c r="Y35" s="58" t="s">
        <v>23</v>
      </c>
      <c r="Z35" s="58">
        <v>1840</v>
      </c>
      <c r="AE35" s="57"/>
    </row>
    <row r="36" spans="1:31" ht="21.6" x14ac:dyDescent="0.3">
      <c r="A36" s="64" t="s">
        <v>857</v>
      </c>
      <c r="B36" s="63" t="s">
        <v>856</v>
      </c>
      <c r="C36" s="53">
        <v>0</v>
      </c>
      <c r="D36" s="53"/>
      <c r="E36" s="53">
        <v>0</v>
      </c>
      <c r="F36" s="53">
        <v>0</v>
      </c>
      <c r="G36" s="53"/>
      <c r="H36" s="53">
        <v>0</v>
      </c>
      <c r="I36" s="53">
        <v>9</v>
      </c>
      <c r="J36" s="53"/>
      <c r="K36" s="53"/>
      <c r="L36" s="53"/>
      <c r="M36" s="62"/>
      <c r="N36" s="53">
        <v>80</v>
      </c>
      <c r="O36" s="53">
        <v>-20</v>
      </c>
      <c r="P36" s="53">
        <v>0</v>
      </c>
      <c r="Q36" s="53">
        <v>65</v>
      </c>
      <c r="R36" s="53" t="s">
        <v>23</v>
      </c>
      <c r="S36" s="53">
        <v>1231</v>
      </c>
      <c r="T36" s="62"/>
      <c r="U36" s="53">
        <v>19564</v>
      </c>
      <c r="V36" s="53">
        <v>-6</v>
      </c>
      <c r="W36" s="53">
        <v>17</v>
      </c>
      <c r="X36" s="53">
        <v>23202</v>
      </c>
      <c r="Y36" s="53" t="s">
        <v>23</v>
      </c>
      <c r="Z36" s="53">
        <v>843</v>
      </c>
      <c r="AE36" s="57"/>
    </row>
    <row r="37" spans="1:31" ht="21.6" x14ac:dyDescent="0.3">
      <c r="A37" s="61" t="s">
        <v>855</v>
      </c>
      <c r="B37" s="60" t="s">
        <v>854</v>
      </c>
      <c r="C37" s="58">
        <v>0</v>
      </c>
      <c r="D37" s="58"/>
      <c r="E37" s="53">
        <v>0</v>
      </c>
      <c r="F37" s="53">
        <v>0</v>
      </c>
      <c r="G37" s="58"/>
      <c r="H37" s="58">
        <v>0</v>
      </c>
      <c r="I37" s="58">
        <v>30</v>
      </c>
      <c r="J37" s="58"/>
      <c r="K37" s="58"/>
      <c r="L37" s="58"/>
      <c r="M37" s="59"/>
      <c r="N37" s="58">
        <v>10</v>
      </c>
      <c r="O37" s="58">
        <v>-29</v>
      </c>
      <c r="P37" s="58">
        <v>0</v>
      </c>
      <c r="Q37" s="58">
        <v>2</v>
      </c>
      <c r="R37" s="58" t="s">
        <v>23</v>
      </c>
      <c r="S37" s="58">
        <v>5000</v>
      </c>
      <c r="T37" s="59"/>
      <c r="U37" s="58">
        <v>16536</v>
      </c>
      <c r="V37" s="58">
        <v>-14</v>
      </c>
      <c r="W37" s="58">
        <v>11</v>
      </c>
      <c r="X37" s="58">
        <v>7071</v>
      </c>
      <c r="Y37" s="58" t="s">
        <v>23</v>
      </c>
      <c r="Z37" s="58">
        <v>2339</v>
      </c>
      <c r="AE37" s="57"/>
    </row>
    <row r="38" spans="1:31" ht="21.6" x14ac:dyDescent="0.3">
      <c r="A38" s="64" t="s">
        <v>853</v>
      </c>
      <c r="B38" s="63" t="s">
        <v>852</v>
      </c>
      <c r="C38" s="53">
        <v>0</v>
      </c>
      <c r="D38" s="53"/>
      <c r="E38" s="53">
        <v>0</v>
      </c>
      <c r="F38" s="53">
        <v>0</v>
      </c>
      <c r="G38" s="53"/>
      <c r="H38" s="53">
        <v>0</v>
      </c>
      <c r="I38" s="53">
        <v>11</v>
      </c>
      <c r="J38" s="53"/>
      <c r="K38" s="53"/>
      <c r="L38" s="53"/>
      <c r="M38" s="62"/>
      <c r="N38" s="53">
        <v>977</v>
      </c>
      <c r="O38" s="53">
        <v>7</v>
      </c>
      <c r="P38" s="53">
        <v>0</v>
      </c>
      <c r="Q38" s="53">
        <v>841</v>
      </c>
      <c r="R38" s="53" t="s">
        <v>23</v>
      </c>
      <c r="S38" s="53">
        <v>1162</v>
      </c>
      <c r="T38" s="62"/>
      <c r="U38" s="53">
        <v>14612</v>
      </c>
      <c r="V38" s="53">
        <v>6</v>
      </c>
      <c r="W38" s="53">
        <v>3</v>
      </c>
      <c r="X38" s="53">
        <v>12177</v>
      </c>
      <c r="Y38" s="53" t="s">
        <v>23</v>
      </c>
      <c r="Z38" s="53">
        <v>1200</v>
      </c>
      <c r="AE38" s="57"/>
    </row>
    <row r="39" spans="1:31" ht="21.6" x14ac:dyDescent="0.3">
      <c r="A39" s="61" t="s">
        <v>851</v>
      </c>
      <c r="B39" s="60" t="s">
        <v>850</v>
      </c>
      <c r="C39" s="58">
        <v>0</v>
      </c>
      <c r="D39" s="58"/>
      <c r="E39" s="53">
        <v>0</v>
      </c>
      <c r="F39" s="53">
        <v>0</v>
      </c>
      <c r="G39" s="58"/>
      <c r="H39" s="58">
        <v>0</v>
      </c>
      <c r="I39" s="58">
        <v>13</v>
      </c>
      <c r="J39" s="58"/>
      <c r="K39" s="58"/>
      <c r="L39" s="58"/>
      <c r="M39" s="59"/>
      <c r="N39" s="58">
        <v>25</v>
      </c>
      <c r="O39" s="58">
        <v>25</v>
      </c>
      <c r="P39" s="58">
        <v>0</v>
      </c>
      <c r="Q39" s="58">
        <v>20</v>
      </c>
      <c r="R39" s="58" t="s">
        <v>23</v>
      </c>
      <c r="S39" s="58">
        <v>1250</v>
      </c>
      <c r="T39" s="59"/>
      <c r="U39" s="58">
        <v>2222</v>
      </c>
      <c r="V39" s="58">
        <v>-10</v>
      </c>
      <c r="W39" s="58">
        <v>4</v>
      </c>
      <c r="X39" s="58">
        <v>0</v>
      </c>
      <c r="Y39" s="58" t="s">
        <v>23</v>
      </c>
      <c r="Z39" s="58"/>
      <c r="AE39" s="57"/>
    </row>
    <row r="40" spans="1:31" ht="21.6" x14ac:dyDescent="0.3">
      <c r="A40" s="64" t="s">
        <v>849</v>
      </c>
      <c r="B40" s="63" t="s">
        <v>848</v>
      </c>
      <c r="C40" s="53">
        <v>0</v>
      </c>
      <c r="D40" s="53"/>
      <c r="E40" s="53">
        <v>0</v>
      </c>
      <c r="F40" s="53">
        <v>0</v>
      </c>
      <c r="G40" s="53"/>
      <c r="H40" s="53">
        <v>0</v>
      </c>
      <c r="I40" s="53">
        <v>25</v>
      </c>
      <c r="J40" s="53"/>
      <c r="K40" s="53"/>
      <c r="L40" s="53"/>
      <c r="M40" s="62"/>
      <c r="N40" s="53">
        <v>0</v>
      </c>
      <c r="O40" s="53"/>
      <c r="P40" s="53">
        <v>0</v>
      </c>
      <c r="Q40" s="53"/>
      <c r="R40" s="53" t="s">
        <v>23</v>
      </c>
      <c r="S40" s="53"/>
      <c r="T40" s="62"/>
      <c r="U40" s="53">
        <v>6882</v>
      </c>
      <c r="V40" s="53">
        <v>-18</v>
      </c>
      <c r="W40" s="53">
        <v>3</v>
      </c>
      <c r="X40" s="53">
        <v>9797</v>
      </c>
      <c r="Y40" s="53" t="s">
        <v>23</v>
      </c>
      <c r="Z40" s="53">
        <v>702</v>
      </c>
      <c r="AE40" s="57"/>
    </row>
    <row r="41" spans="1:31" ht="21.6" x14ac:dyDescent="0.3">
      <c r="A41" s="61" t="s">
        <v>847</v>
      </c>
      <c r="B41" s="60" t="s">
        <v>846</v>
      </c>
      <c r="C41" s="58">
        <v>0</v>
      </c>
      <c r="D41" s="58"/>
      <c r="E41" s="53">
        <v>0</v>
      </c>
      <c r="F41" s="53">
        <v>0</v>
      </c>
      <c r="G41" s="58"/>
      <c r="H41" s="58">
        <v>0</v>
      </c>
      <c r="I41" s="58">
        <v>53</v>
      </c>
      <c r="J41" s="58"/>
      <c r="K41" s="58"/>
      <c r="L41" s="58"/>
      <c r="M41" s="59"/>
      <c r="N41" s="58">
        <v>95</v>
      </c>
      <c r="O41" s="58">
        <v>26</v>
      </c>
      <c r="P41" s="58">
        <v>0</v>
      </c>
      <c r="Q41" s="58">
        <v>28</v>
      </c>
      <c r="R41" s="58" t="s">
        <v>23</v>
      </c>
      <c r="S41" s="58">
        <v>3393</v>
      </c>
      <c r="T41" s="59"/>
      <c r="U41" s="58">
        <v>22604</v>
      </c>
      <c r="V41" s="58">
        <v>3</v>
      </c>
      <c r="W41" s="58">
        <v>3</v>
      </c>
      <c r="X41" s="58">
        <v>14101</v>
      </c>
      <c r="Y41" s="58" t="s">
        <v>23</v>
      </c>
      <c r="Z41" s="58">
        <v>1603</v>
      </c>
      <c r="AE41" s="57"/>
    </row>
    <row r="42" spans="1:31" ht="21.6" x14ac:dyDescent="0.3">
      <c r="A42" s="64" t="s">
        <v>845</v>
      </c>
      <c r="B42" s="63" t="s">
        <v>844</v>
      </c>
      <c r="C42" s="53">
        <v>0</v>
      </c>
      <c r="D42" s="53"/>
      <c r="E42" s="53">
        <v>0</v>
      </c>
      <c r="F42" s="53">
        <v>0</v>
      </c>
      <c r="G42" s="53"/>
      <c r="H42" s="53">
        <v>0</v>
      </c>
      <c r="I42" s="53">
        <v>15</v>
      </c>
      <c r="J42" s="53"/>
      <c r="K42" s="53"/>
      <c r="L42" s="53"/>
      <c r="M42" s="62"/>
      <c r="N42" s="53">
        <v>1</v>
      </c>
      <c r="O42" s="53">
        <v>-48</v>
      </c>
      <c r="P42" s="53">
        <v>0</v>
      </c>
      <c r="Q42" s="53">
        <v>3</v>
      </c>
      <c r="R42" s="53" t="s">
        <v>23</v>
      </c>
      <c r="S42" s="53">
        <v>333</v>
      </c>
      <c r="T42" s="62"/>
      <c r="U42" s="53">
        <v>51494</v>
      </c>
      <c r="V42" s="53">
        <v>-5</v>
      </c>
      <c r="W42" s="53">
        <v>8</v>
      </c>
      <c r="X42" s="53">
        <v>97932</v>
      </c>
      <c r="Y42" s="53" t="s">
        <v>23</v>
      </c>
      <c r="Z42" s="53">
        <v>526</v>
      </c>
      <c r="AE42" s="57"/>
    </row>
    <row r="43" spans="1:31" ht="21.6" x14ac:dyDescent="0.3">
      <c r="A43" s="61" t="s">
        <v>843</v>
      </c>
      <c r="B43" s="60" t="s">
        <v>842</v>
      </c>
      <c r="C43" s="58">
        <v>0</v>
      </c>
      <c r="D43" s="58"/>
      <c r="E43" s="53">
        <v>0</v>
      </c>
      <c r="F43" s="53">
        <v>0</v>
      </c>
      <c r="G43" s="58"/>
      <c r="H43" s="58">
        <v>0</v>
      </c>
      <c r="I43" s="58">
        <v>29</v>
      </c>
      <c r="J43" s="58"/>
      <c r="K43" s="58"/>
      <c r="L43" s="58"/>
      <c r="M43" s="59"/>
      <c r="N43" s="58">
        <v>215</v>
      </c>
      <c r="O43" s="58">
        <v>-4</v>
      </c>
      <c r="P43" s="58">
        <v>0</v>
      </c>
      <c r="Q43" s="58">
        <v>106</v>
      </c>
      <c r="R43" s="58" t="s">
        <v>23</v>
      </c>
      <c r="S43" s="58">
        <v>2028</v>
      </c>
      <c r="T43" s="59"/>
      <c r="U43" s="58">
        <v>97208</v>
      </c>
      <c r="V43" s="58">
        <v>-3</v>
      </c>
      <c r="W43" s="58">
        <v>4</v>
      </c>
      <c r="X43" s="58">
        <v>88260</v>
      </c>
      <c r="Y43" s="58" t="s">
        <v>23</v>
      </c>
      <c r="Z43" s="58">
        <v>1101</v>
      </c>
      <c r="AE43" s="57"/>
    </row>
    <row r="44" spans="1:31" ht="21.6" x14ac:dyDescent="0.3">
      <c r="A44" s="64" t="s">
        <v>841</v>
      </c>
      <c r="B44" s="63" t="s">
        <v>840</v>
      </c>
      <c r="C44" s="53">
        <v>0</v>
      </c>
      <c r="D44" s="53"/>
      <c r="E44" s="53">
        <v>0</v>
      </c>
      <c r="F44" s="53">
        <v>0</v>
      </c>
      <c r="G44" s="53"/>
      <c r="H44" s="53">
        <v>0</v>
      </c>
      <c r="I44" s="53">
        <v>17</v>
      </c>
      <c r="J44" s="53"/>
      <c r="K44" s="53"/>
      <c r="L44" s="53"/>
      <c r="M44" s="62"/>
      <c r="N44" s="53">
        <v>55</v>
      </c>
      <c r="O44" s="53">
        <v>465</v>
      </c>
      <c r="P44" s="53">
        <v>0</v>
      </c>
      <c r="Q44" s="53">
        <v>4</v>
      </c>
      <c r="R44" s="53" t="s">
        <v>23</v>
      </c>
      <c r="S44" s="53">
        <v>13750</v>
      </c>
      <c r="T44" s="62"/>
      <c r="U44" s="53">
        <v>23061</v>
      </c>
      <c r="V44" s="53">
        <v>-8</v>
      </c>
      <c r="W44" s="53">
        <v>11</v>
      </c>
      <c r="X44" s="53">
        <v>5186</v>
      </c>
      <c r="Y44" s="53" t="s">
        <v>23</v>
      </c>
      <c r="Z44" s="53">
        <v>4447</v>
      </c>
      <c r="AE44" s="57"/>
    </row>
    <row r="45" spans="1:31" ht="21.6" x14ac:dyDescent="0.3">
      <c r="A45" s="61" t="s">
        <v>839</v>
      </c>
      <c r="B45" s="60" t="s">
        <v>838</v>
      </c>
      <c r="C45" s="58">
        <v>0</v>
      </c>
      <c r="D45" s="58"/>
      <c r="E45" s="53">
        <v>0</v>
      </c>
      <c r="F45" s="53">
        <v>0</v>
      </c>
      <c r="G45" s="58"/>
      <c r="H45" s="58">
        <v>0</v>
      </c>
      <c r="I45" s="58">
        <v>14</v>
      </c>
      <c r="J45" s="58"/>
      <c r="K45" s="58"/>
      <c r="L45" s="58"/>
      <c r="M45" s="59"/>
      <c r="N45" s="58">
        <v>2177</v>
      </c>
      <c r="O45" s="58">
        <v>35</v>
      </c>
      <c r="P45" s="58">
        <v>0</v>
      </c>
      <c r="Q45" s="58">
        <v>1649</v>
      </c>
      <c r="R45" s="58" t="s">
        <v>23</v>
      </c>
      <c r="S45" s="58">
        <v>1320</v>
      </c>
      <c r="T45" s="59"/>
      <c r="U45" s="58">
        <v>168813</v>
      </c>
      <c r="V45" s="58">
        <v>11</v>
      </c>
      <c r="W45" s="58">
        <v>4</v>
      </c>
      <c r="X45" s="58">
        <v>153180</v>
      </c>
      <c r="Y45" s="58" t="s">
        <v>23</v>
      </c>
      <c r="Z45" s="58">
        <v>1102</v>
      </c>
      <c r="AE45" s="57"/>
    </row>
    <row r="46" spans="1:31" ht="21.6" x14ac:dyDescent="0.3">
      <c r="A46" s="64" t="s">
        <v>837</v>
      </c>
      <c r="B46" s="63" t="s">
        <v>836</v>
      </c>
      <c r="C46" s="53">
        <v>0</v>
      </c>
      <c r="D46" s="53"/>
      <c r="E46" s="53">
        <v>0</v>
      </c>
      <c r="F46" s="53">
        <v>0</v>
      </c>
      <c r="G46" s="53"/>
      <c r="H46" s="53">
        <v>0</v>
      </c>
      <c r="I46" s="53">
        <v>179</v>
      </c>
      <c r="J46" s="53"/>
      <c r="K46" s="53"/>
      <c r="L46" s="53"/>
      <c r="M46" s="62"/>
      <c r="N46" s="53">
        <v>117</v>
      </c>
      <c r="O46" s="53">
        <v>149</v>
      </c>
      <c r="P46" s="53">
        <v>0</v>
      </c>
      <c r="Q46" s="53">
        <v>1</v>
      </c>
      <c r="R46" s="53" t="s">
        <v>23</v>
      </c>
      <c r="S46" s="53">
        <v>117000</v>
      </c>
      <c r="T46" s="62"/>
      <c r="U46" s="53">
        <v>14009</v>
      </c>
      <c r="V46" s="53">
        <v>-14</v>
      </c>
      <c r="W46" s="53">
        <v>2</v>
      </c>
      <c r="X46" s="53">
        <v>7050</v>
      </c>
      <c r="Y46" s="53" t="s">
        <v>23</v>
      </c>
      <c r="Z46" s="53">
        <v>1987</v>
      </c>
      <c r="AE46" s="57"/>
    </row>
    <row r="47" spans="1:31" ht="21.6" x14ac:dyDescent="0.3">
      <c r="A47" s="61" t="s">
        <v>835</v>
      </c>
      <c r="B47" s="60" t="s">
        <v>834</v>
      </c>
      <c r="C47" s="58">
        <v>0</v>
      </c>
      <c r="D47" s="58"/>
      <c r="E47" s="53">
        <v>0</v>
      </c>
      <c r="F47" s="53">
        <v>0</v>
      </c>
      <c r="G47" s="58"/>
      <c r="H47" s="58">
        <v>0</v>
      </c>
      <c r="I47" s="58">
        <v>13</v>
      </c>
      <c r="J47" s="58"/>
      <c r="K47" s="58"/>
      <c r="L47" s="58"/>
      <c r="M47" s="59"/>
      <c r="N47" s="58">
        <v>13</v>
      </c>
      <c r="O47" s="58">
        <v>7</v>
      </c>
      <c r="P47" s="58">
        <v>0</v>
      </c>
      <c r="Q47" s="58">
        <v>3</v>
      </c>
      <c r="R47" s="58" t="s">
        <v>23</v>
      </c>
      <c r="S47" s="58">
        <v>4333</v>
      </c>
      <c r="T47" s="59"/>
      <c r="U47" s="58">
        <v>2920</v>
      </c>
      <c r="V47" s="58">
        <v>8</v>
      </c>
      <c r="W47" s="58">
        <v>1</v>
      </c>
      <c r="X47" s="58">
        <v>1145</v>
      </c>
      <c r="Y47" s="58" t="s">
        <v>23</v>
      </c>
      <c r="Z47" s="58">
        <v>2550</v>
      </c>
      <c r="AE47" s="57"/>
    </row>
    <row r="48" spans="1:31" ht="21.6" x14ac:dyDescent="0.3">
      <c r="A48" s="64" t="s">
        <v>833</v>
      </c>
      <c r="B48" s="63" t="s">
        <v>832</v>
      </c>
      <c r="C48" s="53">
        <v>0</v>
      </c>
      <c r="D48" s="53"/>
      <c r="E48" s="53">
        <v>0</v>
      </c>
      <c r="F48" s="53">
        <v>0</v>
      </c>
      <c r="G48" s="53"/>
      <c r="H48" s="53">
        <v>0</v>
      </c>
      <c r="I48" s="53">
        <v>14</v>
      </c>
      <c r="J48" s="53"/>
      <c r="K48" s="53"/>
      <c r="L48" s="53"/>
      <c r="M48" s="62"/>
      <c r="N48" s="53">
        <v>156</v>
      </c>
      <c r="O48" s="53">
        <v>27</v>
      </c>
      <c r="P48" s="53">
        <v>0</v>
      </c>
      <c r="Q48" s="53">
        <v>67</v>
      </c>
      <c r="R48" s="53" t="s">
        <v>23</v>
      </c>
      <c r="S48" s="53">
        <v>2328</v>
      </c>
      <c r="T48" s="62"/>
      <c r="U48" s="53">
        <v>3407</v>
      </c>
      <c r="V48" s="53">
        <v>2</v>
      </c>
      <c r="W48" s="53">
        <v>4</v>
      </c>
      <c r="X48" s="53">
        <v>1035</v>
      </c>
      <c r="Y48" s="53" t="s">
        <v>23</v>
      </c>
      <c r="Z48" s="53">
        <v>3292</v>
      </c>
      <c r="AE48" s="57"/>
    </row>
    <row r="49" spans="1:31" ht="21.6" x14ac:dyDescent="0.3">
      <c r="A49" s="61" t="s">
        <v>831</v>
      </c>
      <c r="B49" s="60" t="s">
        <v>830</v>
      </c>
      <c r="C49" s="58">
        <v>0</v>
      </c>
      <c r="D49" s="58"/>
      <c r="E49" s="53">
        <v>0</v>
      </c>
      <c r="F49" s="53">
        <v>0</v>
      </c>
      <c r="G49" s="58"/>
      <c r="H49" s="58">
        <v>0</v>
      </c>
      <c r="I49" s="58">
        <v>14</v>
      </c>
      <c r="J49" s="58"/>
      <c r="K49" s="58"/>
      <c r="L49" s="58"/>
      <c r="M49" s="59"/>
      <c r="N49" s="58">
        <v>0</v>
      </c>
      <c r="O49" s="58"/>
      <c r="P49" s="58">
        <v>0</v>
      </c>
      <c r="Q49" s="58"/>
      <c r="R49" s="58" t="s">
        <v>23</v>
      </c>
      <c r="S49" s="58"/>
      <c r="T49" s="59"/>
      <c r="U49" s="58">
        <v>28340</v>
      </c>
      <c r="V49" s="58">
        <v>22</v>
      </c>
      <c r="W49" s="58">
        <v>9</v>
      </c>
      <c r="X49" s="58">
        <v>7199</v>
      </c>
      <c r="Y49" s="58" t="s">
        <v>23</v>
      </c>
      <c r="Z49" s="58">
        <v>3937</v>
      </c>
      <c r="AE49" s="57"/>
    </row>
    <row r="50" spans="1:31" ht="21.6" x14ac:dyDescent="0.3">
      <c r="A50" s="64" t="s">
        <v>829</v>
      </c>
      <c r="B50" s="63" t="s">
        <v>828</v>
      </c>
      <c r="C50" s="53">
        <v>0</v>
      </c>
      <c r="D50" s="53"/>
      <c r="E50" s="53">
        <v>0</v>
      </c>
      <c r="F50" s="53">
        <v>0</v>
      </c>
      <c r="G50" s="53"/>
      <c r="H50" s="53">
        <v>0</v>
      </c>
      <c r="I50" s="53">
        <v>9</v>
      </c>
      <c r="J50" s="53"/>
      <c r="K50" s="53"/>
      <c r="L50" s="53"/>
      <c r="M50" s="62"/>
      <c r="N50" s="53">
        <v>96</v>
      </c>
      <c r="O50" s="53">
        <v>42</v>
      </c>
      <c r="P50" s="53">
        <v>0</v>
      </c>
      <c r="Q50" s="53">
        <v>37</v>
      </c>
      <c r="R50" s="53" t="s">
        <v>23</v>
      </c>
      <c r="S50" s="53">
        <v>2595</v>
      </c>
      <c r="T50" s="62"/>
      <c r="U50" s="53">
        <v>53521</v>
      </c>
      <c r="V50" s="53">
        <v>6</v>
      </c>
      <c r="W50" s="53">
        <v>2</v>
      </c>
      <c r="X50" s="53">
        <v>18858</v>
      </c>
      <c r="Y50" s="53" t="s">
        <v>23</v>
      </c>
      <c r="Z50" s="53">
        <v>2838</v>
      </c>
      <c r="AE50" s="57"/>
    </row>
    <row r="51" spans="1:31" ht="21.6" x14ac:dyDescent="0.3">
      <c r="A51" s="61" t="s">
        <v>827</v>
      </c>
      <c r="B51" s="60" t="s">
        <v>826</v>
      </c>
      <c r="C51" s="58">
        <v>0</v>
      </c>
      <c r="D51" s="58"/>
      <c r="E51" s="53">
        <v>0</v>
      </c>
      <c r="F51" s="53">
        <v>0</v>
      </c>
      <c r="G51" s="58"/>
      <c r="H51" s="58">
        <v>0</v>
      </c>
      <c r="I51" s="58">
        <v>14</v>
      </c>
      <c r="J51" s="58"/>
      <c r="K51" s="58"/>
      <c r="L51" s="58"/>
      <c r="M51" s="59"/>
      <c r="N51" s="58">
        <v>2831</v>
      </c>
      <c r="O51" s="58">
        <v>16</v>
      </c>
      <c r="P51" s="58">
        <v>0</v>
      </c>
      <c r="Q51" s="58">
        <v>2467</v>
      </c>
      <c r="R51" s="58" t="s">
        <v>23</v>
      </c>
      <c r="S51" s="58">
        <v>1148</v>
      </c>
      <c r="T51" s="59"/>
      <c r="U51" s="58">
        <v>38491</v>
      </c>
      <c r="V51" s="58">
        <v>7</v>
      </c>
      <c r="W51" s="58">
        <v>3</v>
      </c>
      <c r="X51" s="58">
        <v>19532</v>
      </c>
      <c r="Y51" s="58" t="s">
        <v>23</v>
      </c>
      <c r="Z51" s="58">
        <v>1971</v>
      </c>
      <c r="AE51" s="57"/>
    </row>
    <row r="52" spans="1:31" ht="21.6" x14ac:dyDescent="0.3">
      <c r="A52" s="64" t="s">
        <v>825</v>
      </c>
      <c r="B52" s="63" t="s">
        <v>824</v>
      </c>
      <c r="C52" s="53">
        <v>0</v>
      </c>
      <c r="D52" s="53"/>
      <c r="E52" s="53">
        <v>0</v>
      </c>
      <c r="F52" s="53">
        <v>0</v>
      </c>
      <c r="G52" s="53"/>
      <c r="H52" s="53">
        <v>0</v>
      </c>
      <c r="I52" s="53">
        <v>12</v>
      </c>
      <c r="J52" s="53"/>
      <c r="K52" s="53"/>
      <c r="L52" s="53"/>
      <c r="M52" s="62"/>
      <c r="N52" s="53">
        <v>4</v>
      </c>
      <c r="O52" s="53">
        <v>-14</v>
      </c>
      <c r="P52" s="53">
        <v>0</v>
      </c>
      <c r="Q52" s="53">
        <v>2</v>
      </c>
      <c r="R52" s="53" t="s">
        <v>23</v>
      </c>
      <c r="S52" s="53">
        <v>2000</v>
      </c>
      <c r="T52" s="62"/>
      <c r="U52" s="53">
        <v>8679</v>
      </c>
      <c r="V52" s="53">
        <v>7</v>
      </c>
      <c r="W52" s="53">
        <v>3</v>
      </c>
      <c r="X52" s="53">
        <v>6317</v>
      </c>
      <c r="Y52" s="53" t="s">
        <v>23</v>
      </c>
      <c r="Z52" s="53">
        <v>1374</v>
      </c>
      <c r="AE52" s="57"/>
    </row>
    <row r="53" spans="1:31" ht="21.6" x14ac:dyDescent="0.3">
      <c r="A53" s="61" t="s">
        <v>823</v>
      </c>
      <c r="B53" s="60" t="s">
        <v>822</v>
      </c>
      <c r="C53" s="58">
        <v>0</v>
      </c>
      <c r="D53" s="58"/>
      <c r="E53" s="53">
        <v>0</v>
      </c>
      <c r="F53" s="53">
        <v>0</v>
      </c>
      <c r="G53" s="58"/>
      <c r="H53" s="58">
        <v>0</v>
      </c>
      <c r="I53" s="58">
        <v>20</v>
      </c>
      <c r="J53" s="58"/>
      <c r="K53" s="58"/>
      <c r="L53" s="58"/>
      <c r="M53" s="59"/>
      <c r="N53" s="58">
        <v>2</v>
      </c>
      <c r="O53" s="58">
        <v>191</v>
      </c>
      <c r="P53" s="58">
        <v>0</v>
      </c>
      <c r="Q53" s="58">
        <v>0</v>
      </c>
      <c r="R53" s="58" t="s">
        <v>23</v>
      </c>
      <c r="S53" s="58"/>
      <c r="T53" s="59"/>
      <c r="U53" s="58">
        <v>8913</v>
      </c>
      <c r="V53" s="58">
        <v>6</v>
      </c>
      <c r="W53" s="58">
        <v>4</v>
      </c>
      <c r="X53" s="58">
        <v>8672</v>
      </c>
      <c r="Y53" s="58" t="s">
        <v>23</v>
      </c>
      <c r="Z53" s="58">
        <v>1028</v>
      </c>
      <c r="AE53" s="57"/>
    </row>
    <row r="54" spans="1:31" ht="21.6" x14ac:dyDescent="0.3">
      <c r="A54" s="64" t="s">
        <v>821</v>
      </c>
      <c r="B54" s="63" t="s">
        <v>820</v>
      </c>
      <c r="C54" s="53">
        <v>0</v>
      </c>
      <c r="D54" s="53"/>
      <c r="E54" s="53">
        <v>0</v>
      </c>
      <c r="F54" s="53">
        <v>0</v>
      </c>
      <c r="G54" s="53"/>
      <c r="H54" s="53">
        <v>0</v>
      </c>
      <c r="I54" s="53">
        <v>16</v>
      </c>
      <c r="J54" s="53"/>
      <c r="K54" s="53"/>
      <c r="L54" s="53"/>
      <c r="M54" s="62"/>
      <c r="N54" s="53">
        <v>2</v>
      </c>
      <c r="O54" s="53">
        <v>-1</v>
      </c>
      <c r="P54" s="53">
        <v>0</v>
      </c>
      <c r="Q54" s="53">
        <v>0</v>
      </c>
      <c r="R54" s="53" t="s">
        <v>23</v>
      </c>
      <c r="S54" s="53"/>
      <c r="T54" s="62"/>
      <c r="U54" s="53">
        <v>6300</v>
      </c>
      <c r="V54" s="53">
        <v>6</v>
      </c>
      <c r="W54" s="53">
        <v>4</v>
      </c>
      <c r="X54" s="53">
        <v>3901</v>
      </c>
      <c r="Y54" s="53" t="s">
        <v>23</v>
      </c>
      <c r="Z54" s="53">
        <v>1615</v>
      </c>
      <c r="AE54" s="57"/>
    </row>
    <row r="55" spans="1:31" ht="21.6" x14ac:dyDescent="0.3">
      <c r="A55" s="61" t="s">
        <v>819</v>
      </c>
      <c r="B55" s="60" t="s">
        <v>818</v>
      </c>
      <c r="C55" s="58">
        <v>0</v>
      </c>
      <c r="D55" s="58"/>
      <c r="E55" s="53">
        <v>0</v>
      </c>
      <c r="F55" s="53">
        <v>0</v>
      </c>
      <c r="G55" s="58"/>
      <c r="H55" s="58">
        <v>0</v>
      </c>
      <c r="I55" s="58">
        <v>19</v>
      </c>
      <c r="J55" s="58"/>
      <c r="K55" s="58"/>
      <c r="L55" s="58"/>
      <c r="M55" s="59"/>
      <c r="N55" s="58">
        <v>15</v>
      </c>
      <c r="O55" s="58">
        <v>-12</v>
      </c>
      <c r="P55" s="58">
        <v>0</v>
      </c>
      <c r="Q55" s="58">
        <v>6</v>
      </c>
      <c r="R55" s="58" t="s">
        <v>23</v>
      </c>
      <c r="S55" s="58">
        <v>2500</v>
      </c>
      <c r="T55" s="59"/>
      <c r="U55" s="58">
        <v>7254</v>
      </c>
      <c r="V55" s="58">
        <v>-11</v>
      </c>
      <c r="W55" s="58">
        <v>2</v>
      </c>
      <c r="X55" s="58">
        <v>3795</v>
      </c>
      <c r="Y55" s="58" t="s">
        <v>23</v>
      </c>
      <c r="Z55" s="58">
        <v>1911</v>
      </c>
      <c r="AE55" s="57"/>
    </row>
    <row r="56" spans="1:31" ht="21.6" x14ac:dyDescent="0.3">
      <c r="A56" s="64" t="s">
        <v>817</v>
      </c>
      <c r="B56" s="63" t="s">
        <v>816</v>
      </c>
      <c r="C56" s="53">
        <v>0</v>
      </c>
      <c r="D56" s="53"/>
      <c r="E56" s="53">
        <v>0</v>
      </c>
      <c r="F56" s="53">
        <v>0</v>
      </c>
      <c r="G56" s="53"/>
      <c r="H56" s="53">
        <v>0</v>
      </c>
      <c r="I56" s="53">
        <v>19</v>
      </c>
      <c r="J56" s="53"/>
      <c r="K56" s="53"/>
      <c r="L56" s="53"/>
      <c r="M56" s="62"/>
      <c r="N56" s="53">
        <v>41</v>
      </c>
      <c r="O56" s="53">
        <v>158</v>
      </c>
      <c r="P56" s="53">
        <v>0</v>
      </c>
      <c r="Q56" s="53">
        <v>13</v>
      </c>
      <c r="R56" s="53" t="s">
        <v>23</v>
      </c>
      <c r="S56" s="53">
        <v>3154</v>
      </c>
      <c r="T56" s="62"/>
      <c r="U56" s="53">
        <v>19930</v>
      </c>
      <c r="V56" s="53">
        <v>9</v>
      </c>
      <c r="W56" s="53">
        <v>2</v>
      </c>
      <c r="X56" s="53">
        <v>16059</v>
      </c>
      <c r="Y56" s="53" t="s">
        <v>23</v>
      </c>
      <c r="Z56" s="53">
        <v>1241</v>
      </c>
      <c r="AE56" s="57"/>
    </row>
    <row r="57" spans="1:31" ht="21.6" x14ac:dyDescent="0.3">
      <c r="A57" s="61" t="s">
        <v>815</v>
      </c>
      <c r="B57" s="60" t="s">
        <v>814</v>
      </c>
      <c r="C57" s="58">
        <v>0</v>
      </c>
      <c r="D57" s="58"/>
      <c r="E57" s="53">
        <v>0</v>
      </c>
      <c r="F57" s="53">
        <v>0</v>
      </c>
      <c r="G57" s="58"/>
      <c r="H57" s="58">
        <v>0</v>
      </c>
      <c r="I57" s="58">
        <v>18</v>
      </c>
      <c r="J57" s="58"/>
      <c r="K57" s="58"/>
      <c r="L57" s="58"/>
      <c r="M57" s="59"/>
      <c r="N57" s="58">
        <v>36</v>
      </c>
      <c r="O57" s="58">
        <v>-40</v>
      </c>
      <c r="P57" s="58">
        <v>0</v>
      </c>
      <c r="Q57" s="58">
        <v>13</v>
      </c>
      <c r="R57" s="58" t="s">
        <v>23</v>
      </c>
      <c r="S57" s="58">
        <v>2769</v>
      </c>
      <c r="T57" s="59"/>
      <c r="U57" s="58">
        <v>17336</v>
      </c>
      <c r="V57" s="58">
        <v>-2</v>
      </c>
      <c r="W57" s="58">
        <v>5</v>
      </c>
      <c r="X57" s="58">
        <v>12670</v>
      </c>
      <c r="Y57" s="58" t="s">
        <v>23</v>
      </c>
      <c r="Z57" s="58">
        <v>1368</v>
      </c>
      <c r="AE57" s="57"/>
    </row>
    <row r="58" spans="1:31" ht="21.6" x14ac:dyDescent="0.3">
      <c r="A58" s="64" t="s">
        <v>813</v>
      </c>
      <c r="B58" s="63" t="s">
        <v>812</v>
      </c>
      <c r="C58" s="53">
        <v>0</v>
      </c>
      <c r="D58" s="53"/>
      <c r="E58" s="53">
        <v>0</v>
      </c>
      <c r="F58" s="53">
        <v>0</v>
      </c>
      <c r="G58" s="53"/>
      <c r="H58" s="53">
        <v>0</v>
      </c>
      <c r="I58" s="53">
        <v>4</v>
      </c>
      <c r="J58" s="53"/>
      <c r="K58" s="53"/>
      <c r="L58" s="53"/>
      <c r="M58" s="62"/>
      <c r="N58" s="53">
        <v>4</v>
      </c>
      <c r="O58" s="53">
        <v>60</v>
      </c>
      <c r="P58" s="53">
        <v>0</v>
      </c>
      <c r="Q58" s="53">
        <v>2</v>
      </c>
      <c r="R58" s="53" t="s">
        <v>23</v>
      </c>
      <c r="S58" s="53">
        <v>2000</v>
      </c>
      <c r="T58" s="62"/>
      <c r="U58" s="53">
        <v>2691</v>
      </c>
      <c r="V58" s="53">
        <v>21</v>
      </c>
      <c r="W58" s="53">
        <v>2</v>
      </c>
      <c r="X58" s="53">
        <v>851</v>
      </c>
      <c r="Y58" s="53" t="s">
        <v>23</v>
      </c>
      <c r="Z58" s="53">
        <v>3162</v>
      </c>
      <c r="AE58" s="57"/>
    </row>
    <row r="59" spans="1:31" ht="31.8" x14ac:dyDescent="0.3">
      <c r="A59" s="61" t="s">
        <v>811</v>
      </c>
      <c r="B59" s="60" t="s">
        <v>810</v>
      </c>
      <c r="C59" s="58">
        <v>0</v>
      </c>
      <c r="D59" s="58"/>
      <c r="E59" s="53">
        <v>0</v>
      </c>
      <c r="F59" s="53">
        <v>0</v>
      </c>
      <c r="G59" s="58"/>
      <c r="H59" s="58">
        <v>0</v>
      </c>
      <c r="I59" s="58">
        <v>14</v>
      </c>
      <c r="J59" s="58"/>
      <c r="K59" s="58"/>
      <c r="L59" s="58"/>
      <c r="M59" s="59"/>
      <c r="N59" s="58">
        <v>35</v>
      </c>
      <c r="O59" s="58">
        <v>-16</v>
      </c>
      <c r="P59" s="58">
        <v>0</v>
      </c>
      <c r="Q59" s="58">
        <v>5</v>
      </c>
      <c r="R59" s="58" t="s">
        <v>23</v>
      </c>
      <c r="S59" s="58">
        <v>7000</v>
      </c>
      <c r="T59" s="59"/>
      <c r="U59" s="58">
        <v>99909</v>
      </c>
      <c r="V59" s="58">
        <v>2</v>
      </c>
      <c r="W59" s="58">
        <v>18</v>
      </c>
      <c r="X59" s="58">
        <v>23206</v>
      </c>
      <c r="Y59" s="58" t="s">
        <v>23</v>
      </c>
      <c r="Z59" s="58">
        <v>4305</v>
      </c>
      <c r="AE59" s="57"/>
    </row>
    <row r="60" spans="1:31" ht="21.6" x14ac:dyDescent="0.3">
      <c r="A60" s="64" t="s">
        <v>809</v>
      </c>
      <c r="B60" s="63" t="s">
        <v>808</v>
      </c>
      <c r="C60" s="53">
        <v>0</v>
      </c>
      <c r="D60" s="53"/>
      <c r="E60" s="53">
        <v>0</v>
      </c>
      <c r="F60" s="53">
        <v>0</v>
      </c>
      <c r="G60" s="53"/>
      <c r="H60" s="53">
        <v>0</v>
      </c>
      <c r="I60" s="53">
        <v>22</v>
      </c>
      <c r="J60" s="53"/>
      <c r="K60" s="53"/>
      <c r="L60" s="53"/>
      <c r="M60" s="62"/>
      <c r="N60" s="53">
        <v>154</v>
      </c>
      <c r="O60" s="53">
        <v>15</v>
      </c>
      <c r="P60" s="53">
        <v>0</v>
      </c>
      <c r="Q60" s="53">
        <v>153</v>
      </c>
      <c r="R60" s="53" t="s">
        <v>23</v>
      </c>
      <c r="S60" s="53">
        <v>1007</v>
      </c>
      <c r="T60" s="62"/>
      <c r="U60" s="53">
        <v>3686</v>
      </c>
      <c r="V60" s="53">
        <v>14</v>
      </c>
      <c r="W60" s="53">
        <v>3</v>
      </c>
      <c r="X60" s="53">
        <v>1551</v>
      </c>
      <c r="Y60" s="53" t="s">
        <v>23</v>
      </c>
      <c r="Z60" s="53">
        <v>2377</v>
      </c>
      <c r="AE60" s="57"/>
    </row>
    <row r="61" spans="1:31" ht="21.6" x14ac:dyDescent="0.3">
      <c r="A61" s="61" t="s">
        <v>807</v>
      </c>
      <c r="B61" s="60" t="s">
        <v>806</v>
      </c>
      <c r="C61" s="58">
        <v>0</v>
      </c>
      <c r="D61" s="58"/>
      <c r="E61" s="53">
        <v>0</v>
      </c>
      <c r="F61" s="53">
        <v>0</v>
      </c>
      <c r="G61" s="58"/>
      <c r="H61" s="58">
        <v>0</v>
      </c>
      <c r="I61" s="58">
        <v>29</v>
      </c>
      <c r="J61" s="58"/>
      <c r="K61" s="58"/>
      <c r="L61" s="58"/>
      <c r="M61" s="59"/>
      <c r="N61" s="58">
        <v>26</v>
      </c>
      <c r="O61" s="58">
        <v>-39</v>
      </c>
      <c r="P61" s="58">
        <v>0</v>
      </c>
      <c r="Q61" s="58">
        <v>25</v>
      </c>
      <c r="R61" s="58" t="s">
        <v>23</v>
      </c>
      <c r="S61" s="58">
        <v>1040</v>
      </c>
      <c r="T61" s="59"/>
      <c r="U61" s="58">
        <v>44022</v>
      </c>
      <c r="V61" s="58">
        <v>-5</v>
      </c>
      <c r="W61" s="58">
        <v>3</v>
      </c>
      <c r="X61" s="58">
        <v>20468</v>
      </c>
      <c r="Y61" s="58" t="s">
        <v>23</v>
      </c>
      <c r="Z61" s="58">
        <v>2151</v>
      </c>
      <c r="AE61" s="57"/>
    </row>
    <row r="62" spans="1:31" ht="21.6" x14ac:dyDescent="0.3">
      <c r="A62" s="64" t="s">
        <v>805</v>
      </c>
      <c r="B62" s="63" t="s">
        <v>804</v>
      </c>
      <c r="C62" s="53">
        <v>0</v>
      </c>
      <c r="D62" s="53"/>
      <c r="E62" s="53">
        <v>0</v>
      </c>
      <c r="F62" s="53">
        <v>0</v>
      </c>
      <c r="G62" s="53"/>
      <c r="H62" s="53">
        <v>0</v>
      </c>
      <c r="I62" s="53">
        <v>9</v>
      </c>
      <c r="J62" s="53"/>
      <c r="K62" s="53"/>
      <c r="L62" s="53"/>
      <c r="M62" s="62"/>
      <c r="N62" s="53">
        <v>44</v>
      </c>
      <c r="O62" s="53">
        <v>-13</v>
      </c>
      <c r="P62" s="53">
        <v>0</v>
      </c>
      <c r="Q62" s="53">
        <v>65</v>
      </c>
      <c r="R62" s="53" t="s">
        <v>23</v>
      </c>
      <c r="S62" s="53">
        <v>677</v>
      </c>
      <c r="T62" s="62"/>
      <c r="U62" s="53">
        <v>212777</v>
      </c>
      <c r="V62" s="53">
        <v>1</v>
      </c>
      <c r="W62" s="53">
        <v>9</v>
      </c>
      <c r="X62" s="53">
        <v>390922</v>
      </c>
      <c r="Y62" s="53" t="s">
        <v>23</v>
      </c>
      <c r="Z62" s="53">
        <v>544</v>
      </c>
      <c r="AE62" s="57"/>
    </row>
    <row r="63" spans="1:31" ht="21.6" x14ac:dyDescent="0.3">
      <c r="A63" s="88" t="s">
        <v>803</v>
      </c>
      <c r="B63" s="87" t="s">
        <v>802</v>
      </c>
      <c r="C63" s="84">
        <v>0</v>
      </c>
      <c r="D63" s="86"/>
      <c r="E63" s="53">
        <v>0</v>
      </c>
      <c r="F63" s="53">
        <v>0</v>
      </c>
      <c r="G63" s="84"/>
      <c r="H63" s="84">
        <v>0</v>
      </c>
      <c r="I63" s="84">
        <v>14</v>
      </c>
      <c r="J63" s="84"/>
      <c r="K63" s="84"/>
      <c r="L63" s="84"/>
      <c r="M63" s="85"/>
      <c r="N63" s="84">
        <v>162</v>
      </c>
      <c r="O63" s="84">
        <v>-1</v>
      </c>
      <c r="P63" s="84">
        <v>0</v>
      </c>
      <c r="Q63" s="84">
        <v>161</v>
      </c>
      <c r="R63" s="84" t="s">
        <v>23</v>
      </c>
      <c r="S63" s="84">
        <v>1006</v>
      </c>
      <c r="T63" s="85"/>
      <c r="U63" s="84">
        <v>56609</v>
      </c>
      <c r="V63" s="84">
        <v>10</v>
      </c>
      <c r="W63" s="84">
        <v>4</v>
      </c>
      <c r="X63" s="84">
        <v>33647</v>
      </c>
      <c r="Y63" s="84" t="s">
        <v>23</v>
      </c>
      <c r="Z63" s="84">
        <v>1682</v>
      </c>
      <c r="AA63" s="50"/>
      <c r="AB63" s="50"/>
      <c r="AC63" s="50"/>
      <c r="AD63" s="50"/>
      <c r="AE63" s="49"/>
    </row>
    <row r="64" spans="1:31" x14ac:dyDescent="0.3">
      <c r="C64" s="45">
        <v>71703</v>
      </c>
      <c r="F64" s="48">
        <v>0.52599167700000005</v>
      </c>
    </row>
    <row r="65" spans="5:6" x14ac:dyDescent="0.3">
      <c r="E65" s="47" t="s">
        <v>426</v>
      </c>
      <c r="F65" s="46">
        <v>0.72525283699999998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://comtrade.un.org/" xr:uid="{0D3C0723-5C95-4164-9899-D069BD752BD6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F3E9-CAB6-4888-8B77-6392993AE05B}">
  <dimension ref="A1:AE29"/>
  <sheetViews>
    <sheetView showGridLines="0" topLeftCell="A9" workbookViewId="0">
      <selection sqref="A1:I1"/>
    </sheetView>
  </sheetViews>
  <sheetFormatPr defaultRowHeight="14.4" x14ac:dyDescent="0.3"/>
  <cols>
    <col min="1" max="2" width="34.88671875" style="45" customWidth="1"/>
    <col min="3" max="6" width="18.6640625" style="45" customWidth="1"/>
    <col min="7" max="7" width="33" style="45" customWidth="1"/>
    <col min="8" max="8" width="21.88671875" style="45" customWidth="1"/>
    <col min="9" max="9" width="33.5546875" style="45" customWidth="1"/>
    <col min="10" max="10" width="17.33203125" style="45" customWidth="1"/>
    <col min="11" max="11" width="9.109375" style="45" customWidth="1"/>
    <col min="12" max="12" width="14.109375" style="45" customWidth="1"/>
    <col min="13" max="13" width="8.88671875" style="45"/>
    <col min="14" max="14" width="18.6640625" style="45" customWidth="1"/>
    <col min="15" max="15" width="33" style="45" customWidth="1"/>
    <col min="16" max="16" width="16.6640625" style="45" customWidth="1"/>
    <col min="17" max="17" width="17.33203125" style="45" customWidth="1"/>
    <col min="18" max="18" width="9.109375" style="45" customWidth="1"/>
    <col min="19" max="19" width="14.109375" style="45" customWidth="1"/>
    <col min="20" max="20" width="8.88671875" style="45"/>
    <col min="21" max="21" width="18.6640625" style="45" customWidth="1"/>
    <col min="22" max="22" width="33" style="45" customWidth="1"/>
    <col min="23" max="23" width="16.88671875" style="45" customWidth="1"/>
    <col min="24" max="24" width="17.33203125" style="45" customWidth="1"/>
    <col min="25" max="25" width="9.109375" style="45" customWidth="1"/>
    <col min="26" max="26" width="14.109375" style="45" customWidth="1"/>
    <col min="27" max="16384" width="8.88671875" style="45"/>
  </cols>
  <sheetData>
    <row r="1" spans="1:3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31" x14ac:dyDescent="0.3">
      <c r="A2" s="82" t="s">
        <v>940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79"/>
    </row>
    <row r="4" spans="1:31" ht="28.8" x14ac:dyDescent="0.3">
      <c r="A4" s="81" t="s">
        <v>2</v>
      </c>
    </row>
    <row r="5" spans="1:31" ht="27.6" x14ac:dyDescent="0.3">
      <c r="A5" s="80" t="s">
        <v>3</v>
      </c>
    </row>
    <row r="6" spans="1:31" ht="27.6" x14ac:dyDescent="0.3">
      <c r="A6" s="80" t="s">
        <v>4</v>
      </c>
    </row>
    <row r="7" spans="1:31" x14ac:dyDescent="0.3">
      <c r="A7" s="79"/>
    </row>
    <row r="8" spans="1:31" x14ac:dyDescent="0.3">
      <c r="A8" s="79"/>
    </row>
    <row r="9" spans="1:31" x14ac:dyDescent="0.3">
      <c r="A9" s="78" t="s">
        <v>5</v>
      </c>
      <c r="B9" s="77" t="s">
        <v>6</v>
      </c>
      <c r="C9" s="76" t="s">
        <v>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4"/>
    </row>
    <row r="10" spans="1:31" x14ac:dyDescent="0.3">
      <c r="A10" s="73"/>
      <c r="B10" s="72"/>
      <c r="C10" s="71" t="s">
        <v>8</v>
      </c>
      <c r="D10" s="70"/>
      <c r="E10" s="70"/>
      <c r="F10" s="70"/>
      <c r="G10" s="70"/>
      <c r="H10" s="70"/>
      <c r="I10" s="70"/>
      <c r="J10" s="70"/>
      <c r="K10" s="70"/>
      <c r="L10" s="69"/>
      <c r="M10" s="71" t="s">
        <v>9</v>
      </c>
      <c r="N10" s="70"/>
      <c r="O10" s="70"/>
      <c r="P10" s="70"/>
      <c r="Q10" s="70"/>
      <c r="R10" s="70"/>
      <c r="S10" s="69"/>
      <c r="T10" s="71" t="s">
        <v>10</v>
      </c>
      <c r="U10" s="70"/>
      <c r="V10" s="70"/>
      <c r="W10" s="70"/>
      <c r="X10" s="70"/>
      <c r="Y10" s="70"/>
      <c r="Z10" s="69"/>
      <c r="AE10" s="57"/>
    </row>
    <row r="11" spans="1:31" x14ac:dyDescent="0.3">
      <c r="A11" s="68"/>
      <c r="B11" s="67"/>
      <c r="C11" s="66" t="s">
        <v>11</v>
      </c>
      <c r="D11" s="66" t="s">
        <v>800</v>
      </c>
      <c r="E11" s="66" t="s">
        <v>939</v>
      </c>
      <c r="F11" s="66" t="s">
        <v>798</v>
      </c>
      <c r="G11" s="66" t="s">
        <v>12</v>
      </c>
      <c r="H11" s="66" t="s">
        <v>13</v>
      </c>
      <c r="I11" s="66" t="s">
        <v>14</v>
      </c>
      <c r="J11" s="66" t="s">
        <v>15</v>
      </c>
      <c r="K11" s="66" t="s">
        <v>16</v>
      </c>
      <c r="L11" s="66" t="s">
        <v>17</v>
      </c>
      <c r="M11" s="66"/>
      <c r="N11" s="66" t="s">
        <v>11</v>
      </c>
      <c r="O11" s="66" t="s">
        <v>12</v>
      </c>
      <c r="P11" s="66" t="s">
        <v>19</v>
      </c>
      <c r="Q11" s="66" t="s">
        <v>15</v>
      </c>
      <c r="R11" s="66" t="s">
        <v>16</v>
      </c>
      <c r="S11" s="66" t="s">
        <v>17</v>
      </c>
      <c r="T11" s="66"/>
      <c r="U11" s="66" t="s">
        <v>11</v>
      </c>
      <c r="V11" s="66" t="s">
        <v>12</v>
      </c>
      <c r="W11" s="66" t="s">
        <v>20</v>
      </c>
      <c r="X11" s="66" t="s">
        <v>15</v>
      </c>
      <c r="Y11" s="66" t="s">
        <v>16</v>
      </c>
      <c r="Z11" s="66" t="s">
        <v>17</v>
      </c>
      <c r="AE11" s="57"/>
    </row>
    <row r="12" spans="1:31" x14ac:dyDescent="0.3">
      <c r="A12" s="64" t="s">
        <v>938</v>
      </c>
      <c r="B12" s="65" t="s">
        <v>937</v>
      </c>
      <c r="C12" s="53">
        <v>9948</v>
      </c>
      <c r="D12" s="53"/>
      <c r="E12" s="53">
        <v>0.58226514500000004</v>
      </c>
      <c r="F12" s="53">
        <v>0.33903269899999999</v>
      </c>
      <c r="G12" s="53">
        <v>-3</v>
      </c>
      <c r="H12" s="53">
        <v>1</v>
      </c>
      <c r="I12" s="53">
        <v>3</v>
      </c>
      <c r="J12" s="53">
        <v>797</v>
      </c>
      <c r="K12" s="53" t="s">
        <v>23</v>
      </c>
      <c r="L12" s="53">
        <v>12482</v>
      </c>
      <c r="M12" s="62"/>
      <c r="N12" s="53">
        <v>581033</v>
      </c>
      <c r="O12" s="53">
        <v>21</v>
      </c>
      <c r="P12" s="53">
        <v>1</v>
      </c>
      <c r="Q12" s="53">
        <v>158912</v>
      </c>
      <c r="R12" s="53" t="s">
        <v>23</v>
      </c>
      <c r="S12" s="53">
        <v>3656</v>
      </c>
      <c r="T12" s="62"/>
      <c r="U12" s="53">
        <v>1914112</v>
      </c>
      <c r="V12" s="53">
        <v>8</v>
      </c>
      <c r="W12" s="53">
        <v>3</v>
      </c>
      <c r="X12" s="53">
        <v>420747</v>
      </c>
      <c r="Y12" s="53" t="s">
        <v>23</v>
      </c>
      <c r="Z12" s="53">
        <v>4549</v>
      </c>
      <c r="AE12" s="57"/>
    </row>
    <row r="13" spans="1:31" x14ac:dyDescent="0.3">
      <c r="A13" s="61" t="s">
        <v>936</v>
      </c>
      <c r="B13" s="60" t="s">
        <v>935</v>
      </c>
      <c r="C13" s="58">
        <v>4494</v>
      </c>
      <c r="D13" s="58">
        <v>0.374165739</v>
      </c>
      <c r="E13" s="53">
        <v>0.26303775200000001</v>
      </c>
      <c r="F13" s="53">
        <v>6.9188859000000005E-2</v>
      </c>
      <c r="G13" s="58">
        <v>32</v>
      </c>
      <c r="H13" s="58">
        <v>2</v>
      </c>
      <c r="I13" s="58">
        <v>3</v>
      </c>
      <c r="J13" s="58">
        <v>598</v>
      </c>
      <c r="K13" s="58" t="s">
        <v>23</v>
      </c>
      <c r="L13" s="58">
        <v>7515</v>
      </c>
      <c r="M13" s="59"/>
      <c r="N13" s="58">
        <v>377208</v>
      </c>
      <c r="O13" s="58">
        <v>5</v>
      </c>
      <c r="P13" s="58">
        <v>7</v>
      </c>
      <c r="Q13" s="58">
        <v>51735</v>
      </c>
      <c r="R13" s="58" t="s">
        <v>23</v>
      </c>
      <c r="S13" s="58">
        <v>7291</v>
      </c>
      <c r="T13" s="59"/>
      <c r="U13" s="58">
        <v>219924</v>
      </c>
      <c r="V13" s="58">
        <v>17</v>
      </c>
      <c r="W13" s="58">
        <v>4</v>
      </c>
      <c r="X13" s="58">
        <v>17912</v>
      </c>
      <c r="Y13" s="58" t="s">
        <v>23</v>
      </c>
      <c r="Z13" s="58">
        <v>12278</v>
      </c>
      <c r="AE13" s="57"/>
    </row>
    <row r="14" spans="1:31" ht="21.6" x14ac:dyDescent="0.3">
      <c r="A14" s="64" t="s">
        <v>934</v>
      </c>
      <c r="B14" s="63" t="s">
        <v>933</v>
      </c>
      <c r="C14" s="53">
        <v>1772</v>
      </c>
      <c r="D14" s="53">
        <v>0.3</v>
      </c>
      <c r="E14" s="53">
        <v>0.103716711</v>
      </c>
      <c r="F14" s="53">
        <v>1.0757156E-2</v>
      </c>
      <c r="G14" s="53">
        <v>17</v>
      </c>
      <c r="H14" s="53">
        <v>0</v>
      </c>
      <c r="I14" s="53">
        <v>2</v>
      </c>
      <c r="J14" s="53">
        <v>433</v>
      </c>
      <c r="K14" s="53" t="s">
        <v>23</v>
      </c>
      <c r="L14" s="53">
        <v>4092</v>
      </c>
      <c r="M14" s="62"/>
      <c r="N14" s="53">
        <v>84360</v>
      </c>
      <c r="O14" s="53">
        <v>10</v>
      </c>
      <c r="P14" s="53">
        <v>1</v>
      </c>
      <c r="Q14" s="53">
        <v>32354</v>
      </c>
      <c r="R14" s="53" t="s">
        <v>23</v>
      </c>
      <c r="S14" s="53">
        <v>2607</v>
      </c>
      <c r="T14" s="62"/>
      <c r="U14" s="53">
        <v>496528</v>
      </c>
      <c r="V14" s="53">
        <v>9</v>
      </c>
      <c r="W14" s="53">
        <v>4</v>
      </c>
      <c r="X14" s="53">
        <v>172790</v>
      </c>
      <c r="Y14" s="53" t="s">
        <v>23</v>
      </c>
      <c r="Z14" s="53">
        <v>2874</v>
      </c>
      <c r="AE14" s="57"/>
    </row>
    <row r="15" spans="1:31" ht="21.6" x14ac:dyDescent="0.3">
      <c r="A15" s="61" t="s">
        <v>932</v>
      </c>
      <c r="B15" s="60" t="s">
        <v>931</v>
      </c>
      <c r="C15" s="58">
        <v>275</v>
      </c>
      <c r="D15" s="58">
        <v>0.45825756899999998</v>
      </c>
      <c r="E15" s="53">
        <v>1.6095991E-2</v>
      </c>
      <c r="F15" s="53">
        <v>2.5908099999999998E-4</v>
      </c>
      <c r="G15" s="58">
        <v>30</v>
      </c>
      <c r="H15" s="58">
        <v>0</v>
      </c>
      <c r="I15" s="58">
        <v>2</v>
      </c>
      <c r="J15" s="58">
        <v>15</v>
      </c>
      <c r="K15" s="58" t="s">
        <v>23</v>
      </c>
      <c r="L15" s="58">
        <v>18333</v>
      </c>
      <c r="M15" s="59"/>
      <c r="N15" s="58">
        <v>1535</v>
      </c>
      <c r="O15" s="58">
        <v>37</v>
      </c>
      <c r="P15" s="58">
        <v>0</v>
      </c>
      <c r="Q15" s="58">
        <v>63</v>
      </c>
      <c r="R15" s="58" t="s">
        <v>23</v>
      </c>
      <c r="S15" s="58">
        <v>24365</v>
      </c>
      <c r="T15" s="59"/>
      <c r="U15" s="58">
        <v>67602</v>
      </c>
      <c r="V15" s="58">
        <v>25</v>
      </c>
      <c r="W15" s="58">
        <v>6</v>
      </c>
      <c r="X15" s="58">
        <v>19039</v>
      </c>
      <c r="Y15" s="58" t="s">
        <v>23</v>
      </c>
      <c r="Z15" s="58">
        <v>3551</v>
      </c>
      <c r="AE15" s="57"/>
    </row>
    <row r="16" spans="1:31" x14ac:dyDescent="0.3">
      <c r="A16" s="64" t="s">
        <v>930</v>
      </c>
      <c r="B16" s="63" t="s">
        <v>929</v>
      </c>
      <c r="C16" s="53">
        <v>215</v>
      </c>
      <c r="D16" s="53">
        <v>0.360555128</v>
      </c>
      <c r="E16" s="53">
        <v>1.2584138E-2</v>
      </c>
      <c r="F16" s="53">
        <v>1.5836100000000001E-4</v>
      </c>
      <c r="G16" s="53">
        <v>269</v>
      </c>
      <c r="H16" s="53">
        <v>0</v>
      </c>
      <c r="I16" s="53">
        <v>6</v>
      </c>
      <c r="J16" s="53">
        <v>72</v>
      </c>
      <c r="K16" s="53" t="s">
        <v>23</v>
      </c>
      <c r="L16" s="53">
        <v>2986</v>
      </c>
      <c r="M16" s="62"/>
      <c r="N16" s="53">
        <v>42239</v>
      </c>
      <c r="O16" s="53">
        <v>10</v>
      </c>
      <c r="P16" s="53">
        <v>1</v>
      </c>
      <c r="Q16" s="53">
        <v>30145</v>
      </c>
      <c r="R16" s="53" t="s">
        <v>23</v>
      </c>
      <c r="S16" s="53">
        <v>1401</v>
      </c>
      <c r="T16" s="62"/>
      <c r="U16" s="53">
        <v>173736</v>
      </c>
      <c r="V16" s="53">
        <v>11</v>
      </c>
      <c r="W16" s="53">
        <v>5</v>
      </c>
      <c r="X16" s="53">
        <v>47219</v>
      </c>
      <c r="Y16" s="53" t="s">
        <v>23</v>
      </c>
      <c r="Z16" s="53">
        <v>3679</v>
      </c>
      <c r="AE16" s="57"/>
    </row>
    <row r="17" spans="1:31" ht="21.6" x14ac:dyDescent="0.3">
      <c r="A17" s="61" t="s">
        <v>928</v>
      </c>
      <c r="B17" s="60" t="s">
        <v>927</v>
      </c>
      <c r="C17" s="58">
        <v>137</v>
      </c>
      <c r="D17" s="58">
        <v>0.4</v>
      </c>
      <c r="E17" s="53">
        <v>8.01873E-3</v>
      </c>
      <c r="F17" s="53">
        <v>6.4300000000000004E-5</v>
      </c>
      <c r="G17" s="58"/>
      <c r="H17" s="58">
        <v>1</v>
      </c>
      <c r="I17" s="58">
        <v>4</v>
      </c>
      <c r="J17" s="58">
        <v>54</v>
      </c>
      <c r="K17" s="58" t="s">
        <v>23</v>
      </c>
      <c r="L17" s="58">
        <v>2537</v>
      </c>
      <c r="M17" s="59"/>
      <c r="N17" s="58">
        <v>502</v>
      </c>
      <c r="O17" s="58">
        <v>38</v>
      </c>
      <c r="P17" s="58">
        <v>0</v>
      </c>
      <c r="Q17" s="58">
        <v>212</v>
      </c>
      <c r="R17" s="58" t="s">
        <v>23</v>
      </c>
      <c r="S17" s="58">
        <v>2368</v>
      </c>
      <c r="T17" s="59"/>
      <c r="U17" s="58">
        <v>17952</v>
      </c>
      <c r="V17" s="58">
        <v>8</v>
      </c>
      <c r="W17" s="58">
        <v>4</v>
      </c>
      <c r="X17" s="58">
        <v>9700</v>
      </c>
      <c r="Y17" s="58" t="s">
        <v>23</v>
      </c>
      <c r="Z17" s="58">
        <v>1851</v>
      </c>
      <c r="AE17" s="57"/>
    </row>
    <row r="18" spans="1:31" ht="21.6" x14ac:dyDescent="0.3">
      <c r="A18" s="64" t="s">
        <v>926</v>
      </c>
      <c r="B18" s="63" t="s">
        <v>925</v>
      </c>
      <c r="C18" s="53">
        <v>101</v>
      </c>
      <c r="D18" s="53">
        <v>0.4</v>
      </c>
      <c r="E18" s="53">
        <v>5.9116180000000004E-3</v>
      </c>
      <c r="F18" s="53">
        <v>3.4947200000000003E-5</v>
      </c>
      <c r="G18" s="53">
        <v>152</v>
      </c>
      <c r="H18" s="53">
        <v>0</v>
      </c>
      <c r="I18" s="53">
        <v>3</v>
      </c>
      <c r="J18" s="53">
        <v>12</v>
      </c>
      <c r="K18" s="53" t="s">
        <v>23</v>
      </c>
      <c r="L18" s="53">
        <v>8417</v>
      </c>
      <c r="M18" s="62"/>
      <c r="N18" s="53">
        <v>15811</v>
      </c>
      <c r="O18" s="53">
        <v>45</v>
      </c>
      <c r="P18" s="53">
        <v>1</v>
      </c>
      <c r="Q18" s="53">
        <v>2761</v>
      </c>
      <c r="R18" s="53" t="s">
        <v>23</v>
      </c>
      <c r="S18" s="53">
        <v>5727</v>
      </c>
      <c r="T18" s="62"/>
      <c r="U18" s="53">
        <v>52153</v>
      </c>
      <c r="V18" s="53">
        <v>12</v>
      </c>
      <c r="W18" s="53">
        <v>2</v>
      </c>
      <c r="X18" s="53">
        <v>10333</v>
      </c>
      <c r="Y18" s="53" t="s">
        <v>23</v>
      </c>
      <c r="Z18" s="53">
        <v>5047</v>
      </c>
      <c r="AE18" s="57"/>
    </row>
    <row r="19" spans="1:31" x14ac:dyDescent="0.3">
      <c r="A19" s="61" t="s">
        <v>924</v>
      </c>
      <c r="B19" s="60" t="s">
        <v>923</v>
      </c>
      <c r="C19" s="58">
        <v>89</v>
      </c>
      <c r="D19" s="58">
        <v>0.42426406900000002</v>
      </c>
      <c r="E19" s="53">
        <v>5.2092479999999997E-3</v>
      </c>
      <c r="F19" s="53">
        <v>2.71363E-5</v>
      </c>
      <c r="G19" s="58">
        <v>188</v>
      </c>
      <c r="H19" s="58">
        <v>0</v>
      </c>
      <c r="I19" s="58">
        <v>4</v>
      </c>
      <c r="J19" s="58">
        <v>55</v>
      </c>
      <c r="K19" s="58" t="s">
        <v>23</v>
      </c>
      <c r="L19" s="58">
        <v>1618</v>
      </c>
      <c r="M19" s="59"/>
      <c r="N19" s="58">
        <v>1501</v>
      </c>
      <c r="O19" s="58">
        <v>15</v>
      </c>
      <c r="P19" s="58">
        <v>0</v>
      </c>
      <c r="Q19" s="58">
        <v>1348</v>
      </c>
      <c r="R19" s="58" t="s">
        <v>23</v>
      </c>
      <c r="S19" s="58">
        <v>1114</v>
      </c>
      <c r="T19" s="59"/>
      <c r="U19" s="58">
        <v>44710</v>
      </c>
      <c r="V19" s="58">
        <v>11</v>
      </c>
      <c r="W19" s="58">
        <v>5</v>
      </c>
      <c r="X19" s="58">
        <v>22774</v>
      </c>
      <c r="Y19" s="58" t="s">
        <v>23</v>
      </c>
      <c r="Z19" s="58">
        <v>1963</v>
      </c>
      <c r="AE19" s="57"/>
    </row>
    <row r="20" spans="1:31" ht="21.6" x14ac:dyDescent="0.3">
      <c r="A20" s="64" t="s">
        <v>922</v>
      </c>
      <c r="B20" s="63" t="s">
        <v>921</v>
      </c>
      <c r="C20" s="53">
        <v>40</v>
      </c>
      <c r="D20" s="53">
        <v>0.80622577500000003</v>
      </c>
      <c r="E20" s="53">
        <v>2.3412350000000001E-3</v>
      </c>
      <c r="F20" s="53">
        <v>5.48138E-6</v>
      </c>
      <c r="G20" s="53">
        <v>21</v>
      </c>
      <c r="H20" s="53">
        <v>0</v>
      </c>
      <c r="I20" s="53">
        <v>0</v>
      </c>
      <c r="J20" s="53">
        <v>4</v>
      </c>
      <c r="K20" s="53" t="s">
        <v>23</v>
      </c>
      <c r="L20" s="53">
        <v>10000</v>
      </c>
      <c r="M20" s="62"/>
      <c r="N20" s="53">
        <v>74667</v>
      </c>
      <c r="O20" s="53">
        <v>8</v>
      </c>
      <c r="P20" s="53">
        <v>5</v>
      </c>
      <c r="Q20" s="53">
        <v>10535</v>
      </c>
      <c r="R20" s="53" t="s">
        <v>23</v>
      </c>
      <c r="S20" s="53">
        <v>7088</v>
      </c>
      <c r="T20" s="62"/>
      <c r="U20" s="53">
        <v>99288</v>
      </c>
      <c r="V20" s="53">
        <v>33</v>
      </c>
      <c r="W20" s="53">
        <v>7</v>
      </c>
      <c r="X20" s="53">
        <v>7170</v>
      </c>
      <c r="Y20" s="53" t="s">
        <v>23</v>
      </c>
      <c r="Z20" s="53">
        <v>13848</v>
      </c>
      <c r="AE20" s="57"/>
    </row>
    <row r="21" spans="1:31" x14ac:dyDescent="0.3">
      <c r="A21" s="61" t="s">
        <v>920</v>
      </c>
      <c r="B21" s="65" t="s">
        <v>919</v>
      </c>
      <c r="C21" s="58">
        <v>8</v>
      </c>
      <c r="D21" s="58"/>
      <c r="E21" s="53">
        <v>4.6824699999999998E-4</v>
      </c>
      <c r="F21" s="53">
        <v>2.1925499999999999E-7</v>
      </c>
      <c r="G21" s="58">
        <v>-15</v>
      </c>
      <c r="H21" s="58">
        <v>0</v>
      </c>
      <c r="I21" s="58">
        <v>8</v>
      </c>
      <c r="J21" s="58">
        <v>2</v>
      </c>
      <c r="K21" s="58" t="s">
        <v>23</v>
      </c>
      <c r="L21" s="58">
        <v>4000</v>
      </c>
      <c r="M21" s="59"/>
      <c r="N21" s="58">
        <v>5637</v>
      </c>
      <c r="O21" s="58">
        <v>21</v>
      </c>
      <c r="P21" s="58">
        <v>0</v>
      </c>
      <c r="Q21" s="58">
        <v>2154</v>
      </c>
      <c r="R21" s="58" t="s">
        <v>23</v>
      </c>
      <c r="S21" s="58">
        <v>2617</v>
      </c>
      <c r="T21" s="59"/>
      <c r="U21" s="58">
        <v>124688</v>
      </c>
      <c r="V21" s="58">
        <v>-2</v>
      </c>
      <c r="W21" s="58">
        <v>4</v>
      </c>
      <c r="X21" s="58">
        <v>47878</v>
      </c>
      <c r="Y21" s="58" t="s">
        <v>23</v>
      </c>
      <c r="Z21" s="58">
        <v>2604</v>
      </c>
      <c r="AE21" s="57"/>
    </row>
    <row r="22" spans="1:31" x14ac:dyDescent="0.3">
      <c r="A22" s="64" t="s">
        <v>918</v>
      </c>
      <c r="B22" s="63" t="s">
        <v>917</v>
      </c>
      <c r="C22" s="53">
        <v>6</v>
      </c>
      <c r="D22" s="53"/>
      <c r="E22" s="53">
        <v>3.5118500000000001E-4</v>
      </c>
      <c r="F22" s="53">
        <v>1.2333100000000001E-7</v>
      </c>
      <c r="G22" s="53">
        <v>34</v>
      </c>
      <c r="H22" s="53">
        <v>0</v>
      </c>
      <c r="I22" s="53">
        <v>7</v>
      </c>
      <c r="J22" s="53">
        <v>3</v>
      </c>
      <c r="K22" s="53" t="s">
        <v>23</v>
      </c>
      <c r="L22" s="53">
        <v>2000</v>
      </c>
      <c r="M22" s="62"/>
      <c r="N22" s="53">
        <v>7624</v>
      </c>
      <c r="O22" s="53">
        <v>17</v>
      </c>
      <c r="P22" s="53">
        <v>0</v>
      </c>
      <c r="Q22" s="53">
        <v>4800</v>
      </c>
      <c r="R22" s="53" t="s">
        <v>23</v>
      </c>
      <c r="S22" s="53">
        <v>1588</v>
      </c>
      <c r="T22" s="62"/>
      <c r="U22" s="53">
        <v>63341</v>
      </c>
      <c r="V22" s="53">
        <v>6</v>
      </c>
      <c r="W22" s="53">
        <v>3</v>
      </c>
      <c r="X22" s="53">
        <v>45626</v>
      </c>
      <c r="Y22" s="53" t="s">
        <v>23</v>
      </c>
      <c r="Z22" s="53">
        <v>1388</v>
      </c>
      <c r="AE22" s="57"/>
    </row>
    <row r="23" spans="1:31" x14ac:dyDescent="0.3">
      <c r="A23" s="61" t="s">
        <v>916</v>
      </c>
      <c r="B23" s="60" t="s">
        <v>915</v>
      </c>
      <c r="C23" s="58">
        <v>0</v>
      </c>
      <c r="D23" s="58"/>
      <c r="E23" s="53">
        <v>0</v>
      </c>
      <c r="F23" s="53">
        <v>0</v>
      </c>
      <c r="G23" s="58"/>
      <c r="H23" s="58">
        <v>0</v>
      </c>
      <c r="I23" s="58">
        <v>2</v>
      </c>
      <c r="J23" s="58"/>
      <c r="K23" s="58"/>
      <c r="L23" s="58"/>
      <c r="M23" s="59"/>
      <c r="N23" s="58">
        <v>1359</v>
      </c>
      <c r="O23" s="58">
        <v>0</v>
      </c>
      <c r="P23" s="58">
        <v>1</v>
      </c>
      <c r="Q23" s="58">
        <v>935</v>
      </c>
      <c r="R23" s="58" t="s">
        <v>23</v>
      </c>
      <c r="S23" s="58">
        <v>1453</v>
      </c>
      <c r="T23" s="59"/>
      <c r="U23" s="58">
        <v>395</v>
      </c>
      <c r="V23" s="58">
        <v>-25</v>
      </c>
      <c r="W23" s="58">
        <v>0</v>
      </c>
      <c r="X23" s="58">
        <v>148</v>
      </c>
      <c r="Y23" s="58" t="s">
        <v>23</v>
      </c>
      <c r="Z23" s="58">
        <v>2669</v>
      </c>
      <c r="AE23" s="57"/>
    </row>
    <row r="24" spans="1:31" ht="21.6" x14ac:dyDescent="0.3">
      <c r="A24" s="64" t="s">
        <v>914</v>
      </c>
      <c r="B24" s="63" t="s">
        <v>913</v>
      </c>
      <c r="C24" s="53">
        <v>0</v>
      </c>
      <c r="D24" s="53"/>
      <c r="E24" s="53">
        <v>0</v>
      </c>
      <c r="F24" s="53">
        <v>0</v>
      </c>
      <c r="G24" s="53"/>
      <c r="H24" s="53">
        <v>0</v>
      </c>
      <c r="I24" s="53">
        <v>7</v>
      </c>
      <c r="J24" s="53"/>
      <c r="K24" s="53"/>
      <c r="L24" s="53"/>
      <c r="M24" s="62"/>
      <c r="N24" s="53">
        <v>26567</v>
      </c>
      <c r="O24" s="53">
        <v>17</v>
      </c>
      <c r="P24" s="53">
        <v>16</v>
      </c>
      <c r="Q24" s="53">
        <v>24753</v>
      </c>
      <c r="R24" s="53" t="s">
        <v>23</v>
      </c>
      <c r="S24" s="53">
        <v>1073</v>
      </c>
      <c r="T24" s="62"/>
      <c r="U24" s="53">
        <v>4075</v>
      </c>
      <c r="V24" s="53">
        <v>18</v>
      </c>
      <c r="W24" s="53">
        <v>2</v>
      </c>
      <c r="X24" s="53">
        <v>509</v>
      </c>
      <c r="Y24" s="53" t="s">
        <v>23</v>
      </c>
      <c r="Z24" s="53">
        <v>8006</v>
      </c>
      <c r="AE24" s="57"/>
    </row>
    <row r="25" spans="1:31" x14ac:dyDescent="0.3">
      <c r="A25" s="61" t="s">
        <v>912</v>
      </c>
      <c r="B25" s="60" t="s">
        <v>911</v>
      </c>
      <c r="C25" s="58">
        <v>0</v>
      </c>
      <c r="D25" s="58"/>
      <c r="E25" s="53">
        <v>0</v>
      </c>
      <c r="F25" s="53">
        <v>0</v>
      </c>
      <c r="G25" s="58"/>
      <c r="H25" s="58">
        <v>0</v>
      </c>
      <c r="I25" s="58">
        <v>9</v>
      </c>
      <c r="J25" s="58"/>
      <c r="K25" s="58"/>
      <c r="L25" s="58"/>
      <c r="M25" s="59"/>
      <c r="N25" s="58">
        <v>2476</v>
      </c>
      <c r="O25" s="58">
        <v>52</v>
      </c>
      <c r="P25" s="58">
        <v>0</v>
      </c>
      <c r="Q25" s="58">
        <v>330</v>
      </c>
      <c r="R25" s="58" t="s">
        <v>23</v>
      </c>
      <c r="S25" s="58">
        <v>7503</v>
      </c>
      <c r="T25" s="59"/>
      <c r="U25" s="58">
        <v>8880</v>
      </c>
      <c r="V25" s="58">
        <v>-3</v>
      </c>
      <c r="W25" s="58">
        <v>0</v>
      </c>
      <c r="X25" s="58">
        <v>3006</v>
      </c>
      <c r="Y25" s="58" t="s">
        <v>23</v>
      </c>
      <c r="Z25" s="58">
        <v>2954</v>
      </c>
      <c r="AE25" s="57"/>
    </row>
    <row r="26" spans="1:31" ht="21.6" x14ac:dyDescent="0.3">
      <c r="A26" s="64" t="s">
        <v>910</v>
      </c>
      <c r="B26" s="63" t="s">
        <v>909</v>
      </c>
      <c r="C26" s="53">
        <v>0</v>
      </c>
      <c r="D26" s="53"/>
      <c r="E26" s="53">
        <v>0</v>
      </c>
      <c r="F26" s="53">
        <v>0</v>
      </c>
      <c r="G26" s="53"/>
      <c r="H26" s="53">
        <v>0</v>
      </c>
      <c r="I26" s="53">
        <v>10</v>
      </c>
      <c r="J26" s="53"/>
      <c r="K26" s="53"/>
      <c r="L26" s="53"/>
      <c r="M26" s="62"/>
      <c r="N26" s="53">
        <v>203</v>
      </c>
      <c r="O26" s="53">
        <v>-40</v>
      </c>
      <c r="P26" s="53">
        <v>0</v>
      </c>
      <c r="Q26" s="53">
        <v>50</v>
      </c>
      <c r="R26" s="53" t="s">
        <v>23</v>
      </c>
      <c r="S26" s="53">
        <v>4060</v>
      </c>
      <c r="T26" s="62"/>
      <c r="U26" s="53">
        <v>48652</v>
      </c>
      <c r="V26" s="53">
        <v>16</v>
      </c>
      <c r="W26" s="53">
        <v>8</v>
      </c>
      <c r="X26" s="53">
        <v>15635</v>
      </c>
      <c r="Y26" s="53" t="s">
        <v>23</v>
      </c>
      <c r="Z26" s="53">
        <v>3112</v>
      </c>
      <c r="AE26" s="57"/>
    </row>
    <row r="27" spans="1:31" ht="21.6" x14ac:dyDescent="0.3">
      <c r="A27" s="88" t="s">
        <v>908</v>
      </c>
      <c r="B27" s="87" t="s">
        <v>907</v>
      </c>
      <c r="C27" s="84">
        <v>0</v>
      </c>
      <c r="D27" s="86"/>
      <c r="E27" s="53">
        <v>0</v>
      </c>
      <c r="F27" s="53">
        <v>0</v>
      </c>
      <c r="G27" s="84"/>
      <c r="H27" s="84">
        <v>0</v>
      </c>
      <c r="I27" s="84">
        <v>14</v>
      </c>
      <c r="J27" s="84"/>
      <c r="K27" s="84"/>
      <c r="L27" s="84"/>
      <c r="M27" s="85"/>
      <c r="N27" s="84">
        <v>9547</v>
      </c>
      <c r="O27" s="84">
        <v>9</v>
      </c>
      <c r="P27" s="84">
        <v>0</v>
      </c>
      <c r="Q27" s="84">
        <v>2693</v>
      </c>
      <c r="R27" s="84" t="s">
        <v>23</v>
      </c>
      <c r="S27" s="84">
        <v>3545</v>
      </c>
      <c r="T27" s="85"/>
      <c r="U27" s="84">
        <v>279143</v>
      </c>
      <c r="V27" s="84">
        <v>4</v>
      </c>
      <c r="W27" s="84">
        <v>5</v>
      </c>
      <c r="X27" s="84">
        <v>126006</v>
      </c>
      <c r="Y27" s="84" t="s">
        <v>23</v>
      </c>
      <c r="Z27" s="84">
        <v>2215</v>
      </c>
      <c r="AA27" s="50"/>
      <c r="AB27" s="50"/>
      <c r="AC27" s="50"/>
      <c r="AD27" s="50"/>
      <c r="AE27" s="49"/>
    </row>
    <row r="28" spans="1:31" x14ac:dyDescent="0.3">
      <c r="C28" s="45">
        <v>17085</v>
      </c>
      <c r="F28" s="48">
        <v>0.41952836300000002</v>
      </c>
    </row>
    <row r="29" spans="1:31" x14ac:dyDescent="0.3">
      <c r="E29" s="47" t="s">
        <v>426</v>
      </c>
      <c r="F29" s="46">
        <v>0.64771009199999996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://comtrade.un.org/" xr:uid="{1359EED5-BABD-4FC0-AB8D-E115B7131D5C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E7BD-47BC-4DF4-A0F7-1C9F43208D86}">
  <dimension ref="A1:AE37"/>
  <sheetViews>
    <sheetView showGridLines="0" workbookViewId="0">
      <selection sqref="A1:I1"/>
    </sheetView>
  </sheetViews>
  <sheetFormatPr defaultRowHeight="14.4" x14ac:dyDescent="0.3"/>
  <cols>
    <col min="1" max="2" width="34.88671875" style="45" customWidth="1"/>
    <col min="3" max="6" width="18.6640625" style="45" customWidth="1"/>
    <col min="7" max="7" width="33" style="45" customWidth="1"/>
    <col min="8" max="8" width="21.88671875" style="45" customWidth="1"/>
    <col min="9" max="9" width="33.5546875" style="45" customWidth="1"/>
    <col min="10" max="10" width="17.33203125" style="45" customWidth="1"/>
    <col min="11" max="11" width="9.109375" style="45" customWidth="1"/>
    <col min="12" max="12" width="14.109375" style="45" customWidth="1"/>
    <col min="13" max="13" width="8.88671875" style="45"/>
    <col min="14" max="14" width="18.6640625" style="45" customWidth="1"/>
    <col min="15" max="15" width="33" style="45" customWidth="1"/>
    <col min="16" max="16" width="16.6640625" style="45" customWidth="1"/>
    <col min="17" max="17" width="17.33203125" style="45" customWidth="1"/>
    <col min="18" max="18" width="9.109375" style="45" customWidth="1"/>
    <col min="19" max="19" width="14.109375" style="45" customWidth="1"/>
    <col min="20" max="20" width="8.88671875" style="45"/>
    <col min="21" max="21" width="18.6640625" style="45" customWidth="1"/>
    <col min="22" max="22" width="33" style="45" customWidth="1"/>
    <col min="23" max="23" width="16.88671875" style="45" customWidth="1"/>
    <col min="24" max="24" width="17.33203125" style="45" customWidth="1"/>
    <col min="25" max="25" width="9.109375" style="45" customWidth="1"/>
    <col min="26" max="26" width="14.109375" style="45" customWidth="1"/>
    <col min="27" max="16384" width="8.88671875" style="45"/>
  </cols>
  <sheetData>
    <row r="1" spans="1:3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31" x14ac:dyDescent="0.3">
      <c r="A2" s="82" t="s">
        <v>986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79"/>
    </row>
    <row r="4" spans="1:31" ht="28.8" x14ac:dyDescent="0.3">
      <c r="A4" s="81" t="s">
        <v>2</v>
      </c>
    </row>
    <row r="5" spans="1:31" ht="27.6" x14ac:dyDescent="0.3">
      <c r="A5" s="80" t="s">
        <v>3</v>
      </c>
    </row>
    <row r="6" spans="1:31" ht="27.6" x14ac:dyDescent="0.3">
      <c r="A6" s="80" t="s">
        <v>4</v>
      </c>
    </row>
    <row r="7" spans="1:31" x14ac:dyDescent="0.3">
      <c r="A7" s="79"/>
    </row>
    <row r="8" spans="1:31" x14ac:dyDescent="0.3">
      <c r="A8" s="79"/>
    </row>
    <row r="9" spans="1:31" x14ac:dyDescent="0.3">
      <c r="A9" s="78" t="s">
        <v>5</v>
      </c>
      <c r="B9" s="77" t="s">
        <v>6</v>
      </c>
      <c r="C9" s="76" t="s">
        <v>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4"/>
    </row>
    <row r="10" spans="1:31" x14ac:dyDescent="0.3">
      <c r="A10" s="73"/>
      <c r="B10" s="72"/>
      <c r="C10" s="71" t="s">
        <v>8</v>
      </c>
      <c r="D10" s="70"/>
      <c r="E10" s="70"/>
      <c r="F10" s="70"/>
      <c r="G10" s="70"/>
      <c r="H10" s="70"/>
      <c r="I10" s="70"/>
      <c r="J10" s="70"/>
      <c r="K10" s="70"/>
      <c r="L10" s="69"/>
      <c r="M10" s="71" t="s">
        <v>9</v>
      </c>
      <c r="N10" s="70"/>
      <c r="O10" s="70"/>
      <c r="P10" s="70"/>
      <c r="Q10" s="70"/>
      <c r="R10" s="70"/>
      <c r="S10" s="69"/>
      <c r="T10" s="71" t="s">
        <v>10</v>
      </c>
      <c r="U10" s="70"/>
      <c r="V10" s="70"/>
      <c r="W10" s="70"/>
      <c r="X10" s="70"/>
      <c r="Y10" s="70"/>
      <c r="Z10" s="69"/>
      <c r="AE10" s="57"/>
    </row>
    <row r="11" spans="1:31" x14ac:dyDescent="0.3">
      <c r="A11" s="68"/>
      <c r="B11" s="67"/>
      <c r="C11" s="66" t="s">
        <v>11</v>
      </c>
      <c r="D11" s="66" t="s">
        <v>800</v>
      </c>
      <c r="E11" s="66" t="s">
        <v>799</v>
      </c>
      <c r="F11" s="66" t="s">
        <v>798</v>
      </c>
      <c r="G11" s="66" t="s">
        <v>12</v>
      </c>
      <c r="H11" s="66" t="s">
        <v>13</v>
      </c>
      <c r="I11" s="66" t="s">
        <v>14</v>
      </c>
      <c r="J11" s="66" t="s">
        <v>15</v>
      </c>
      <c r="K11" s="66" t="s">
        <v>16</v>
      </c>
      <c r="L11" s="66" t="s">
        <v>17</v>
      </c>
      <c r="M11" s="66"/>
      <c r="N11" s="66" t="s">
        <v>11</v>
      </c>
      <c r="O11" s="66" t="s">
        <v>12</v>
      </c>
      <c r="P11" s="66" t="s">
        <v>19</v>
      </c>
      <c r="Q11" s="66" t="s">
        <v>15</v>
      </c>
      <c r="R11" s="66" t="s">
        <v>16</v>
      </c>
      <c r="S11" s="66" t="s">
        <v>17</v>
      </c>
      <c r="T11" s="66"/>
      <c r="U11" s="66" t="s">
        <v>11</v>
      </c>
      <c r="V11" s="66" t="s">
        <v>12</v>
      </c>
      <c r="W11" s="66" t="s">
        <v>20</v>
      </c>
      <c r="X11" s="66" t="s">
        <v>15</v>
      </c>
      <c r="Y11" s="66" t="s">
        <v>16</v>
      </c>
      <c r="Z11" s="66" t="s">
        <v>17</v>
      </c>
      <c r="AE11" s="57"/>
    </row>
    <row r="12" spans="1:31" x14ac:dyDescent="0.3">
      <c r="A12" s="64" t="s">
        <v>985</v>
      </c>
      <c r="B12" s="63" t="s">
        <v>984</v>
      </c>
      <c r="C12" s="53">
        <v>334</v>
      </c>
      <c r="D12" s="53">
        <v>0.38729833499999999</v>
      </c>
      <c r="E12" s="53">
        <v>0.39714625399999998</v>
      </c>
      <c r="F12" s="53">
        <v>0.15772514700000001</v>
      </c>
      <c r="G12" s="53"/>
      <c r="H12" s="53">
        <v>0</v>
      </c>
      <c r="I12" s="53">
        <v>0</v>
      </c>
      <c r="J12" s="53">
        <v>42</v>
      </c>
      <c r="K12" s="53" t="s">
        <v>23</v>
      </c>
      <c r="L12" s="53">
        <v>7952</v>
      </c>
      <c r="M12" s="62"/>
      <c r="N12" s="53">
        <v>121400</v>
      </c>
      <c r="O12" s="53">
        <v>2</v>
      </c>
      <c r="P12" s="53">
        <v>1</v>
      </c>
      <c r="Q12" s="53">
        <v>57363</v>
      </c>
      <c r="R12" s="53" t="s">
        <v>23</v>
      </c>
      <c r="S12" s="53">
        <v>2116</v>
      </c>
      <c r="T12" s="62"/>
      <c r="U12" s="53">
        <v>539494</v>
      </c>
      <c r="V12" s="53">
        <v>11</v>
      </c>
      <c r="W12" s="53">
        <v>4</v>
      </c>
      <c r="X12" s="53">
        <v>71242</v>
      </c>
      <c r="Y12" s="53" t="s">
        <v>23</v>
      </c>
      <c r="Z12" s="53">
        <v>7573</v>
      </c>
      <c r="AE12" s="57"/>
    </row>
    <row r="13" spans="1:31" x14ac:dyDescent="0.3">
      <c r="A13" s="61" t="s">
        <v>983</v>
      </c>
      <c r="B13" s="60" t="s">
        <v>982</v>
      </c>
      <c r="C13" s="58">
        <v>171</v>
      </c>
      <c r="D13" s="58">
        <v>0.4</v>
      </c>
      <c r="E13" s="53">
        <v>0.20332937000000001</v>
      </c>
      <c r="F13" s="53">
        <v>4.1342833000000002E-2</v>
      </c>
      <c r="G13" s="58"/>
      <c r="H13" s="58">
        <v>0</v>
      </c>
      <c r="I13" s="58">
        <v>0</v>
      </c>
      <c r="J13" s="58">
        <v>40</v>
      </c>
      <c r="K13" s="58" t="s">
        <v>23</v>
      </c>
      <c r="L13" s="58">
        <v>4275</v>
      </c>
      <c r="M13" s="59"/>
      <c r="N13" s="58">
        <v>4515</v>
      </c>
      <c r="O13" s="58">
        <v>-21</v>
      </c>
      <c r="P13" s="58">
        <v>0</v>
      </c>
      <c r="Q13" s="58">
        <v>1783</v>
      </c>
      <c r="R13" s="58" t="s">
        <v>23</v>
      </c>
      <c r="S13" s="58">
        <v>2532</v>
      </c>
      <c r="T13" s="59"/>
      <c r="U13" s="58">
        <v>70615</v>
      </c>
      <c r="V13" s="58">
        <v>9</v>
      </c>
      <c r="W13" s="58">
        <v>4</v>
      </c>
      <c r="X13" s="58">
        <v>11864</v>
      </c>
      <c r="Y13" s="58" t="s">
        <v>23</v>
      </c>
      <c r="Z13" s="58">
        <v>5952</v>
      </c>
      <c r="AE13" s="57"/>
    </row>
    <row r="14" spans="1:31" ht="21.6" x14ac:dyDescent="0.3">
      <c r="A14" s="64" t="s">
        <v>981</v>
      </c>
      <c r="B14" s="63" t="s">
        <v>980</v>
      </c>
      <c r="C14" s="53">
        <v>154</v>
      </c>
      <c r="D14" s="53">
        <v>0.435889894</v>
      </c>
      <c r="E14" s="53">
        <v>0.18311533899999999</v>
      </c>
      <c r="F14" s="53">
        <v>3.3531226999999997E-2</v>
      </c>
      <c r="G14" s="53">
        <v>99</v>
      </c>
      <c r="H14" s="53">
        <v>0</v>
      </c>
      <c r="I14" s="53">
        <v>6</v>
      </c>
      <c r="J14" s="53">
        <v>85</v>
      </c>
      <c r="K14" s="53" t="s">
        <v>23</v>
      </c>
      <c r="L14" s="53">
        <v>1812</v>
      </c>
      <c r="M14" s="62"/>
      <c r="N14" s="53">
        <v>21205</v>
      </c>
      <c r="O14" s="53">
        <v>48</v>
      </c>
      <c r="P14" s="53">
        <v>0</v>
      </c>
      <c r="Q14" s="53">
        <v>10487</v>
      </c>
      <c r="R14" s="53" t="s">
        <v>23</v>
      </c>
      <c r="S14" s="53">
        <v>2022</v>
      </c>
      <c r="T14" s="62"/>
      <c r="U14" s="53">
        <v>673872</v>
      </c>
      <c r="V14" s="53">
        <v>7</v>
      </c>
      <c r="W14" s="53">
        <v>5</v>
      </c>
      <c r="X14" s="53">
        <v>744131</v>
      </c>
      <c r="Y14" s="53" t="s">
        <v>23</v>
      </c>
      <c r="Z14" s="53">
        <v>906</v>
      </c>
      <c r="AE14" s="57"/>
    </row>
    <row r="15" spans="1:31" ht="21.6" x14ac:dyDescent="0.3">
      <c r="A15" s="61" t="s">
        <v>979</v>
      </c>
      <c r="B15" s="65" t="s">
        <v>978</v>
      </c>
      <c r="C15" s="58">
        <v>147</v>
      </c>
      <c r="D15" s="58"/>
      <c r="E15" s="53">
        <v>0.17479191399999999</v>
      </c>
      <c r="F15" s="53">
        <v>3.0552213000000002E-2</v>
      </c>
      <c r="G15" s="58">
        <v>-24</v>
      </c>
      <c r="H15" s="58">
        <v>0</v>
      </c>
      <c r="I15" s="58">
        <v>11</v>
      </c>
      <c r="J15" s="58">
        <v>69</v>
      </c>
      <c r="K15" s="58" t="s">
        <v>23</v>
      </c>
      <c r="L15" s="58">
        <v>2130</v>
      </c>
      <c r="M15" s="59"/>
      <c r="N15" s="58">
        <v>22484</v>
      </c>
      <c r="O15" s="58">
        <v>12</v>
      </c>
      <c r="P15" s="58">
        <v>0</v>
      </c>
      <c r="Q15" s="58">
        <v>13596</v>
      </c>
      <c r="R15" s="58" t="s">
        <v>23</v>
      </c>
      <c r="S15" s="58">
        <v>1654</v>
      </c>
      <c r="T15" s="59"/>
      <c r="U15" s="58">
        <v>283804</v>
      </c>
      <c r="V15" s="58">
        <v>6</v>
      </c>
      <c r="W15" s="58">
        <v>2</v>
      </c>
      <c r="X15" s="58">
        <v>194440</v>
      </c>
      <c r="Y15" s="58" t="s">
        <v>23</v>
      </c>
      <c r="Z15" s="58">
        <v>1460</v>
      </c>
      <c r="AE15" s="57"/>
    </row>
    <row r="16" spans="1:31" ht="21.6" x14ac:dyDescent="0.3">
      <c r="A16" s="64" t="s">
        <v>977</v>
      </c>
      <c r="B16" s="63" t="s">
        <v>976</v>
      </c>
      <c r="C16" s="53">
        <v>16</v>
      </c>
      <c r="D16" s="53"/>
      <c r="E16" s="53">
        <v>1.9024969999999999E-2</v>
      </c>
      <c r="F16" s="53">
        <v>3.6194899999999997E-4</v>
      </c>
      <c r="G16" s="53">
        <v>69</v>
      </c>
      <c r="H16" s="53">
        <v>0</v>
      </c>
      <c r="I16" s="53">
        <v>0</v>
      </c>
      <c r="J16" s="53">
        <v>21</v>
      </c>
      <c r="K16" s="53" t="s">
        <v>23</v>
      </c>
      <c r="L16" s="53">
        <v>762</v>
      </c>
      <c r="M16" s="62"/>
      <c r="N16" s="53">
        <v>262</v>
      </c>
      <c r="O16" s="53">
        <v>16</v>
      </c>
      <c r="P16" s="53">
        <v>0</v>
      </c>
      <c r="Q16" s="53">
        <v>308</v>
      </c>
      <c r="R16" s="53" t="s">
        <v>23</v>
      </c>
      <c r="S16" s="53">
        <v>851</v>
      </c>
      <c r="T16" s="62"/>
      <c r="U16" s="53">
        <v>83149</v>
      </c>
      <c r="V16" s="53">
        <v>24</v>
      </c>
      <c r="W16" s="53">
        <v>6</v>
      </c>
      <c r="X16" s="53">
        <v>7168661</v>
      </c>
      <c r="Y16" s="53" t="s">
        <v>23</v>
      </c>
      <c r="Z16" s="53">
        <v>12</v>
      </c>
      <c r="AE16" s="57"/>
    </row>
    <row r="17" spans="1:31" x14ac:dyDescent="0.3">
      <c r="A17" s="61" t="s">
        <v>975</v>
      </c>
      <c r="B17" s="60" t="s">
        <v>974</v>
      </c>
      <c r="C17" s="58">
        <v>4</v>
      </c>
      <c r="D17" s="58"/>
      <c r="E17" s="53">
        <v>4.7562430000000003E-3</v>
      </c>
      <c r="F17" s="53">
        <v>2.2621800000000001E-5</v>
      </c>
      <c r="G17" s="58"/>
      <c r="H17" s="58">
        <v>0</v>
      </c>
      <c r="I17" s="58">
        <v>0</v>
      </c>
      <c r="J17" s="58">
        <v>0</v>
      </c>
      <c r="K17" s="58" t="s">
        <v>23</v>
      </c>
      <c r="L17" s="58"/>
      <c r="M17" s="59"/>
      <c r="N17" s="58">
        <v>1876</v>
      </c>
      <c r="O17" s="58">
        <v>14</v>
      </c>
      <c r="P17" s="58">
        <v>0</v>
      </c>
      <c r="Q17" s="58">
        <v>577</v>
      </c>
      <c r="R17" s="58" t="s">
        <v>23</v>
      </c>
      <c r="S17" s="58">
        <v>3251</v>
      </c>
      <c r="T17" s="59"/>
      <c r="U17" s="58">
        <v>126954</v>
      </c>
      <c r="V17" s="58">
        <v>8</v>
      </c>
      <c r="W17" s="58">
        <v>3</v>
      </c>
      <c r="X17" s="58">
        <v>31074</v>
      </c>
      <c r="Y17" s="58" t="s">
        <v>23</v>
      </c>
      <c r="Z17" s="58">
        <v>4086</v>
      </c>
      <c r="AE17" s="57"/>
    </row>
    <row r="18" spans="1:31" ht="21.6" x14ac:dyDescent="0.3">
      <c r="A18" s="64" t="s">
        <v>973</v>
      </c>
      <c r="B18" s="63" t="s">
        <v>972</v>
      </c>
      <c r="C18" s="53">
        <v>3</v>
      </c>
      <c r="D18" s="53"/>
      <c r="E18" s="53">
        <v>3.5671819999999999E-3</v>
      </c>
      <c r="F18" s="53">
        <v>1.2724800000000001E-5</v>
      </c>
      <c r="G18" s="53"/>
      <c r="H18" s="53">
        <v>0</v>
      </c>
      <c r="I18" s="53">
        <v>2</v>
      </c>
      <c r="J18" s="53">
        <v>0</v>
      </c>
      <c r="K18" s="53" t="s">
        <v>23</v>
      </c>
      <c r="L18" s="53"/>
      <c r="M18" s="62"/>
      <c r="N18" s="53">
        <v>3910</v>
      </c>
      <c r="O18" s="53">
        <v>16</v>
      </c>
      <c r="P18" s="53">
        <v>0</v>
      </c>
      <c r="Q18" s="53">
        <v>1401</v>
      </c>
      <c r="R18" s="53" t="s">
        <v>23</v>
      </c>
      <c r="S18" s="53">
        <v>2791</v>
      </c>
      <c r="T18" s="62"/>
      <c r="U18" s="53">
        <v>173584</v>
      </c>
      <c r="V18" s="53">
        <v>15</v>
      </c>
      <c r="W18" s="53">
        <v>2</v>
      </c>
      <c r="X18" s="53">
        <v>46300</v>
      </c>
      <c r="Y18" s="53" t="s">
        <v>23</v>
      </c>
      <c r="Z18" s="53">
        <v>3749</v>
      </c>
      <c r="AE18" s="57"/>
    </row>
    <row r="19" spans="1:31" ht="21.6" x14ac:dyDescent="0.3">
      <c r="A19" s="61" t="s">
        <v>971</v>
      </c>
      <c r="B19" s="60" t="s">
        <v>970</v>
      </c>
      <c r="C19" s="58">
        <v>3</v>
      </c>
      <c r="D19" s="58"/>
      <c r="E19" s="53">
        <v>3.5671819999999999E-3</v>
      </c>
      <c r="F19" s="53">
        <v>1.2724800000000001E-5</v>
      </c>
      <c r="G19" s="58">
        <v>53</v>
      </c>
      <c r="H19" s="58">
        <v>0</v>
      </c>
      <c r="I19" s="58">
        <v>0</v>
      </c>
      <c r="J19" s="58">
        <v>5</v>
      </c>
      <c r="K19" s="58" t="s">
        <v>23</v>
      </c>
      <c r="L19" s="58">
        <v>600</v>
      </c>
      <c r="M19" s="59"/>
      <c r="N19" s="58">
        <v>217</v>
      </c>
      <c r="O19" s="58">
        <v>-5</v>
      </c>
      <c r="P19" s="58">
        <v>0</v>
      </c>
      <c r="Q19" s="58">
        <v>226</v>
      </c>
      <c r="R19" s="58" t="s">
        <v>23</v>
      </c>
      <c r="S19" s="58">
        <v>960</v>
      </c>
      <c r="T19" s="59"/>
      <c r="U19" s="58">
        <v>113301</v>
      </c>
      <c r="V19" s="58">
        <v>-3</v>
      </c>
      <c r="W19" s="58">
        <v>4</v>
      </c>
      <c r="X19" s="58">
        <v>212641</v>
      </c>
      <c r="Y19" s="58" t="s">
        <v>23</v>
      </c>
      <c r="Z19" s="58">
        <v>533</v>
      </c>
      <c r="AE19" s="57"/>
    </row>
    <row r="20" spans="1:31" x14ac:dyDescent="0.3">
      <c r="A20" s="64" t="s">
        <v>969</v>
      </c>
      <c r="B20" s="63" t="s">
        <v>968</v>
      </c>
      <c r="C20" s="53">
        <v>3</v>
      </c>
      <c r="D20" s="53"/>
      <c r="E20" s="53">
        <v>3.5671819999999999E-3</v>
      </c>
      <c r="F20" s="53">
        <v>1.2724800000000001E-5</v>
      </c>
      <c r="G20" s="53"/>
      <c r="H20" s="53">
        <v>0</v>
      </c>
      <c r="I20" s="53">
        <v>0</v>
      </c>
      <c r="J20" s="53">
        <v>2</v>
      </c>
      <c r="K20" s="53" t="s">
        <v>23</v>
      </c>
      <c r="L20" s="53">
        <v>1500</v>
      </c>
      <c r="M20" s="62"/>
      <c r="N20" s="53">
        <v>44744</v>
      </c>
      <c r="O20" s="53">
        <v>1</v>
      </c>
      <c r="P20" s="53">
        <v>0</v>
      </c>
      <c r="Q20" s="53">
        <v>39967</v>
      </c>
      <c r="R20" s="53" t="s">
        <v>23</v>
      </c>
      <c r="S20" s="53">
        <v>1120</v>
      </c>
      <c r="T20" s="62"/>
      <c r="U20" s="53">
        <v>504152</v>
      </c>
      <c r="V20" s="53">
        <v>5</v>
      </c>
      <c r="W20" s="53">
        <v>3</v>
      </c>
      <c r="X20" s="53">
        <v>456355</v>
      </c>
      <c r="Y20" s="53" t="s">
        <v>23</v>
      </c>
      <c r="Z20" s="53">
        <v>1105</v>
      </c>
      <c r="AE20" s="57"/>
    </row>
    <row r="21" spans="1:31" x14ac:dyDescent="0.3">
      <c r="A21" s="61" t="s">
        <v>967</v>
      </c>
      <c r="B21" s="60" t="s">
        <v>966</v>
      </c>
      <c r="C21" s="58">
        <v>2</v>
      </c>
      <c r="D21" s="58"/>
      <c r="E21" s="53">
        <v>2.378121E-3</v>
      </c>
      <c r="F21" s="53">
        <v>5.6554600000000001E-6</v>
      </c>
      <c r="G21" s="58"/>
      <c r="H21" s="58">
        <v>0</v>
      </c>
      <c r="I21" s="58">
        <v>6</v>
      </c>
      <c r="J21" s="58">
        <v>1</v>
      </c>
      <c r="K21" s="58" t="s">
        <v>23</v>
      </c>
      <c r="L21" s="58">
        <v>2000</v>
      </c>
      <c r="M21" s="59"/>
      <c r="N21" s="58">
        <v>358</v>
      </c>
      <c r="O21" s="58">
        <v>73</v>
      </c>
      <c r="P21" s="58">
        <v>0</v>
      </c>
      <c r="Q21" s="58">
        <v>231</v>
      </c>
      <c r="R21" s="58" t="s">
        <v>23</v>
      </c>
      <c r="S21" s="58">
        <v>1550</v>
      </c>
      <c r="T21" s="59"/>
      <c r="U21" s="58">
        <v>27529</v>
      </c>
      <c r="V21" s="58">
        <v>26</v>
      </c>
      <c r="W21" s="58">
        <v>5</v>
      </c>
      <c r="X21" s="58">
        <v>25167</v>
      </c>
      <c r="Y21" s="58" t="s">
        <v>23</v>
      </c>
      <c r="Z21" s="58">
        <v>1094</v>
      </c>
      <c r="AE21" s="57"/>
    </row>
    <row r="22" spans="1:31" x14ac:dyDescent="0.3">
      <c r="A22" s="64" t="s">
        <v>965</v>
      </c>
      <c r="B22" s="63" t="s">
        <v>964</v>
      </c>
      <c r="C22" s="53">
        <v>2</v>
      </c>
      <c r="D22" s="53"/>
      <c r="E22" s="53">
        <v>2.378121E-3</v>
      </c>
      <c r="F22" s="53">
        <v>5.6554600000000001E-6</v>
      </c>
      <c r="G22" s="53"/>
      <c r="H22" s="53">
        <v>0</v>
      </c>
      <c r="I22" s="53">
        <v>0</v>
      </c>
      <c r="J22" s="53">
        <v>0</v>
      </c>
      <c r="K22" s="53" t="s">
        <v>23</v>
      </c>
      <c r="L22" s="53"/>
      <c r="M22" s="62"/>
      <c r="N22" s="53">
        <v>8936</v>
      </c>
      <c r="O22" s="53">
        <v>99</v>
      </c>
      <c r="P22" s="53">
        <v>0</v>
      </c>
      <c r="Q22" s="53">
        <v>0</v>
      </c>
      <c r="R22" s="53" t="s">
        <v>23</v>
      </c>
      <c r="S22" s="53"/>
      <c r="T22" s="62"/>
      <c r="U22" s="53">
        <v>57352</v>
      </c>
      <c r="V22" s="53">
        <v>8</v>
      </c>
      <c r="W22" s="53">
        <v>2</v>
      </c>
      <c r="X22" s="53">
        <v>10707</v>
      </c>
      <c r="Y22" s="53" t="s">
        <v>23</v>
      </c>
      <c r="Z22" s="53">
        <v>5356</v>
      </c>
      <c r="AE22" s="57"/>
    </row>
    <row r="23" spans="1:31" ht="21.6" x14ac:dyDescent="0.3">
      <c r="A23" s="61" t="s">
        <v>963</v>
      </c>
      <c r="B23" s="60" t="s">
        <v>962</v>
      </c>
      <c r="C23" s="58">
        <v>2</v>
      </c>
      <c r="D23" s="58"/>
      <c r="E23" s="53">
        <v>2.378121E-3</v>
      </c>
      <c r="F23" s="53">
        <v>5.6554600000000001E-6</v>
      </c>
      <c r="G23" s="58"/>
      <c r="H23" s="58">
        <v>0</v>
      </c>
      <c r="I23" s="58">
        <v>2</v>
      </c>
      <c r="J23" s="58">
        <v>1</v>
      </c>
      <c r="K23" s="58" t="s">
        <v>23</v>
      </c>
      <c r="L23" s="58">
        <v>2000</v>
      </c>
      <c r="M23" s="59"/>
      <c r="N23" s="58">
        <v>465</v>
      </c>
      <c r="O23" s="58">
        <v>9</v>
      </c>
      <c r="P23" s="58">
        <v>0</v>
      </c>
      <c r="Q23" s="58">
        <v>512</v>
      </c>
      <c r="R23" s="58" t="s">
        <v>23</v>
      </c>
      <c r="S23" s="58">
        <v>908</v>
      </c>
      <c r="T23" s="59"/>
      <c r="U23" s="58">
        <v>28502</v>
      </c>
      <c r="V23" s="58">
        <v>12</v>
      </c>
      <c r="W23" s="58">
        <v>3</v>
      </c>
      <c r="X23" s="58">
        <v>36266</v>
      </c>
      <c r="Y23" s="58" t="s">
        <v>23</v>
      </c>
      <c r="Z23" s="58">
        <v>786</v>
      </c>
      <c r="AE23" s="57"/>
    </row>
    <row r="24" spans="1:31" ht="21.6" x14ac:dyDescent="0.3">
      <c r="A24" s="64" t="s">
        <v>961</v>
      </c>
      <c r="B24" s="63" t="s">
        <v>960</v>
      </c>
      <c r="C24" s="53">
        <v>0</v>
      </c>
      <c r="D24" s="53"/>
      <c r="E24" s="53">
        <v>0</v>
      </c>
      <c r="F24" s="53">
        <v>0</v>
      </c>
      <c r="G24" s="53"/>
      <c r="H24" s="53">
        <v>0</v>
      </c>
      <c r="I24" s="53">
        <v>7</v>
      </c>
      <c r="J24" s="53"/>
      <c r="K24" s="53"/>
      <c r="L24" s="53"/>
      <c r="M24" s="62"/>
      <c r="N24" s="53">
        <v>18712</v>
      </c>
      <c r="O24" s="53">
        <v>19</v>
      </c>
      <c r="P24" s="53">
        <v>1</v>
      </c>
      <c r="Q24" s="53">
        <v>11294</v>
      </c>
      <c r="R24" s="53" t="s">
        <v>23</v>
      </c>
      <c r="S24" s="53">
        <v>1657</v>
      </c>
      <c r="T24" s="62"/>
      <c r="U24" s="53">
        <v>126606</v>
      </c>
      <c r="V24" s="53">
        <v>9</v>
      </c>
      <c r="W24" s="53">
        <v>6</v>
      </c>
      <c r="X24" s="53">
        <v>50632</v>
      </c>
      <c r="Y24" s="53" t="s">
        <v>23</v>
      </c>
      <c r="Z24" s="53">
        <v>2501</v>
      </c>
      <c r="AE24" s="57"/>
    </row>
    <row r="25" spans="1:31" x14ac:dyDescent="0.3">
      <c r="A25" s="61" t="s">
        <v>959</v>
      </c>
      <c r="B25" s="60" t="s">
        <v>958</v>
      </c>
      <c r="C25" s="58">
        <v>0</v>
      </c>
      <c r="D25" s="58"/>
      <c r="E25" s="53">
        <v>0</v>
      </c>
      <c r="F25" s="53">
        <v>0</v>
      </c>
      <c r="G25" s="58"/>
      <c r="H25" s="58">
        <v>0</v>
      </c>
      <c r="I25" s="58">
        <v>5</v>
      </c>
      <c r="J25" s="58"/>
      <c r="K25" s="58"/>
      <c r="L25" s="58"/>
      <c r="M25" s="59"/>
      <c r="N25" s="58">
        <v>3874</v>
      </c>
      <c r="O25" s="58">
        <v>-18</v>
      </c>
      <c r="P25" s="58">
        <v>0</v>
      </c>
      <c r="Q25" s="58">
        <v>323</v>
      </c>
      <c r="R25" s="58" t="s">
        <v>23</v>
      </c>
      <c r="S25" s="58">
        <v>11994</v>
      </c>
      <c r="T25" s="59"/>
      <c r="U25" s="58">
        <v>182959</v>
      </c>
      <c r="V25" s="58">
        <v>10</v>
      </c>
      <c r="W25" s="58">
        <v>2</v>
      </c>
      <c r="X25" s="58">
        <v>198081</v>
      </c>
      <c r="Y25" s="58" t="s">
        <v>23</v>
      </c>
      <c r="Z25" s="58">
        <v>924</v>
      </c>
      <c r="AE25" s="57"/>
    </row>
    <row r="26" spans="1:31" ht="21.6" x14ac:dyDescent="0.3">
      <c r="A26" s="64" t="s">
        <v>957</v>
      </c>
      <c r="B26" s="63" t="s">
        <v>954</v>
      </c>
      <c r="C26" s="53">
        <v>0</v>
      </c>
      <c r="D26" s="53"/>
      <c r="E26" s="53">
        <v>0</v>
      </c>
      <c r="F26" s="53">
        <v>0</v>
      </c>
      <c r="G26" s="53"/>
      <c r="H26" s="53">
        <v>0</v>
      </c>
      <c r="I26" s="53">
        <v>3</v>
      </c>
      <c r="J26" s="53"/>
      <c r="K26" s="53"/>
      <c r="L26" s="53"/>
      <c r="M26" s="62"/>
      <c r="N26" s="53">
        <v>595</v>
      </c>
      <c r="O26" s="53">
        <v>-16</v>
      </c>
      <c r="P26" s="53">
        <v>0</v>
      </c>
      <c r="Q26" s="53">
        <v>99</v>
      </c>
      <c r="R26" s="53" t="s">
        <v>23</v>
      </c>
      <c r="S26" s="53">
        <v>6010</v>
      </c>
      <c r="T26" s="62"/>
      <c r="U26" s="53">
        <v>1336296</v>
      </c>
      <c r="V26" s="53">
        <v>5</v>
      </c>
      <c r="W26" s="53">
        <v>5</v>
      </c>
      <c r="X26" s="53">
        <v>480926</v>
      </c>
      <c r="Y26" s="53" t="s">
        <v>23</v>
      </c>
      <c r="Z26" s="53">
        <v>2779</v>
      </c>
      <c r="AE26" s="57"/>
    </row>
    <row r="27" spans="1:31" ht="21.6" x14ac:dyDescent="0.3">
      <c r="A27" s="61" t="s">
        <v>956</v>
      </c>
      <c r="B27" s="60" t="s">
        <v>954</v>
      </c>
      <c r="C27" s="58">
        <v>0</v>
      </c>
      <c r="D27" s="58"/>
      <c r="E27" s="53">
        <v>0</v>
      </c>
      <c r="F27" s="53">
        <v>0</v>
      </c>
      <c r="G27" s="58"/>
      <c r="H27" s="58">
        <v>0</v>
      </c>
      <c r="I27" s="58">
        <v>13</v>
      </c>
      <c r="J27" s="58"/>
      <c r="K27" s="58"/>
      <c r="L27" s="58"/>
      <c r="M27" s="59"/>
      <c r="N27" s="58">
        <v>71</v>
      </c>
      <c r="O27" s="58"/>
      <c r="P27" s="58">
        <v>0</v>
      </c>
      <c r="Q27" s="58">
        <v>10</v>
      </c>
      <c r="R27" s="58" t="s">
        <v>23</v>
      </c>
      <c r="S27" s="58">
        <v>7100</v>
      </c>
      <c r="T27" s="59"/>
      <c r="U27" s="58">
        <v>25495</v>
      </c>
      <c r="V27" s="58">
        <v>16</v>
      </c>
      <c r="W27" s="58">
        <v>4</v>
      </c>
      <c r="X27" s="58">
        <v>36639</v>
      </c>
      <c r="Y27" s="58" t="s">
        <v>23</v>
      </c>
      <c r="Z27" s="58">
        <v>696</v>
      </c>
      <c r="AE27" s="57"/>
    </row>
    <row r="28" spans="1:31" ht="21.6" x14ac:dyDescent="0.3">
      <c r="A28" s="64" t="s">
        <v>955</v>
      </c>
      <c r="B28" s="63" t="s">
        <v>954</v>
      </c>
      <c r="C28" s="53">
        <v>0</v>
      </c>
      <c r="D28" s="53"/>
      <c r="E28" s="53">
        <v>0</v>
      </c>
      <c r="F28" s="53">
        <v>0</v>
      </c>
      <c r="G28" s="53"/>
      <c r="H28" s="53">
        <v>0</v>
      </c>
      <c r="I28" s="53">
        <v>11</v>
      </c>
      <c r="J28" s="53"/>
      <c r="K28" s="53"/>
      <c r="L28" s="53"/>
      <c r="M28" s="62"/>
      <c r="N28" s="53">
        <v>607</v>
      </c>
      <c r="O28" s="53">
        <v>-10</v>
      </c>
      <c r="P28" s="53">
        <v>0</v>
      </c>
      <c r="Q28" s="53">
        <v>70</v>
      </c>
      <c r="R28" s="53" t="s">
        <v>23</v>
      </c>
      <c r="S28" s="53">
        <v>8671</v>
      </c>
      <c r="T28" s="62"/>
      <c r="U28" s="53">
        <v>23158</v>
      </c>
      <c r="V28" s="53">
        <v>-19</v>
      </c>
      <c r="W28" s="53">
        <v>1</v>
      </c>
      <c r="X28" s="53">
        <v>10640</v>
      </c>
      <c r="Y28" s="53" t="s">
        <v>23</v>
      </c>
      <c r="Z28" s="53">
        <v>2177</v>
      </c>
      <c r="AE28" s="57"/>
    </row>
    <row r="29" spans="1:31" ht="21.6" x14ac:dyDescent="0.3">
      <c r="A29" s="61" t="s">
        <v>953</v>
      </c>
      <c r="B29" s="60" t="s">
        <v>952</v>
      </c>
      <c r="C29" s="58">
        <v>0</v>
      </c>
      <c r="D29" s="58"/>
      <c r="E29" s="53">
        <v>0</v>
      </c>
      <c r="F29" s="53">
        <v>0</v>
      </c>
      <c r="G29" s="58"/>
      <c r="H29" s="58">
        <v>0</v>
      </c>
      <c r="I29" s="58">
        <v>42</v>
      </c>
      <c r="J29" s="58"/>
      <c r="K29" s="58"/>
      <c r="L29" s="58"/>
      <c r="M29" s="59"/>
      <c r="N29" s="58">
        <v>2</v>
      </c>
      <c r="O29" s="58"/>
      <c r="P29" s="58">
        <v>0</v>
      </c>
      <c r="Q29" s="58">
        <v>0</v>
      </c>
      <c r="R29" s="58" t="s">
        <v>23</v>
      </c>
      <c r="S29" s="58"/>
      <c r="T29" s="59"/>
      <c r="U29" s="58">
        <v>2899</v>
      </c>
      <c r="V29" s="58">
        <v>14</v>
      </c>
      <c r="W29" s="58">
        <v>3</v>
      </c>
      <c r="X29" s="58">
        <v>1167</v>
      </c>
      <c r="Y29" s="58" t="s">
        <v>23</v>
      </c>
      <c r="Z29" s="58">
        <v>2484</v>
      </c>
      <c r="AE29" s="57"/>
    </row>
    <row r="30" spans="1:31" ht="21.6" x14ac:dyDescent="0.3">
      <c r="A30" s="64" t="s">
        <v>951</v>
      </c>
      <c r="B30" s="63" t="s">
        <v>949</v>
      </c>
      <c r="C30" s="53">
        <v>0</v>
      </c>
      <c r="D30" s="53"/>
      <c r="E30" s="53">
        <v>0</v>
      </c>
      <c r="F30" s="53">
        <v>0</v>
      </c>
      <c r="G30" s="53"/>
      <c r="H30" s="53">
        <v>0</v>
      </c>
      <c r="I30" s="53">
        <v>1</v>
      </c>
      <c r="J30" s="53"/>
      <c r="K30" s="53"/>
      <c r="L30" s="53"/>
      <c r="M30" s="62"/>
      <c r="N30" s="53">
        <v>5</v>
      </c>
      <c r="O30" s="53"/>
      <c r="P30" s="53">
        <v>0</v>
      </c>
      <c r="Q30" s="53">
        <v>1</v>
      </c>
      <c r="R30" s="53" t="s">
        <v>23</v>
      </c>
      <c r="S30" s="53">
        <v>5000</v>
      </c>
      <c r="T30" s="62"/>
      <c r="U30" s="53">
        <v>19788</v>
      </c>
      <c r="V30" s="53">
        <v>7</v>
      </c>
      <c r="W30" s="53">
        <v>3</v>
      </c>
      <c r="X30" s="53">
        <v>7266</v>
      </c>
      <c r="Y30" s="53" t="s">
        <v>23</v>
      </c>
      <c r="Z30" s="53">
        <v>2723</v>
      </c>
      <c r="AE30" s="57"/>
    </row>
    <row r="31" spans="1:31" ht="21.6" x14ac:dyDescent="0.3">
      <c r="A31" s="61" t="s">
        <v>950</v>
      </c>
      <c r="B31" s="60" t="s">
        <v>949</v>
      </c>
      <c r="C31" s="58">
        <v>0</v>
      </c>
      <c r="D31" s="58"/>
      <c r="E31" s="53">
        <v>0</v>
      </c>
      <c r="F31" s="53">
        <v>0</v>
      </c>
      <c r="G31" s="58"/>
      <c r="H31" s="58">
        <v>0</v>
      </c>
      <c r="I31" s="58">
        <v>5</v>
      </c>
      <c r="J31" s="58"/>
      <c r="K31" s="58"/>
      <c r="L31" s="58"/>
      <c r="M31" s="59"/>
      <c r="N31" s="58">
        <v>1</v>
      </c>
      <c r="O31" s="58"/>
      <c r="P31" s="58">
        <v>0</v>
      </c>
      <c r="Q31" s="58">
        <v>0</v>
      </c>
      <c r="R31" s="58" t="s">
        <v>23</v>
      </c>
      <c r="S31" s="58"/>
      <c r="T31" s="59"/>
      <c r="U31" s="58">
        <v>338</v>
      </c>
      <c r="V31" s="58">
        <v>-14</v>
      </c>
      <c r="W31" s="58">
        <v>1</v>
      </c>
      <c r="X31" s="58">
        <v>368</v>
      </c>
      <c r="Y31" s="58" t="s">
        <v>23</v>
      </c>
      <c r="Z31" s="58">
        <v>918</v>
      </c>
      <c r="AE31" s="57"/>
    </row>
    <row r="32" spans="1:31" ht="21.6" x14ac:dyDescent="0.3">
      <c r="A32" s="64" t="s">
        <v>948</v>
      </c>
      <c r="B32" s="63" t="s">
        <v>947</v>
      </c>
      <c r="C32" s="53">
        <v>0</v>
      </c>
      <c r="D32" s="53"/>
      <c r="E32" s="53">
        <v>0</v>
      </c>
      <c r="F32" s="53">
        <v>0</v>
      </c>
      <c r="G32" s="53"/>
      <c r="H32" s="53">
        <v>0</v>
      </c>
      <c r="I32" s="53">
        <v>3</v>
      </c>
      <c r="J32" s="53"/>
      <c r="K32" s="53"/>
      <c r="L32" s="53"/>
      <c r="M32" s="62"/>
      <c r="N32" s="53">
        <v>14</v>
      </c>
      <c r="O32" s="53">
        <v>-5</v>
      </c>
      <c r="P32" s="53">
        <v>0</v>
      </c>
      <c r="Q32" s="53">
        <v>0</v>
      </c>
      <c r="R32" s="53" t="s">
        <v>23</v>
      </c>
      <c r="S32" s="53"/>
      <c r="T32" s="62"/>
      <c r="U32" s="53">
        <v>34316</v>
      </c>
      <c r="V32" s="53">
        <v>0</v>
      </c>
      <c r="W32" s="53">
        <v>2</v>
      </c>
      <c r="X32" s="53">
        <v>25222</v>
      </c>
      <c r="Y32" s="53" t="s">
        <v>23</v>
      </c>
      <c r="Z32" s="53">
        <v>1361</v>
      </c>
      <c r="AE32" s="57"/>
    </row>
    <row r="33" spans="1:31" ht="21.6" x14ac:dyDescent="0.3">
      <c r="A33" s="61" t="s">
        <v>946</v>
      </c>
      <c r="B33" s="60" t="s">
        <v>945</v>
      </c>
      <c r="C33" s="58">
        <v>0</v>
      </c>
      <c r="D33" s="58"/>
      <c r="E33" s="53">
        <v>0</v>
      </c>
      <c r="F33" s="53">
        <v>0</v>
      </c>
      <c r="G33" s="58"/>
      <c r="H33" s="58">
        <v>0</v>
      </c>
      <c r="I33" s="58">
        <v>27</v>
      </c>
      <c r="J33" s="58"/>
      <c r="K33" s="58"/>
      <c r="L33" s="58"/>
      <c r="M33" s="59"/>
      <c r="N33" s="58">
        <v>98554</v>
      </c>
      <c r="O33" s="58">
        <v>8</v>
      </c>
      <c r="P33" s="58">
        <v>1</v>
      </c>
      <c r="Q33" s="58">
        <v>109160</v>
      </c>
      <c r="R33" s="58" t="s">
        <v>23</v>
      </c>
      <c r="S33" s="58">
        <v>903</v>
      </c>
      <c r="T33" s="59"/>
      <c r="U33" s="58">
        <v>1678743</v>
      </c>
      <c r="V33" s="58">
        <v>25</v>
      </c>
      <c r="W33" s="58">
        <v>16</v>
      </c>
      <c r="X33" s="58">
        <v>1129548</v>
      </c>
      <c r="Y33" s="58" t="s">
        <v>23</v>
      </c>
      <c r="Z33" s="58">
        <v>1486</v>
      </c>
      <c r="AE33" s="57"/>
    </row>
    <row r="34" spans="1:31" ht="21.6" x14ac:dyDescent="0.3">
      <c r="A34" s="64" t="s">
        <v>944</v>
      </c>
      <c r="B34" s="63" t="s">
        <v>943</v>
      </c>
      <c r="C34" s="53">
        <v>0</v>
      </c>
      <c r="D34" s="53"/>
      <c r="E34" s="53">
        <v>0</v>
      </c>
      <c r="F34" s="53">
        <v>0</v>
      </c>
      <c r="G34" s="53"/>
      <c r="H34" s="53">
        <v>0</v>
      </c>
      <c r="I34" s="53">
        <v>9</v>
      </c>
      <c r="J34" s="53"/>
      <c r="K34" s="53"/>
      <c r="L34" s="53"/>
      <c r="M34" s="62"/>
      <c r="N34" s="53">
        <v>106</v>
      </c>
      <c r="O34" s="53">
        <v>-54</v>
      </c>
      <c r="P34" s="53">
        <v>0</v>
      </c>
      <c r="Q34" s="53">
        <v>63</v>
      </c>
      <c r="R34" s="53" t="s">
        <v>23</v>
      </c>
      <c r="S34" s="53">
        <v>1683</v>
      </c>
      <c r="T34" s="62"/>
      <c r="U34" s="53">
        <v>500406</v>
      </c>
      <c r="V34" s="53">
        <v>118</v>
      </c>
      <c r="W34" s="53">
        <v>11</v>
      </c>
      <c r="X34" s="53">
        <v>410339</v>
      </c>
      <c r="Y34" s="53" t="s">
        <v>23</v>
      </c>
      <c r="Z34" s="53">
        <v>1219</v>
      </c>
      <c r="AE34" s="57"/>
    </row>
    <row r="35" spans="1:31" x14ac:dyDescent="0.3">
      <c r="A35" s="88" t="s">
        <v>942</v>
      </c>
      <c r="B35" s="87" t="s">
        <v>941</v>
      </c>
      <c r="C35" s="84">
        <v>0</v>
      </c>
      <c r="D35" s="86"/>
      <c r="E35" s="53">
        <v>0</v>
      </c>
      <c r="F35" s="53">
        <v>0</v>
      </c>
      <c r="G35" s="84"/>
      <c r="H35" s="84">
        <v>0</v>
      </c>
      <c r="I35" s="84">
        <v>0</v>
      </c>
      <c r="J35" s="84"/>
      <c r="K35" s="84"/>
      <c r="L35" s="84"/>
      <c r="M35" s="85"/>
      <c r="N35" s="84">
        <v>21439</v>
      </c>
      <c r="O35" s="84">
        <v>-9</v>
      </c>
      <c r="P35" s="84">
        <v>0</v>
      </c>
      <c r="Q35" s="84">
        <v>2578</v>
      </c>
      <c r="R35" s="84" t="s">
        <v>23</v>
      </c>
      <c r="S35" s="84">
        <v>8316</v>
      </c>
      <c r="T35" s="85"/>
      <c r="U35" s="84">
        <v>50453</v>
      </c>
      <c r="V35" s="84">
        <v>-1</v>
      </c>
      <c r="W35" s="84">
        <v>1</v>
      </c>
      <c r="X35" s="84">
        <v>5092</v>
      </c>
      <c r="Y35" s="84" t="s">
        <v>23</v>
      </c>
      <c r="Z35" s="84">
        <v>9908</v>
      </c>
      <c r="AA35" s="50"/>
      <c r="AB35" s="50"/>
      <c r="AC35" s="50"/>
      <c r="AD35" s="50"/>
      <c r="AE35" s="49"/>
    </row>
    <row r="36" spans="1:31" x14ac:dyDescent="0.3">
      <c r="C36" s="45">
        <v>841</v>
      </c>
      <c r="F36" s="48">
        <v>0.26359113299999998</v>
      </c>
    </row>
    <row r="37" spans="1:31" x14ac:dyDescent="0.3">
      <c r="E37" s="47" t="s">
        <v>426</v>
      </c>
      <c r="F37" s="46">
        <v>0.51341127099999995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://comtrade.un.org/" xr:uid="{1CA7404B-7D38-4612-BF17-E2CF6C134394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8B1D-E501-4B1A-A4EF-9A9D9958FA32}">
  <dimension ref="A1:AE36"/>
  <sheetViews>
    <sheetView showGridLines="0" workbookViewId="0">
      <selection sqref="A1:I1"/>
    </sheetView>
  </sheetViews>
  <sheetFormatPr defaultRowHeight="14.4" x14ac:dyDescent="0.3"/>
  <cols>
    <col min="1" max="2" width="34.88671875" style="45" customWidth="1"/>
    <col min="3" max="6" width="18.6640625" style="45" customWidth="1"/>
    <col min="7" max="7" width="33" style="45" customWidth="1"/>
    <col min="8" max="8" width="21.88671875" style="45" customWidth="1"/>
    <col min="9" max="9" width="33.5546875" style="45" customWidth="1"/>
    <col min="10" max="10" width="17.33203125" style="45" customWidth="1"/>
    <col min="11" max="11" width="9.109375" style="45" customWidth="1"/>
    <col min="12" max="12" width="14.109375" style="45" customWidth="1"/>
    <col min="13" max="13" width="8.88671875" style="45"/>
    <col min="14" max="14" width="18.6640625" style="45" customWidth="1"/>
    <col min="15" max="15" width="33" style="45" customWidth="1"/>
    <col min="16" max="16" width="16.6640625" style="45" customWidth="1"/>
    <col min="17" max="17" width="17.33203125" style="45" customWidth="1"/>
    <col min="18" max="18" width="9.109375" style="45" customWidth="1"/>
    <col min="19" max="19" width="14.109375" style="45" customWidth="1"/>
    <col min="20" max="20" width="8.88671875" style="45"/>
    <col min="21" max="21" width="18.6640625" style="45" customWidth="1"/>
    <col min="22" max="22" width="33" style="45" customWidth="1"/>
    <col min="23" max="23" width="16.88671875" style="45" customWidth="1"/>
    <col min="24" max="24" width="17.33203125" style="45" customWidth="1"/>
    <col min="25" max="25" width="9.109375" style="45" customWidth="1"/>
    <col min="26" max="26" width="14.109375" style="45" customWidth="1"/>
    <col min="27" max="16384" width="8.88671875" style="45"/>
  </cols>
  <sheetData>
    <row r="1" spans="1:3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31" x14ac:dyDescent="0.3">
      <c r="A2" s="82" t="s">
        <v>1024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79"/>
    </row>
    <row r="4" spans="1:31" ht="28.8" x14ac:dyDescent="0.3">
      <c r="A4" s="81" t="s">
        <v>2</v>
      </c>
    </row>
    <row r="5" spans="1:31" ht="27.6" x14ac:dyDescent="0.3">
      <c r="A5" s="80" t="s">
        <v>3</v>
      </c>
    </row>
    <row r="6" spans="1:31" ht="27.6" x14ac:dyDescent="0.3">
      <c r="A6" s="80" t="s">
        <v>4</v>
      </c>
    </row>
    <row r="7" spans="1:31" x14ac:dyDescent="0.3">
      <c r="A7" s="79"/>
    </row>
    <row r="8" spans="1:31" x14ac:dyDescent="0.3">
      <c r="A8" s="79"/>
    </row>
    <row r="9" spans="1:31" x14ac:dyDescent="0.3">
      <c r="A9" s="78" t="s">
        <v>5</v>
      </c>
      <c r="B9" s="77" t="s">
        <v>6</v>
      </c>
      <c r="C9" s="76" t="s">
        <v>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4"/>
    </row>
    <row r="10" spans="1:31" x14ac:dyDescent="0.3">
      <c r="A10" s="73"/>
      <c r="B10" s="72"/>
      <c r="C10" s="71" t="s">
        <v>8</v>
      </c>
      <c r="D10" s="70"/>
      <c r="E10" s="70"/>
      <c r="F10" s="70"/>
      <c r="G10" s="70"/>
      <c r="H10" s="70"/>
      <c r="I10" s="70"/>
      <c r="J10" s="70"/>
      <c r="K10" s="70"/>
      <c r="L10" s="69"/>
      <c r="M10" s="71" t="s">
        <v>9</v>
      </c>
      <c r="N10" s="70"/>
      <c r="O10" s="70"/>
      <c r="P10" s="70"/>
      <c r="Q10" s="70"/>
      <c r="R10" s="70"/>
      <c r="S10" s="69"/>
      <c r="T10" s="71" t="s">
        <v>10</v>
      </c>
      <c r="U10" s="70"/>
      <c r="V10" s="70"/>
      <c r="W10" s="70"/>
      <c r="X10" s="70"/>
      <c r="Y10" s="70"/>
      <c r="Z10" s="69"/>
      <c r="AE10" s="57"/>
    </row>
    <row r="11" spans="1:31" x14ac:dyDescent="0.3">
      <c r="A11" s="68"/>
      <c r="B11" s="67"/>
      <c r="C11" s="66" t="s">
        <v>11</v>
      </c>
      <c r="D11" s="66" t="s">
        <v>800</v>
      </c>
      <c r="E11" s="66" t="s">
        <v>799</v>
      </c>
      <c r="F11" s="66" t="s">
        <v>798</v>
      </c>
      <c r="G11" s="66" t="s">
        <v>12</v>
      </c>
      <c r="H11" s="66" t="s">
        <v>13</v>
      </c>
      <c r="I11" s="66" t="s">
        <v>14</v>
      </c>
      <c r="J11" s="66" t="s">
        <v>15</v>
      </c>
      <c r="K11" s="66" t="s">
        <v>16</v>
      </c>
      <c r="L11" s="66" t="s">
        <v>17</v>
      </c>
      <c r="M11" s="66"/>
      <c r="N11" s="66" t="s">
        <v>11</v>
      </c>
      <c r="O11" s="66" t="s">
        <v>12</v>
      </c>
      <c r="P11" s="66" t="s">
        <v>19</v>
      </c>
      <c r="Q11" s="66" t="s">
        <v>15</v>
      </c>
      <c r="R11" s="66" t="s">
        <v>16</v>
      </c>
      <c r="S11" s="66" t="s">
        <v>17</v>
      </c>
      <c r="T11" s="66"/>
      <c r="U11" s="66" t="s">
        <v>11</v>
      </c>
      <c r="V11" s="66" t="s">
        <v>12</v>
      </c>
      <c r="W11" s="66" t="s">
        <v>20</v>
      </c>
      <c r="X11" s="66" t="s">
        <v>15</v>
      </c>
      <c r="Y11" s="66" t="s">
        <v>16</v>
      </c>
      <c r="Z11" s="66" t="s">
        <v>17</v>
      </c>
      <c r="AE11" s="57"/>
    </row>
    <row r="12" spans="1:31" ht="21.6" x14ac:dyDescent="0.3">
      <c r="A12" s="64" t="s">
        <v>1023</v>
      </c>
      <c r="B12" s="63" t="s">
        <v>987</v>
      </c>
      <c r="C12" s="53">
        <v>46329</v>
      </c>
      <c r="D12" s="53">
        <v>0.60827625299999999</v>
      </c>
      <c r="E12" s="53">
        <v>0.92854852300000001</v>
      </c>
      <c r="F12" s="53">
        <v>0.86220235899999997</v>
      </c>
      <c r="G12" s="53">
        <v>77</v>
      </c>
      <c r="H12" s="53">
        <v>4</v>
      </c>
      <c r="I12" s="53">
        <v>0</v>
      </c>
      <c r="J12" s="53">
        <v>80812</v>
      </c>
      <c r="K12" s="53" t="s">
        <v>23</v>
      </c>
      <c r="L12" s="53">
        <v>573</v>
      </c>
      <c r="M12" s="62"/>
      <c r="N12" s="53">
        <v>574288</v>
      </c>
      <c r="O12" s="53">
        <v>-7</v>
      </c>
      <c r="P12" s="53">
        <v>2</v>
      </c>
      <c r="Q12" s="53">
        <v>778359</v>
      </c>
      <c r="R12" s="53" t="s">
        <v>23</v>
      </c>
      <c r="S12" s="53">
        <v>738</v>
      </c>
      <c r="T12" s="62"/>
      <c r="U12" s="53">
        <v>1289416</v>
      </c>
      <c r="V12" s="53">
        <v>4</v>
      </c>
      <c r="W12" s="53">
        <v>3</v>
      </c>
      <c r="X12" s="53">
        <v>2524865</v>
      </c>
      <c r="Y12" s="53" t="s">
        <v>23</v>
      </c>
      <c r="Z12" s="53">
        <v>511</v>
      </c>
      <c r="AE12" s="57"/>
    </row>
    <row r="13" spans="1:31" x14ac:dyDescent="0.3">
      <c r="A13" s="61" t="s">
        <v>1022</v>
      </c>
      <c r="B13" s="60" t="s">
        <v>1021</v>
      </c>
      <c r="C13" s="58">
        <v>2501</v>
      </c>
      <c r="D13" s="58">
        <v>0.34641016200000002</v>
      </c>
      <c r="E13" s="53">
        <v>5.0126268000000002E-2</v>
      </c>
      <c r="F13" s="53">
        <v>2.5126430000000002E-3</v>
      </c>
      <c r="G13" s="58">
        <v>41</v>
      </c>
      <c r="H13" s="58">
        <v>0</v>
      </c>
      <c r="I13" s="58">
        <v>12</v>
      </c>
      <c r="J13" s="58">
        <v>536</v>
      </c>
      <c r="K13" s="58" t="s">
        <v>23</v>
      </c>
      <c r="L13" s="58">
        <v>4666</v>
      </c>
      <c r="M13" s="59"/>
      <c r="N13" s="58">
        <v>62699</v>
      </c>
      <c r="O13" s="58">
        <v>16</v>
      </c>
      <c r="P13" s="58">
        <v>0</v>
      </c>
      <c r="Q13" s="58">
        <v>13720</v>
      </c>
      <c r="R13" s="58" t="s">
        <v>23</v>
      </c>
      <c r="S13" s="58">
        <v>4570</v>
      </c>
      <c r="T13" s="59"/>
      <c r="U13" s="58">
        <v>767453</v>
      </c>
      <c r="V13" s="58">
        <v>6</v>
      </c>
      <c r="W13" s="58">
        <v>3</v>
      </c>
      <c r="X13" s="58">
        <v>400304</v>
      </c>
      <c r="Y13" s="58" t="s">
        <v>23</v>
      </c>
      <c r="Z13" s="58">
        <v>1917</v>
      </c>
      <c r="AE13" s="57"/>
    </row>
    <row r="14" spans="1:31" ht="21.6" x14ac:dyDescent="0.3">
      <c r="A14" s="64" t="s">
        <v>1020</v>
      </c>
      <c r="B14" s="63" t="s">
        <v>1019</v>
      </c>
      <c r="C14" s="53">
        <v>976</v>
      </c>
      <c r="D14" s="53">
        <v>0.435889894</v>
      </c>
      <c r="E14" s="53">
        <v>1.9561470000000001E-2</v>
      </c>
      <c r="F14" s="53">
        <v>3.8265100000000002E-4</v>
      </c>
      <c r="G14" s="53">
        <v>93</v>
      </c>
      <c r="H14" s="53">
        <v>0</v>
      </c>
      <c r="I14" s="53">
        <v>15</v>
      </c>
      <c r="J14" s="53">
        <v>469</v>
      </c>
      <c r="K14" s="53" t="s">
        <v>23</v>
      </c>
      <c r="L14" s="53">
        <v>2081</v>
      </c>
      <c r="M14" s="62"/>
      <c r="N14" s="53">
        <v>279040</v>
      </c>
      <c r="O14" s="53">
        <v>3</v>
      </c>
      <c r="P14" s="53">
        <v>1</v>
      </c>
      <c r="Q14" s="53">
        <v>154457</v>
      </c>
      <c r="R14" s="53" t="s">
        <v>23</v>
      </c>
      <c r="S14" s="53">
        <v>1807</v>
      </c>
      <c r="T14" s="62"/>
      <c r="U14" s="53">
        <v>1001001</v>
      </c>
      <c r="V14" s="53">
        <v>8</v>
      </c>
      <c r="W14" s="53">
        <v>5</v>
      </c>
      <c r="X14" s="53">
        <v>1719120</v>
      </c>
      <c r="Y14" s="53" t="s">
        <v>23</v>
      </c>
      <c r="Z14" s="53">
        <v>582</v>
      </c>
      <c r="AE14" s="57"/>
    </row>
    <row r="15" spans="1:31" ht="21.6" x14ac:dyDescent="0.3">
      <c r="A15" s="61" t="s">
        <v>1018</v>
      </c>
      <c r="B15" s="60" t="s">
        <v>1017</v>
      </c>
      <c r="C15" s="58">
        <v>66</v>
      </c>
      <c r="D15" s="58">
        <v>0.75498344399999995</v>
      </c>
      <c r="E15" s="53">
        <v>1.3228039999999999E-3</v>
      </c>
      <c r="F15" s="53">
        <v>1.74981E-6</v>
      </c>
      <c r="G15" s="58"/>
      <c r="H15" s="58">
        <v>0</v>
      </c>
      <c r="I15" s="58">
        <v>2</v>
      </c>
      <c r="J15" s="58">
        <v>60</v>
      </c>
      <c r="K15" s="58" t="s">
        <v>23</v>
      </c>
      <c r="L15" s="58">
        <v>1100</v>
      </c>
      <c r="M15" s="59"/>
      <c r="N15" s="58">
        <v>5083</v>
      </c>
      <c r="O15" s="58">
        <v>136</v>
      </c>
      <c r="P15" s="58">
        <v>1</v>
      </c>
      <c r="Q15" s="58">
        <v>14096</v>
      </c>
      <c r="R15" s="58" t="s">
        <v>23</v>
      </c>
      <c r="S15" s="58">
        <v>361</v>
      </c>
      <c r="T15" s="59"/>
      <c r="U15" s="58">
        <v>13464</v>
      </c>
      <c r="V15" s="58">
        <v>43</v>
      </c>
      <c r="W15" s="58">
        <v>3</v>
      </c>
      <c r="X15" s="58">
        <v>18074</v>
      </c>
      <c r="Y15" s="58" t="s">
        <v>23</v>
      </c>
      <c r="Z15" s="58">
        <v>745</v>
      </c>
      <c r="AE15" s="57"/>
    </row>
    <row r="16" spans="1:31" ht="21.6" x14ac:dyDescent="0.3">
      <c r="A16" s="64" t="s">
        <v>1016</v>
      </c>
      <c r="B16" s="63" t="s">
        <v>987</v>
      </c>
      <c r="C16" s="53">
        <v>19</v>
      </c>
      <c r="D16" s="53"/>
      <c r="E16" s="53">
        <v>3.8080699999999999E-4</v>
      </c>
      <c r="F16" s="53">
        <v>1.45014E-7</v>
      </c>
      <c r="G16" s="53"/>
      <c r="H16" s="53">
        <v>1</v>
      </c>
      <c r="I16" s="53">
        <v>2</v>
      </c>
      <c r="J16" s="53">
        <v>27</v>
      </c>
      <c r="K16" s="53" t="s">
        <v>23</v>
      </c>
      <c r="L16" s="53">
        <v>704</v>
      </c>
      <c r="M16" s="62"/>
      <c r="N16" s="53">
        <v>211064</v>
      </c>
      <c r="O16" s="53">
        <v>12</v>
      </c>
      <c r="P16" s="53">
        <v>14</v>
      </c>
      <c r="Q16" s="53">
        <v>1091991</v>
      </c>
      <c r="R16" s="53" t="s">
        <v>23</v>
      </c>
      <c r="S16" s="53">
        <v>193</v>
      </c>
      <c r="T16" s="62"/>
      <c r="U16" s="53">
        <v>1303</v>
      </c>
      <c r="V16" s="53">
        <v>-9</v>
      </c>
      <c r="W16" s="53">
        <v>0</v>
      </c>
      <c r="X16" s="53">
        <v>3271</v>
      </c>
      <c r="Y16" s="53" t="s">
        <v>23</v>
      </c>
      <c r="Z16" s="53">
        <v>398</v>
      </c>
      <c r="AE16" s="57"/>
    </row>
    <row r="17" spans="1:31" ht="21.6" x14ac:dyDescent="0.3">
      <c r="A17" s="61" t="s">
        <v>1015</v>
      </c>
      <c r="B17" s="60" t="s">
        <v>1014</v>
      </c>
      <c r="C17" s="58">
        <v>2</v>
      </c>
      <c r="D17" s="58"/>
      <c r="E17" s="53">
        <v>4.0085E-5</v>
      </c>
      <c r="F17" s="53">
        <v>1.60681E-9</v>
      </c>
      <c r="G17" s="58"/>
      <c r="H17" s="58">
        <v>0</v>
      </c>
      <c r="I17" s="58">
        <v>0</v>
      </c>
      <c r="J17" s="58">
        <v>5</v>
      </c>
      <c r="K17" s="58" t="s">
        <v>23</v>
      </c>
      <c r="L17" s="58">
        <v>400</v>
      </c>
      <c r="M17" s="59"/>
      <c r="N17" s="58">
        <v>1607</v>
      </c>
      <c r="O17" s="58">
        <v>86</v>
      </c>
      <c r="P17" s="58">
        <v>0</v>
      </c>
      <c r="Q17" s="58">
        <v>2106</v>
      </c>
      <c r="R17" s="58" t="s">
        <v>23</v>
      </c>
      <c r="S17" s="58">
        <v>763</v>
      </c>
      <c r="T17" s="59"/>
      <c r="U17" s="58">
        <v>115786</v>
      </c>
      <c r="V17" s="58">
        <v>1</v>
      </c>
      <c r="W17" s="58">
        <v>9</v>
      </c>
      <c r="X17" s="58">
        <v>521497</v>
      </c>
      <c r="Y17" s="58" t="s">
        <v>23</v>
      </c>
      <c r="Z17" s="58">
        <v>222</v>
      </c>
      <c r="AE17" s="57"/>
    </row>
    <row r="18" spans="1:31" ht="21.6" x14ac:dyDescent="0.3">
      <c r="A18" s="64" t="s">
        <v>1013</v>
      </c>
      <c r="B18" s="63" t="s">
        <v>1012</v>
      </c>
      <c r="C18" s="53">
        <v>1</v>
      </c>
      <c r="D18" s="53"/>
      <c r="E18" s="53">
        <v>2.00425E-5</v>
      </c>
      <c r="F18" s="53">
        <v>4.0170099999999998E-10</v>
      </c>
      <c r="G18" s="53"/>
      <c r="H18" s="53">
        <v>0</v>
      </c>
      <c r="I18" s="53">
        <v>4</v>
      </c>
      <c r="J18" s="53">
        <v>1</v>
      </c>
      <c r="K18" s="53" t="s">
        <v>23</v>
      </c>
      <c r="L18" s="53">
        <v>1000</v>
      </c>
      <c r="M18" s="62"/>
      <c r="N18" s="53">
        <v>1089</v>
      </c>
      <c r="O18" s="53">
        <v>52</v>
      </c>
      <c r="P18" s="53">
        <v>0</v>
      </c>
      <c r="Q18" s="53">
        <v>7784</v>
      </c>
      <c r="R18" s="53" t="s">
        <v>23</v>
      </c>
      <c r="S18" s="53">
        <v>140</v>
      </c>
      <c r="T18" s="62"/>
      <c r="U18" s="53">
        <v>4213</v>
      </c>
      <c r="V18" s="53">
        <v>-18</v>
      </c>
      <c r="W18" s="53">
        <v>1</v>
      </c>
      <c r="X18" s="53">
        <v>20330</v>
      </c>
      <c r="Y18" s="53" t="s">
        <v>23</v>
      </c>
      <c r="Z18" s="53">
        <v>207</v>
      </c>
      <c r="AE18" s="57"/>
    </row>
    <row r="19" spans="1:31" x14ac:dyDescent="0.3">
      <c r="A19" s="61" t="s">
        <v>1011</v>
      </c>
      <c r="B19" s="60" t="s">
        <v>1010</v>
      </c>
      <c r="C19" s="58">
        <v>0</v>
      </c>
      <c r="D19" s="58"/>
      <c r="E19" s="53">
        <v>0</v>
      </c>
      <c r="F19" s="53">
        <v>0</v>
      </c>
      <c r="G19" s="58"/>
      <c r="H19" s="58">
        <v>0</v>
      </c>
      <c r="I19" s="58">
        <v>0</v>
      </c>
      <c r="J19" s="58"/>
      <c r="K19" s="58"/>
      <c r="L19" s="58"/>
      <c r="M19" s="59"/>
      <c r="N19" s="58">
        <v>1</v>
      </c>
      <c r="O19" s="58">
        <v>-65</v>
      </c>
      <c r="P19" s="58">
        <v>0</v>
      </c>
      <c r="Q19" s="58">
        <v>1</v>
      </c>
      <c r="R19" s="58"/>
      <c r="S19" s="58">
        <v>1000</v>
      </c>
      <c r="T19" s="59"/>
      <c r="U19" s="58">
        <v>0</v>
      </c>
      <c r="V19" s="58"/>
      <c r="W19" s="58">
        <v>0</v>
      </c>
      <c r="X19" s="58"/>
      <c r="Y19" s="58"/>
      <c r="Z19" s="58"/>
      <c r="AE19" s="57"/>
    </row>
    <row r="20" spans="1:31" x14ac:dyDescent="0.3">
      <c r="A20" s="64" t="s">
        <v>1009</v>
      </c>
      <c r="B20" s="63" t="s">
        <v>1008</v>
      </c>
      <c r="C20" s="53">
        <v>0</v>
      </c>
      <c r="D20" s="53"/>
      <c r="E20" s="53">
        <v>0</v>
      </c>
      <c r="F20" s="53">
        <v>0</v>
      </c>
      <c r="G20" s="53"/>
      <c r="H20" s="53">
        <v>0</v>
      </c>
      <c r="I20" s="53">
        <v>21</v>
      </c>
      <c r="J20" s="53"/>
      <c r="K20" s="53"/>
      <c r="L20" s="53"/>
      <c r="M20" s="62"/>
      <c r="N20" s="53">
        <v>6068</v>
      </c>
      <c r="O20" s="53">
        <v>22</v>
      </c>
      <c r="P20" s="53">
        <v>0</v>
      </c>
      <c r="Q20" s="53">
        <v>26978</v>
      </c>
      <c r="R20" s="53" t="s">
        <v>23</v>
      </c>
      <c r="S20" s="53">
        <v>225</v>
      </c>
      <c r="T20" s="62"/>
      <c r="U20" s="53">
        <v>129634</v>
      </c>
      <c r="V20" s="53">
        <v>12</v>
      </c>
      <c r="W20" s="53">
        <v>6</v>
      </c>
      <c r="X20" s="53">
        <v>458763</v>
      </c>
      <c r="Y20" s="53" t="s">
        <v>23</v>
      </c>
      <c r="Z20" s="53">
        <v>283</v>
      </c>
      <c r="AE20" s="57"/>
    </row>
    <row r="21" spans="1:31" ht="21.6" x14ac:dyDescent="0.3">
      <c r="A21" s="61" t="s">
        <v>1007</v>
      </c>
      <c r="B21" s="60" t="s">
        <v>1006</v>
      </c>
      <c r="C21" s="58">
        <v>0</v>
      </c>
      <c r="D21" s="58"/>
      <c r="E21" s="53">
        <v>0</v>
      </c>
      <c r="F21" s="53">
        <v>0</v>
      </c>
      <c r="G21" s="58"/>
      <c r="H21" s="58">
        <v>0</v>
      </c>
      <c r="I21" s="58">
        <v>0</v>
      </c>
      <c r="J21" s="58"/>
      <c r="K21" s="58"/>
      <c r="L21" s="58"/>
      <c r="M21" s="59"/>
      <c r="N21" s="58">
        <v>896</v>
      </c>
      <c r="O21" s="58">
        <v>36</v>
      </c>
      <c r="P21" s="58">
        <v>0</v>
      </c>
      <c r="Q21" s="58">
        <v>16864</v>
      </c>
      <c r="R21" s="58" t="s">
        <v>587</v>
      </c>
      <c r="S21" s="58">
        <v>53</v>
      </c>
      <c r="T21" s="59"/>
      <c r="U21" s="58">
        <v>40067</v>
      </c>
      <c r="V21" s="58">
        <v>0</v>
      </c>
      <c r="W21" s="58">
        <v>4</v>
      </c>
      <c r="X21" s="58">
        <v>232715</v>
      </c>
      <c r="Y21" s="58" t="s">
        <v>587</v>
      </c>
      <c r="Z21" s="58">
        <v>172</v>
      </c>
      <c r="AE21" s="57"/>
    </row>
    <row r="22" spans="1:31" x14ac:dyDescent="0.3">
      <c r="A22" s="64" t="s">
        <v>1005</v>
      </c>
      <c r="B22" s="63" t="s">
        <v>1004</v>
      </c>
      <c r="C22" s="53">
        <v>0</v>
      </c>
      <c r="D22" s="53"/>
      <c r="E22" s="53">
        <v>0</v>
      </c>
      <c r="F22" s="53">
        <v>0</v>
      </c>
      <c r="G22" s="53"/>
      <c r="H22" s="53">
        <v>0</v>
      </c>
      <c r="I22" s="53">
        <v>0</v>
      </c>
      <c r="J22" s="53"/>
      <c r="K22" s="53"/>
      <c r="L22" s="53"/>
      <c r="M22" s="62"/>
      <c r="N22" s="53">
        <v>4856</v>
      </c>
      <c r="O22" s="53">
        <v>39</v>
      </c>
      <c r="P22" s="53">
        <v>0</v>
      </c>
      <c r="Q22" s="53">
        <v>15230</v>
      </c>
      <c r="R22" s="53" t="s">
        <v>23</v>
      </c>
      <c r="S22" s="53">
        <v>319</v>
      </c>
      <c r="T22" s="62"/>
      <c r="U22" s="53">
        <v>65417</v>
      </c>
      <c r="V22" s="53">
        <v>19</v>
      </c>
      <c r="W22" s="53">
        <v>2</v>
      </c>
      <c r="X22" s="53">
        <v>0</v>
      </c>
      <c r="Y22" s="53" t="s">
        <v>23</v>
      </c>
      <c r="Z22" s="53"/>
      <c r="AE22" s="57"/>
    </row>
    <row r="23" spans="1:31" ht="21.6" x14ac:dyDescent="0.3">
      <c r="A23" s="61" t="s">
        <v>1003</v>
      </c>
      <c r="B23" s="60" t="s">
        <v>1002</v>
      </c>
      <c r="C23" s="58">
        <v>0</v>
      </c>
      <c r="D23" s="58"/>
      <c r="E23" s="53">
        <v>0</v>
      </c>
      <c r="F23" s="53">
        <v>0</v>
      </c>
      <c r="G23" s="58"/>
      <c r="H23" s="58">
        <v>0</v>
      </c>
      <c r="I23" s="58">
        <v>0</v>
      </c>
      <c r="J23" s="58"/>
      <c r="K23" s="58"/>
      <c r="L23" s="58"/>
      <c r="M23" s="59"/>
      <c r="N23" s="58">
        <v>872</v>
      </c>
      <c r="O23" s="58">
        <v>513</v>
      </c>
      <c r="P23" s="58">
        <v>0</v>
      </c>
      <c r="Q23" s="58">
        <v>700</v>
      </c>
      <c r="R23" s="58"/>
      <c r="S23" s="58">
        <v>1246</v>
      </c>
      <c r="T23" s="59"/>
      <c r="U23" s="58">
        <v>137151</v>
      </c>
      <c r="V23" s="58">
        <v>4</v>
      </c>
      <c r="W23" s="58">
        <v>4</v>
      </c>
      <c r="X23" s="58">
        <v>150898</v>
      </c>
      <c r="Y23" s="58"/>
      <c r="Z23" s="58">
        <v>909</v>
      </c>
      <c r="AE23" s="57"/>
    </row>
    <row r="24" spans="1:31" ht="21.6" x14ac:dyDescent="0.3">
      <c r="A24" s="64" t="s">
        <v>1001</v>
      </c>
      <c r="B24" s="63" t="s">
        <v>1000</v>
      </c>
      <c r="C24" s="53">
        <v>0</v>
      </c>
      <c r="D24" s="53"/>
      <c r="E24" s="53">
        <v>0</v>
      </c>
      <c r="F24" s="53">
        <v>0</v>
      </c>
      <c r="G24" s="53"/>
      <c r="H24" s="53">
        <v>0</v>
      </c>
      <c r="I24" s="53">
        <v>0</v>
      </c>
      <c r="J24" s="53"/>
      <c r="K24" s="53"/>
      <c r="L24" s="53"/>
      <c r="M24" s="62"/>
      <c r="N24" s="53">
        <v>255224</v>
      </c>
      <c r="O24" s="53">
        <v>20</v>
      </c>
      <c r="P24" s="53">
        <v>5</v>
      </c>
      <c r="Q24" s="53">
        <v>183602</v>
      </c>
      <c r="R24" s="53" t="s">
        <v>23</v>
      </c>
      <c r="S24" s="53">
        <v>1390</v>
      </c>
      <c r="T24" s="62"/>
      <c r="U24" s="53">
        <v>31112</v>
      </c>
      <c r="V24" s="53">
        <v>10</v>
      </c>
      <c r="W24" s="53">
        <v>0</v>
      </c>
      <c r="X24" s="53">
        <v>17304</v>
      </c>
      <c r="Y24" s="53" t="s">
        <v>23</v>
      </c>
      <c r="Z24" s="53">
        <v>1798</v>
      </c>
      <c r="AE24" s="57"/>
    </row>
    <row r="25" spans="1:31" ht="21.6" x14ac:dyDescent="0.3">
      <c r="A25" s="61" t="s">
        <v>999</v>
      </c>
      <c r="B25" s="60" t="s">
        <v>998</v>
      </c>
      <c r="C25" s="58">
        <v>0</v>
      </c>
      <c r="D25" s="58"/>
      <c r="E25" s="53">
        <v>0</v>
      </c>
      <c r="F25" s="53">
        <v>0</v>
      </c>
      <c r="G25" s="58"/>
      <c r="H25" s="58">
        <v>0</v>
      </c>
      <c r="I25" s="58">
        <v>27</v>
      </c>
      <c r="J25" s="58"/>
      <c r="K25" s="58"/>
      <c r="L25" s="58"/>
      <c r="M25" s="59"/>
      <c r="N25" s="58">
        <v>9757</v>
      </c>
      <c r="O25" s="58">
        <v>94</v>
      </c>
      <c r="P25" s="58">
        <v>2</v>
      </c>
      <c r="Q25" s="58">
        <v>49858</v>
      </c>
      <c r="R25" s="58" t="s">
        <v>23</v>
      </c>
      <c r="S25" s="58">
        <v>196</v>
      </c>
      <c r="T25" s="59"/>
      <c r="U25" s="58">
        <v>13687</v>
      </c>
      <c r="V25" s="58">
        <v>3</v>
      </c>
      <c r="W25" s="58">
        <v>3</v>
      </c>
      <c r="X25" s="58">
        <v>0</v>
      </c>
      <c r="Y25" s="58" t="s">
        <v>23</v>
      </c>
      <c r="Z25" s="58"/>
      <c r="AE25" s="57"/>
    </row>
    <row r="26" spans="1:31" ht="21.6" x14ac:dyDescent="0.3">
      <c r="A26" s="64" t="s">
        <v>997</v>
      </c>
      <c r="B26" s="63" t="s">
        <v>996</v>
      </c>
      <c r="C26" s="53">
        <v>0</v>
      </c>
      <c r="D26" s="53"/>
      <c r="E26" s="53">
        <v>0</v>
      </c>
      <c r="F26" s="53">
        <v>0</v>
      </c>
      <c r="G26" s="53"/>
      <c r="H26" s="53">
        <v>0</v>
      </c>
      <c r="I26" s="53">
        <v>44</v>
      </c>
      <c r="J26" s="53"/>
      <c r="K26" s="53"/>
      <c r="L26" s="53"/>
      <c r="M26" s="62"/>
      <c r="N26" s="53">
        <v>146941</v>
      </c>
      <c r="O26" s="53">
        <v>247</v>
      </c>
      <c r="P26" s="53">
        <v>8</v>
      </c>
      <c r="Q26" s="53">
        <v>470270</v>
      </c>
      <c r="R26" s="53" t="s">
        <v>23</v>
      </c>
      <c r="S26" s="53">
        <v>312</v>
      </c>
      <c r="T26" s="62"/>
      <c r="U26" s="53">
        <v>130711</v>
      </c>
      <c r="V26" s="53">
        <v>19</v>
      </c>
      <c r="W26" s="53">
        <v>6</v>
      </c>
      <c r="X26" s="53">
        <v>633526</v>
      </c>
      <c r="Y26" s="53" t="s">
        <v>23</v>
      </c>
      <c r="Z26" s="53">
        <v>206</v>
      </c>
      <c r="AE26" s="57"/>
    </row>
    <row r="27" spans="1:31" ht="21.6" x14ac:dyDescent="0.3">
      <c r="A27" s="61" t="s">
        <v>995</v>
      </c>
      <c r="B27" s="60" t="s">
        <v>987</v>
      </c>
      <c r="C27" s="58">
        <v>0</v>
      </c>
      <c r="D27" s="58"/>
      <c r="E27" s="53">
        <v>0</v>
      </c>
      <c r="F27" s="53">
        <v>0</v>
      </c>
      <c r="G27" s="58"/>
      <c r="H27" s="58">
        <v>0</v>
      </c>
      <c r="I27" s="58">
        <v>0</v>
      </c>
      <c r="J27" s="58"/>
      <c r="K27" s="58"/>
      <c r="L27" s="58"/>
      <c r="M27" s="59"/>
      <c r="N27" s="58">
        <v>8961</v>
      </c>
      <c r="O27" s="58">
        <v>35</v>
      </c>
      <c r="P27" s="58">
        <v>8</v>
      </c>
      <c r="Q27" s="58">
        <v>21644</v>
      </c>
      <c r="R27" s="58"/>
      <c r="S27" s="58">
        <v>414</v>
      </c>
      <c r="T27" s="59"/>
      <c r="U27" s="58">
        <v>278</v>
      </c>
      <c r="V27" s="58"/>
      <c r="W27" s="58">
        <v>0</v>
      </c>
      <c r="X27" s="58">
        <v>74</v>
      </c>
      <c r="Y27" s="58"/>
      <c r="Z27" s="58">
        <v>3757</v>
      </c>
      <c r="AE27" s="57"/>
    </row>
    <row r="28" spans="1:31" ht="21.6" x14ac:dyDescent="0.3">
      <c r="A28" s="64" t="s">
        <v>994</v>
      </c>
      <c r="B28" s="63" t="s">
        <v>987</v>
      </c>
      <c r="C28" s="53">
        <v>0</v>
      </c>
      <c r="D28" s="53"/>
      <c r="E28" s="53">
        <v>0</v>
      </c>
      <c r="F28" s="53">
        <v>0</v>
      </c>
      <c r="G28" s="53"/>
      <c r="H28" s="53">
        <v>0</v>
      </c>
      <c r="I28" s="53">
        <v>0</v>
      </c>
      <c r="J28" s="53"/>
      <c r="K28" s="53"/>
      <c r="L28" s="53"/>
      <c r="M28" s="62"/>
      <c r="N28" s="53">
        <v>8053</v>
      </c>
      <c r="O28" s="53">
        <v>-1</v>
      </c>
      <c r="P28" s="53">
        <v>6</v>
      </c>
      <c r="Q28" s="53">
        <v>27699</v>
      </c>
      <c r="R28" s="53" t="s">
        <v>23</v>
      </c>
      <c r="S28" s="53">
        <v>291</v>
      </c>
      <c r="T28" s="62"/>
      <c r="U28" s="53">
        <v>52</v>
      </c>
      <c r="V28" s="53">
        <v>135</v>
      </c>
      <c r="W28" s="53">
        <v>0</v>
      </c>
      <c r="X28" s="53">
        <v>129</v>
      </c>
      <c r="Y28" s="53" t="s">
        <v>23</v>
      </c>
      <c r="Z28" s="53">
        <v>403</v>
      </c>
      <c r="AE28" s="57"/>
    </row>
    <row r="29" spans="1:31" ht="21.6" x14ac:dyDescent="0.3">
      <c r="A29" s="61" t="s">
        <v>993</v>
      </c>
      <c r="B29" s="60" t="s">
        <v>987</v>
      </c>
      <c r="C29" s="58">
        <v>0</v>
      </c>
      <c r="D29" s="58"/>
      <c r="E29" s="53">
        <v>0</v>
      </c>
      <c r="F29" s="53">
        <v>0</v>
      </c>
      <c r="G29" s="58"/>
      <c r="H29" s="58">
        <v>0</v>
      </c>
      <c r="I29" s="58">
        <v>0</v>
      </c>
      <c r="J29" s="58"/>
      <c r="K29" s="58"/>
      <c r="L29" s="58"/>
      <c r="M29" s="59"/>
      <c r="N29" s="58">
        <v>1180</v>
      </c>
      <c r="O29" s="58">
        <v>30</v>
      </c>
      <c r="P29" s="58">
        <v>1</v>
      </c>
      <c r="Q29" s="58">
        <v>2637</v>
      </c>
      <c r="R29" s="58"/>
      <c r="S29" s="58">
        <v>447</v>
      </c>
      <c r="T29" s="59"/>
      <c r="U29" s="58">
        <v>8569</v>
      </c>
      <c r="V29" s="58">
        <v>15</v>
      </c>
      <c r="W29" s="58">
        <v>10</v>
      </c>
      <c r="X29" s="58">
        <v>18066</v>
      </c>
      <c r="Y29" s="58"/>
      <c r="Z29" s="58">
        <v>474</v>
      </c>
      <c r="AE29" s="57"/>
    </row>
    <row r="30" spans="1:31" ht="21.6" x14ac:dyDescent="0.3">
      <c r="A30" s="64" t="s">
        <v>992</v>
      </c>
      <c r="B30" s="63" t="s">
        <v>987</v>
      </c>
      <c r="C30" s="53">
        <v>0</v>
      </c>
      <c r="D30" s="53"/>
      <c r="E30" s="53">
        <v>0</v>
      </c>
      <c r="F30" s="53">
        <v>0</v>
      </c>
      <c r="G30" s="53"/>
      <c r="H30" s="53">
        <v>0</v>
      </c>
      <c r="I30" s="53">
        <v>0</v>
      </c>
      <c r="J30" s="53"/>
      <c r="K30" s="53"/>
      <c r="L30" s="53"/>
      <c r="M30" s="62"/>
      <c r="N30" s="53">
        <v>33</v>
      </c>
      <c r="O30" s="53">
        <v>-40</v>
      </c>
      <c r="P30" s="53">
        <v>0</v>
      </c>
      <c r="Q30" s="53">
        <v>133</v>
      </c>
      <c r="R30" s="53" t="s">
        <v>23</v>
      </c>
      <c r="S30" s="53">
        <v>248</v>
      </c>
      <c r="T30" s="62"/>
      <c r="U30" s="53">
        <v>198994</v>
      </c>
      <c r="V30" s="53">
        <v>5</v>
      </c>
      <c r="W30" s="53">
        <v>6</v>
      </c>
      <c r="X30" s="53">
        <v>628478</v>
      </c>
      <c r="Y30" s="53" t="s">
        <v>23</v>
      </c>
      <c r="Z30" s="53">
        <v>317</v>
      </c>
      <c r="AE30" s="57"/>
    </row>
    <row r="31" spans="1:31" ht="21.6" x14ac:dyDescent="0.3">
      <c r="A31" s="61" t="s">
        <v>991</v>
      </c>
      <c r="B31" s="60" t="s">
        <v>987</v>
      </c>
      <c r="C31" s="58">
        <v>0</v>
      </c>
      <c r="D31" s="58"/>
      <c r="E31" s="53">
        <v>0</v>
      </c>
      <c r="F31" s="53">
        <v>0</v>
      </c>
      <c r="G31" s="58"/>
      <c r="H31" s="58">
        <v>0</v>
      </c>
      <c r="I31" s="58">
        <v>0</v>
      </c>
      <c r="J31" s="58"/>
      <c r="K31" s="58"/>
      <c r="L31" s="58"/>
      <c r="M31" s="59"/>
      <c r="N31" s="58">
        <v>1198</v>
      </c>
      <c r="O31" s="58">
        <v>261</v>
      </c>
      <c r="P31" s="58">
        <v>0</v>
      </c>
      <c r="Q31" s="58">
        <v>2244</v>
      </c>
      <c r="R31" s="58" t="s">
        <v>23</v>
      </c>
      <c r="S31" s="58">
        <v>534</v>
      </c>
      <c r="T31" s="59"/>
      <c r="U31" s="58">
        <v>192933</v>
      </c>
      <c r="V31" s="58">
        <v>4</v>
      </c>
      <c r="W31" s="58">
        <v>5</v>
      </c>
      <c r="X31" s="58">
        <v>0</v>
      </c>
      <c r="Y31" s="58" t="s">
        <v>23</v>
      </c>
      <c r="Z31" s="58"/>
      <c r="AE31" s="57"/>
    </row>
    <row r="32" spans="1:31" ht="21.6" x14ac:dyDescent="0.3">
      <c r="A32" s="64" t="s">
        <v>990</v>
      </c>
      <c r="B32" s="63" t="s">
        <v>987</v>
      </c>
      <c r="C32" s="53">
        <v>0</v>
      </c>
      <c r="D32" s="53"/>
      <c r="E32" s="53">
        <v>0</v>
      </c>
      <c r="F32" s="53">
        <v>0</v>
      </c>
      <c r="G32" s="53"/>
      <c r="H32" s="53">
        <v>0</v>
      </c>
      <c r="I32" s="53">
        <v>0</v>
      </c>
      <c r="J32" s="53"/>
      <c r="K32" s="53"/>
      <c r="L32" s="53"/>
      <c r="M32" s="62"/>
      <c r="N32" s="53">
        <v>435954</v>
      </c>
      <c r="O32" s="53">
        <v>18</v>
      </c>
      <c r="P32" s="53">
        <v>80</v>
      </c>
      <c r="Q32" s="53">
        <v>1429582</v>
      </c>
      <c r="R32" s="53" t="s">
        <v>23</v>
      </c>
      <c r="S32" s="53">
        <v>305</v>
      </c>
      <c r="T32" s="62"/>
      <c r="U32" s="53">
        <v>68231</v>
      </c>
      <c r="V32" s="53">
        <v>20</v>
      </c>
      <c r="W32" s="53">
        <v>9</v>
      </c>
      <c r="X32" s="53">
        <v>0</v>
      </c>
      <c r="Y32" s="53" t="s">
        <v>23</v>
      </c>
      <c r="Z32" s="53"/>
      <c r="AE32" s="57"/>
    </row>
    <row r="33" spans="1:31" ht="21.6" x14ac:dyDescent="0.3">
      <c r="A33" s="61" t="s">
        <v>989</v>
      </c>
      <c r="B33" s="60" t="s">
        <v>987</v>
      </c>
      <c r="C33" s="58">
        <v>0</v>
      </c>
      <c r="D33" s="58"/>
      <c r="E33" s="53">
        <v>0</v>
      </c>
      <c r="F33" s="53">
        <v>0</v>
      </c>
      <c r="G33" s="58"/>
      <c r="H33" s="58">
        <v>0</v>
      </c>
      <c r="I33" s="58">
        <v>0</v>
      </c>
      <c r="J33" s="58"/>
      <c r="K33" s="58"/>
      <c r="L33" s="58"/>
      <c r="M33" s="59"/>
      <c r="N33" s="58">
        <v>135</v>
      </c>
      <c r="O33" s="58">
        <v>3</v>
      </c>
      <c r="P33" s="58">
        <v>0</v>
      </c>
      <c r="Q33" s="58">
        <v>173</v>
      </c>
      <c r="R33" s="58" t="s">
        <v>23</v>
      </c>
      <c r="S33" s="58">
        <v>780</v>
      </c>
      <c r="T33" s="59"/>
      <c r="U33" s="58">
        <v>1224</v>
      </c>
      <c r="V33" s="58">
        <v>16</v>
      </c>
      <c r="W33" s="58">
        <v>1</v>
      </c>
      <c r="X33" s="58">
        <v>216</v>
      </c>
      <c r="Y33" s="58" t="s">
        <v>23</v>
      </c>
      <c r="Z33" s="58">
        <v>5667</v>
      </c>
      <c r="AE33" s="57"/>
    </row>
    <row r="34" spans="1:31" ht="21.6" x14ac:dyDescent="0.3">
      <c r="A34" s="56" t="s">
        <v>988</v>
      </c>
      <c r="B34" s="55" t="s">
        <v>987</v>
      </c>
      <c r="C34" s="51">
        <v>0</v>
      </c>
      <c r="D34" s="54"/>
      <c r="E34" s="53">
        <v>0</v>
      </c>
      <c r="F34" s="53">
        <v>0</v>
      </c>
      <c r="G34" s="51"/>
      <c r="H34" s="51">
        <v>0</v>
      </c>
      <c r="I34" s="51">
        <v>0</v>
      </c>
      <c r="J34" s="51"/>
      <c r="K34" s="51"/>
      <c r="L34" s="51"/>
      <c r="M34" s="52"/>
      <c r="N34" s="51">
        <v>16</v>
      </c>
      <c r="O34" s="51"/>
      <c r="P34" s="51">
        <v>0</v>
      </c>
      <c r="Q34" s="51">
        <v>80</v>
      </c>
      <c r="R34" s="51" t="s">
        <v>23</v>
      </c>
      <c r="S34" s="51">
        <v>200</v>
      </c>
      <c r="T34" s="52"/>
      <c r="U34" s="51">
        <v>223542</v>
      </c>
      <c r="V34" s="51">
        <v>2</v>
      </c>
      <c r="W34" s="51">
        <v>10</v>
      </c>
      <c r="X34" s="51">
        <v>0</v>
      </c>
      <c r="Y34" s="51" t="s">
        <v>23</v>
      </c>
      <c r="Z34" s="51"/>
      <c r="AA34" s="50"/>
      <c r="AB34" s="50"/>
      <c r="AC34" s="50"/>
      <c r="AD34" s="50"/>
      <c r="AE34" s="49"/>
    </row>
    <row r="35" spans="1:31" x14ac:dyDescent="0.3">
      <c r="C35" s="45">
        <v>49894</v>
      </c>
      <c r="F35" s="48">
        <v>0.86509955000000005</v>
      </c>
    </row>
    <row r="36" spans="1:31" x14ac:dyDescent="0.3">
      <c r="E36" s="47" t="s">
        <v>426</v>
      </c>
      <c r="F36" s="46">
        <v>0.93010727900000001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://comtrade.un.org/" xr:uid="{089FB03E-F515-47DE-BC25-2D7CDF772DD5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4488-0ECA-412C-B550-4C5D8ECB2F12}">
  <dimension ref="A1:AE23"/>
  <sheetViews>
    <sheetView showGridLines="0" workbookViewId="0">
      <selection sqref="A1:I1"/>
    </sheetView>
  </sheetViews>
  <sheetFormatPr defaultRowHeight="14.4" x14ac:dyDescent="0.3"/>
  <cols>
    <col min="1" max="2" width="34.88671875" style="45" customWidth="1"/>
    <col min="3" max="6" width="18.6640625" style="45" customWidth="1"/>
    <col min="7" max="7" width="33" style="45" customWidth="1"/>
    <col min="8" max="8" width="21.88671875" style="45" customWidth="1"/>
    <col min="9" max="9" width="33.5546875" style="45" customWidth="1"/>
    <col min="10" max="10" width="17.33203125" style="45" customWidth="1"/>
    <col min="11" max="11" width="9.109375" style="45" customWidth="1"/>
    <col min="12" max="12" width="14.109375" style="45" customWidth="1"/>
    <col min="13" max="13" width="8.88671875" style="45"/>
    <col min="14" max="14" width="18.6640625" style="45" customWidth="1"/>
    <col min="15" max="15" width="33" style="45" customWidth="1"/>
    <col min="16" max="16" width="16.6640625" style="45" customWidth="1"/>
    <col min="17" max="17" width="17.33203125" style="45" customWidth="1"/>
    <col min="18" max="18" width="9.109375" style="45" customWidth="1"/>
    <col min="19" max="19" width="14.109375" style="45" customWidth="1"/>
    <col min="20" max="20" width="8.88671875" style="45"/>
    <col min="21" max="21" width="18.6640625" style="45" customWidth="1"/>
    <col min="22" max="22" width="33" style="45" customWidth="1"/>
    <col min="23" max="23" width="16.88671875" style="45" customWidth="1"/>
    <col min="24" max="24" width="17.33203125" style="45" customWidth="1"/>
    <col min="25" max="25" width="9.109375" style="45" customWidth="1"/>
    <col min="26" max="26" width="14.109375" style="45" customWidth="1"/>
    <col min="27" max="16384" width="8.88671875" style="45"/>
  </cols>
  <sheetData>
    <row r="1" spans="1:3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31" x14ac:dyDescent="0.3">
      <c r="A2" s="82" t="s">
        <v>1045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79"/>
    </row>
    <row r="4" spans="1:31" ht="28.8" x14ac:dyDescent="0.3">
      <c r="A4" s="81" t="s">
        <v>2</v>
      </c>
    </row>
    <row r="5" spans="1:31" ht="27.6" x14ac:dyDescent="0.3">
      <c r="A5" s="80" t="s">
        <v>3</v>
      </c>
    </row>
    <row r="6" spans="1:31" ht="27.6" x14ac:dyDescent="0.3">
      <c r="A6" s="80" t="s">
        <v>4</v>
      </c>
    </row>
    <row r="7" spans="1:31" x14ac:dyDescent="0.3">
      <c r="A7" s="79"/>
    </row>
    <row r="8" spans="1:31" x14ac:dyDescent="0.3">
      <c r="A8" s="79"/>
    </row>
    <row r="9" spans="1:31" x14ac:dyDescent="0.3">
      <c r="A9" s="78" t="s">
        <v>5</v>
      </c>
      <c r="B9" s="77" t="s">
        <v>6</v>
      </c>
      <c r="C9" s="76" t="s">
        <v>7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4"/>
    </row>
    <row r="10" spans="1:31" x14ac:dyDescent="0.3">
      <c r="A10" s="73"/>
      <c r="B10" s="72"/>
      <c r="C10" s="71" t="s">
        <v>8</v>
      </c>
      <c r="D10" s="70"/>
      <c r="E10" s="70"/>
      <c r="F10" s="70"/>
      <c r="G10" s="70"/>
      <c r="H10" s="70"/>
      <c r="I10" s="70"/>
      <c r="J10" s="70"/>
      <c r="K10" s="70"/>
      <c r="L10" s="69"/>
      <c r="M10" s="71" t="s">
        <v>9</v>
      </c>
      <c r="N10" s="70"/>
      <c r="O10" s="70"/>
      <c r="P10" s="70"/>
      <c r="Q10" s="70"/>
      <c r="R10" s="70"/>
      <c r="S10" s="69"/>
      <c r="T10" s="71" t="s">
        <v>10</v>
      </c>
      <c r="U10" s="70"/>
      <c r="V10" s="70"/>
      <c r="W10" s="70"/>
      <c r="X10" s="70"/>
      <c r="Y10" s="70"/>
      <c r="Z10" s="69"/>
      <c r="AE10" s="57"/>
    </row>
    <row r="11" spans="1:31" x14ac:dyDescent="0.3">
      <c r="A11" s="68"/>
      <c r="B11" s="67"/>
      <c r="C11" s="66" t="s">
        <v>11</v>
      </c>
      <c r="D11" s="66" t="s">
        <v>800</v>
      </c>
      <c r="E11" s="66" t="s">
        <v>799</v>
      </c>
      <c r="F11" s="66" t="s">
        <v>798</v>
      </c>
      <c r="G11" s="66" t="s">
        <v>12</v>
      </c>
      <c r="H11" s="66" t="s">
        <v>13</v>
      </c>
      <c r="I11" s="66" t="s">
        <v>14</v>
      </c>
      <c r="J11" s="66" t="s">
        <v>15</v>
      </c>
      <c r="K11" s="66" t="s">
        <v>16</v>
      </c>
      <c r="L11" s="66" t="s">
        <v>17</v>
      </c>
      <c r="M11" s="66"/>
      <c r="N11" s="66" t="s">
        <v>11</v>
      </c>
      <c r="O11" s="66" t="s">
        <v>12</v>
      </c>
      <c r="P11" s="66" t="s">
        <v>19</v>
      </c>
      <c r="Q11" s="66" t="s">
        <v>15</v>
      </c>
      <c r="R11" s="66" t="s">
        <v>16</v>
      </c>
      <c r="S11" s="66" t="s">
        <v>17</v>
      </c>
      <c r="T11" s="66"/>
      <c r="U11" s="66" t="s">
        <v>11</v>
      </c>
      <c r="V11" s="66" t="s">
        <v>12</v>
      </c>
      <c r="W11" s="66" t="s">
        <v>20</v>
      </c>
      <c r="X11" s="66" t="s">
        <v>15</v>
      </c>
      <c r="Y11" s="66" t="s">
        <v>16</v>
      </c>
      <c r="Z11" s="66" t="s">
        <v>17</v>
      </c>
      <c r="AE11" s="57"/>
    </row>
    <row r="12" spans="1:31" ht="21.6" x14ac:dyDescent="0.3">
      <c r="A12" s="64" t="s">
        <v>1044</v>
      </c>
      <c r="B12" s="63" t="s">
        <v>1043</v>
      </c>
      <c r="C12" s="53">
        <v>23078</v>
      </c>
      <c r="D12" s="53">
        <v>0.33166247900000001</v>
      </c>
      <c r="E12" s="53">
        <v>0.82052193699999998</v>
      </c>
      <c r="F12" s="53">
        <v>0.67325624900000003</v>
      </c>
      <c r="G12" s="53">
        <v>10</v>
      </c>
      <c r="H12" s="53">
        <v>15</v>
      </c>
      <c r="I12" s="53">
        <v>3</v>
      </c>
      <c r="J12" s="53">
        <v>5946</v>
      </c>
      <c r="K12" s="53" t="s">
        <v>23</v>
      </c>
      <c r="L12" s="53">
        <v>3881</v>
      </c>
      <c r="M12" s="62"/>
      <c r="N12" s="53">
        <v>754927</v>
      </c>
      <c r="O12" s="53">
        <v>7</v>
      </c>
      <c r="P12" s="53">
        <v>9</v>
      </c>
      <c r="Q12" s="53">
        <v>211999</v>
      </c>
      <c r="R12" s="53" t="s">
        <v>23</v>
      </c>
      <c r="S12" s="53">
        <v>3561</v>
      </c>
      <c r="T12" s="62"/>
      <c r="U12" s="53">
        <v>156184</v>
      </c>
      <c r="V12" s="53">
        <v>-7</v>
      </c>
      <c r="W12" s="53">
        <v>2</v>
      </c>
      <c r="X12" s="53">
        <v>34206</v>
      </c>
      <c r="Y12" s="53" t="s">
        <v>23</v>
      </c>
      <c r="Z12" s="53">
        <v>4566</v>
      </c>
      <c r="AE12" s="57"/>
    </row>
    <row r="13" spans="1:31" x14ac:dyDescent="0.3">
      <c r="A13" s="61" t="s">
        <v>1042</v>
      </c>
      <c r="B13" s="65" t="s">
        <v>1041</v>
      </c>
      <c r="C13" s="58">
        <v>3629</v>
      </c>
      <c r="D13" s="58"/>
      <c r="E13" s="58">
        <v>0.129026524</v>
      </c>
      <c r="F13" s="53">
        <v>1.6647843999999998E-2</v>
      </c>
      <c r="G13" s="58">
        <v>-19</v>
      </c>
      <c r="H13" s="58">
        <v>12</v>
      </c>
      <c r="I13" s="58">
        <v>5</v>
      </c>
      <c r="J13" s="58">
        <v>788</v>
      </c>
      <c r="K13" s="58" t="s">
        <v>23</v>
      </c>
      <c r="L13" s="58">
        <v>4605</v>
      </c>
      <c r="M13" s="59"/>
      <c r="N13" s="58">
        <v>45385</v>
      </c>
      <c r="O13" s="58">
        <v>-2</v>
      </c>
      <c r="P13" s="58">
        <v>2</v>
      </c>
      <c r="Q13" s="58">
        <v>20451</v>
      </c>
      <c r="R13" s="58" t="s">
        <v>23</v>
      </c>
      <c r="S13" s="58">
        <v>2219</v>
      </c>
      <c r="T13" s="59"/>
      <c r="U13" s="58">
        <v>30158</v>
      </c>
      <c r="V13" s="58">
        <v>-14</v>
      </c>
      <c r="W13" s="58">
        <v>1</v>
      </c>
      <c r="X13" s="58">
        <v>6344</v>
      </c>
      <c r="Y13" s="58" t="s">
        <v>23</v>
      </c>
      <c r="Z13" s="58">
        <v>4754</v>
      </c>
      <c r="AE13" s="57"/>
    </row>
    <row r="14" spans="1:31" ht="21.6" x14ac:dyDescent="0.3">
      <c r="A14" s="64" t="s">
        <v>1040</v>
      </c>
      <c r="B14" s="63" t="s">
        <v>1039</v>
      </c>
      <c r="C14" s="53">
        <v>1036</v>
      </c>
      <c r="D14" s="53">
        <v>0.60827625299999999</v>
      </c>
      <c r="E14" s="58">
        <v>3.6834246000000001E-2</v>
      </c>
      <c r="F14" s="53">
        <v>1.3567620000000001E-3</v>
      </c>
      <c r="G14" s="53"/>
      <c r="H14" s="53">
        <v>2</v>
      </c>
      <c r="I14" s="53">
        <v>52</v>
      </c>
      <c r="J14" s="53">
        <v>16</v>
      </c>
      <c r="K14" s="53" t="s">
        <v>23</v>
      </c>
      <c r="L14" s="53">
        <v>64750</v>
      </c>
      <c r="M14" s="62"/>
      <c r="N14" s="53">
        <v>38478</v>
      </c>
      <c r="O14" s="53">
        <v>57</v>
      </c>
      <c r="P14" s="53">
        <v>1</v>
      </c>
      <c r="Q14" s="53">
        <v>585</v>
      </c>
      <c r="R14" s="53" t="s">
        <v>23</v>
      </c>
      <c r="S14" s="53">
        <v>65774</v>
      </c>
      <c r="T14" s="62"/>
      <c r="U14" s="53">
        <v>59938</v>
      </c>
      <c r="V14" s="53">
        <v>-4</v>
      </c>
      <c r="W14" s="53">
        <v>2</v>
      </c>
      <c r="X14" s="53">
        <v>4159</v>
      </c>
      <c r="Y14" s="53" t="s">
        <v>23</v>
      </c>
      <c r="Z14" s="53">
        <v>14412</v>
      </c>
      <c r="AE14" s="57"/>
    </row>
    <row r="15" spans="1:31" x14ac:dyDescent="0.3">
      <c r="A15" s="61" t="s">
        <v>1038</v>
      </c>
      <c r="B15" s="60" t="s">
        <v>1037</v>
      </c>
      <c r="C15" s="58">
        <v>205</v>
      </c>
      <c r="D15" s="58">
        <v>0.38729833499999999</v>
      </c>
      <c r="E15" s="58">
        <v>7.2886299999999999E-3</v>
      </c>
      <c r="F15" s="53">
        <v>5.3124100000000002E-5</v>
      </c>
      <c r="G15" s="58">
        <v>169</v>
      </c>
      <c r="H15" s="58">
        <v>4</v>
      </c>
      <c r="I15" s="58">
        <v>4</v>
      </c>
      <c r="J15" s="58">
        <v>277</v>
      </c>
      <c r="K15" s="58"/>
      <c r="L15" s="58">
        <v>740</v>
      </c>
      <c r="M15" s="59"/>
      <c r="N15" s="58">
        <v>15618</v>
      </c>
      <c r="O15" s="58">
        <v>11</v>
      </c>
      <c r="P15" s="58">
        <v>6</v>
      </c>
      <c r="Q15" s="58">
        <v>27640</v>
      </c>
      <c r="R15" s="58"/>
      <c r="S15" s="58">
        <v>565</v>
      </c>
      <c r="T15" s="59"/>
      <c r="U15" s="58">
        <v>5106</v>
      </c>
      <c r="V15" s="58">
        <v>-9</v>
      </c>
      <c r="W15" s="58">
        <v>2</v>
      </c>
      <c r="X15" s="58">
        <v>8660</v>
      </c>
      <c r="Y15" s="58"/>
      <c r="Z15" s="58">
        <v>590</v>
      </c>
      <c r="AE15" s="57"/>
    </row>
    <row r="16" spans="1:31" ht="21.6" x14ac:dyDescent="0.3">
      <c r="A16" s="64" t="s">
        <v>1036</v>
      </c>
      <c r="B16" s="65" t="s">
        <v>1035</v>
      </c>
      <c r="C16" s="53">
        <v>178</v>
      </c>
      <c r="D16" s="53"/>
      <c r="E16" s="58">
        <v>6.3286640000000003E-3</v>
      </c>
      <c r="F16" s="53">
        <v>4.0052000000000002E-5</v>
      </c>
      <c r="G16" s="53">
        <v>-43</v>
      </c>
      <c r="H16" s="53">
        <v>3</v>
      </c>
      <c r="I16" s="53">
        <v>20</v>
      </c>
      <c r="J16" s="53">
        <v>72</v>
      </c>
      <c r="K16" s="53" t="s">
        <v>23</v>
      </c>
      <c r="L16" s="53">
        <v>2472</v>
      </c>
      <c r="M16" s="62"/>
      <c r="N16" s="53">
        <v>245405</v>
      </c>
      <c r="O16" s="53">
        <v>-5</v>
      </c>
      <c r="P16" s="53">
        <v>11</v>
      </c>
      <c r="Q16" s="53">
        <v>21784</v>
      </c>
      <c r="R16" s="53" t="s">
        <v>23</v>
      </c>
      <c r="S16" s="53">
        <v>11265</v>
      </c>
      <c r="T16" s="62"/>
      <c r="U16" s="53">
        <v>6248</v>
      </c>
      <c r="V16" s="53">
        <v>-24</v>
      </c>
      <c r="W16" s="53">
        <v>0</v>
      </c>
      <c r="X16" s="53">
        <v>221</v>
      </c>
      <c r="Y16" s="53" t="s">
        <v>23</v>
      </c>
      <c r="Z16" s="53">
        <v>28271</v>
      </c>
      <c r="AE16" s="57"/>
    </row>
    <row r="17" spans="1:31" ht="21.6" x14ac:dyDescent="0.3">
      <c r="A17" s="61" t="s">
        <v>1034</v>
      </c>
      <c r="B17" s="60" t="s">
        <v>1033</v>
      </c>
      <c r="C17" s="58">
        <v>0</v>
      </c>
      <c r="D17" s="58"/>
      <c r="E17" s="58">
        <v>0</v>
      </c>
      <c r="F17" s="53">
        <v>0</v>
      </c>
      <c r="G17" s="58"/>
      <c r="H17" s="58">
        <v>0</v>
      </c>
      <c r="I17" s="58">
        <v>12</v>
      </c>
      <c r="J17" s="58"/>
      <c r="K17" s="58"/>
      <c r="L17" s="58"/>
      <c r="M17" s="59"/>
      <c r="N17" s="58">
        <v>1862</v>
      </c>
      <c r="O17" s="58">
        <v>-2</v>
      </c>
      <c r="P17" s="58">
        <v>0</v>
      </c>
      <c r="Q17" s="58">
        <v>875</v>
      </c>
      <c r="R17" s="58" t="s">
        <v>23</v>
      </c>
      <c r="S17" s="58">
        <v>2128</v>
      </c>
      <c r="T17" s="59"/>
      <c r="U17" s="58">
        <v>34941</v>
      </c>
      <c r="V17" s="58">
        <v>48</v>
      </c>
      <c r="W17" s="58">
        <v>1</v>
      </c>
      <c r="X17" s="58">
        <v>1841</v>
      </c>
      <c r="Y17" s="58" t="s">
        <v>23</v>
      </c>
      <c r="Z17" s="58">
        <v>18979</v>
      </c>
      <c r="AE17" s="57"/>
    </row>
    <row r="18" spans="1:31" x14ac:dyDescent="0.3">
      <c r="A18" s="64" t="s">
        <v>1032</v>
      </c>
      <c r="B18" s="63" t="s">
        <v>1031</v>
      </c>
      <c r="C18" s="53">
        <v>0</v>
      </c>
      <c r="D18" s="53"/>
      <c r="E18" s="58">
        <v>0</v>
      </c>
      <c r="F18" s="53">
        <v>0</v>
      </c>
      <c r="G18" s="53"/>
      <c r="H18" s="53">
        <v>0</v>
      </c>
      <c r="I18" s="53">
        <v>9</v>
      </c>
      <c r="J18" s="53"/>
      <c r="K18" s="53"/>
      <c r="L18" s="53"/>
      <c r="M18" s="62"/>
      <c r="N18" s="53">
        <v>859</v>
      </c>
      <c r="O18" s="53">
        <v>0</v>
      </c>
      <c r="P18" s="53">
        <v>0</v>
      </c>
      <c r="Q18" s="53">
        <v>7</v>
      </c>
      <c r="R18" s="53" t="s">
        <v>23</v>
      </c>
      <c r="S18" s="53">
        <v>122714</v>
      </c>
      <c r="T18" s="62"/>
      <c r="U18" s="53">
        <v>70801</v>
      </c>
      <c r="V18" s="53">
        <v>-12</v>
      </c>
      <c r="W18" s="53">
        <v>2</v>
      </c>
      <c r="X18" s="53">
        <v>1350</v>
      </c>
      <c r="Y18" s="53" t="s">
        <v>23</v>
      </c>
      <c r="Z18" s="53">
        <v>52445</v>
      </c>
      <c r="AE18" s="57"/>
    </row>
    <row r="19" spans="1:31" x14ac:dyDescent="0.3">
      <c r="A19" s="61" t="s">
        <v>1030</v>
      </c>
      <c r="B19" s="60" t="s">
        <v>1029</v>
      </c>
      <c r="C19" s="58">
        <v>0</v>
      </c>
      <c r="D19" s="58"/>
      <c r="E19" s="58">
        <v>0</v>
      </c>
      <c r="F19" s="53">
        <v>0</v>
      </c>
      <c r="G19" s="58"/>
      <c r="H19" s="58">
        <v>0</v>
      </c>
      <c r="I19" s="58">
        <v>23</v>
      </c>
      <c r="J19" s="58"/>
      <c r="K19" s="58"/>
      <c r="L19" s="58"/>
      <c r="M19" s="59"/>
      <c r="N19" s="58">
        <v>100149</v>
      </c>
      <c r="O19" s="58">
        <v>1</v>
      </c>
      <c r="P19" s="58">
        <v>0</v>
      </c>
      <c r="Q19" s="58">
        <v>5460</v>
      </c>
      <c r="R19" s="58" t="s">
        <v>23</v>
      </c>
      <c r="S19" s="58">
        <v>18342</v>
      </c>
      <c r="T19" s="59"/>
      <c r="U19" s="58">
        <v>447594</v>
      </c>
      <c r="V19" s="58">
        <v>-7</v>
      </c>
      <c r="W19" s="58">
        <v>2</v>
      </c>
      <c r="X19" s="58">
        <v>23858</v>
      </c>
      <c r="Y19" s="58" t="s">
        <v>23</v>
      </c>
      <c r="Z19" s="58">
        <v>18761</v>
      </c>
      <c r="AE19" s="57"/>
    </row>
    <row r="20" spans="1:31" ht="21.6" x14ac:dyDescent="0.3">
      <c r="A20" s="64" t="s">
        <v>1028</v>
      </c>
      <c r="B20" s="63" t="s">
        <v>1027</v>
      </c>
      <c r="C20" s="53">
        <v>0</v>
      </c>
      <c r="D20" s="53"/>
      <c r="E20" s="58">
        <v>0</v>
      </c>
      <c r="F20" s="53">
        <v>0</v>
      </c>
      <c r="G20" s="53"/>
      <c r="H20" s="53">
        <v>0</v>
      </c>
      <c r="I20" s="53">
        <v>40</v>
      </c>
      <c r="J20" s="53"/>
      <c r="K20" s="53"/>
      <c r="L20" s="53"/>
      <c r="M20" s="62"/>
      <c r="N20" s="53">
        <v>25</v>
      </c>
      <c r="O20" s="53">
        <v>-68</v>
      </c>
      <c r="P20" s="53">
        <v>0</v>
      </c>
      <c r="Q20" s="53">
        <v>0</v>
      </c>
      <c r="R20" s="53" t="s">
        <v>23</v>
      </c>
      <c r="S20" s="53"/>
      <c r="T20" s="62"/>
      <c r="U20" s="53">
        <v>2</v>
      </c>
      <c r="V20" s="53">
        <v>25</v>
      </c>
      <c r="W20" s="53">
        <v>0</v>
      </c>
      <c r="X20" s="53">
        <v>0</v>
      </c>
      <c r="Y20" s="53" t="s">
        <v>23</v>
      </c>
      <c r="Z20" s="53"/>
      <c r="AE20" s="57"/>
    </row>
    <row r="21" spans="1:31" ht="21.6" x14ac:dyDescent="0.3">
      <c r="A21" s="88" t="s">
        <v>1026</v>
      </c>
      <c r="B21" s="87" t="s">
        <v>1025</v>
      </c>
      <c r="C21" s="84">
        <v>0</v>
      </c>
      <c r="D21" s="86"/>
      <c r="E21" s="58">
        <v>0</v>
      </c>
      <c r="F21" s="53">
        <v>0</v>
      </c>
      <c r="G21" s="84"/>
      <c r="H21" s="84">
        <v>0</v>
      </c>
      <c r="I21" s="84">
        <v>52</v>
      </c>
      <c r="J21" s="84"/>
      <c r="K21" s="84"/>
      <c r="L21" s="84"/>
      <c r="M21" s="85"/>
      <c r="N21" s="84">
        <v>13148</v>
      </c>
      <c r="O21" s="84">
        <v>8</v>
      </c>
      <c r="P21" s="84">
        <v>3</v>
      </c>
      <c r="Q21" s="84">
        <v>2165</v>
      </c>
      <c r="R21" s="84" t="s">
        <v>23</v>
      </c>
      <c r="S21" s="84">
        <v>6073</v>
      </c>
      <c r="T21" s="85"/>
      <c r="U21" s="84">
        <v>57</v>
      </c>
      <c r="V21" s="84">
        <v>-27</v>
      </c>
      <c r="W21" s="84">
        <v>0</v>
      </c>
      <c r="X21" s="84">
        <v>4</v>
      </c>
      <c r="Y21" s="84" t="s">
        <v>23</v>
      </c>
      <c r="Z21" s="84">
        <v>14250</v>
      </c>
      <c r="AA21" s="50"/>
      <c r="AB21" s="50"/>
      <c r="AC21" s="50"/>
      <c r="AD21" s="50"/>
      <c r="AE21" s="49"/>
    </row>
    <row r="22" spans="1:31" x14ac:dyDescent="0.3">
      <c r="C22" s="45">
        <v>28126</v>
      </c>
      <c r="F22" s="48">
        <v>0.69135403100000004</v>
      </c>
    </row>
    <row r="23" spans="1:31" x14ac:dyDescent="0.3">
      <c r="E23" s="47" t="s">
        <v>426</v>
      </c>
      <c r="F23" s="46">
        <v>0.83147701799999996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://comtrade.un.org/" xr:uid="{DF957617-DAD1-4ED8-AB0D-91FE12BC4D6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8F0-F679-4336-8D6B-36B1AFF60072}">
  <dimension ref="A1:AE27"/>
  <sheetViews>
    <sheetView topLeftCell="A9" workbookViewId="0">
      <selection activeCell="E17" sqref="E17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6" width="18.44140625" customWidth="1"/>
    <col min="7" max="7" width="32.6640625" bestFit="1" customWidth="1"/>
    <col min="8" max="8" width="21.5546875" bestFit="1" customWidth="1"/>
    <col min="9" max="9" width="32.5546875" bestFit="1" customWidth="1"/>
    <col min="10" max="10" width="17.33203125" bestFit="1" customWidth="1"/>
    <col min="12" max="12" width="13.77734375" bestFit="1" customWidth="1"/>
    <col min="13" max="13" width="35.55468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1" ht="14.4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31" ht="14.4" customHeight="1" x14ac:dyDescent="0.3">
      <c r="A2" s="30" t="s">
        <v>428</v>
      </c>
      <c r="B2" s="30"/>
      <c r="C2" s="30"/>
      <c r="D2" s="30"/>
      <c r="E2" s="30"/>
      <c r="F2" s="30"/>
      <c r="G2" s="30"/>
      <c r="H2" s="30"/>
      <c r="I2" s="30"/>
    </row>
    <row r="3" spans="1:31" x14ac:dyDescent="0.3">
      <c r="A3" s="1"/>
    </row>
    <row r="4" spans="1:31" ht="28.8" x14ac:dyDescent="0.3">
      <c r="A4" s="3" t="s">
        <v>2</v>
      </c>
    </row>
    <row r="5" spans="1:31" ht="27.6" x14ac:dyDescent="0.3">
      <c r="A5" s="2" t="s">
        <v>3</v>
      </c>
    </row>
    <row r="6" spans="1:31" x14ac:dyDescent="0.3">
      <c r="A6" s="2" t="s">
        <v>4</v>
      </c>
    </row>
    <row r="7" spans="1:31" x14ac:dyDescent="0.3">
      <c r="A7" s="1"/>
    </row>
    <row r="8" spans="1:31" x14ac:dyDescent="0.3">
      <c r="A8" s="1"/>
    </row>
    <row r="9" spans="1:31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</row>
    <row r="10" spans="1:31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E10" s="11"/>
    </row>
    <row r="11" spans="1:31" ht="20.399999999999999" x14ac:dyDescent="0.3">
      <c r="A11" s="33"/>
      <c r="B11" s="36"/>
      <c r="C11" s="4" t="s">
        <v>11</v>
      </c>
      <c r="D11" s="4" t="s">
        <v>429</v>
      </c>
      <c r="E11" s="4" t="s">
        <v>424</v>
      </c>
      <c r="F11" s="4" t="s">
        <v>425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  <c r="M11" s="4" t="s">
        <v>18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E11" s="11"/>
    </row>
    <row r="12" spans="1:31" ht="21.6" x14ac:dyDescent="0.3">
      <c r="A12" s="12" t="s">
        <v>430</v>
      </c>
      <c r="B12" s="5" t="s">
        <v>431</v>
      </c>
      <c r="C12" s="6">
        <v>606</v>
      </c>
      <c r="D12" s="6">
        <v>0.46899999999999997</v>
      </c>
      <c r="E12" s="6">
        <f>$C12/$C$26</f>
        <v>0.51399491094147587</v>
      </c>
      <c r="F12" s="6">
        <f>E12^2</f>
        <v>0.26419076847373568</v>
      </c>
      <c r="G12" s="6">
        <v>13</v>
      </c>
      <c r="H12" s="6">
        <v>0</v>
      </c>
      <c r="I12" s="6">
        <v>0</v>
      </c>
      <c r="J12" s="6">
        <v>299</v>
      </c>
      <c r="K12" s="6" t="s">
        <v>23</v>
      </c>
      <c r="L12" s="6">
        <v>2027</v>
      </c>
      <c r="M12" s="6">
        <v>34</v>
      </c>
      <c r="N12" s="7"/>
      <c r="O12" s="6">
        <v>650</v>
      </c>
      <c r="P12" s="6">
        <v>31</v>
      </c>
      <c r="Q12" s="6">
        <v>0</v>
      </c>
      <c r="R12" s="6">
        <v>144</v>
      </c>
      <c r="S12" s="6" t="s">
        <v>23</v>
      </c>
      <c r="T12" s="6">
        <v>4514</v>
      </c>
      <c r="U12" s="7"/>
      <c r="V12" s="6">
        <v>183817</v>
      </c>
      <c r="W12" s="6">
        <v>14</v>
      </c>
      <c r="X12" s="6">
        <v>6</v>
      </c>
      <c r="Y12" s="6">
        <v>0</v>
      </c>
      <c r="Z12" s="6" t="s">
        <v>23</v>
      </c>
      <c r="AA12" s="6"/>
      <c r="AE12" s="11"/>
    </row>
    <row r="13" spans="1:31" ht="21.6" x14ac:dyDescent="0.3">
      <c r="A13" s="13" t="s">
        <v>432</v>
      </c>
      <c r="B13" s="8" t="s">
        <v>433</v>
      </c>
      <c r="C13" s="9">
        <v>435</v>
      </c>
      <c r="D13" s="9">
        <v>0.38700000000000001</v>
      </c>
      <c r="E13" s="6">
        <f t="shared" ref="E13:E25" si="0">$C13/$C$26</f>
        <v>0.36895674300254455</v>
      </c>
      <c r="F13" s="6">
        <f t="shared" ref="F13:F25" si="1">E13^2</f>
        <v>0.1361290782070457</v>
      </c>
      <c r="G13" s="9">
        <v>1</v>
      </c>
      <c r="H13" s="9">
        <v>17</v>
      </c>
      <c r="I13" s="9">
        <v>0</v>
      </c>
      <c r="J13" s="9">
        <v>171</v>
      </c>
      <c r="K13" s="9" t="s">
        <v>23</v>
      </c>
      <c r="L13" s="9">
        <v>2544</v>
      </c>
      <c r="M13" s="9">
        <v>8</v>
      </c>
      <c r="N13" s="10"/>
      <c r="O13" s="9">
        <v>4990</v>
      </c>
      <c r="P13" s="9">
        <v>16</v>
      </c>
      <c r="Q13" s="9">
        <v>3</v>
      </c>
      <c r="R13" s="9">
        <v>2597</v>
      </c>
      <c r="S13" s="9" t="s">
        <v>23</v>
      </c>
      <c r="T13" s="9">
        <v>1921</v>
      </c>
      <c r="U13" s="10"/>
      <c r="V13" s="9">
        <v>2499</v>
      </c>
      <c r="W13" s="9">
        <v>-4</v>
      </c>
      <c r="X13" s="9">
        <v>2</v>
      </c>
      <c r="Y13" s="9">
        <v>2091</v>
      </c>
      <c r="Z13" s="9" t="s">
        <v>23</v>
      </c>
      <c r="AA13" s="9">
        <v>1195</v>
      </c>
      <c r="AE13" s="11"/>
    </row>
    <row r="14" spans="1:31" ht="21.6" x14ac:dyDescent="0.3">
      <c r="A14" s="12" t="s">
        <v>434</v>
      </c>
      <c r="B14" s="22" t="s">
        <v>435</v>
      </c>
      <c r="C14" s="6">
        <v>136</v>
      </c>
      <c r="D14" s="6"/>
      <c r="E14" s="6">
        <f t="shared" si="0"/>
        <v>0.11535199321458864</v>
      </c>
      <c r="F14" s="6">
        <f t="shared" si="1"/>
        <v>1.3306082338578504E-2</v>
      </c>
      <c r="G14" s="6">
        <v>-23</v>
      </c>
      <c r="H14" s="6">
        <v>0</v>
      </c>
      <c r="I14" s="6">
        <v>0</v>
      </c>
      <c r="J14" s="6">
        <v>21</v>
      </c>
      <c r="K14" s="6" t="s">
        <v>23</v>
      </c>
      <c r="L14" s="6">
        <v>6476</v>
      </c>
      <c r="M14" s="6">
        <v>10</v>
      </c>
      <c r="N14" s="7"/>
      <c r="O14" s="6">
        <v>44371</v>
      </c>
      <c r="P14" s="6">
        <v>-7</v>
      </c>
      <c r="Q14" s="6">
        <v>1</v>
      </c>
      <c r="R14" s="6">
        <v>12010</v>
      </c>
      <c r="S14" s="6" t="s">
        <v>23</v>
      </c>
      <c r="T14" s="6">
        <v>3695</v>
      </c>
      <c r="U14" s="7"/>
      <c r="V14" s="6">
        <v>341979</v>
      </c>
      <c r="W14" s="6">
        <v>-2</v>
      </c>
      <c r="X14" s="6">
        <v>7</v>
      </c>
      <c r="Y14" s="6">
        <v>60490</v>
      </c>
      <c r="Z14" s="6" t="s">
        <v>23</v>
      </c>
      <c r="AA14" s="6">
        <v>5653</v>
      </c>
      <c r="AE14" s="11"/>
    </row>
    <row r="15" spans="1:31" ht="21.6" x14ac:dyDescent="0.3">
      <c r="A15" s="13" t="s">
        <v>436</v>
      </c>
      <c r="B15" s="22" t="s">
        <v>437</v>
      </c>
      <c r="C15" s="9">
        <v>2</v>
      </c>
      <c r="D15" s="9"/>
      <c r="E15" s="6">
        <f t="shared" si="0"/>
        <v>1.6963528413910093E-3</v>
      </c>
      <c r="F15" s="6">
        <f t="shared" si="1"/>
        <v>2.8776129624953508E-6</v>
      </c>
      <c r="G15" s="9">
        <v>-29</v>
      </c>
      <c r="H15" s="9">
        <v>0</v>
      </c>
      <c r="I15" s="9">
        <v>0</v>
      </c>
      <c r="J15" s="9">
        <v>0</v>
      </c>
      <c r="K15" s="9" t="s">
        <v>23</v>
      </c>
      <c r="L15" s="9"/>
      <c r="M15" s="9" t="s">
        <v>234</v>
      </c>
      <c r="N15" s="10"/>
      <c r="O15" s="9">
        <v>138769</v>
      </c>
      <c r="P15" s="9">
        <v>66</v>
      </c>
      <c r="Q15" s="9">
        <v>88</v>
      </c>
      <c r="R15" s="9">
        <v>2383</v>
      </c>
      <c r="S15" s="9" t="s">
        <v>23</v>
      </c>
      <c r="T15" s="9">
        <v>58233</v>
      </c>
      <c r="U15" s="10"/>
      <c r="V15" s="9">
        <v>517</v>
      </c>
      <c r="W15" s="9">
        <v>40</v>
      </c>
      <c r="X15" s="9">
        <v>1</v>
      </c>
      <c r="Y15" s="9">
        <v>4</v>
      </c>
      <c r="Z15" s="9" t="s">
        <v>23</v>
      </c>
      <c r="AA15" s="9">
        <v>129250</v>
      </c>
      <c r="AE15" s="11"/>
    </row>
    <row r="16" spans="1:31" x14ac:dyDescent="0.3">
      <c r="A16" s="12" t="s">
        <v>438</v>
      </c>
      <c r="B16" s="5" t="s">
        <v>439</v>
      </c>
      <c r="C16" s="6">
        <v>0</v>
      </c>
      <c r="D16" s="6"/>
      <c r="E16" s="6">
        <f t="shared" si="0"/>
        <v>0</v>
      </c>
      <c r="F16" s="6">
        <f t="shared" si="1"/>
        <v>0</v>
      </c>
      <c r="G16" s="6"/>
      <c r="H16" s="6">
        <v>0</v>
      </c>
      <c r="I16" s="6">
        <v>0</v>
      </c>
      <c r="J16" s="6"/>
      <c r="K16" s="6"/>
      <c r="L16" s="6"/>
      <c r="M16" s="6">
        <v>8</v>
      </c>
      <c r="N16" s="7"/>
      <c r="O16" s="6">
        <v>385</v>
      </c>
      <c r="P16" s="6">
        <v>15</v>
      </c>
      <c r="Q16" s="6">
        <v>1</v>
      </c>
      <c r="R16" s="6">
        <v>6</v>
      </c>
      <c r="S16" s="6" t="s">
        <v>23</v>
      </c>
      <c r="T16" s="6">
        <v>64167</v>
      </c>
      <c r="U16" s="7"/>
      <c r="V16" s="6">
        <v>934</v>
      </c>
      <c r="W16" s="6">
        <v>-8</v>
      </c>
      <c r="X16" s="6">
        <v>2</v>
      </c>
      <c r="Y16" s="6">
        <v>126</v>
      </c>
      <c r="Z16" s="6" t="s">
        <v>23</v>
      </c>
      <c r="AA16" s="6">
        <v>7413</v>
      </c>
      <c r="AE16" s="11"/>
    </row>
    <row r="17" spans="1:31" x14ac:dyDescent="0.3">
      <c r="A17" s="13" t="s">
        <v>440</v>
      </c>
      <c r="B17" s="8" t="s">
        <v>441</v>
      </c>
      <c r="C17" s="9">
        <v>0</v>
      </c>
      <c r="D17" s="9"/>
      <c r="E17" s="6">
        <f t="shared" si="0"/>
        <v>0</v>
      </c>
      <c r="F17" s="6">
        <f t="shared" si="1"/>
        <v>0</v>
      </c>
      <c r="G17" s="9"/>
      <c r="H17" s="9">
        <v>0</v>
      </c>
      <c r="I17" s="9">
        <v>0</v>
      </c>
      <c r="J17" s="9"/>
      <c r="K17" s="9"/>
      <c r="L17" s="9"/>
      <c r="M17" s="9">
        <v>8</v>
      </c>
      <c r="N17" s="10"/>
      <c r="O17" s="9">
        <v>21</v>
      </c>
      <c r="P17" s="9">
        <v>-31</v>
      </c>
      <c r="Q17" s="9">
        <v>0</v>
      </c>
      <c r="R17" s="9">
        <v>1</v>
      </c>
      <c r="S17" s="9" t="s">
        <v>23</v>
      </c>
      <c r="T17" s="9">
        <v>21000</v>
      </c>
      <c r="U17" s="10"/>
      <c r="V17" s="9">
        <v>2209</v>
      </c>
      <c r="W17" s="9">
        <v>45</v>
      </c>
      <c r="X17" s="9">
        <v>10</v>
      </c>
      <c r="Y17" s="9">
        <v>405</v>
      </c>
      <c r="Z17" s="9" t="s">
        <v>23</v>
      </c>
      <c r="AA17" s="9">
        <v>5454</v>
      </c>
      <c r="AE17" s="11"/>
    </row>
    <row r="18" spans="1:31" ht="21.6" x14ac:dyDescent="0.3">
      <c r="A18" s="12" t="s">
        <v>442</v>
      </c>
      <c r="B18" s="5" t="s">
        <v>443</v>
      </c>
      <c r="C18" s="6">
        <v>0</v>
      </c>
      <c r="D18" s="6"/>
      <c r="E18" s="6">
        <f t="shared" si="0"/>
        <v>0</v>
      </c>
      <c r="F18" s="6">
        <f t="shared" si="1"/>
        <v>0</v>
      </c>
      <c r="G18" s="6"/>
      <c r="H18" s="6">
        <v>0</v>
      </c>
      <c r="I18" s="6">
        <v>0</v>
      </c>
      <c r="J18" s="6"/>
      <c r="K18" s="6"/>
      <c r="L18" s="6"/>
      <c r="M18" s="6">
        <v>16</v>
      </c>
      <c r="N18" s="7"/>
      <c r="O18" s="6">
        <v>2</v>
      </c>
      <c r="P18" s="6">
        <v>-64</v>
      </c>
      <c r="Q18" s="6">
        <v>0</v>
      </c>
      <c r="R18" s="6">
        <v>0</v>
      </c>
      <c r="S18" s="6" t="s">
        <v>23</v>
      </c>
      <c r="T18" s="6"/>
      <c r="U18" s="7"/>
      <c r="V18" s="6">
        <v>1822</v>
      </c>
      <c r="W18" s="6">
        <v>-12</v>
      </c>
      <c r="X18" s="6">
        <v>0</v>
      </c>
      <c r="Y18" s="6">
        <v>27</v>
      </c>
      <c r="Z18" s="6" t="s">
        <v>23</v>
      </c>
      <c r="AA18" s="6">
        <v>67481</v>
      </c>
      <c r="AE18" s="11"/>
    </row>
    <row r="19" spans="1:31" ht="21.6" x14ac:dyDescent="0.3">
      <c r="A19" s="13" t="s">
        <v>444</v>
      </c>
      <c r="B19" s="8" t="s">
        <v>445</v>
      </c>
      <c r="C19" s="9">
        <v>0</v>
      </c>
      <c r="D19" s="9"/>
      <c r="E19" s="6">
        <f t="shared" si="0"/>
        <v>0</v>
      </c>
      <c r="F19" s="6">
        <f t="shared" si="1"/>
        <v>0</v>
      </c>
      <c r="G19" s="9"/>
      <c r="H19" s="9">
        <v>0</v>
      </c>
      <c r="I19" s="9">
        <v>0</v>
      </c>
      <c r="J19" s="9"/>
      <c r="K19" s="9"/>
      <c r="L19" s="9"/>
      <c r="M19" s="9">
        <v>8</v>
      </c>
      <c r="N19" s="10"/>
      <c r="O19" s="9">
        <v>21</v>
      </c>
      <c r="P19" s="9">
        <v>-11</v>
      </c>
      <c r="Q19" s="9">
        <v>0</v>
      </c>
      <c r="R19" s="9">
        <v>0</v>
      </c>
      <c r="S19" s="9"/>
      <c r="T19" s="9"/>
      <c r="U19" s="10"/>
      <c r="V19" s="9">
        <v>2689</v>
      </c>
      <c r="W19" s="9">
        <v>-18</v>
      </c>
      <c r="X19" s="9">
        <v>2</v>
      </c>
      <c r="Y19" s="9">
        <v>25885</v>
      </c>
      <c r="Z19" s="9"/>
      <c r="AA19" s="9">
        <v>104</v>
      </c>
      <c r="AE19" s="11"/>
    </row>
    <row r="20" spans="1:31" x14ac:dyDescent="0.3">
      <c r="A20" s="12" t="s">
        <v>446</v>
      </c>
      <c r="B20" s="5" t="s">
        <v>447</v>
      </c>
      <c r="C20" s="6">
        <v>0</v>
      </c>
      <c r="D20" s="6"/>
      <c r="E20" s="6">
        <f t="shared" si="0"/>
        <v>0</v>
      </c>
      <c r="F20" s="6">
        <f t="shared" si="1"/>
        <v>0</v>
      </c>
      <c r="G20" s="6"/>
      <c r="H20" s="6">
        <v>0</v>
      </c>
      <c r="I20" s="6">
        <v>0</v>
      </c>
      <c r="J20" s="6"/>
      <c r="K20" s="6"/>
      <c r="L20" s="6"/>
      <c r="M20" s="6">
        <v>9</v>
      </c>
      <c r="N20" s="7"/>
      <c r="O20" s="6">
        <v>17077</v>
      </c>
      <c r="P20" s="6">
        <v>13</v>
      </c>
      <c r="Q20" s="6">
        <v>31</v>
      </c>
      <c r="R20" s="6">
        <v>4873</v>
      </c>
      <c r="S20" s="6" t="s">
        <v>23</v>
      </c>
      <c r="T20" s="6">
        <v>3504</v>
      </c>
      <c r="U20" s="7"/>
      <c r="V20" s="6">
        <v>0</v>
      </c>
      <c r="W20" s="6"/>
      <c r="X20" s="6">
        <v>0</v>
      </c>
      <c r="Y20" s="6"/>
      <c r="Z20" s="6" t="s">
        <v>23</v>
      </c>
      <c r="AA20" s="6"/>
      <c r="AE20" s="11"/>
    </row>
    <row r="21" spans="1:31" ht="21.6" x14ac:dyDescent="0.3">
      <c r="A21" s="13" t="s">
        <v>448</v>
      </c>
      <c r="B21" s="8" t="s">
        <v>449</v>
      </c>
      <c r="C21" s="9">
        <v>0</v>
      </c>
      <c r="D21" s="9"/>
      <c r="E21" s="6">
        <f t="shared" si="0"/>
        <v>0</v>
      </c>
      <c r="F21" s="6">
        <f t="shared" si="1"/>
        <v>0</v>
      </c>
      <c r="G21" s="9"/>
      <c r="H21" s="9">
        <v>0</v>
      </c>
      <c r="I21" s="9">
        <v>0</v>
      </c>
      <c r="J21" s="9"/>
      <c r="K21" s="9"/>
      <c r="L21" s="9"/>
      <c r="M21" s="9">
        <v>9</v>
      </c>
      <c r="N21" s="10"/>
      <c r="O21" s="9">
        <v>1801</v>
      </c>
      <c r="P21" s="9">
        <v>-21</v>
      </c>
      <c r="Q21" s="9">
        <v>1</v>
      </c>
      <c r="R21" s="9">
        <v>1957</v>
      </c>
      <c r="S21" s="9" t="s">
        <v>23</v>
      </c>
      <c r="T21" s="9">
        <v>920</v>
      </c>
      <c r="U21" s="10"/>
      <c r="V21" s="9">
        <v>27768</v>
      </c>
      <c r="W21" s="9">
        <v>19</v>
      </c>
      <c r="X21" s="9">
        <v>9</v>
      </c>
      <c r="Y21" s="9">
        <v>156414</v>
      </c>
      <c r="Z21" s="9" t="s">
        <v>23</v>
      </c>
      <c r="AA21" s="9">
        <v>178</v>
      </c>
      <c r="AE21" s="11"/>
    </row>
    <row r="22" spans="1:31" ht="21.6" x14ac:dyDescent="0.3">
      <c r="A22" s="12" t="s">
        <v>450</v>
      </c>
      <c r="B22" s="5" t="s">
        <v>451</v>
      </c>
      <c r="C22" s="6">
        <v>0</v>
      </c>
      <c r="D22" s="6"/>
      <c r="E22" s="6">
        <f t="shared" si="0"/>
        <v>0</v>
      </c>
      <c r="F22" s="6">
        <f t="shared" si="1"/>
        <v>0</v>
      </c>
      <c r="G22" s="6"/>
      <c r="H22" s="6">
        <v>0</v>
      </c>
      <c r="I22" s="6">
        <v>0</v>
      </c>
      <c r="J22" s="6"/>
      <c r="K22" s="6"/>
      <c r="L22" s="6"/>
      <c r="M22" s="6">
        <v>9</v>
      </c>
      <c r="N22" s="7"/>
      <c r="O22" s="6">
        <v>8092</v>
      </c>
      <c r="P22" s="6">
        <v>13</v>
      </c>
      <c r="Q22" s="6">
        <v>4</v>
      </c>
      <c r="R22" s="6">
        <v>7979</v>
      </c>
      <c r="S22" s="6" t="s">
        <v>23</v>
      </c>
      <c r="T22" s="6">
        <v>1014</v>
      </c>
      <c r="U22" s="7"/>
      <c r="V22" s="6">
        <v>59</v>
      </c>
      <c r="W22" s="6">
        <v>18</v>
      </c>
      <c r="X22" s="6">
        <v>0</v>
      </c>
      <c r="Y22" s="6">
        <v>4</v>
      </c>
      <c r="Z22" s="6" t="s">
        <v>23</v>
      </c>
      <c r="AA22" s="6">
        <v>14750</v>
      </c>
      <c r="AE22" s="11"/>
    </row>
    <row r="23" spans="1:31" ht="21.6" x14ac:dyDescent="0.3">
      <c r="A23" s="13" t="s">
        <v>452</v>
      </c>
      <c r="B23" s="8" t="s">
        <v>453</v>
      </c>
      <c r="C23" s="9">
        <v>0</v>
      </c>
      <c r="D23" s="9"/>
      <c r="E23" s="6">
        <f t="shared" si="0"/>
        <v>0</v>
      </c>
      <c r="F23" s="6">
        <f t="shared" si="1"/>
        <v>0</v>
      </c>
      <c r="G23" s="9"/>
      <c r="H23" s="9">
        <v>0</v>
      </c>
      <c r="I23" s="9">
        <v>0</v>
      </c>
      <c r="J23" s="9"/>
      <c r="K23" s="9"/>
      <c r="L23" s="9"/>
      <c r="M23" s="9">
        <v>9</v>
      </c>
      <c r="N23" s="10"/>
      <c r="O23" s="9">
        <v>1215</v>
      </c>
      <c r="P23" s="9">
        <v>-32</v>
      </c>
      <c r="Q23" s="9">
        <v>0</v>
      </c>
      <c r="R23" s="9">
        <v>65</v>
      </c>
      <c r="S23" s="9" t="s">
        <v>23</v>
      </c>
      <c r="T23" s="9">
        <v>18692</v>
      </c>
      <c r="U23" s="10"/>
      <c r="V23" s="9">
        <v>2164</v>
      </c>
      <c r="W23" s="9">
        <v>64</v>
      </c>
      <c r="X23" s="9">
        <v>0</v>
      </c>
      <c r="Y23" s="9">
        <v>1030</v>
      </c>
      <c r="Z23" s="9" t="s">
        <v>23</v>
      </c>
      <c r="AA23" s="9">
        <v>2101</v>
      </c>
      <c r="AE23" s="11"/>
    </row>
    <row r="24" spans="1:31" x14ac:dyDescent="0.3">
      <c r="A24" s="12" t="s">
        <v>454</v>
      </c>
      <c r="B24" s="5" t="s">
        <v>455</v>
      </c>
      <c r="C24" s="6">
        <v>0</v>
      </c>
      <c r="D24" s="6"/>
      <c r="E24" s="6">
        <f t="shared" si="0"/>
        <v>0</v>
      </c>
      <c r="F24" s="6">
        <f t="shared" si="1"/>
        <v>0</v>
      </c>
      <c r="G24" s="6"/>
      <c r="H24" s="6">
        <v>0</v>
      </c>
      <c r="I24" s="6">
        <v>0</v>
      </c>
      <c r="J24" s="6"/>
      <c r="K24" s="6"/>
      <c r="L24" s="6"/>
      <c r="M24" s="6">
        <v>3</v>
      </c>
      <c r="N24" s="7"/>
      <c r="O24" s="6">
        <v>0</v>
      </c>
      <c r="P24" s="6"/>
      <c r="Q24" s="6">
        <v>0</v>
      </c>
      <c r="R24" s="6"/>
      <c r="S24" s="6" t="s">
        <v>23</v>
      </c>
      <c r="T24" s="6"/>
      <c r="U24" s="7"/>
      <c r="V24" s="6">
        <v>15808</v>
      </c>
      <c r="W24" s="6">
        <v>-5</v>
      </c>
      <c r="X24" s="6">
        <v>3</v>
      </c>
      <c r="Y24" s="6">
        <v>6</v>
      </c>
      <c r="Z24" s="6" t="s">
        <v>23</v>
      </c>
      <c r="AA24" s="6">
        <v>2634667</v>
      </c>
      <c r="AE24" s="11"/>
    </row>
    <row r="25" spans="1:31" ht="21.6" x14ac:dyDescent="0.3">
      <c r="A25" s="24" t="s">
        <v>456</v>
      </c>
      <c r="B25" s="25" t="s">
        <v>457</v>
      </c>
      <c r="C25" s="26">
        <v>0</v>
      </c>
      <c r="D25" s="27"/>
      <c r="E25" s="6">
        <f t="shared" si="0"/>
        <v>0</v>
      </c>
      <c r="F25" s="6">
        <f t="shared" si="1"/>
        <v>0</v>
      </c>
      <c r="G25" s="26"/>
      <c r="H25" s="26">
        <v>0</v>
      </c>
      <c r="I25" s="26">
        <v>0</v>
      </c>
      <c r="J25" s="26"/>
      <c r="K25" s="26"/>
      <c r="L25" s="26"/>
      <c r="M25" s="26">
        <v>10</v>
      </c>
      <c r="N25" s="28"/>
      <c r="O25" s="26">
        <v>1692</v>
      </c>
      <c r="P25" s="26">
        <v>-1</v>
      </c>
      <c r="Q25" s="26">
        <v>0</v>
      </c>
      <c r="R25" s="26">
        <v>1265</v>
      </c>
      <c r="S25" s="26" t="s">
        <v>23</v>
      </c>
      <c r="T25" s="26">
        <v>1338</v>
      </c>
      <c r="U25" s="28"/>
      <c r="V25" s="26">
        <v>12370</v>
      </c>
      <c r="W25" s="26">
        <v>18</v>
      </c>
      <c r="X25" s="26">
        <v>1</v>
      </c>
      <c r="Y25" s="26">
        <v>4673</v>
      </c>
      <c r="Z25" s="26" t="s">
        <v>23</v>
      </c>
      <c r="AA25" s="26">
        <v>2647</v>
      </c>
      <c r="AB25" s="18"/>
      <c r="AC25" s="18"/>
      <c r="AD25" s="18"/>
      <c r="AE25" s="19"/>
    </row>
    <row r="26" spans="1:31" x14ac:dyDescent="0.3">
      <c r="C26">
        <f>SUM(C12:C25)</f>
        <v>1179</v>
      </c>
      <c r="F26" s="20">
        <f>SUM(F12:F25)</f>
        <v>0.41362880663232232</v>
      </c>
    </row>
    <row r="27" spans="1:31" x14ac:dyDescent="0.3">
      <c r="E27" t="s">
        <v>426</v>
      </c>
      <c r="F27" s="21">
        <f>SQRT(F26)</f>
        <v>0.64313980333386478</v>
      </c>
    </row>
  </sheetData>
  <mergeCells count="8">
    <mergeCell ref="A1:I1"/>
    <mergeCell ref="A2:I2"/>
    <mergeCell ref="A9:A11"/>
    <mergeCell ref="B9:B11"/>
    <mergeCell ref="C9:AE9"/>
    <mergeCell ref="C10:M10"/>
    <mergeCell ref="N10:T10"/>
    <mergeCell ref="U10:AA10"/>
  </mergeCells>
  <hyperlinks>
    <hyperlink ref="A4" r:id="rId1" display="http://comtrade.un.org/" xr:uid="{1E3D01C1-500F-4B96-81B1-3708583174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672A-3A84-4DDC-AE01-FA79CFF89D5A}">
  <dimension ref="A1:AE29"/>
  <sheetViews>
    <sheetView topLeftCell="A7" workbookViewId="0">
      <selection activeCell="B19" sqref="B19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6" width="18.44140625" customWidth="1"/>
    <col min="7" max="7" width="32.6640625" bestFit="1" customWidth="1"/>
    <col min="8" max="8" width="21.5546875" bestFit="1" customWidth="1"/>
    <col min="9" max="9" width="32.5546875" bestFit="1" customWidth="1"/>
    <col min="10" max="10" width="17.33203125" bestFit="1" customWidth="1"/>
    <col min="12" max="12" width="13.77734375" bestFit="1" customWidth="1"/>
    <col min="13" max="13" width="35.55468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31" x14ac:dyDescent="0.3">
      <c r="A2" s="30" t="s">
        <v>458</v>
      </c>
      <c r="B2" s="30"/>
      <c r="C2" s="30"/>
      <c r="D2" s="30"/>
      <c r="E2" s="30"/>
      <c r="F2" s="30"/>
      <c r="G2" s="30"/>
      <c r="H2" s="30"/>
      <c r="I2" s="30"/>
    </row>
    <row r="3" spans="1:31" x14ac:dyDescent="0.3">
      <c r="A3" s="1"/>
    </row>
    <row r="4" spans="1:31" ht="28.8" x14ac:dyDescent="0.3">
      <c r="A4" s="3" t="s">
        <v>2</v>
      </c>
    </row>
    <row r="5" spans="1:31" ht="27.6" x14ac:dyDescent="0.3">
      <c r="A5" s="2" t="s">
        <v>3</v>
      </c>
    </row>
    <row r="6" spans="1:31" x14ac:dyDescent="0.3">
      <c r="A6" s="2" t="s">
        <v>4</v>
      </c>
    </row>
    <row r="7" spans="1:31" x14ac:dyDescent="0.3">
      <c r="A7" s="1"/>
    </row>
    <row r="8" spans="1:31" x14ac:dyDescent="0.3">
      <c r="A8" s="1"/>
    </row>
    <row r="9" spans="1:31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</row>
    <row r="10" spans="1:31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E10" s="11"/>
    </row>
    <row r="11" spans="1:31" ht="20.399999999999999" x14ac:dyDescent="0.3">
      <c r="A11" s="33"/>
      <c r="B11" s="36"/>
      <c r="C11" s="4" t="s">
        <v>11</v>
      </c>
      <c r="D11" s="4" t="s">
        <v>429</v>
      </c>
      <c r="E11" s="4" t="s">
        <v>424</v>
      </c>
      <c r="F11" s="4" t="s">
        <v>425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  <c r="M11" s="4" t="s">
        <v>18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E11" s="11"/>
    </row>
    <row r="12" spans="1:31" ht="21.6" x14ac:dyDescent="0.3">
      <c r="A12" s="12" t="s">
        <v>459</v>
      </c>
      <c r="B12" s="5" t="s">
        <v>460</v>
      </c>
      <c r="C12" s="6">
        <v>9632</v>
      </c>
      <c r="D12" s="6">
        <v>0.38700000000000001</v>
      </c>
      <c r="E12" s="6">
        <f>$C12/$C$28</f>
        <v>0.53514084115784211</v>
      </c>
      <c r="F12" s="6">
        <f>E12^2</f>
        <v>0.28637571987512278</v>
      </c>
      <c r="G12" s="6">
        <v>46</v>
      </c>
      <c r="H12" s="6">
        <v>1</v>
      </c>
      <c r="I12" s="6">
        <v>4</v>
      </c>
      <c r="J12" s="6">
        <v>252</v>
      </c>
      <c r="K12" s="6" t="s">
        <v>23</v>
      </c>
      <c r="L12" s="6">
        <v>38222</v>
      </c>
      <c r="M12" s="6">
        <v>78</v>
      </c>
      <c r="N12" s="7"/>
      <c r="O12" s="6">
        <v>25546</v>
      </c>
      <c r="P12" s="6">
        <v>14</v>
      </c>
      <c r="Q12" s="6">
        <v>0</v>
      </c>
      <c r="R12" s="6">
        <v>4555</v>
      </c>
      <c r="S12" s="6" t="s">
        <v>23</v>
      </c>
      <c r="T12" s="6">
        <v>5608</v>
      </c>
      <c r="U12" s="7"/>
      <c r="V12" s="6">
        <v>704380</v>
      </c>
      <c r="W12" s="6">
        <v>-1</v>
      </c>
      <c r="X12" s="6">
        <v>8</v>
      </c>
      <c r="Y12" s="6">
        <v>295640</v>
      </c>
      <c r="Z12" s="6" t="s">
        <v>23</v>
      </c>
      <c r="AA12" s="6">
        <v>2383</v>
      </c>
      <c r="AE12" s="11"/>
    </row>
    <row r="13" spans="1:31" ht="21.6" x14ac:dyDescent="0.3">
      <c r="A13" s="13" t="s">
        <v>461</v>
      </c>
      <c r="B13" s="8" t="s">
        <v>462</v>
      </c>
      <c r="C13" s="9">
        <v>6819</v>
      </c>
      <c r="D13" s="9">
        <v>0.34599999999999997</v>
      </c>
      <c r="E13" s="6">
        <f t="shared" ref="E13:E27" si="0">$C13/$C$28</f>
        <v>0.3788543807989333</v>
      </c>
      <c r="F13" s="6">
        <f t="shared" ref="F13:F27" si="1">E13^2</f>
        <v>0.14353064185054315</v>
      </c>
      <c r="G13" s="9">
        <v>25</v>
      </c>
      <c r="H13" s="9">
        <v>7</v>
      </c>
      <c r="I13" s="9">
        <v>2</v>
      </c>
      <c r="J13" s="9">
        <v>1183</v>
      </c>
      <c r="K13" s="9" t="s">
        <v>23</v>
      </c>
      <c r="L13" s="9">
        <v>5764</v>
      </c>
      <c r="M13" s="9">
        <v>16</v>
      </c>
      <c r="N13" s="10"/>
      <c r="O13" s="9">
        <v>45444</v>
      </c>
      <c r="P13" s="9">
        <v>5</v>
      </c>
      <c r="Q13" s="9">
        <v>11</v>
      </c>
      <c r="R13" s="9">
        <v>8097</v>
      </c>
      <c r="S13" s="9" t="s">
        <v>23</v>
      </c>
      <c r="T13" s="9">
        <v>5612</v>
      </c>
      <c r="U13" s="10"/>
      <c r="V13" s="9">
        <v>97125</v>
      </c>
      <c r="W13" s="9">
        <v>12</v>
      </c>
      <c r="X13" s="9">
        <v>23</v>
      </c>
      <c r="Y13" s="9">
        <v>26547</v>
      </c>
      <c r="Z13" s="9" t="s">
        <v>23</v>
      </c>
      <c r="AA13" s="9">
        <v>3659</v>
      </c>
      <c r="AE13" s="11"/>
    </row>
    <row r="14" spans="1:31" ht="21.6" x14ac:dyDescent="0.3">
      <c r="A14" s="12" t="s">
        <v>463</v>
      </c>
      <c r="B14" s="22" t="s">
        <v>464</v>
      </c>
      <c r="C14" s="6">
        <v>586</v>
      </c>
      <c r="D14" s="6"/>
      <c r="E14" s="6">
        <f t="shared" si="0"/>
        <v>3.2557364298016554E-2</v>
      </c>
      <c r="F14" s="6">
        <f t="shared" si="1"/>
        <v>1.0599819700337629E-3</v>
      </c>
      <c r="G14" s="6">
        <v>-7</v>
      </c>
      <c r="H14" s="6">
        <v>1</v>
      </c>
      <c r="I14" s="6">
        <v>2</v>
      </c>
      <c r="J14" s="6">
        <v>72</v>
      </c>
      <c r="K14" s="6" t="s">
        <v>23</v>
      </c>
      <c r="L14" s="6">
        <v>8139</v>
      </c>
      <c r="M14" s="6">
        <v>30</v>
      </c>
      <c r="N14" s="7"/>
      <c r="O14" s="6">
        <v>96</v>
      </c>
      <c r="P14" s="6">
        <v>-43</v>
      </c>
      <c r="Q14" s="6">
        <v>0</v>
      </c>
      <c r="R14" s="6">
        <v>39</v>
      </c>
      <c r="S14" s="6" t="s">
        <v>23</v>
      </c>
      <c r="T14" s="6">
        <v>2462</v>
      </c>
      <c r="U14" s="7"/>
      <c r="V14" s="6">
        <v>55110</v>
      </c>
      <c r="W14" s="6">
        <v>5</v>
      </c>
      <c r="X14" s="6">
        <v>5</v>
      </c>
      <c r="Y14" s="6">
        <v>11244</v>
      </c>
      <c r="Z14" s="6" t="s">
        <v>23</v>
      </c>
      <c r="AA14" s="6">
        <v>4901</v>
      </c>
      <c r="AE14" s="11"/>
    </row>
    <row r="15" spans="1:31" x14ac:dyDescent="0.3">
      <c r="A15" s="13" t="s">
        <v>465</v>
      </c>
      <c r="B15" s="8" t="s">
        <v>466</v>
      </c>
      <c r="C15" s="9">
        <v>402</v>
      </c>
      <c r="D15" s="9">
        <v>0.316</v>
      </c>
      <c r="E15" s="6">
        <f t="shared" si="0"/>
        <v>2.2334574143007945E-2</v>
      </c>
      <c r="F15" s="6">
        <f t="shared" si="1"/>
        <v>4.9883320214951909E-4</v>
      </c>
      <c r="G15" s="9">
        <v>80</v>
      </c>
      <c r="H15" s="9">
        <v>0</v>
      </c>
      <c r="I15" s="9">
        <v>0</v>
      </c>
      <c r="J15" s="9">
        <v>13</v>
      </c>
      <c r="K15" s="9" t="s">
        <v>23</v>
      </c>
      <c r="L15" s="9">
        <v>30923</v>
      </c>
      <c r="M15" s="9">
        <v>12</v>
      </c>
      <c r="N15" s="10"/>
      <c r="O15" s="9">
        <v>0</v>
      </c>
      <c r="P15" s="9"/>
      <c r="Q15" s="9">
        <v>0</v>
      </c>
      <c r="R15" s="9"/>
      <c r="S15" s="9" t="s">
        <v>23</v>
      </c>
      <c r="T15" s="9"/>
      <c r="U15" s="10"/>
      <c r="V15" s="9">
        <v>191909</v>
      </c>
      <c r="W15" s="9">
        <v>7</v>
      </c>
      <c r="X15" s="9">
        <v>28</v>
      </c>
      <c r="Y15" s="9">
        <v>8315</v>
      </c>
      <c r="Z15" s="9" t="s">
        <v>23</v>
      </c>
      <c r="AA15" s="9">
        <v>23080</v>
      </c>
      <c r="AE15" s="11"/>
    </row>
    <row r="16" spans="1:31" ht="21.6" x14ac:dyDescent="0.3">
      <c r="A16" s="12" t="s">
        <v>467</v>
      </c>
      <c r="B16" s="5" t="s">
        <v>462</v>
      </c>
      <c r="C16" s="6">
        <v>194</v>
      </c>
      <c r="D16" s="6">
        <v>0.26500000000000001</v>
      </c>
      <c r="E16" s="6">
        <f t="shared" si="0"/>
        <v>1.0778376576476472E-2</v>
      </c>
      <c r="F16" s="6">
        <f t="shared" si="1"/>
        <v>1.1617340162433667E-4</v>
      </c>
      <c r="G16" s="6">
        <v>90</v>
      </c>
      <c r="H16" s="6">
        <v>0</v>
      </c>
      <c r="I16" s="6">
        <v>0</v>
      </c>
      <c r="J16" s="6">
        <v>43</v>
      </c>
      <c r="K16" s="6" t="s">
        <v>23</v>
      </c>
      <c r="L16" s="6">
        <v>4512</v>
      </c>
      <c r="M16" s="6">
        <v>36</v>
      </c>
      <c r="N16" s="7"/>
      <c r="O16" s="6">
        <v>178</v>
      </c>
      <c r="P16" s="6">
        <v>34</v>
      </c>
      <c r="Q16" s="6">
        <v>0</v>
      </c>
      <c r="R16" s="6">
        <v>150</v>
      </c>
      <c r="S16" s="6" t="s">
        <v>23</v>
      </c>
      <c r="T16" s="6">
        <v>1187</v>
      </c>
      <c r="U16" s="7"/>
      <c r="V16" s="6">
        <v>302629</v>
      </c>
      <c r="W16" s="6">
        <v>4</v>
      </c>
      <c r="X16" s="6">
        <v>27</v>
      </c>
      <c r="Y16" s="6">
        <v>54745</v>
      </c>
      <c r="Z16" s="6" t="s">
        <v>23</v>
      </c>
      <c r="AA16" s="6">
        <v>5528</v>
      </c>
      <c r="AE16" s="11"/>
    </row>
    <row r="17" spans="1:31" ht="21.6" x14ac:dyDescent="0.3">
      <c r="A17" s="13" t="s">
        <v>468</v>
      </c>
      <c r="B17" s="22" t="s">
        <v>469</v>
      </c>
      <c r="C17" s="9">
        <v>172</v>
      </c>
      <c r="D17" s="9"/>
      <c r="E17" s="6">
        <f t="shared" si="0"/>
        <v>9.5560864492471812E-3</v>
      </c>
      <c r="F17" s="6">
        <f t="shared" si="1"/>
        <v>9.1318788225485596E-5</v>
      </c>
      <c r="G17" s="9">
        <v>-23</v>
      </c>
      <c r="H17" s="9">
        <v>0</v>
      </c>
      <c r="I17" s="9">
        <v>5</v>
      </c>
      <c r="J17" s="9">
        <v>29</v>
      </c>
      <c r="K17" s="9" t="s">
        <v>23</v>
      </c>
      <c r="L17" s="9">
        <v>5931</v>
      </c>
      <c r="M17" s="9">
        <v>6</v>
      </c>
      <c r="N17" s="10"/>
      <c r="O17" s="9">
        <v>5890</v>
      </c>
      <c r="P17" s="9">
        <v>-12</v>
      </c>
      <c r="Q17" s="9">
        <v>0</v>
      </c>
      <c r="R17" s="9">
        <v>1484</v>
      </c>
      <c r="S17" s="9" t="s">
        <v>23</v>
      </c>
      <c r="T17" s="9">
        <v>3969</v>
      </c>
      <c r="U17" s="10"/>
      <c r="V17" s="9">
        <v>595800</v>
      </c>
      <c r="W17" s="9">
        <v>4</v>
      </c>
      <c r="X17" s="9">
        <v>17</v>
      </c>
      <c r="Y17" s="9">
        <v>109511</v>
      </c>
      <c r="Z17" s="9" t="s">
        <v>23</v>
      </c>
      <c r="AA17" s="9">
        <v>5441</v>
      </c>
      <c r="AE17" s="11"/>
    </row>
    <row r="18" spans="1:31" ht="21.6" x14ac:dyDescent="0.3">
      <c r="A18" s="12" t="s">
        <v>470</v>
      </c>
      <c r="B18" s="22" t="s">
        <v>471</v>
      </c>
      <c r="C18" s="6">
        <v>101</v>
      </c>
      <c r="D18" s="6"/>
      <c r="E18" s="6">
        <f t="shared" si="0"/>
        <v>5.6114228568253793E-3</v>
      </c>
      <c r="F18" s="6">
        <f t="shared" si="1"/>
        <v>3.14880664781023E-5</v>
      </c>
      <c r="G18" s="6">
        <v>-10</v>
      </c>
      <c r="H18" s="6">
        <v>0</v>
      </c>
      <c r="I18" s="6">
        <v>7</v>
      </c>
      <c r="J18" s="6">
        <v>7</v>
      </c>
      <c r="K18" s="6" t="s">
        <v>23</v>
      </c>
      <c r="L18" s="6">
        <v>14429</v>
      </c>
      <c r="M18" s="6">
        <v>2</v>
      </c>
      <c r="N18" s="7"/>
      <c r="O18" s="6">
        <v>12729</v>
      </c>
      <c r="P18" s="6">
        <v>10</v>
      </c>
      <c r="Q18" s="6">
        <v>2</v>
      </c>
      <c r="R18" s="6">
        <v>4159</v>
      </c>
      <c r="S18" s="6" t="s">
        <v>23</v>
      </c>
      <c r="T18" s="6">
        <v>3061</v>
      </c>
      <c r="U18" s="7"/>
      <c r="V18" s="6">
        <v>24335</v>
      </c>
      <c r="W18" s="6">
        <v>-32</v>
      </c>
      <c r="X18" s="6">
        <v>5</v>
      </c>
      <c r="Y18" s="6">
        <v>3252</v>
      </c>
      <c r="Z18" s="6" t="s">
        <v>23</v>
      </c>
      <c r="AA18" s="6">
        <v>7483</v>
      </c>
      <c r="AE18" s="11"/>
    </row>
    <row r="19" spans="1:31" ht="21.6" x14ac:dyDescent="0.3">
      <c r="A19" s="13" t="s">
        <v>472</v>
      </c>
      <c r="B19" s="22" t="s">
        <v>473</v>
      </c>
      <c r="C19" s="9">
        <v>93</v>
      </c>
      <c r="D19" s="9"/>
      <c r="E19" s="6">
        <f t="shared" si="0"/>
        <v>5.1669537196510915E-3</v>
      </c>
      <c r="F19" s="6">
        <f t="shared" si="1"/>
        <v>2.6697410741016251E-5</v>
      </c>
      <c r="G19" s="9">
        <v>-60</v>
      </c>
      <c r="H19" s="9">
        <v>0</v>
      </c>
      <c r="I19" s="9">
        <v>3</v>
      </c>
      <c r="J19" s="9">
        <v>2</v>
      </c>
      <c r="K19" s="9" t="s">
        <v>23</v>
      </c>
      <c r="L19" s="9">
        <v>46500</v>
      </c>
      <c r="M19" s="9">
        <v>21</v>
      </c>
      <c r="N19" s="10"/>
      <c r="O19" s="9">
        <v>318</v>
      </c>
      <c r="P19" s="9">
        <v>-7</v>
      </c>
      <c r="Q19" s="9">
        <v>0</v>
      </c>
      <c r="R19" s="9">
        <v>47</v>
      </c>
      <c r="S19" s="9" t="s">
        <v>23</v>
      </c>
      <c r="T19" s="9">
        <v>6766</v>
      </c>
      <c r="U19" s="10"/>
      <c r="V19" s="9">
        <v>23068</v>
      </c>
      <c r="W19" s="9">
        <v>-22</v>
      </c>
      <c r="X19" s="9">
        <v>3</v>
      </c>
      <c r="Y19" s="9">
        <v>6126</v>
      </c>
      <c r="Z19" s="9" t="s">
        <v>23</v>
      </c>
      <c r="AA19" s="9">
        <v>3766</v>
      </c>
      <c r="AE19" s="11"/>
    </row>
    <row r="20" spans="1:31" ht="21.6" x14ac:dyDescent="0.3">
      <c r="A20" s="12" t="s">
        <v>474</v>
      </c>
      <c r="B20" s="5" t="s">
        <v>475</v>
      </c>
      <c r="C20" s="6">
        <v>0</v>
      </c>
      <c r="D20" s="6"/>
      <c r="E20" s="6">
        <f t="shared" si="0"/>
        <v>0</v>
      </c>
      <c r="F20" s="6">
        <f t="shared" si="1"/>
        <v>0</v>
      </c>
      <c r="G20" s="6"/>
      <c r="H20" s="6">
        <v>0</v>
      </c>
      <c r="I20" s="6">
        <v>0</v>
      </c>
      <c r="J20" s="6"/>
      <c r="K20" s="6"/>
      <c r="L20" s="6"/>
      <c r="M20" s="6">
        <v>6</v>
      </c>
      <c r="N20" s="7"/>
      <c r="O20" s="6">
        <v>32</v>
      </c>
      <c r="P20" s="6">
        <v>-47</v>
      </c>
      <c r="Q20" s="6">
        <v>0</v>
      </c>
      <c r="R20" s="6">
        <v>3</v>
      </c>
      <c r="S20" s="6"/>
      <c r="T20" s="6">
        <v>10667</v>
      </c>
      <c r="U20" s="7"/>
      <c r="V20" s="6">
        <v>100542</v>
      </c>
      <c r="W20" s="6">
        <v>9</v>
      </c>
      <c r="X20" s="6">
        <v>15</v>
      </c>
      <c r="Y20" s="6">
        <v>18747</v>
      </c>
      <c r="Z20" s="6"/>
      <c r="AA20" s="6">
        <v>5363</v>
      </c>
      <c r="AE20" s="11"/>
    </row>
    <row r="21" spans="1:31" ht="21.6" x14ac:dyDescent="0.3">
      <c r="A21" s="13" t="s">
        <v>476</v>
      </c>
      <c r="B21" s="8" t="s">
        <v>477</v>
      </c>
      <c r="C21" s="9">
        <v>0</v>
      </c>
      <c r="D21" s="9"/>
      <c r="E21" s="6">
        <f t="shared" si="0"/>
        <v>0</v>
      </c>
      <c r="F21" s="6">
        <f t="shared" si="1"/>
        <v>0</v>
      </c>
      <c r="G21" s="9"/>
      <c r="H21" s="9">
        <v>0</v>
      </c>
      <c r="I21" s="9">
        <v>5</v>
      </c>
      <c r="J21" s="9"/>
      <c r="K21" s="9"/>
      <c r="L21" s="9"/>
      <c r="M21" s="9">
        <v>6</v>
      </c>
      <c r="N21" s="10"/>
      <c r="O21" s="9">
        <v>19</v>
      </c>
      <c r="P21" s="9">
        <v>30</v>
      </c>
      <c r="Q21" s="9">
        <v>0</v>
      </c>
      <c r="R21" s="9">
        <v>2</v>
      </c>
      <c r="S21" s="9" t="s">
        <v>23</v>
      </c>
      <c r="T21" s="9">
        <v>9500</v>
      </c>
      <c r="U21" s="10"/>
      <c r="V21" s="9">
        <v>1455</v>
      </c>
      <c r="W21" s="9">
        <v>-13</v>
      </c>
      <c r="X21" s="9">
        <v>1</v>
      </c>
      <c r="Y21" s="9">
        <v>115</v>
      </c>
      <c r="Z21" s="9" t="s">
        <v>23</v>
      </c>
      <c r="AA21" s="9">
        <v>12652</v>
      </c>
      <c r="AE21" s="11"/>
    </row>
    <row r="22" spans="1:31" ht="21.6" x14ac:dyDescent="0.3">
      <c r="A22" s="12" t="s">
        <v>478</v>
      </c>
      <c r="B22" s="5" t="s">
        <v>479</v>
      </c>
      <c r="C22" s="6">
        <v>0</v>
      </c>
      <c r="D22" s="6"/>
      <c r="E22" s="6">
        <f t="shared" si="0"/>
        <v>0</v>
      </c>
      <c r="F22" s="6">
        <f t="shared" si="1"/>
        <v>0</v>
      </c>
      <c r="G22" s="6"/>
      <c r="H22" s="6">
        <v>0</v>
      </c>
      <c r="I22" s="6">
        <v>5</v>
      </c>
      <c r="J22" s="6"/>
      <c r="K22" s="6"/>
      <c r="L22" s="6"/>
      <c r="M22" s="6">
        <v>6</v>
      </c>
      <c r="N22" s="7"/>
      <c r="O22" s="6">
        <v>59</v>
      </c>
      <c r="P22" s="6">
        <v>-10</v>
      </c>
      <c r="Q22" s="6">
        <v>0</v>
      </c>
      <c r="R22" s="6">
        <v>16</v>
      </c>
      <c r="S22" s="6"/>
      <c r="T22" s="6">
        <v>3688</v>
      </c>
      <c r="U22" s="7"/>
      <c r="V22" s="6">
        <v>9781</v>
      </c>
      <c r="W22" s="6">
        <v>44</v>
      </c>
      <c r="X22" s="6">
        <v>1</v>
      </c>
      <c r="Y22" s="6">
        <v>1977</v>
      </c>
      <c r="Z22" s="6"/>
      <c r="AA22" s="6">
        <v>4947</v>
      </c>
      <c r="AE22" s="11"/>
    </row>
    <row r="23" spans="1:31" ht="21.6" x14ac:dyDescent="0.3">
      <c r="A23" s="13" t="s">
        <v>480</v>
      </c>
      <c r="B23" s="8" t="s">
        <v>481</v>
      </c>
      <c r="C23" s="9">
        <v>0</v>
      </c>
      <c r="D23" s="9"/>
      <c r="E23" s="6">
        <f t="shared" si="0"/>
        <v>0</v>
      </c>
      <c r="F23" s="6">
        <f t="shared" si="1"/>
        <v>0</v>
      </c>
      <c r="G23" s="9"/>
      <c r="H23" s="9">
        <v>0</v>
      </c>
      <c r="I23" s="9">
        <v>5</v>
      </c>
      <c r="J23" s="9"/>
      <c r="K23" s="9"/>
      <c r="L23" s="9"/>
      <c r="M23" s="9">
        <v>6</v>
      </c>
      <c r="N23" s="10"/>
      <c r="O23" s="9">
        <v>12</v>
      </c>
      <c r="P23" s="9">
        <v>17</v>
      </c>
      <c r="Q23" s="9">
        <v>0</v>
      </c>
      <c r="R23" s="9">
        <v>2</v>
      </c>
      <c r="S23" s="9"/>
      <c r="T23" s="9">
        <v>6000</v>
      </c>
      <c r="U23" s="10"/>
      <c r="V23" s="9">
        <v>211</v>
      </c>
      <c r="W23" s="9">
        <v>-37</v>
      </c>
      <c r="X23" s="9">
        <v>0</v>
      </c>
      <c r="Y23" s="9">
        <v>37</v>
      </c>
      <c r="Z23" s="9"/>
      <c r="AA23" s="9">
        <v>5703</v>
      </c>
      <c r="AE23" s="11"/>
    </row>
    <row r="24" spans="1:31" ht="21.6" x14ac:dyDescent="0.3">
      <c r="A24" s="12" t="s">
        <v>482</v>
      </c>
      <c r="B24" s="5" t="s">
        <v>483</v>
      </c>
      <c r="C24" s="6">
        <v>0</v>
      </c>
      <c r="D24" s="6"/>
      <c r="E24" s="6">
        <f t="shared" si="0"/>
        <v>0</v>
      </c>
      <c r="F24" s="6">
        <f t="shared" si="1"/>
        <v>0</v>
      </c>
      <c r="G24" s="6"/>
      <c r="H24" s="6">
        <v>0</v>
      </c>
      <c r="I24" s="6">
        <v>5</v>
      </c>
      <c r="J24" s="6"/>
      <c r="K24" s="6"/>
      <c r="L24" s="6"/>
      <c r="M24" s="6">
        <v>24</v>
      </c>
      <c r="N24" s="7"/>
      <c r="O24" s="6">
        <v>3414</v>
      </c>
      <c r="P24" s="6">
        <v>2</v>
      </c>
      <c r="Q24" s="6">
        <v>0</v>
      </c>
      <c r="R24" s="6">
        <v>3377</v>
      </c>
      <c r="S24" s="6" t="s">
        <v>23</v>
      </c>
      <c r="T24" s="6">
        <v>1011</v>
      </c>
      <c r="U24" s="7"/>
      <c r="V24" s="6">
        <v>352438</v>
      </c>
      <c r="W24" s="6">
        <v>16</v>
      </c>
      <c r="X24" s="6">
        <v>9</v>
      </c>
      <c r="Y24" s="6">
        <v>59052</v>
      </c>
      <c r="Z24" s="6" t="s">
        <v>23</v>
      </c>
      <c r="AA24" s="6">
        <v>5968</v>
      </c>
      <c r="AE24" s="11"/>
    </row>
    <row r="25" spans="1:31" ht="21.6" x14ac:dyDescent="0.3">
      <c r="A25" s="13" t="s">
        <v>484</v>
      </c>
      <c r="B25" s="8" t="s">
        <v>485</v>
      </c>
      <c r="C25" s="9">
        <v>0</v>
      </c>
      <c r="D25" s="9"/>
      <c r="E25" s="6">
        <f t="shared" si="0"/>
        <v>0</v>
      </c>
      <c r="F25" s="6">
        <f t="shared" si="1"/>
        <v>0</v>
      </c>
      <c r="G25" s="9"/>
      <c r="H25" s="9">
        <v>0</v>
      </c>
      <c r="I25" s="9">
        <v>4</v>
      </c>
      <c r="J25" s="9"/>
      <c r="K25" s="9"/>
      <c r="L25" s="9"/>
      <c r="M25" s="9">
        <v>12</v>
      </c>
      <c r="N25" s="10"/>
      <c r="O25" s="9">
        <v>1686</v>
      </c>
      <c r="P25" s="9">
        <v>-1</v>
      </c>
      <c r="Q25" s="9">
        <v>0</v>
      </c>
      <c r="R25" s="9">
        <v>617</v>
      </c>
      <c r="S25" s="9" t="s">
        <v>23</v>
      </c>
      <c r="T25" s="9">
        <v>2733</v>
      </c>
      <c r="U25" s="10"/>
      <c r="V25" s="9">
        <v>13238</v>
      </c>
      <c r="W25" s="9">
        <v>-16</v>
      </c>
      <c r="X25" s="9">
        <v>2</v>
      </c>
      <c r="Y25" s="9">
        <v>6784</v>
      </c>
      <c r="Z25" s="9" t="s">
        <v>23</v>
      </c>
      <c r="AA25" s="9">
        <v>1951</v>
      </c>
      <c r="AE25" s="11"/>
    </row>
    <row r="26" spans="1:31" x14ac:dyDescent="0.3">
      <c r="A26" s="12" t="s">
        <v>486</v>
      </c>
      <c r="B26" s="5" t="s">
        <v>487</v>
      </c>
      <c r="C26" s="6">
        <v>0</v>
      </c>
      <c r="D26" s="6"/>
      <c r="E26" s="6">
        <f t="shared" si="0"/>
        <v>0</v>
      </c>
      <c r="F26" s="6">
        <f t="shared" si="1"/>
        <v>0</v>
      </c>
      <c r="G26" s="6"/>
      <c r="H26" s="6">
        <v>0</v>
      </c>
      <c r="I26" s="6"/>
      <c r="J26" s="6"/>
      <c r="K26" s="6"/>
      <c r="L26" s="6"/>
      <c r="M26" s="6"/>
      <c r="N26" s="7"/>
      <c r="O26" s="6">
        <v>0</v>
      </c>
      <c r="P26" s="6"/>
      <c r="Q26" s="6">
        <v>0</v>
      </c>
      <c r="R26" s="6"/>
      <c r="S26" s="6"/>
      <c r="T26" s="6"/>
      <c r="U26" s="7"/>
      <c r="V26" s="6">
        <v>12331</v>
      </c>
      <c r="W26" s="6">
        <v>20</v>
      </c>
      <c r="X26" s="6">
        <v>13</v>
      </c>
      <c r="Y26" s="6">
        <v>9217</v>
      </c>
      <c r="Z26" s="6"/>
      <c r="AA26" s="6">
        <v>1338</v>
      </c>
      <c r="AE26" s="11"/>
    </row>
    <row r="27" spans="1:31" x14ac:dyDescent="0.3">
      <c r="A27" s="24" t="s">
        <v>488</v>
      </c>
      <c r="B27" s="25" t="s">
        <v>489</v>
      </c>
      <c r="C27" s="26">
        <v>0</v>
      </c>
      <c r="D27" s="27"/>
      <c r="E27" s="6">
        <f t="shared" si="0"/>
        <v>0</v>
      </c>
      <c r="F27" s="6">
        <f t="shared" si="1"/>
        <v>0</v>
      </c>
      <c r="G27" s="26"/>
      <c r="H27" s="26">
        <v>0</v>
      </c>
      <c r="I27" s="26">
        <v>5</v>
      </c>
      <c r="J27" s="26"/>
      <c r="K27" s="26"/>
      <c r="L27" s="26"/>
      <c r="M27" s="26">
        <v>12</v>
      </c>
      <c r="N27" s="28"/>
      <c r="O27" s="26">
        <v>281</v>
      </c>
      <c r="P27" s="26">
        <v>-21</v>
      </c>
      <c r="Q27" s="26">
        <v>0</v>
      </c>
      <c r="R27" s="26">
        <v>115</v>
      </c>
      <c r="S27" s="26" t="s">
        <v>23</v>
      </c>
      <c r="T27" s="26">
        <v>2443</v>
      </c>
      <c r="U27" s="28"/>
      <c r="V27" s="26">
        <v>2232</v>
      </c>
      <c r="W27" s="26">
        <v>-18</v>
      </c>
      <c r="X27" s="26">
        <v>1</v>
      </c>
      <c r="Y27" s="26">
        <v>881</v>
      </c>
      <c r="Z27" s="26" t="s">
        <v>23</v>
      </c>
      <c r="AA27" s="26">
        <v>2533</v>
      </c>
      <c r="AB27" s="18"/>
      <c r="AC27" s="18"/>
      <c r="AD27" s="18"/>
      <c r="AE27" s="19"/>
    </row>
    <row r="28" spans="1:31" x14ac:dyDescent="0.3">
      <c r="C28">
        <f>SUM(C12:C27)</f>
        <v>17999</v>
      </c>
      <c r="F28" s="20">
        <f>SUM(F12:F27)</f>
        <v>0.43173085456491817</v>
      </c>
    </row>
    <row r="29" spans="1:31" x14ac:dyDescent="0.3">
      <c r="E29" t="s">
        <v>426</v>
      </c>
      <c r="F29" s="21">
        <f>SQRT(F28)</f>
        <v>0.65706229123646887</v>
      </c>
    </row>
  </sheetData>
  <mergeCells count="8">
    <mergeCell ref="A1:I1"/>
    <mergeCell ref="A2:I2"/>
    <mergeCell ref="A9:A11"/>
    <mergeCell ref="B9:B11"/>
    <mergeCell ref="C9:AE9"/>
    <mergeCell ref="C10:M10"/>
    <mergeCell ref="N10:T10"/>
    <mergeCell ref="U10:AA10"/>
  </mergeCells>
  <hyperlinks>
    <hyperlink ref="A4" r:id="rId1" display="http://comtrade.un.org/" xr:uid="{BE670645-582F-4DBB-9FC1-7F417F0577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BA72-A361-4F7F-9E86-91E2B3721698}">
  <dimension ref="A1:AF24"/>
  <sheetViews>
    <sheetView workbookViewId="0">
      <selection activeCell="C25" sqref="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21.5546875" bestFit="1" customWidth="1"/>
    <col min="10" max="10" width="32.5546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32" x14ac:dyDescent="0.3">
      <c r="A2" s="30" t="s">
        <v>513</v>
      </c>
      <c r="B2" s="30"/>
      <c r="C2" s="30"/>
      <c r="D2" s="30"/>
      <c r="E2" s="30"/>
      <c r="F2" s="30"/>
      <c r="G2" s="30"/>
      <c r="H2" s="30"/>
      <c r="I2" s="30"/>
      <c r="J2" s="30"/>
    </row>
    <row r="3" spans="1:32" x14ac:dyDescent="0.3">
      <c r="A3" s="1"/>
    </row>
    <row r="4" spans="1:32" ht="28.8" x14ac:dyDescent="0.3">
      <c r="A4" s="3" t="s">
        <v>2</v>
      </c>
    </row>
    <row r="5" spans="1:32" ht="27.6" x14ac:dyDescent="0.3">
      <c r="A5" s="2" t="s">
        <v>3</v>
      </c>
    </row>
    <row r="6" spans="1:32" x14ac:dyDescent="0.3">
      <c r="A6" s="2" t="s">
        <v>4</v>
      </c>
    </row>
    <row r="7" spans="1:32" x14ac:dyDescent="0.3">
      <c r="A7" s="1"/>
    </row>
    <row r="8" spans="1:32" x14ac:dyDescent="0.3">
      <c r="A8" s="1"/>
    </row>
    <row r="9" spans="1:32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</row>
    <row r="10" spans="1:32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F10" s="11"/>
    </row>
    <row r="11" spans="1:32" x14ac:dyDescent="0.3">
      <c r="A11" s="33"/>
      <c r="B11" s="36"/>
      <c r="C11" s="4" t="s">
        <v>11</v>
      </c>
      <c r="D11" s="4" t="s">
        <v>512</v>
      </c>
      <c r="E11" s="4" t="s">
        <v>429</v>
      </c>
      <c r="F11" s="4" t="s">
        <v>424</v>
      </c>
      <c r="G11" s="4" t="s">
        <v>425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F11" s="11"/>
    </row>
    <row r="12" spans="1:32" ht="21.6" x14ac:dyDescent="0.3">
      <c r="A12" s="12" t="s">
        <v>511</v>
      </c>
      <c r="B12" s="43" t="s">
        <v>510</v>
      </c>
      <c r="C12" s="6">
        <v>5864</v>
      </c>
      <c r="D12" s="6">
        <v>0.22</v>
      </c>
      <c r="E12" s="6">
        <f>SQRT(D12)</f>
        <v>0.46904157598234297</v>
      </c>
      <c r="F12" s="6">
        <f>C12/$C$23</f>
        <v>0.63919773272291258</v>
      </c>
      <c r="G12" s="6">
        <f>F12^2</f>
        <v>0.40857374151811199</v>
      </c>
      <c r="H12" s="6">
        <v>11</v>
      </c>
      <c r="I12" s="6">
        <v>14</v>
      </c>
      <c r="J12" s="6">
        <v>0</v>
      </c>
      <c r="K12" s="6">
        <v>2577</v>
      </c>
      <c r="L12" s="6" t="s">
        <v>23</v>
      </c>
      <c r="M12" s="6">
        <v>2276</v>
      </c>
      <c r="N12" s="7"/>
      <c r="O12" s="6">
        <v>508072</v>
      </c>
      <c r="P12" s="6">
        <v>-10</v>
      </c>
      <c r="Q12" s="6">
        <v>28</v>
      </c>
      <c r="R12" s="6">
        <v>266169</v>
      </c>
      <c r="S12" s="6" t="s">
        <v>23</v>
      </c>
      <c r="T12" s="6">
        <v>1909</v>
      </c>
      <c r="U12" s="7"/>
      <c r="V12" s="6">
        <v>41850</v>
      </c>
      <c r="W12" s="6">
        <v>21</v>
      </c>
      <c r="X12" s="6">
        <v>2</v>
      </c>
      <c r="Y12" s="6">
        <v>5314</v>
      </c>
      <c r="Z12" s="6" t="s">
        <v>23</v>
      </c>
      <c r="AA12" s="6">
        <v>7875</v>
      </c>
      <c r="AF12" s="11"/>
    </row>
    <row r="13" spans="1:32" ht="21.6" x14ac:dyDescent="0.3">
      <c r="A13" s="13" t="s">
        <v>509</v>
      </c>
      <c r="B13" s="43" t="s">
        <v>508</v>
      </c>
      <c r="C13" s="9">
        <v>1847</v>
      </c>
      <c r="D13" s="9">
        <v>0.11</v>
      </c>
      <c r="E13" s="6">
        <f>SQRT(D13)</f>
        <v>0.33166247903553997</v>
      </c>
      <c r="F13" s="6">
        <f>C13/$C$23</f>
        <v>0.20132984521473729</v>
      </c>
      <c r="G13" s="6">
        <f>F13^2</f>
        <v>4.0533706574190073E-2</v>
      </c>
      <c r="H13" s="9">
        <v>1</v>
      </c>
      <c r="I13" s="9">
        <v>2</v>
      </c>
      <c r="J13" s="9">
        <v>0</v>
      </c>
      <c r="K13" s="9">
        <v>39</v>
      </c>
      <c r="L13" s="9" t="s">
        <v>23</v>
      </c>
      <c r="M13" s="9">
        <v>47359</v>
      </c>
      <c r="N13" s="10"/>
      <c r="O13" s="9">
        <v>437448</v>
      </c>
      <c r="P13" s="9">
        <v>11</v>
      </c>
      <c r="Q13" s="9">
        <v>11</v>
      </c>
      <c r="R13" s="9">
        <v>24243</v>
      </c>
      <c r="S13" s="9" t="s">
        <v>23</v>
      </c>
      <c r="T13" s="9">
        <v>18044</v>
      </c>
      <c r="U13" s="10"/>
      <c r="V13" s="9">
        <v>89366</v>
      </c>
      <c r="W13" s="9">
        <v>9</v>
      </c>
      <c r="X13" s="9">
        <v>2</v>
      </c>
      <c r="Y13" s="9">
        <v>19849</v>
      </c>
      <c r="Z13" s="9" t="s">
        <v>23</v>
      </c>
      <c r="AA13" s="9">
        <v>4502</v>
      </c>
      <c r="AF13" s="11"/>
    </row>
    <row r="14" spans="1:32" ht="21.6" x14ac:dyDescent="0.3">
      <c r="A14" s="12" t="s">
        <v>507</v>
      </c>
      <c r="B14" s="22" t="s">
        <v>506</v>
      </c>
      <c r="C14" s="6">
        <v>971</v>
      </c>
      <c r="D14" s="6"/>
      <c r="E14" s="6">
        <f>SQRT(D14)</f>
        <v>0</v>
      </c>
      <c r="F14" s="6">
        <f>C14/$C$23</f>
        <v>0.10584259864835405</v>
      </c>
      <c r="G14" s="6">
        <f>F14^2</f>
        <v>1.1202655688636558E-2</v>
      </c>
      <c r="H14" s="6">
        <v>-5</v>
      </c>
      <c r="I14" s="6">
        <v>2</v>
      </c>
      <c r="J14" s="6">
        <v>0</v>
      </c>
      <c r="K14" s="6">
        <v>270</v>
      </c>
      <c r="L14" s="6" t="s">
        <v>23</v>
      </c>
      <c r="M14" s="6">
        <v>3596</v>
      </c>
      <c r="N14" s="7"/>
      <c r="O14" s="6">
        <v>4663</v>
      </c>
      <c r="P14" s="6">
        <v>50</v>
      </c>
      <c r="Q14" s="6">
        <v>0</v>
      </c>
      <c r="R14" s="6">
        <v>876</v>
      </c>
      <c r="S14" s="6" t="s">
        <v>23</v>
      </c>
      <c r="T14" s="6">
        <v>5323</v>
      </c>
      <c r="U14" s="7"/>
      <c r="V14" s="6">
        <v>46060</v>
      </c>
      <c r="W14" s="6">
        <v>18</v>
      </c>
      <c r="X14" s="6">
        <v>2</v>
      </c>
      <c r="Y14" s="6">
        <v>4420</v>
      </c>
      <c r="Z14" s="6" t="s">
        <v>23</v>
      </c>
      <c r="AA14" s="6">
        <v>10421</v>
      </c>
      <c r="AF14" s="11"/>
    </row>
    <row r="15" spans="1:32" ht="21.6" x14ac:dyDescent="0.3">
      <c r="A15" s="13" t="s">
        <v>505</v>
      </c>
      <c r="B15" s="8" t="s">
        <v>504</v>
      </c>
      <c r="C15" s="9">
        <v>392</v>
      </c>
      <c r="D15" s="9">
        <v>0.46</v>
      </c>
      <c r="E15" s="6">
        <f>SQRT(D15)</f>
        <v>0.67823299831252681</v>
      </c>
      <c r="F15" s="6">
        <f>C15/$C$23</f>
        <v>4.272945280139525E-2</v>
      </c>
      <c r="G15" s="6">
        <f>F15^2</f>
        <v>1.8258061367066643E-3</v>
      </c>
      <c r="H15" s="9">
        <v>27</v>
      </c>
      <c r="I15" s="9">
        <v>3</v>
      </c>
      <c r="J15" s="9">
        <v>0</v>
      </c>
      <c r="K15" s="9">
        <v>20</v>
      </c>
      <c r="L15" s="9" t="s">
        <v>23</v>
      </c>
      <c r="M15" s="9">
        <v>19600</v>
      </c>
      <c r="N15" s="10"/>
      <c r="O15" s="9">
        <v>127980</v>
      </c>
      <c r="P15" s="9">
        <v>18</v>
      </c>
      <c r="Q15" s="9">
        <v>19</v>
      </c>
      <c r="R15" s="9">
        <v>10978</v>
      </c>
      <c r="S15" s="9" t="s">
        <v>23</v>
      </c>
      <c r="T15" s="9">
        <v>11658</v>
      </c>
      <c r="U15" s="10"/>
      <c r="V15" s="9">
        <v>13679</v>
      </c>
      <c r="W15" s="9">
        <v>12</v>
      </c>
      <c r="X15" s="9">
        <v>2</v>
      </c>
      <c r="Y15" s="9">
        <v>3521</v>
      </c>
      <c r="Z15" s="9" t="s">
        <v>23</v>
      </c>
      <c r="AA15" s="9">
        <v>3885</v>
      </c>
      <c r="AF15" s="11"/>
    </row>
    <row r="16" spans="1:32" x14ac:dyDescent="0.3">
      <c r="A16" s="12" t="s">
        <v>503</v>
      </c>
      <c r="B16" s="22" t="s">
        <v>502</v>
      </c>
      <c r="C16" s="6">
        <v>98</v>
      </c>
      <c r="D16" s="6"/>
      <c r="E16" s="6"/>
      <c r="F16" s="6">
        <f>C16/$C$23</f>
        <v>1.0682363200348812E-2</v>
      </c>
      <c r="G16" s="6">
        <f>F16^2</f>
        <v>1.1411288354416652E-4</v>
      </c>
      <c r="H16" s="6">
        <v>-16</v>
      </c>
      <c r="I16" s="6">
        <v>7</v>
      </c>
      <c r="J16" s="6">
        <v>0</v>
      </c>
      <c r="K16" s="6">
        <v>5</v>
      </c>
      <c r="L16" s="6" t="s">
        <v>23</v>
      </c>
      <c r="M16" s="6">
        <v>19600</v>
      </c>
      <c r="N16" s="7"/>
      <c r="O16" s="6">
        <v>2751</v>
      </c>
      <c r="P16" s="6">
        <v>6</v>
      </c>
      <c r="Q16" s="6">
        <v>1</v>
      </c>
      <c r="R16" s="6">
        <v>140</v>
      </c>
      <c r="S16" s="6" t="s">
        <v>23</v>
      </c>
      <c r="T16" s="6">
        <v>19650</v>
      </c>
      <c r="U16" s="7"/>
      <c r="V16" s="6">
        <v>1345</v>
      </c>
      <c r="W16" s="6">
        <v>-12</v>
      </c>
      <c r="X16" s="6">
        <v>0</v>
      </c>
      <c r="Y16" s="6">
        <v>46</v>
      </c>
      <c r="Z16" s="6" t="s">
        <v>23</v>
      </c>
      <c r="AA16" s="6">
        <v>29239</v>
      </c>
      <c r="AF16" s="11"/>
    </row>
    <row r="17" spans="1:32" x14ac:dyDescent="0.3">
      <c r="A17" s="13" t="s">
        <v>501</v>
      </c>
      <c r="B17" s="8" t="s">
        <v>500</v>
      </c>
      <c r="C17" s="9">
        <v>1</v>
      </c>
      <c r="D17" s="9"/>
      <c r="E17" s="9"/>
      <c r="F17" s="6">
        <f>C17/$C$23</f>
        <v>1.0900370612600828E-4</v>
      </c>
      <c r="G17" s="6">
        <f>F17^2</f>
        <v>1.1881807949205175E-8</v>
      </c>
      <c r="H17" s="9"/>
      <c r="I17" s="9">
        <v>0</v>
      </c>
      <c r="J17" s="9">
        <v>0</v>
      </c>
      <c r="K17" s="9">
        <v>0</v>
      </c>
      <c r="L17" s="9" t="s">
        <v>23</v>
      </c>
      <c r="M17" s="9"/>
      <c r="N17" s="10"/>
      <c r="O17" s="9">
        <v>4658</v>
      </c>
      <c r="P17" s="9">
        <v>50</v>
      </c>
      <c r="Q17" s="9">
        <v>1</v>
      </c>
      <c r="R17" s="9">
        <v>2008</v>
      </c>
      <c r="S17" s="9" t="s">
        <v>23</v>
      </c>
      <c r="T17" s="9">
        <v>2320</v>
      </c>
      <c r="U17" s="10"/>
      <c r="V17" s="9">
        <v>5813</v>
      </c>
      <c r="W17" s="9">
        <v>-5</v>
      </c>
      <c r="X17" s="9">
        <v>1</v>
      </c>
      <c r="Y17" s="9">
        <v>1345</v>
      </c>
      <c r="Z17" s="9" t="s">
        <v>23</v>
      </c>
      <c r="AA17" s="9">
        <v>4322</v>
      </c>
      <c r="AF17" s="11"/>
    </row>
    <row r="18" spans="1:32" ht="21.6" x14ac:dyDescent="0.3">
      <c r="A18" s="12" t="s">
        <v>499</v>
      </c>
      <c r="B18" s="5" t="s">
        <v>498</v>
      </c>
      <c r="C18" s="6">
        <v>1</v>
      </c>
      <c r="D18" s="6"/>
      <c r="E18" s="6"/>
      <c r="F18" s="6">
        <f>C18/$C$23</f>
        <v>1.0900370612600828E-4</v>
      </c>
      <c r="G18" s="6">
        <f>F18^2</f>
        <v>1.1881807949205175E-8</v>
      </c>
      <c r="H18" s="6"/>
      <c r="I18" s="6">
        <v>0</v>
      </c>
      <c r="J18" s="6">
        <v>0</v>
      </c>
      <c r="K18" s="6">
        <v>0</v>
      </c>
      <c r="L18" s="6" t="s">
        <v>23</v>
      </c>
      <c r="M18" s="6"/>
      <c r="N18" s="7"/>
      <c r="O18" s="6">
        <v>65</v>
      </c>
      <c r="P18" s="6">
        <v>15</v>
      </c>
      <c r="Q18" s="6">
        <v>0</v>
      </c>
      <c r="R18" s="6">
        <v>27</v>
      </c>
      <c r="S18" s="6" t="s">
        <v>23</v>
      </c>
      <c r="T18" s="6">
        <v>2407</v>
      </c>
      <c r="U18" s="7"/>
      <c r="V18" s="6">
        <v>3637</v>
      </c>
      <c r="W18" s="6">
        <v>-22</v>
      </c>
      <c r="X18" s="6">
        <v>3</v>
      </c>
      <c r="Y18" s="6">
        <v>602</v>
      </c>
      <c r="Z18" s="6" t="s">
        <v>23</v>
      </c>
      <c r="AA18" s="6">
        <v>6042</v>
      </c>
      <c r="AF18" s="11"/>
    </row>
    <row r="19" spans="1:32" x14ac:dyDescent="0.3">
      <c r="A19" s="13" t="s">
        <v>497</v>
      </c>
      <c r="B19" s="8" t="s">
        <v>496</v>
      </c>
      <c r="C19" s="9">
        <v>0</v>
      </c>
      <c r="D19" s="9"/>
      <c r="E19" s="9"/>
      <c r="F19" s="6">
        <f>C19/$C$23</f>
        <v>0</v>
      </c>
      <c r="G19" s="6">
        <f>F19^2</f>
        <v>0</v>
      </c>
      <c r="H19" s="9"/>
      <c r="I19" s="9">
        <v>0</v>
      </c>
      <c r="J19" s="9">
        <v>0</v>
      </c>
      <c r="K19" s="9"/>
      <c r="L19" s="9"/>
      <c r="M19" s="9"/>
      <c r="N19" s="10"/>
      <c r="O19" s="9">
        <v>317</v>
      </c>
      <c r="P19" s="9">
        <v>80</v>
      </c>
      <c r="Q19" s="9">
        <v>0</v>
      </c>
      <c r="R19" s="9">
        <v>5</v>
      </c>
      <c r="S19" s="9" t="s">
        <v>23</v>
      </c>
      <c r="T19" s="9">
        <v>63400</v>
      </c>
      <c r="U19" s="10"/>
      <c r="V19" s="9">
        <v>9395</v>
      </c>
      <c r="W19" s="9">
        <v>-1</v>
      </c>
      <c r="X19" s="9">
        <v>3</v>
      </c>
      <c r="Y19" s="9">
        <v>247</v>
      </c>
      <c r="Z19" s="9" t="s">
        <v>23</v>
      </c>
      <c r="AA19" s="9">
        <v>38036</v>
      </c>
      <c r="AF19" s="11"/>
    </row>
    <row r="20" spans="1:32" x14ac:dyDescent="0.3">
      <c r="A20" s="12" t="s">
        <v>495</v>
      </c>
      <c r="B20" s="5" t="s">
        <v>494</v>
      </c>
      <c r="C20" s="6">
        <v>0</v>
      </c>
      <c r="D20" s="6"/>
      <c r="E20" s="6"/>
      <c r="F20" s="6">
        <f>C20/$C$23</f>
        <v>0</v>
      </c>
      <c r="G20" s="6">
        <f>F20^2</f>
        <v>0</v>
      </c>
      <c r="H20" s="6"/>
      <c r="I20" s="6">
        <v>0</v>
      </c>
      <c r="J20" s="6"/>
      <c r="K20" s="6"/>
      <c r="L20" s="6"/>
      <c r="M20" s="6"/>
      <c r="N20" s="7"/>
      <c r="O20" s="6">
        <v>0</v>
      </c>
      <c r="P20" s="6"/>
      <c r="Q20" s="6">
        <v>0</v>
      </c>
      <c r="R20" s="6"/>
      <c r="S20" s="6"/>
      <c r="T20" s="6"/>
      <c r="U20" s="7"/>
      <c r="V20" s="6">
        <v>11</v>
      </c>
      <c r="W20" s="6"/>
      <c r="X20" s="6">
        <v>1</v>
      </c>
      <c r="Y20" s="6">
        <v>0</v>
      </c>
      <c r="Z20" s="6"/>
      <c r="AA20" s="6"/>
      <c r="AF20" s="11"/>
    </row>
    <row r="21" spans="1:32" x14ac:dyDescent="0.3">
      <c r="A21" s="13" t="s">
        <v>493</v>
      </c>
      <c r="B21" s="8" t="s">
        <v>492</v>
      </c>
      <c r="C21" s="9">
        <v>0</v>
      </c>
      <c r="D21" s="9"/>
      <c r="E21" s="9"/>
      <c r="F21" s="6">
        <f>C21/$C$23</f>
        <v>0</v>
      </c>
      <c r="G21" s="6">
        <f>F21^2</f>
        <v>0</v>
      </c>
      <c r="H21" s="9"/>
      <c r="I21" s="9">
        <v>0</v>
      </c>
      <c r="J21" s="9">
        <v>0</v>
      </c>
      <c r="K21" s="9"/>
      <c r="L21" s="9"/>
      <c r="M21" s="9"/>
      <c r="N21" s="10"/>
      <c r="O21" s="9">
        <v>870</v>
      </c>
      <c r="P21" s="9">
        <v>-26</v>
      </c>
      <c r="Q21" s="9">
        <v>10</v>
      </c>
      <c r="R21" s="9">
        <v>9</v>
      </c>
      <c r="S21" s="9" t="s">
        <v>23</v>
      </c>
      <c r="T21" s="9">
        <v>96667</v>
      </c>
      <c r="U21" s="10"/>
      <c r="V21" s="9">
        <v>0</v>
      </c>
      <c r="W21" s="9"/>
      <c r="X21" s="9">
        <v>0</v>
      </c>
      <c r="Y21" s="9"/>
      <c r="Z21" s="9" t="s">
        <v>23</v>
      </c>
      <c r="AA21" s="9"/>
      <c r="AF21" s="11"/>
    </row>
    <row r="22" spans="1:32" x14ac:dyDescent="0.3">
      <c r="A22" s="14" t="s">
        <v>491</v>
      </c>
      <c r="B22" s="15" t="s">
        <v>490</v>
      </c>
      <c r="C22" s="16">
        <v>0</v>
      </c>
      <c r="D22" s="16"/>
      <c r="E22" s="16"/>
      <c r="F22" s="6">
        <f>C22/$C$23</f>
        <v>0</v>
      </c>
      <c r="G22" s="6">
        <f>F22^2</f>
        <v>0</v>
      </c>
      <c r="H22" s="16"/>
      <c r="I22" s="16">
        <v>0</v>
      </c>
      <c r="J22" s="16">
        <v>11</v>
      </c>
      <c r="K22" s="16"/>
      <c r="L22" s="16"/>
      <c r="M22" s="16"/>
      <c r="N22" s="17"/>
      <c r="O22" s="16">
        <v>655</v>
      </c>
      <c r="P22" s="16">
        <v>-6</v>
      </c>
      <c r="Q22" s="16">
        <v>0</v>
      </c>
      <c r="R22" s="16">
        <v>41</v>
      </c>
      <c r="S22" s="16" t="s">
        <v>23</v>
      </c>
      <c r="T22" s="16">
        <v>15976</v>
      </c>
      <c r="U22" s="17"/>
      <c r="V22" s="16">
        <v>26177</v>
      </c>
      <c r="W22" s="16">
        <v>4</v>
      </c>
      <c r="X22" s="16">
        <v>3</v>
      </c>
      <c r="Y22" s="16">
        <v>1794</v>
      </c>
      <c r="Z22" s="16" t="s">
        <v>23</v>
      </c>
      <c r="AA22" s="16">
        <v>14591</v>
      </c>
      <c r="AB22" s="18"/>
      <c r="AC22" s="18"/>
      <c r="AD22" s="18"/>
      <c r="AE22" s="18"/>
      <c r="AF22" s="19"/>
    </row>
    <row r="23" spans="1:32" x14ac:dyDescent="0.3">
      <c r="C23">
        <f>SUM(C12:C22)</f>
        <v>9174</v>
      </c>
      <c r="G23" s="20">
        <f>SUM(G12:G22)</f>
        <v>0.46225004656480534</v>
      </c>
    </row>
    <row r="24" spans="1:32" x14ac:dyDescent="0.3">
      <c r="F24" t="s">
        <v>426</v>
      </c>
      <c r="G24" s="20">
        <f>SQRT(G23)</f>
        <v>0.67988973118058293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://comtrade.un.org/" xr:uid="{0E11BD76-A382-43D1-A6DC-C00EA5D429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9166-CB60-4078-AE74-003DC7B8ABD3}">
  <dimension ref="A1:AF18"/>
  <sheetViews>
    <sheetView topLeftCell="A3" workbookViewId="0">
      <selection activeCell="C25" sqref="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21.5546875" bestFit="1" customWidth="1"/>
    <col min="10" max="10" width="32.5546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32" x14ac:dyDescent="0.3">
      <c r="A2" s="30" t="s">
        <v>524</v>
      </c>
      <c r="B2" s="30"/>
      <c r="C2" s="30"/>
      <c r="D2" s="30"/>
      <c r="E2" s="30"/>
      <c r="F2" s="30"/>
      <c r="G2" s="30"/>
      <c r="H2" s="30"/>
      <c r="I2" s="30"/>
      <c r="J2" s="30"/>
    </row>
    <row r="3" spans="1:32" x14ac:dyDescent="0.3">
      <c r="A3" s="1"/>
    </row>
    <row r="4" spans="1:32" ht="28.8" x14ac:dyDescent="0.3">
      <c r="A4" s="3" t="s">
        <v>2</v>
      </c>
    </row>
    <row r="5" spans="1:32" ht="27.6" x14ac:dyDescent="0.3">
      <c r="A5" s="2" t="s">
        <v>3</v>
      </c>
    </row>
    <row r="6" spans="1:32" x14ac:dyDescent="0.3">
      <c r="A6" s="2" t="s">
        <v>4</v>
      </c>
    </row>
    <row r="7" spans="1:32" x14ac:dyDescent="0.3">
      <c r="A7" s="1"/>
    </row>
    <row r="8" spans="1:32" x14ac:dyDescent="0.3">
      <c r="A8" s="1"/>
    </row>
    <row r="9" spans="1:32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</row>
    <row r="10" spans="1:32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F10" s="11"/>
    </row>
    <row r="11" spans="1:32" x14ac:dyDescent="0.3">
      <c r="A11" s="33"/>
      <c r="B11" s="36"/>
      <c r="C11" s="4" t="s">
        <v>11</v>
      </c>
      <c r="D11" s="4" t="s">
        <v>512</v>
      </c>
      <c r="E11" s="4" t="s">
        <v>429</v>
      </c>
      <c r="F11" s="4" t="s">
        <v>424</v>
      </c>
      <c r="G11" s="4" t="s">
        <v>425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F11" s="11"/>
    </row>
    <row r="12" spans="1:32" x14ac:dyDescent="0.3">
      <c r="A12" s="12" t="s">
        <v>523</v>
      </c>
      <c r="B12" s="43" t="s">
        <v>522</v>
      </c>
      <c r="C12" s="6">
        <v>41955</v>
      </c>
      <c r="D12" s="6">
        <v>0.42</v>
      </c>
      <c r="E12" s="6">
        <f>SQRT(D12)</f>
        <v>0.64807406984078597</v>
      </c>
      <c r="F12" s="6">
        <f>C12/C$17</f>
        <v>0.99476005311077387</v>
      </c>
      <c r="G12" s="6">
        <f>F12^2</f>
        <v>0.98954756326494964</v>
      </c>
      <c r="H12" s="6">
        <v>17</v>
      </c>
      <c r="I12" s="6">
        <v>62</v>
      </c>
      <c r="J12" s="6">
        <v>0</v>
      </c>
      <c r="K12" s="6">
        <v>64638</v>
      </c>
      <c r="L12" s="6" t="s">
        <v>23</v>
      </c>
      <c r="M12" s="6">
        <v>649</v>
      </c>
      <c r="N12" s="7"/>
      <c r="O12" s="6">
        <v>33201</v>
      </c>
      <c r="P12" s="6">
        <v>2</v>
      </c>
      <c r="Q12" s="6">
        <v>2</v>
      </c>
      <c r="R12" s="6">
        <v>21532</v>
      </c>
      <c r="S12" s="6" t="s">
        <v>23</v>
      </c>
      <c r="T12" s="6">
        <v>1542</v>
      </c>
      <c r="U12" s="7"/>
      <c r="V12" s="6">
        <v>67333</v>
      </c>
      <c r="W12" s="6">
        <v>11</v>
      </c>
      <c r="X12" s="6">
        <v>4</v>
      </c>
      <c r="Y12" s="6">
        <v>87739</v>
      </c>
      <c r="Z12" s="6" t="s">
        <v>23</v>
      </c>
      <c r="AA12" s="6">
        <v>767</v>
      </c>
      <c r="AF12" s="11"/>
    </row>
    <row r="13" spans="1:32" ht="21.6" x14ac:dyDescent="0.3">
      <c r="A13" s="13" t="s">
        <v>521</v>
      </c>
      <c r="B13" s="8" t="s">
        <v>520</v>
      </c>
      <c r="C13" s="9">
        <v>144</v>
      </c>
      <c r="D13" s="9">
        <v>0.69</v>
      </c>
      <c r="E13" s="6">
        <f>SQRT(D13)</f>
        <v>0.83066238629180744</v>
      </c>
      <c r="F13" s="6">
        <f>C13/C$17</f>
        <v>3.4142640364188165E-3</v>
      </c>
      <c r="G13" s="6">
        <f>F13^2</f>
        <v>1.1657198910382909E-5</v>
      </c>
      <c r="H13" s="9">
        <v>49</v>
      </c>
      <c r="I13" s="9">
        <v>1</v>
      </c>
      <c r="J13" s="9">
        <v>0</v>
      </c>
      <c r="K13" s="9">
        <v>85</v>
      </c>
      <c r="L13" s="9" t="s">
        <v>23</v>
      </c>
      <c r="M13" s="9">
        <v>1694</v>
      </c>
      <c r="N13" s="10"/>
      <c r="O13" s="9">
        <v>387</v>
      </c>
      <c r="P13" s="9">
        <v>13</v>
      </c>
      <c r="Q13" s="9">
        <v>0</v>
      </c>
      <c r="R13" s="9">
        <v>258</v>
      </c>
      <c r="S13" s="9" t="s">
        <v>23</v>
      </c>
      <c r="T13" s="9">
        <v>1500</v>
      </c>
      <c r="U13" s="10"/>
      <c r="V13" s="9">
        <v>24544</v>
      </c>
      <c r="W13" s="9">
        <v>19</v>
      </c>
      <c r="X13" s="9">
        <v>29</v>
      </c>
      <c r="Y13" s="9">
        <v>29987</v>
      </c>
      <c r="Z13" s="9" t="s">
        <v>23</v>
      </c>
      <c r="AA13" s="9">
        <v>818</v>
      </c>
      <c r="AF13" s="11"/>
    </row>
    <row r="14" spans="1:32" x14ac:dyDescent="0.3">
      <c r="A14" s="12" t="s">
        <v>519</v>
      </c>
      <c r="B14" s="5" t="s">
        <v>518</v>
      </c>
      <c r="C14" s="6">
        <v>71</v>
      </c>
      <c r="D14" s="6">
        <v>0.5</v>
      </c>
      <c r="E14" s="6">
        <f>SQRT(D14)</f>
        <v>0.70710678118654757</v>
      </c>
      <c r="F14" s="6">
        <f>C14/C$17</f>
        <v>1.6834218512898332E-3</v>
      </c>
      <c r="G14" s="6">
        <f>F14^2</f>
        <v>2.8339091294000893E-6</v>
      </c>
      <c r="H14" s="6"/>
      <c r="I14" s="6">
        <v>3</v>
      </c>
      <c r="J14" s="6">
        <v>0</v>
      </c>
      <c r="K14" s="6">
        <v>4</v>
      </c>
      <c r="L14" s="6" t="s">
        <v>23</v>
      </c>
      <c r="M14" s="6">
        <v>17750</v>
      </c>
      <c r="N14" s="7"/>
      <c r="O14" s="6">
        <v>2</v>
      </c>
      <c r="P14" s="6">
        <v>-44</v>
      </c>
      <c r="Q14" s="6">
        <v>0</v>
      </c>
      <c r="R14" s="6">
        <v>2</v>
      </c>
      <c r="S14" s="6" t="s">
        <v>23</v>
      </c>
      <c r="T14" s="6">
        <v>1000</v>
      </c>
      <c r="U14" s="7"/>
      <c r="V14" s="6">
        <v>2285</v>
      </c>
      <c r="W14" s="6">
        <v>22</v>
      </c>
      <c r="X14" s="6">
        <v>4</v>
      </c>
      <c r="Y14" s="6">
        <v>172</v>
      </c>
      <c r="Z14" s="6" t="s">
        <v>23</v>
      </c>
      <c r="AA14" s="6">
        <v>13285</v>
      </c>
      <c r="AF14" s="11"/>
    </row>
    <row r="15" spans="1:32" x14ac:dyDescent="0.3">
      <c r="A15" s="13" t="s">
        <v>517</v>
      </c>
      <c r="B15" s="8" t="s">
        <v>516</v>
      </c>
      <c r="C15" s="9">
        <v>6</v>
      </c>
      <c r="D15" s="9"/>
      <c r="E15" s="9"/>
      <c r="F15" s="6">
        <f>C15/C$17</f>
        <v>1.4226100151745069E-4</v>
      </c>
      <c r="G15" s="6">
        <f>F15^2</f>
        <v>2.0238192552748106E-8</v>
      </c>
      <c r="H15" s="9"/>
      <c r="I15" s="9">
        <v>0</v>
      </c>
      <c r="J15" s="9">
        <v>0</v>
      </c>
      <c r="K15" s="9">
        <v>3</v>
      </c>
      <c r="L15" s="9" t="s">
        <v>23</v>
      </c>
      <c r="M15" s="9">
        <v>2000</v>
      </c>
      <c r="N15" s="10"/>
      <c r="O15" s="9">
        <v>1397</v>
      </c>
      <c r="P15" s="9">
        <v>16</v>
      </c>
      <c r="Q15" s="9">
        <v>1</v>
      </c>
      <c r="R15" s="9">
        <v>16616</v>
      </c>
      <c r="S15" s="9" t="s">
        <v>23</v>
      </c>
      <c r="T15" s="9">
        <v>84</v>
      </c>
      <c r="U15" s="10"/>
      <c r="V15" s="9">
        <v>25547</v>
      </c>
      <c r="W15" s="9">
        <v>12</v>
      </c>
      <c r="X15" s="9">
        <v>11</v>
      </c>
      <c r="Y15" s="9">
        <v>18999</v>
      </c>
      <c r="Z15" s="9" t="s">
        <v>23</v>
      </c>
      <c r="AA15" s="9">
        <v>1345</v>
      </c>
      <c r="AF15" s="11"/>
    </row>
    <row r="16" spans="1:32" x14ac:dyDescent="0.3">
      <c r="A16" s="14" t="s">
        <v>515</v>
      </c>
      <c r="B16" s="15" t="s">
        <v>514</v>
      </c>
      <c r="C16" s="16">
        <v>0</v>
      </c>
      <c r="D16" s="16"/>
      <c r="E16" s="16"/>
      <c r="F16" s="6">
        <f>C16/C$17</f>
        <v>0</v>
      </c>
      <c r="G16" s="6">
        <f>F16^2</f>
        <v>0</v>
      </c>
      <c r="H16" s="16"/>
      <c r="I16" s="16">
        <v>0</v>
      </c>
      <c r="J16" s="16">
        <v>0</v>
      </c>
      <c r="K16" s="16"/>
      <c r="L16" s="16"/>
      <c r="M16" s="16"/>
      <c r="N16" s="17"/>
      <c r="O16" s="16">
        <v>7067</v>
      </c>
      <c r="P16" s="16">
        <v>-12</v>
      </c>
      <c r="Q16" s="16">
        <v>9</v>
      </c>
      <c r="R16" s="16">
        <v>13786</v>
      </c>
      <c r="S16" s="16"/>
      <c r="T16" s="16">
        <v>513</v>
      </c>
      <c r="U16" s="17"/>
      <c r="V16" s="16">
        <v>184</v>
      </c>
      <c r="W16" s="16">
        <v>-22</v>
      </c>
      <c r="X16" s="16">
        <v>0</v>
      </c>
      <c r="Y16" s="16">
        <v>388</v>
      </c>
      <c r="Z16" s="16"/>
      <c r="AA16" s="16">
        <v>474</v>
      </c>
      <c r="AB16" s="18"/>
      <c r="AC16" s="18"/>
      <c r="AD16" s="18"/>
      <c r="AE16" s="18"/>
      <c r="AF16" s="19"/>
    </row>
    <row r="17" spans="3:7" x14ac:dyDescent="0.3">
      <c r="C17">
        <f>SUM(C12:C16)</f>
        <v>42176</v>
      </c>
      <c r="G17" s="20">
        <f>SUM(G12:G16)</f>
        <v>0.98956207461118195</v>
      </c>
    </row>
    <row r="18" spans="3:7" x14ac:dyDescent="0.3">
      <c r="F18" t="s">
        <v>426</v>
      </c>
      <c r="G18" s="20">
        <f>SQRT(G17)</f>
        <v>0.99476734697676017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://comtrade.un.org/" xr:uid="{5FCB924C-5FDB-447C-A7E7-9B64370FFA7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2D75-A7F2-4B7B-919B-083FD797F246}">
  <dimension ref="A1:AF61"/>
  <sheetViews>
    <sheetView workbookViewId="0">
      <selection activeCell="C25" sqref="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21.5546875" bestFit="1" customWidth="1"/>
    <col min="10" max="10" width="32.5546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32" x14ac:dyDescent="0.3">
      <c r="A2" s="30" t="s">
        <v>623</v>
      </c>
      <c r="B2" s="30"/>
      <c r="C2" s="30"/>
      <c r="D2" s="30"/>
      <c r="E2" s="30"/>
      <c r="F2" s="30"/>
      <c r="G2" s="30"/>
      <c r="H2" s="30"/>
      <c r="I2" s="30"/>
      <c r="J2" s="30"/>
    </row>
    <row r="3" spans="1:32" x14ac:dyDescent="0.3">
      <c r="A3" s="1"/>
    </row>
    <row r="4" spans="1:32" ht="28.8" x14ac:dyDescent="0.3">
      <c r="A4" s="3" t="s">
        <v>2</v>
      </c>
    </row>
    <row r="5" spans="1:32" ht="27.6" x14ac:dyDescent="0.3">
      <c r="A5" s="2" t="s">
        <v>3</v>
      </c>
    </row>
    <row r="6" spans="1:32" x14ac:dyDescent="0.3">
      <c r="A6" s="2" t="s">
        <v>4</v>
      </c>
    </row>
    <row r="7" spans="1:32" x14ac:dyDescent="0.3">
      <c r="A7" s="1"/>
    </row>
    <row r="8" spans="1:32" x14ac:dyDescent="0.3">
      <c r="A8" s="1"/>
    </row>
    <row r="9" spans="1:32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</row>
    <row r="10" spans="1:32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F10" s="11"/>
    </row>
    <row r="11" spans="1:32" x14ac:dyDescent="0.3">
      <c r="A11" s="33"/>
      <c r="B11" s="36"/>
      <c r="C11" s="4" t="s">
        <v>11</v>
      </c>
      <c r="D11" s="4" t="s">
        <v>512</v>
      </c>
      <c r="E11" s="4" t="s">
        <v>429</v>
      </c>
      <c r="F11" s="4" t="s">
        <v>424</v>
      </c>
      <c r="G11" s="4" t="s">
        <v>425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F11" s="11"/>
    </row>
    <row r="12" spans="1:32" ht="21.6" x14ac:dyDescent="0.3">
      <c r="A12" s="12" t="s">
        <v>622</v>
      </c>
      <c r="B12" s="43" t="s">
        <v>621</v>
      </c>
      <c r="C12" s="6">
        <v>49977</v>
      </c>
      <c r="D12" s="6">
        <v>0.7</v>
      </c>
      <c r="E12" s="6">
        <f>SQRT(D12)</f>
        <v>0.83666002653407556</v>
      </c>
      <c r="F12" s="6">
        <f>C12/$C$60</f>
        <v>0.75663113910252533</v>
      </c>
      <c r="G12" s="6">
        <f>F12^2</f>
        <v>0.57249068065958508</v>
      </c>
      <c r="H12" s="6">
        <v>5</v>
      </c>
      <c r="I12" s="6">
        <v>82</v>
      </c>
      <c r="J12" s="6">
        <v>1</v>
      </c>
      <c r="K12" s="6">
        <v>24198</v>
      </c>
      <c r="L12" s="6" t="s">
        <v>23</v>
      </c>
      <c r="M12" s="6">
        <v>2065</v>
      </c>
      <c r="N12" s="7"/>
      <c r="O12" s="6">
        <v>1090121</v>
      </c>
      <c r="P12" s="6">
        <v>8</v>
      </c>
      <c r="Q12" s="6">
        <v>86</v>
      </c>
      <c r="R12" s="6">
        <v>0</v>
      </c>
      <c r="S12" s="6" t="s">
        <v>23</v>
      </c>
      <c r="T12" s="6"/>
      <c r="U12" s="7"/>
      <c r="V12" s="6">
        <v>60696</v>
      </c>
      <c r="W12" s="6">
        <v>5</v>
      </c>
      <c r="X12" s="6">
        <v>5</v>
      </c>
      <c r="Y12" s="6">
        <v>29810</v>
      </c>
      <c r="Z12" s="6" t="s">
        <v>23</v>
      </c>
      <c r="AA12" s="6">
        <v>2036</v>
      </c>
      <c r="AF12" s="11"/>
    </row>
    <row r="13" spans="1:32" x14ac:dyDescent="0.3">
      <c r="A13" s="13" t="s">
        <v>620</v>
      </c>
      <c r="B13" s="43" t="s">
        <v>619</v>
      </c>
      <c r="C13" s="9">
        <v>9446</v>
      </c>
      <c r="D13" s="44">
        <v>0.74</v>
      </c>
      <c r="E13" s="6">
        <f>SQRT(D13)</f>
        <v>0.86023252670426265</v>
      </c>
      <c r="F13" s="6">
        <f>C13/$C$60</f>
        <v>0.14300853872706354</v>
      </c>
      <c r="G13" s="6">
        <f>F13^2</f>
        <v>2.0451442148850033E-2</v>
      </c>
      <c r="H13" s="9">
        <v>324</v>
      </c>
      <c r="I13" s="9">
        <v>1</v>
      </c>
      <c r="J13" s="9">
        <v>2</v>
      </c>
      <c r="K13" s="9">
        <v>4083</v>
      </c>
      <c r="L13" s="9" t="s">
        <v>23</v>
      </c>
      <c r="M13" s="9">
        <v>2313</v>
      </c>
      <c r="N13" s="10"/>
      <c r="O13" s="9">
        <v>20448</v>
      </c>
      <c r="P13" s="9">
        <v>192</v>
      </c>
      <c r="Q13" s="9">
        <v>1</v>
      </c>
      <c r="R13" s="9">
        <v>10599</v>
      </c>
      <c r="S13" s="9" t="s">
        <v>23</v>
      </c>
      <c r="T13" s="9">
        <v>1929</v>
      </c>
      <c r="U13" s="10"/>
      <c r="V13" s="9">
        <v>708211</v>
      </c>
      <c r="W13" s="9">
        <v>16</v>
      </c>
      <c r="X13" s="9">
        <v>29</v>
      </c>
      <c r="Y13" s="9">
        <v>401284</v>
      </c>
      <c r="Z13" s="9" t="s">
        <v>23</v>
      </c>
      <c r="AA13" s="9">
        <v>1765</v>
      </c>
      <c r="AF13" s="11"/>
    </row>
    <row r="14" spans="1:32" ht="21.6" x14ac:dyDescent="0.3">
      <c r="A14" s="12" t="s">
        <v>618</v>
      </c>
      <c r="B14" s="43" t="s">
        <v>617</v>
      </c>
      <c r="C14" s="6">
        <v>2770</v>
      </c>
      <c r="D14" s="6">
        <v>0.13</v>
      </c>
      <c r="E14" s="6">
        <f>SQRT(D14)</f>
        <v>0.36055512754639896</v>
      </c>
      <c r="F14" s="6">
        <f>C14/$C$60</f>
        <v>4.1936655968025191E-2</v>
      </c>
      <c r="G14" s="6">
        <f>F14^2</f>
        <v>1.7586831137805028E-3</v>
      </c>
      <c r="H14" s="6">
        <v>627</v>
      </c>
      <c r="I14" s="6">
        <v>7</v>
      </c>
      <c r="J14" s="6">
        <v>6</v>
      </c>
      <c r="K14" s="6">
        <v>1712</v>
      </c>
      <c r="L14" s="6" t="s">
        <v>23</v>
      </c>
      <c r="M14" s="6">
        <v>1618</v>
      </c>
      <c r="N14" s="7"/>
      <c r="O14" s="6">
        <v>46355</v>
      </c>
      <c r="P14" s="6">
        <v>27</v>
      </c>
      <c r="Q14" s="6">
        <v>2</v>
      </c>
      <c r="R14" s="6">
        <v>17725</v>
      </c>
      <c r="S14" s="6" t="s">
        <v>23</v>
      </c>
      <c r="T14" s="6">
        <v>2615</v>
      </c>
      <c r="U14" s="7"/>
      <c r="V14" s="6">
        <v>41553</v>
      </c>
      <c r="W14" s="6">
        <v>20</v>
      </c>
      <c r="X14" s="6">
        <v>2</v>
      </c>
      <c r="Y14" s="6">
        <v>16725</v>
      </c>
      <c r="Z14" s="6" t="s">
        <v>23</v>
      </c>
      <c r="AA14" s="6">
        <v>2484</v>
      </c>
      <c r="AF14" s="11"/>
    </row>
    <row r="15" spans="1:32" ht="21.6" x14ac:dyDescent="0.3">
      <c r="A15" s="13" t="s">
        <v>616</v>
      </c>
      <c r="B15" s="43" t="s">
        <v>615</v>
      </c>
      <c r="C15" s="9">
        <v>1329</v>
      </c>
      <c r="D15" s="9">
        <v>0.08</v>
      </c>
      <c r="E15" s="6">
        <f>SQRT(D15)</f>
        <v>0.28284271247461901</v>
      </c>
      <c r="F15" s="6">
        <f>C15/$C$60</f>
        <v>2.0120511112456854E-2</v>
      </c>
      <c r="G15" s="6">
        <f>F15^2</f>
        <v>4.0483496742649972E-4</v>
      </c>
      <c r="H15" s="9">
        <v>41</v>
      </c>
      <c r="I15" s="9">
        <v>0</v>
      </c>
      <c r="J15" s="9">
        <v>3</v>
      </c>
      <c r="K15" s="9">
        <v>1029</v>
      </c>
      <c r="L15" s="9" t="s">
        <v>23</v>
      </c>
      <c r="M15" s="9">
        <v>1292</v>
      </c>
      <c r="N15" s="10"/>
      <c r="O15" s="9">
        <v>23992</v>
      </c>
      <c r="P15" s="9">
        <v>-8</v>
      </c>
      <c r="Q15" s="9">
        <v>0</v>
      </c>
      <c r="R15" s="9">
        <v>11411</v>
      </c>
      <c r="S15" s="9" t="s">
        <v>23</v>
      </c>
      <c r="T15" s="9">
        <v>2103</v>
      </c>
      <c r="U15" s="10"/>
      <c r="V15" s="9">
        <v>2811016</v>
      </c>
      <c r="W15" s="9">
        <v>33</v>
      </c>
      <c r="X15" s="9">
        <v>23</v>
      </c>
      <c r="Y15" s="9">
        <v>2327624</v>
      </c>
      <c r="Z15" s="9" t="s">
        <v>23</v>
      </c>
      <c r="AA15" s="9">
        <v>1208</v>
      </c>
      <c r="AF15" s="11"/>
    </row>
    <row r="16" spans="1:32" ht="21.6" x14ac:dyDescent="0.3">
      <c r="A16" s="12" t="s">
        <v>614</v>
      </c>
      <c r="B16" s="5" t="s">
        <v>613</v>
      </c>
      <c r="C16" s="6">
        <v>916</v>
      </c>
      <c r="D16" s="9">
        <v>0.15</v>
      </c>
      <c r="E16" s="6">
        <f>SQRT(D16)</f>
        <v>0.3872983346207417</v>
      </c>
      <c r="F16" s="6">
        <f>C16/$C$60</f>
        <v>1.3867861684733241E-2</v>
      </c>
      <c r="G16" s="6">
        <f>F16^2</f>
        <v>1.9231758770689228E-4</v>
      </c>
      <c r="H16" s="6">
        <v>40</v>
      </c>
      <c r="I16" s="6">
        <v>4</v>
      </c>
      <c r="J16" s="6">
        <v>3</v>
      </c>
      <c r="K16" s="6">
        <v>346</v>
      </c>
      <c r="L16" s="6" t="s">
        <v>23</v>
      </c>
      <c r="M16" s="6">
        <v>2647</v>
      </c>
      <c r="N16" s="7"/>
      <c r="O16" s="6">
        <v>32014</v>
      </c>
      <c r="P16" s="6">
        <v>4</v>
      </c>
      <c r="Q16" s="6">
        <v>10</v>
      </c>
      <c r="R16" s="6">
        <v>10287</v>
      </c>
      <c r="S16" s="6" t="s">
        <v>23</v>
      </c>
      <c r="T16" s="6">
        <v>3112</v>
      </c>
      <c r="U16" s="7"/>
      <c r="V16" s="6">
        <v>20958</v>
      </c>
      <c r="W16" s="6">
        <v>21</v>
      </c>
      <c r="X16" s="6">
        <v>5</v>
      </c>
      <c r="Y16" s="6">
        <v>3828</v>
      </c>
      <c r="Z16" s="6" t="s">
        <v>23</v>
      </c>
      <c r="AA16" s="6">
        <v>5475</v>
      </c>
      <c r="AF16" s="11"/>
    </row>
    <row r="17" spans="1:32" ht="21.6" x14ac:dyDescent="0.3">
      <c r="A17" s="13" t="s">
        <v>612</v>
      </c>
      <c r="B17" s="8" t="s">
        <v>611</v>
      </c>
      <c r="C17" s="9">
        <v>616</v>
      </c>
      <c r="D17" s="9">
        <v>0.27</v>
      </c>
      <c r="E17" s="6">
        <f>SQRT(D17)</f>
        <v>0.51961524227066325</v>
      </c>
      <c r="F17" s="6">
        <f>C17/$C$60</f>
        <v>9.3259855871131829E-3</v>
      </c>
      <c r="G17" s="6">
        <f>F17^2</f>
        <v>8.6974007171042824E-5</v>
      </c>
      <c r="H17" s="9">
        <v>173</v>
      </c>
      <c r="I17" s="9">
        <v>30</v>
      </c>
      <c r="J17" s="9">
        <v>0</v>
      </c>
      <c r="K17" s="9">
        <v>50</v>
      </c>
      <c r="L17" s="9" t="s">
        <v>23</v>
      </c>
      <c r="M17" s="9">
        <v>12320</v>
      </c>
      <c r="N17" s="10"/>
      <c r="O17" s="9">
        <v>5244</v>
      </c>
      <c r="P17" s="9">
        <v>35</v>
      </c>
      <c r="Q17" s="9">
        <v>3</v>
      </c>
      <c r="R17" s="9">
        <v>733</v>
      </c>
      <c r="S17" s="9" t="s">
        <v>23</v>
      </c>
      <c r="T17" s="9">
        <v>7154</v>
      </c>
      <c r="U17" s="10"/>
      <c r="V17" s="9">
        <v>2055</v>
      </c>
      <c r="W17" s="9">
        <v>-8</v>
      </c>
      <c r="X17" s="9">
        <v>1</v>
      </c>
      <c r="Y17" s="9">
        <v>194</v>
      </c>
      <c r="Z17" s="9" t="s">
        <v>23</v>
      </c>
      <c r="AA17" s="9">
        <v>10593</v>
      </c>
      <c r="AF17" s="11"/>
    </row>
    <row r="18" spans="1:32" ht="21.6" x14ac:dyDescent="0.3">
      <c r="A18" s="12" t="s">
        <v>610</v>
      </c>
      <c r="B18" s="43" t="s">
        <v>609</v>
      </c>
      <c r="C18" s="6">
        <v>474</v>
      </c>
      <c r="D18" s="6">
        <v>0.13</v>
      </c>
      <c r="E18" s="6">
        <f>SQRT(D18)</f>
        <v>0.36055512754639896</v>
      </c>
      <c r="F18" s="6">
        <f>C18/$C$60</f>
        <v>7.1761642342396898E-3</v>
      </c>
      <c r="G18" s="6">
        <f>F18^2</f>
        <v>5.1497333116780916E-5</v>
      </c>
      <c r="H18" s="6">
        <v>119</v>
      </c>
      <c r="I18" s="6">
        <v>0</v>
      </c>
      <c r="J18" s="6">
        <v>4</v>
      </c>
      <c r="K18" s="6">
        <v>90</v>
      </c>
      <c r="L18" s="6" t="s">
        <v>23</v>
      </c>
      <c r="M18" s="6">
        <v>5267</v>
      </c>
      <c r="N18" s="7"/>
      <c r="O18" s="6">
        <v>82936</v>
      </c>
      <c r="P18" s="6">
        <v>11</v>
      </c>
      <c r="Q18" s="6">
        <v>3</v>
      </c>
      <c r="R18" s="6">
        <v>26075</v>
      </c>
      <c r="S18" s="6" t="s">
        <v>23</v>
      </c>
      <c r="T18" s="6">
        <v>3181</v>
      </c>
      <c r="U18" s="7"/>
      <c r="V18" s="6">
        <v>157315</v>
      </c>
      <c r="W18" s="6">
        <v>7</v>
      </c>
      <c r="X18" s="6">
        <v>5</v>
      </c>
      <c r="Y18" s="6">
        <v>59128</v>
      </c>
      <c r="Z18" s="6" t="s">
        <v>23</v>
      </c>
      <c r="AA18" s="6">
        <v>2661</v>
      </c>
      <c r="AF18" s="11"/>
    </row>
    <row r="19" spans="1:32" ht="21.6" x14ac:dyDescent="0.3">
      <c r="A19" s="13" t="s">
        <v>608</v>
      </c>
      <c r="B19" s="22" t="s">
        <v>607</v>
      </c>
      <c r="C19" s="9">
        <v>154</v>
      </c>
      <c r="D19" s="9"/>
      <c r="E19" s="6">
        <f>SQRT(D19)</f>
        <v>0</v>
      </c>
      <c r="F19" s="6">
        <f>C19/$C$60</f>
        <v>2.3314963967782957E-3</v>
      </c>
      <c r="G19" s="6">
        <f>F19^2</f>
        <v>5.4358754481901765E-6</v>
      </c>
      <c r="H19" s="9">
        <v>-19</v>
      </c>
      <c r="I19" s="9">
        <v>0</v>
      </c>
      <c r="J19" s="9">
        <v>9</v>
      </c>
      <c r="K19" s="9">
        <v>24</v>
      </c>
      <c r="L19" s="9" t="s">
        <v>23</v>
      </c>
      <c r="M19" s="9">
        <v>6417</v>
      </c>
      <c r="N19" s="10"/>
      <c r="O19" s="9">
        <v>6486</v>
      </c>
      <c r="P19" s="9">
        <v>12</v>
      </c>
      <c r="Q19" s="9">
        <v>0</v>
      </c>
      <c r="R19" s="9">
        <v>2027</v>
      </c>
      <c r="S19" s="9" t="s">
        <v>23</v>
      </c>
      <c r="T19" s="9">
        <v>3200</v>
      </c>
      <c r="U19" s="10"/>
      <c r="V19" s="9">
        <v>273014</v>
      </c>
      <c r="W19" s="9">
        <v>14</v>
      </c>
      <c r="X19" s="9">
        <v>4</v>
      </c>
      <c r="Y19" s="9">
        <v>117016</v>
      </c>
      <c r="Z19" s="9" t="s">
        <v>23</v>
      </c>
      <c r="AA19" s="9">
        <v>2333</v>
      </c>
      <c r="AF19" s="11"/>
    </row>
    <row r="20" spans="1:32" ht="21.6" x14ac:dyDescent="0.3">
      <c r="A20" s="12" t="s">
        <v>606</v>
      </c>
      <c r="B20" s="5" t="s">
        <v>605</v>
      </c>
      <c r="C20" s="6">
        <v>111</v>
      </c>
      <c r="D20" s="6">
        <v>0.27</v>
      </c>
      <c r="E20" s="6">
        <f>SQRT(D20)</f>
        <v>0.51961524227066325</v>
      </c>
      <c r="F20" s="6">
        <f>C20/$C$60</f>
        <v>1.680494156119421E-3</v>
      </c>
      <c r="G20" s="6">
        <f>F20^2</f>
        <v>2.8240606087515249E-6</v>
      </c>
      <c r="H20" s="6"/>
      <c r="I20" s="6">
        <v>0</v>
      </c>
      <c r="J20" s="6">
        <v>1</v>
      </c>
      <c r="K20" s="6">
        <v>27</v>
      </c>
      <c r="L20" s="6" t="s">
        <v>23</v>
      </c>
      <c r="M20" s="6">
        <v>4111</v>
      </c>
      <c r="N20" s="7"/>
      <c r="O20" s="6">
        <v>11979</v>
      </c>
      <c r="P20" s="6">
        <v>103</v>
      </c>
      <c r="Q20" s="6">
        <v>2</v>
      </c>
      <c r="R20" s="6">
        <v>4347</v>
      </c>
      <c r="S20" s="6" t="s">
        <v>23</v>
      </c>
      <c r="T20" s="6">
        <v>2756</v>
      </c>
      <c r="U20" s="7"/>
      <c r="V20" s="6">
        <v>71801</v>
      </c>
      <c r="W20" s="6">
        <v>191</v>
      </c>
      <c r="X20" s="6">
        <v>12</v>
      </c>
      <c r="Y20" s="6">
        <v>40019</v>
      </c>
      <c r="Z20" s="6" t="s">
        <v>23</v>
      </c>
      <c r="AA20" s="6">
        <v>1794</v>
      </c>
      <c r="AF20" s="11"/>
    </row>
    <row r="21" spans="1:32" ht="21.6" x14ac:dyDescent="0.3">
      <c r="A21" s="13" t="s">
        <v>604</v>
      </c>
      <c r="B21" s="8" t="s">
        <v>603</v>
      </c>
      <c r="C21" s="9">
        <v>94</v>
      </c>
      <c r="D21" s="9">
        <v>0.64</v>
      </c>
      <c r="E21" s="6">
        <f>SQRT(D21)</f>
        <v>0.8</v>
      </c>
      <c r="F21" s="6">
        <f>C21/$C$60</f>
        <v>1.4231211772542844E-3</v>
      </c>
      <c r="G21" s="6">
        <f>F21^2</f>
        <v>2.0252738851496207E-6</v>
      </c>
      <c r="H21" s="9">
        <v>41</v>
      </c>
      <c r="I21" s="9">
        <v>0</v>
      </c>
      <c r="J21" s="9">
        <v>4</v>
      </c>
      <c r="K21" s="9">
        <v>28</v>
      </c>
      <c r="L21" s="9" t="s">
        <v>23</v>
      </c>
      <c r="M21" s="9">
        <v>3357</v>
      </c>
      <c r="N21" s="10"/>
      <c r="O21" s="9">
        <v>6917</v>
      </c>
      <c r="P21" s="9">
        <v>10</v>
      </c>
      <c r="Q21" s="9">
        <v>3</v>
      </c>
      <c r="R21" s="9">
        <v>2955</v>
      </c>
      <c r="S21" s="9" t="s">
        <v>23</v>
      </c>
      <c r="T21" s="9">
        <v>2341</v>
      </c>
      <c r="U21" s="10"/>
      <c r="V21" s="9">
        <v>102495</v>
      </c>
      <c r="W21" s="9">
        <v>46</v>
      </c>
      <c r="X21" s="9">
        <v>23</v>
      </c>
      <c r="Y21" s="9">
        <v>65025</v>
      </c>
      <c r="Z21" s="9" t="s">
        <v>23</v>
      </c>
      <c r="AA21" s="9">
        <v>1576</v>
      </c>
      <c r="AF21" s="11"/>
    </row>
    <row r="22" spans="1:32" ht="21.6" x14ac:dyDescent="0.3">
      <c r="A22" s="12" t="s">
        <v>602</v>
      </c>
      <c r="B22" s="5" t="s">
        <v>601</v>
      </c>
      <c r="C22" s="6">
        <v>83</v>
      </c>
      <c r="D22" s="6">
        <v>0.33</v>
      </c>
      <c r="E22" s="6">
        <f>SQRT(D22)</f>
        <v>0.57445626465380284</v>
      </c>
      <c r="F22" s="6">
        <f>C22/$C$60</f>
        <v>1.2565857203415492E-3</v>
      </c>
      <c r="G22" s="6">
        <f>F22^2</f>
        <v>1.5790076725662899E-6</v>
      </c>
      <c r="H22" s="6">
        <v>23</v>
      </c>
      <c r="I22" s="6">
        <v>0</v>
      </c>
      <c r="J22" s="6">
        <v>6</v>
      </c>
      <c r="K22" s="6">
        <v>18</v>
      </c>
      <c r="L22" s="6" t="s">
        <v>23</v>
      </c>
      <c r="M22" s="6">
        <v>4611</v>
      </c>
      <c r="N22" s="7"/>
      <c r="O22" s="6">
        <v>104483</v>
      </c>
      <c r="P22" s="6">
        <v>8</v>
      </c>
      <c r="Q22" s="6">
        <v>1</v>
      </c>
      <c r="R22" s="6">
        <v>46636</v>
      </c>
      <c r="S22" s="6" t="s">
        <v>23</v>
      </c>
      <c r="T22" s="6">
        <v>2240</v>
      </c>
      <c r="U22" s="7"/>
      <c r="V22" s="6">
        <v>108341</v>
      </c>
      <c r="W22" s="6">
        <v>12</v>
      </c>
      <c r="X22" s="6">
        <v>2</v>
      </c>
      <c r="Y22" s="6">
        <v>47967</v>
      </c>
      <c r="Z22" s="6" t="s">
        <v>23</v>
      </c>
      <c r="AA22" s="6">
        <v>2259</v>
      </c>
      <c r="AF22" s="11"/>
    </row>
    <row r="23" spans="1:32" ht="21.6" x14ac:dyDescent="0.3">
      <c r="A23" s="13" t="s">
        <v>600</v>
      </c>
      <c r="B23" s="8" t="s">
        <v>599</v>
      </c>
      <c r="C23" s="9">
        <v>63</v>
      </c>
      <c r="D23" s="9">
        <v>0.2</v>
      </c>
      <c r="E23" s="6">
        <f>SQRT(D23)</f>
        <v>0.44721359549995793</v>
      </c>
      <c r="F23" s="6">
        <f>C23/$C$60</f>
        <v>9.5379398050021193E-4</v>
      </c>
      <c r="G23" s="6">
        <f>F23^2</f>
        <v>9.0972295723843861E-7</v>
      </c>
      <c r="H23" s="9"/>
      <c r="I23" s="9">
        <v>0</v>
      </c>
      <c r="J23" s="9">
        <v>4</v>
      </c>
      <c r="K23" s="9">
        <v>49</v>
      </c>
      <c r="L23" s="9" t="s">
        <v>23</v>
      </c>
      <c r="M23" s="9">
        <v>1286</v>
      </c>
      <c r="N23" s="10"/>
      <c r="O23" s="9">
        <v>18514</v>
      </c>
      <c r="P23" s="9">
        <v>33</v>
      </c>
      <c r="Q23" s="9">
        <v>0</v>
      </c>
      <c r="R23" s="9">
        <v>9089</v>
      </c>
      <c r="S23" s="9" t="s">
        <v>23</v>
      </c>
      <c r="T23" s="9">
        <v>2037</v>
      </c>
      <c r="U23" s="10"/>
      <c r="V23" s="9">
        <v>316810</v>
      </c>
      <c r="W23" s="9">
        <v>10</v>
      </c>
      <c r="X23" s="9">
        <v>5</v>
      </c>
      <c r="Y23" s="9">
        <v>180256</v>
      </c>
      <c r="Z23" s="9" t="s">
        <v>23</v>
      </c>
      <c r="AA23" s="9">
        <v>1758</v>
      </c>
      <c r="AF23" s="11"/>
    </row>
    <row r="24" spans="1:32" ht="21.6" x14ac:dyDescent="0.3">
      <c r="A24" s="12" t="s">
        <v>598</v>
      </c>
      <c r="B24" s="5" t="s">
        <v>597</v>
      </c>
      <c r="C24" s="6">
        <v>8</v>
      </c>
      <c r="D24" s="6"/>
      <c r="E24" s="6"/>
      <c r="F24" s="6">
        <f>C24/$C$60</f>
        <v>1.2111669593653485E-4</v>
      </c>
      <c r="G24" s="6">
        <f>F24^2</f>
        <v>1.4669254034583037E-8</v>
      </c>
      <c r="H24" s="6"/>
      <c r="I24" s="6">
        <v>0</v>
      </c>
      <c r="J24" s="6">
        <v>4</v>
      </c>
      <c r="K24" s="6">
        <v>2</v>
      </c>
      <c r="L24" s="6" t="s">
        <v>23</v>
      </c>
      <c r="M24" s="6">
        <v>4000</v>
      </c>
      <c r="N24" s="7"/>
      <c r="O24" s="6">
        <v>11271</v>
      </c>
      <c r="P24" s="6">
        <v>13</v>
      </c>
      <c r="Q24" s="6">
        <v>8</v>
      </c>
      <c r="R24" s="6">
        <v>4784</v>
      </c>
      <c r="S24" s="6" t="s">
        <v>23</v>
      </c>
      <c r="T24" s="6">
        <v>2356</v>
      </c>
      <c r="U24" s="7"/>
      <c r="V24" s="6">
        <v>8311</v>
      </c>
      <c r="W24" s="6">
        <v>10</v>
      </c>
      <c r="X24" s="6">
        <v>8</v>
      </c>
      <c r="Y24" s="6">
        <v>3301</v>
      </c>
      <c r="Z24" s="6" t="s">
        <v>23</v>
      </c>
      <c r="AA24" s="6">
        <v>2518</v>
      </c>
      <c r="AF24" s="11"/>
    </row>
    <row r="25" spans="1:32" ht="21.6" x14ac:dyDescent="0.3">
      <c r="A25" s="13" t="s">
        <v>596</v>
      </c>
      <c r="B25" s="8" t="s">
        <v>595</v>
      </c>
      <c r="C25" s="9">
        <v>3</v>
      </c>
      <c r="D25" s="9"/>
      <c r="E25" s="9"/>
      <c r="F25" s="6">
        <f>C25/$C$60</f>
        <v>4.5418760976200569E-5</v>
      </c>
      <c r="G25" s="6">
        <f>F25^2</f>
        <v>2.0628638486132396E-9</v>
      </c>
      <c r="H25" s="9"/>
      <c r="I25" s="9">
        <v>0</v>
      </c>
      <c r="J25" s="9">
        <v>4</v>
      </c>
      <c r="K25" s="9">
        <v>1</v>
      </c>
      <c r="L25" s="9" t="s">
        <v>23</v>
      </c>
      <c r="M25" s="9">
        <v>3000</v>
      </c>
      <c r="N25" s="10"/>
      <c r="O25" s="9">
        <v>29256</v>
      </c>
      <c r="P25" s="9">
        <v>34</v>
      </c>
      <c r="Q25" s="9">
        <v>1</v>
      </c>
      <c r="R25" s="9">
        <v>14921</v>
      </c>
      <c r="S25" s="9" t="s">
        <v>23</v>
      </c>
      <c r="T25" s="9">
        <v>1961</v>
      </c>
      <c r="U25" s="10"/>
      <c r="V25" s="9">
        <v>23830</v>
      </c>
      <c r="W25" s="9">
        <v>-8</v>
      </c>
      <c r="X25" s="9">
        <v>1</v>
      </c>
      <c r="Y25" s="9">
        <v>17344</v>
      </c>
      <c r="Z25" s="9" t="s">
        <v>23</v>
      </c>
      <c r="AA25" s="9">
        <v>1374</v>
      </c>
      <c r="AF25" s="11"/>
    </row>
    <row r="26" spans="1:32" ht="21.6" x14ac:dyDescent="0.3">
      <c r="A26" s="12" t="s">
        <v>594</v>
      </c>
      <c r="B26" s="5" t="s">
        <v>593</v>
      </c>
      <c r="C26" s="6">
        <v>2</v>
      </c>
      <c r="D26" s="6"/>
      <c r="E26" s="6"/>
      <c r="F26" s="6">
        <f>C26/$C$60</f>
        <v>3.0279173984133713E-5</v>
      </c>
      <c r="G26" s="6">
        <f>F26^2</f>
        <v>9.1682837716143982E-10</v>
      </c>
      <c r="H26" s="6"/>
      <c r="I26" s="6">
        <v>0</v>
      </c>
      <c r="J26" s="6">
        <v>6</v>
      </c>
      <c r="K26" s="6">
        <v>0</v>
      </c>
      <c r="L26" s="6" t="s">
        <v>23</v>
      </c>
      <c r="M26" s="6"/>
      <c r="N26" s="7"/>
      <c r="O26" s="6">
        <v>134</v>
      </c>
      <c r="P26" s="6">
        <v>-20</v>
      </c>
      <c r="Q26" s="6">
        <v>0</v>
      </c>
      <c r="R26" s="6">
        <v>155</v>
      </c>
      <c r="S26" s="6" t="s">
        <v>23</v>
      </c>
      <c r="T26" s="6">
        <v>865</v>
      </c>
      <c r="U26" s="7"/>
      <c r="V26" s="6">
        <v>90965</v>
      </c>
      <c r="W26" s="6">
        <v>28</v>
      </c>
      <c r="X26" s="6">
        <v>3</v>
      </c>
      <c r="Y26" s="6">
        <v>35446</v>
      </c>
      <c r="Z26" s="6" t="s">
        <v>23</v>
      </c>
      <c r="AA26" s="6">
        <v>2566</v>
      </c>
      <c r="AF26" s="11"/>
    </row>
    <row r="27" spans="1:32" ht="21.6" x14ac:dyDescent="0.3">
      <c r="A27" s="13" t="s">
        <v>592</v>
      </c>
      <c r="B27" s="8" t="s">
        <v>591</v>
      </c>
      <c r="C27" s="9">
        <v>2</v>
      </c>
      <c r="D27" s="9" t="s">
        <v>590</v>
      </c>
      <c r="E27" s="9"/>
      <c r="F27" s="6">
        <f>C27/$C$60</f>
        <v>3.0279173984133713E-5</v>
      </c>
      <c r="G27" s="6">
        <f>F27^2</f>
        <v>9.1682837716143982E-10</v>
      </c>
      <c r="H27" s="9"/>
      <c r="I27" s="9">
        <v>0</v>
      </c>
      <c r="J27" s="9">
        <v>4</v>
      </c>
      <c r="K27" s="9">
        <v>0</v>
      </c>
      <c r="L27" s="9" t="s">
        <v>23</v>
      </c>
      <c r="M27" s="9"/>
      <c r="N27" s="10"/>
      <c r="O27" s="9">
        <v>866</v>
      </c>
      <c r="P27" s="9">
        <v>23</v>
      </c>
      <c r="Q27" s="9">
        <v>0</v>
      </c>
      <c r="R27" s="9">
        <v>211</v>
      </c>
      <c r="S27" s="9" t="s">
        <v>23</v>
      </c>
      <c r="T27" s="9">
        <v>4104</v>
      </c>
      <c r="U27" s="10"/>
      <c r="V27" s="9">
        <v>32754</v>
      </c>
      <c r="W27" s="9">
        <v>12</v>
      </c>
      <c r="X27" s="9">
        <v>15</v>
      </c>
      <c r="Y27" s="9">
        <v>17322</v>
      </c>
      <c r="Z27" s="9" t="s">
        <v>23</v>
      </c>
      <c r="AA27" s="9">
        <v>1891</v>
      </c>
      <c r="AF27" s="11"/>
    </row>
    <row r="28" spans="1:32" ht="21.6" x14ac:dyDescent="0.3">
      <c r="A28" s="12" t="s">
        <v>589</v>
      </c>
      <c r="B28" s="5" t="s">
        <v>588</v>
      </c>
      <c r="C28" s="6">
        <v>1</v>
      </c>
      <c r="D28" s="6"/>
      <c r="E28" s="6"/>
      <c r="F28" s="6">
        <f>C28/$C$60</f>
        <v>1.5139586992066856E-5</v>
      </c>
      <c r="G28" s="6">
        <f>F28^2</f>
        <v>2.2920709429035996E-10</v>
      </c>
      <c r="H28" s="6">
        <v>0</v>
      </c>
      <c r="I28" s="6">
        <v>0</v>
      </c>
      <c r="J28" s="6">
        <v>32</v>
      </c>
      <c r="K28" s="6">
        <v>0</v>
      </c>
      <c r="L28" s="6" t="s">
        <v>587</v>
      </c>
      <c r="M28" s="6"/>
      <c r="N28" s="7"/>
      <c r="O28" s="6">
        <v>6</v>
      </c>
      <c r="P28" s="6">
        <v>-47</v>
      </c>
      <c r="Q28" s="6">
        <v>0</v>
      </c>
      <c r="R28" s="6">
        <v>0</v>
      </c>
      <c r="S28" s="6" t="s">
        <v>587</v>
      </c>
      <c r="T28" s="6"/>
      <c r="U28" s="7"/>
      <c r="V28" s="6">
        <v>5530</v>
      </c>
      <c r="W28" s="6">
        <v>-9</v>
      </c>
      <c r="X28" s="6">
        <v>1</v>
      </c>
      <c r="Y28" s="6">
        <v>1511</v>
      </c>
      <c r="Z28" s="6" t="s">
        <v>587</v>
      </c>
      <c r="AA28" s="6">
        <v>3660</v>
      </c>
      <c r="AF28" s="11"/>
    </row>
    <row r="29" spans="1:32" ht="21.6" x14ac:dyDescent="0.3">
      <c r="A29" s="13" t="s">
        <v>586</v>
      </c>
      <c r="B29" s="8" t="s">
        <v>585</v>
      </c>
      <c r="C29" s="9">
        <v>1</v>
      </c>
      <c r="D29" s="9"/>
      <c r="E29" s="9"/>
      <c r="F29" s="6">
        <f>C29/$C$60</f>
        <v>1.5139586992066856E-5</v>
      </c>
      <c r="G29" s="6">
        <f>F29^2</f>
        <v>2.2920709429035996E-10</v>
      </c>
      <c r="H29" s="9"/>
      <c r="I29" s="9">
        <v>0</v>
      </c>
      <c r="J29" s="9">
        <v>3</v>
      </c>
      <c r="K29" s="9">
        <v>1</v>
      </c>
      <c r="L29" s="9" t="s">
        <v>23</v>
      </c>
      <c r="M29" s="9">
        <v>1000</v>
      </c>
      <c r="N29" s="10"/>
      <c r="O29" s="9">
        <v>3229</v>
      </c>
      <c r="P29" s="9">
        <v>205</v>
      </c>
      <c r="Q29" s="9">
        <v>0</v>
      </c>
      <c r="R29" s="9">
        <v>2146</v>
      </c>
      <c r="S29" s="9" t="s">
        <v>23</v>
      </c>
      <c r="T29" s="9">
        <v>1505</v>
      </c>
      <c r="U29" s="10"/>
      <c r="V29" s="9">
        <v>418830</v>
      </c>
      <c r="W29" s="9">
        <v>10</v>
      </c>
      <c r="X29" s="9">
        <v>1</v>
      </c>
      <c r="Y29" s="9">
        <v>278112</v>
      </c>
      <c r="Z29" s="9" t="s">
        <v>23</v>
      </c>
      <c r="AA29" s="9">
        <v>1506</v>
      </c>
      <c r="AF29" s="11"/>
    </row>
    <row r="30" spans="1:32" x14ac:dyDescent="0.3">
      <c r="A30" s="12" t="s">
        <v>584</v>
      </c>
      <c r="B30" s="5" t="s">
        <v>583</v>
      </c>
      <c r="C30" s="6">
        <v>1</v>
      </c>
      <c r="D30" s="6"/>
      <c r="E30" s="6"/>
      <c r="F30" s="6">
        <f>C30/$C$60</f>
        <v>1.5139586992066856E-5</v>
      </c>
      <c r="G30" s="6">
        <f>F30^2</f>
        <v>2.2920709429035996E-10</v>
      </c>
      <c r="H30" s="6"/>
      <c r="I30" s="6">
        <v>0</v>
      </c>
      <c r="J30" s="6">
        <v>2</v>
      </c>
      <c r="K30" s="6">
        <v>0</v>
      </c>
      <c r="L30" s="6" t="s">
        <v>23</v>
      </c>
      <c r="M30" s="6"/>
      <c r="N30" s="7"/>
      <c r="O30" s="6">
        <v>1392</v>
      </c>
      <c r="P30" s="6">
        <v>54</v>
      </c>
      <c r="Q30" s="6">
        <v>0</v>
      </c>
      <c r="R30" s="6">
        <v>1032</v>
      </c>
      <c r="S30" s="6" t="s">
        <v>23</v>
      </c>
      <c r="T30" s="6">
        <v>1349</v>
      </c>
      <c r="U30" s="7"/>
      <c r="V30" s="6">
        <v>563335</v>
      </c>
      <c r="W30" s="6">
        <v>32</v>
      </c>
      <c r="X30" s="6">
        <v>3</v>
      </c>
      <c r="Y30" s="6">
        <v>402104</v>
      </c>
      <c r="Z30" s="6" t="s">
        <v>23</v>
      </c>
      <c r="AA30" s="6">
        <v>1401</v>
      </c>
      <c r="AF30" s="11"/>
    </row>
    <row r="31" spans="1:32" ht="21.6" x14ac:dyDescent="0.3">
      <c r="A31" s="13" t="s">
        <v>582</v>
      </c>
      <c r="B31" s="8" t="s">
        <v>581</v>
      </c>
      <c r="C31" s="9">
        <v>1</v>
      </c>
      <c r="D31" s="9"/>
      <c r="E31" s="9"/>
      <c r="F31" s="6">
        <f>C31/$C$60</f>
        <v>1.5139586992066856E-5</v>
      </c>
      <c r="G31" s="6">
        <f>F31^2</f>
        <v>2.2920709429035996E-10</v>
      </c>
      <c r="H31" s="9"/>
      <c r="I31" s="9">
        <v>0</v>
      </c>
      <c r="J31" s="9">
        <v>4</v>
      </c>
      <c r="K31" s="9">
        <v>1</v>
      </c>
      <c r="L31" s="9" t="s">
        <v>23</v>
      </c>
      <c r="M31" s="9">
        <v>1000</v>
      </c>
      <c r="N31" s="10"/>
      <c r="O31" s="9">
        <v>709</v>
      </c>
      <c r="P31" s="9">
        <v>52</v>
      </c>
      <c r="Q31" s="9">
        <v>0</v>
      </c>
      <c r="R31" s="9">
        <v>339</v>
      </c>
      <c r="S31" s="9" t="s">
        <v>23</v>
      </c>
      <c r="T31" s="9">
        <v>2091</v>
      </c>
      <c r="U31" s="10"/>
      <c r="V31" s="9">
        <v>374321</v>
      </c>
      <c r="W31" s="9">
        <v>15</v>
      </c>
      <c r="X31" s="9">
        <v>6</v>
      </c>
      <c r="Y31" s="9">
        <v>224710</v>
      </c>
      <c r="Z31" s="9" t="s">
        <v>23</v>
      </c>
      <c r="AA31" s="9">
        <v>1666</v>
      </c>
      <c r="AF31" s="11"/>
    </row>
    <row r="32" spans="1:32" x14ac:dyDescent="0.3">
      <c r="A32" s="12" t="s">
        <v>580</v>
      </c>
      <c r="B32" s="5" t="s">
        <v>579</v>
      </c>
      <c r="C32" s="6">
        <v>0</v>
      </c>
      <c r="D32" s="6"/>
      <c r="E32" s="6"/>
      <c r="F32" s="6">
        <f>C32/$C$60</f>
        <v>0</v>
      </c>
      <c r="G32" s="6">
        <f>F32^2</f>
        <v>0</v>
      </c>
      <c r="H32" s="6"/>
      <c r="I32" s="6">
        <v>0</v>
      </c>
      <c r="J32" s="6">
        <v>0</v>
      </c>
      <c r="K32" s="6"/>
      <c r="L32" s="6"/>
      <c r="M32" s="6"/>
      <c r="N32" s="7"/>
      <c r="O32" s="6">
        <v>3066</v>
      </c>
      <c r="P32" s="6">
        <v>-10</v>
      </c>
      <c r="Q32" s="6">
        <v>0</v>
      </c>
      <c r="R32" s="6">
        <v>1195</v>
      </c>
      <c r="S32" s="6" t="s">
        <v>23</v>
      </c>
      <c r="T32" s="6">
        <v>2566</v>
      </c>
      <c r="U32" s="7"/>
      <c r="V32" s="6">
        <v>185065</v>
      </c>
      <c r="W32" s="6">
        <v>29</v>
      </c>
      <c r="X32" s="6">
        <v>10</v>
      </c>
      <c r="Y32" s="6">
        <v>442957</v>
      </c>
      <c r="Z32" s="6" t="s">
        <v>23</v>
      </c>
      <c r="AA32" s="6">
        <v>418</v>
      </c>
      <c r="AF32" s="11"/>
    </row>
    <row r="33" spans="1:32" ht="21.6" x14ac:dyDescent="0.3">
      <c r="A33" s="13" t="s">
        <v>578</v>
      </c>
      <c r="B33" s="8" t="s">
        <v>577</v>
      </c>
      <c r="C33" s="9">
        <v>0</v>
      </c>
      <c r="D33" s="9"/>
      <c r="E33" s="9"/>
      <c r="F33" s="6">
        <f>C33/$C$60</f>
        <v>0</v>
      </c>
      <c r="G33" s="6">
        <f>F33^2</f>
        <v>0</v>
      </c>
      <c r="H33" s="9"/>
      <c r="I33" s="9">
        <v>0</v>
      </c>
      <c r="J33" s="9">
        <v>0</v>
      </c>
      <c r="K33" s="9"/>
      <c r="L33" s="9"/>
      <c r="M33" s="9"/>
      <c r="N33" s="10"/>
      <c r="O33" s="9">
        <v>1761</v>
      </c>
      <c r="P33" s="9">
        <v>2</v>
      </c>
      <c r="Q33" s="9">
        <v>1</v>
      </c>
      <c r="R33" s="9">
        <v>369</v>
      </c>
      <c r="S33" s="9" t="s">
        <v>23</v>
      </c>
      <c r="T33" s="9">
        <v>4772</v>
      </c>
      <c r="U33" s="10"/>
      <c r="V33" s="9">
        <v>434</v>
      </c>
      <c r="W33" s="9">
        <v>-31</v>
      </c>
      <c r="X33" s="9">
        <v>0</v>
      </c>
      <c r="Y33" s="9">
        <v>63</v>
      </c>
      <c r="Z33" s="9" t="s">
        <v>23</v>
      </c>
      <c r="AA33" s="9">
        <v>6889</v>
      </c>
      <c r="AF33" s="11"/>
    </row>
    <row r="34" spans="1:32" ht="21.6" x14ac:dyDescent="0.3">
      <c r="A34" s="12" t="s">
        <v>576</v>
      </c>
      <c r="B34" s="5" t="s">
        <v>575</v>
      </c>
      <c r="C34" s="6">
        <v>0</v>
      </c>
      <c r="D34" s="6"/>
      <c r="E34" s="6"/>
      <c r="F34" s="6">
        <f>C34/$C$60</f>
        <v>0</v>
      </c>
      <c r="G34" s="6">
        <f>F34^2</f>
        <v>0</v>
      </c>
      <c r="H34" s="6"/>
      <c r="I34" s="6">
        <v>0</v>
      </c>
      <c r="J34" s="6">
        <v>52</v>
      </c>
      <c r="K34" s="6"/>
      <c r="L34" s="6"/>
      <c r="M34" s="6"/>
      <c r="N34" s="7"/>
      <c r="O34" s="6">
        <v>104</v>
      </c>
      <c r="P34" s="6">
        <v>31</v>
      </c>
      <c r="Q34" s="6">
        <v>0</v>
      </c>
      <c r="R34" s="6">
        <v>210</v>
      </c>
      <c r="S34" s="6"/>
      <c r="T34" s="6">
        <v>495</v>
      </c>
      <c r="U34" s="7"/>
      <c r="V34" s="6">
        <v>32219</v>
      </c>
      <c r="W34" s="6">
        <v>36</v>
      </c>
      <c r="X34" s="6">
        <v>5</v>
      </c>
      <c r="Y34" s="6">
        <v>48895</v>
      </c>
      <c r="Z34" s="6"/>
      <c r="AA34" s="6">
        <v>659</v>
      </c>
      <c r="AF34" s="11"/>
    </row>
    <row r="35" spans="1:32" x14ac:dyDescent="0.3">
      <c r="A35" s="13" t="s">
        <v>574</v>
      </c>
      <c r="B35" s="8" t="s">
        <v>573</v>
      </c>
      <c r="C35" s="9">
        <v>0</v>
      </c>
      <c r="D35" s="9"/>
      <c r="E35" s="9"/>
      <c r="F35" s="6">
        <f>C35/$C$60</f>
        <v>0</v>
      </c>
      <c r="G35" s="6">
        <f>F35^2</f>
        <v>0</v>
      </c>
      <c r="H35" s="9"/>
      <c r="I35" s="9">
        <v>0</v>
      </c>
      <c r="J35" s="9">
        <v>0</v>
      </c>
      <c r="K35" s="9"/>
      <c r="L35" s="9"/>
      <c r="M35" s="9"/>
      <c r="N35" s="10"/>
      <c r="O35" s="9">
        <v>1527</v>
      </c>
      <c r="P35" s="9"/>
      <c r="Q35" s="9">
        <v>0</v>
      </c>
      <c r="R35" s="9">
        <v>1181</v>
      </c>
      <c r="S35" s="9" t="s">
        <v>23</v>
      </c>
      <c r="T35" s="9">
        <v>1293</v>
      </c>
      <c r="U35" s="10"/>
      <c r="V35" s="9">
        <v>1713502</v>
      </c>
      <c r="W35" s="9">
        <v>5</v>
      </c>
      <c r="X35" s="9">
        <v>10</v>
      </c>
      <c r="Y35" s="9">
        <v>1318729</v>
      </c>
      <c r="Z35" s="9" t="s">
        <v>23</v>
      </c>
      <c r="AA35" s="9">
        <v>1299</v>
      </c>
      <c r="AF35" s="11"/>
    </row>
    <row r="36" spans="1:32" x14ac:dyDescent="0.3">
      <c r="A36" s="12" t="s">
        <v>572</v>
      </c>
      <c r="B36" s="5" t="s">
        <v>571</v>
      </c>
      <c r="C36" s="6">
        <v>0</v>
      </c>
      <c r="D36" s="6"/>
      <c r="E36" s="6"/>
      <c r="F36" s="6">
        <f>C36/$C$60</f>
        <v>0</v>
      </c>
      <c r="G36" s="6">
        <f>F36^2</f>
        <v>0</v>
      </c>
      <c r="H36" s="6"/>
      <c r="I36" s="6">
        <v>0</v>
      </c>
      <c r="J36" s="6">
        <v>1</v>
      </c>
      <c r="K36" s="6"/>
      <c r="L36" s="6"/>
      <c r="M36" s="6"/>
      <c r="N36" s="7"/>
      <c r="O36" s="6">
        <v>147091</v>
      </c>
      <c r="P36" s="6">
        <v>106</v>
      </c>
      <c r="Q36" s="6">
        <v>27</v>
      </c>
      <c r="R36" s="6">
        <v>74310</v>
      </c>
      <c r="S36" s="6"/>
      <c r="T36" s="6">
        <v>1979</v>
      </c>
      <c r="U36" s="7"/>
      <c r="V36" s="6">
        <v>27583</v>
      </c>
      <c r="W36" s="6">
        <v>27</v>
      </c>
      <c r="X36" s="6">
        <v>4</v>
      </c>
      <c r="Y36" s="6">
        <v>14155</v>
      </c>
      <c r="Z36" s="6"/>
      <c r="AA36" s="6">
        <v>1949</v>
      </c>
      <c r="AF36" s="11"/>
    </row>
    <row r="37" spans="1:32" ht="21.6" x14ac:dyDescent="0.3">
      <c r="A37" s="13" t="s">
        <v>570</v>
      </c>
      <c r="B37" s="8" t="s">
        <v>569</v>
      </c>
      <c r="C37" s="9">
        <v>0</v>
      </c>
      <c r="D37" s="9"/>
      <c r="E37" s="9"/>
      <c r="F37" s="6">
        <f>C37/$C$60</f>
        <v>0</v>
      </c>
      <c r="G37" s="6">
        <f>F37^2</f>
        <v>0</v>
      </c>
      <c r="H37" s="9"/>
      <c r="I37" s="9">
        <v>0</v>
      </c>
      <c r="J37" s="9">
        <v>36</v>
      </c>
      <c r="K37" s="9"/>
      <c r="L37" s="9"/>
      <c r="M37" s="9"/>
      <c r="N37" s="10"/>
      <c r="O37" s="9">
        <v>12</v>
      </c>
      <c r="P37" s="9">
        <v>-19</v>
      </c>
      <c r="Q37" s="9">
        <v>0</v>
      </c>
      <c r="R37" s="9">
        <v>1</v>
      </c>
      <c r="S37" s="9" t="s">
        <v>23</v>
      </c>
      <c r="T37" s="9">
        <v>12000</v>
      </c>
      <c r="U37" s="10"/>
      <c r="V37" s="9">
        <v>57129</v>
      </c>
      <c r="W37" s="9">
        <v>2</v>
      </c>
      <c r="X37" s="9">
        <v>1</v>
      </c>
      <c r="Y37" s="9">
        <v>12778</v>
      </c>
      <c r="Z37" s="9" t="s">
        <v>23</v>
      </c>
      <c r="AA37" s="9">
        <v>4471</v>
      </c>
      <c r="AF37" s="11"/>
    </row>
    <row r="38" spans="1:32" ht="21.6" x14ac:dyDescent="0.3">
      <c r="A38" s="12" t="s">
        <v>568</v>
      </c>
      <c r="B38" s="5" t="s">
        <v>567</v>
      </c>
      <c r="C38" s="6">
        <v>0</v>
      </c>
      <c r="D38" s="6"/>
      <c r="E38" s="6"/>
      <c r="F38" s="6">
        <f>C38/$C$60</f>
        <v>0</v>
      </c>
      <c r="G38" s="6">
        <f>F38^2</f>
        <v>0</v>
      </c>
      <c r="H38" s="6"/>
      <c r="I38" s="6">
        <v>0</v>
      </c>
      <c r="J38" s="6">
        <v>35</v>
      </c>
      <c r="K38" s="6"/>
      <c r="L38" s="6"/>
      <c r="M38" s="6"/>
      <c r="N38" s="7"/>
      <c r="O38" s="6">
        <v>201</v>
      </c>
      <c r="P38" s="6">
        <v>6</v>
      </c>
      <c r="Q38" s="6">
        <v>0</v>
      </c>
      <c r="R38" s="6">
        <v>39</v>
      </c>
      <c r="S38" s="6" t="s">
        <v>23</v>
      </c>
      <c r="T38" s="6">
        <v>5154</v>
      </c>
      <c r="U38" s="7"/>
      <c r="V38" s="6">
        <v>49664</v>
      </c>
      <c r="W38" s="6">
        <v>5</v>
      </c>
      <c r="X38" s="6">
        <v>2</v>
      </c>
      <c r="Y38" s="6">
        <v>10960</v>
      </c>
      <c r="Z38" s="6" t="s">
        <v>23</v>
      </c>
      <c r="AA38" s="6">
        <v>4531</v>
      </c>
      <c r="AF38" s="11"/>
    </row>
    <row r="39" spans="1:32" ht="21.6" x14ac:dyDescent="0.3">
      <c r="A39" s="13" t="s">
        <v>566</v>
      </c>
      <c r="B39" s="8" t="s">
        <v>565</v>
      </c>
      <c r="C39" s="9">
        <v>0</v>
      </c>
      <c r="D39" s="9"/>
      <c r="E39" s="9"/>
      <c r="F39" s="6">
        <f>C39/$C$60</f>
        <v>0</v>
      </c>
      <c r="G39" s="6">
        <f>F39^2</f>
        <v>0</v>
      </c>
      <c r="H39" s="9"/>
      <c r="I39" s="9">
        <v>0</v>
      </c>
      <c r="J39" s="9"/>
      <c r="K39" s="9"/>
      <c r="L39" s="9"/>
      <c r="M39" s="9"/>
      <c r="N39" s="10"/>
      <c r="O39" s="9">
        <v>0</v>
      </c>
      <c r="P39" s="9"/>
      <c r="Q39" s="9">
        <v>0</v>
      </c>
      <c r="R39" s="9"/>
      <c r="S39" s="9"/>
      <c r="T39" s="9"/>
      <c r="U39" s="10"/>
      <c r="V39" s="9">
        <v>20827</v>
      </c>
      <c r="W39" s="9">
        <v>4</v>
      </c>
      <c r="X39" s="9">
        <v>9</v>
      </c>
      <c r="Y39" s="9">
        <v>14069</v>
      </c>
      <c r="Z39" s="9"/>
      <c r="AA39" s="9">
        <v>1480</v>
      </c>
      <c r="AF39" s="11"/>
    </row>
    <row r="40" spans="1:32" x14ac:dyDescent="0.3">
      <c r="A40" s="12" t="s">
        <v>564</v>
      </c>
      <c r="B40" s="5" t="s">
        <v>563</v>
      </c>
      <c r="C40" s="6">
        <v>0</v>
      </c>
      <c r="D40" s="6"/>
      <c r="E40" s="6"/>
      <c r="F40" s="6">
        <f>C40/$C$60</f>
        <v>0</v>
      </c>
      <c r="G40" s="6">
        <f>F40^2</f>
        <v>0</v>
      </c>
      <c r="H40" s="6"/>
      <c r="I40" s="6">
        <v>0</v>
      </c>
      <c r="J40" s="6">
        <v>10</v>
      </c>
      <c r="K40" s="6"/>
      <c r="L40" s="6"/>
      <c r="M40" s="6"/>
      <c r="N40" s="7"/>
      <c r="O40" s="6">
        <v>2</v>
      </c>
      <c r="P40" s="6"/>
      <c r="Q40" s="6">
        <v>0</v>
      </c>
      <c r="R40" s="6">
        <v>1</v>
      </c>
      <c r="S40" s="6"/>
      <c r="T40" s="6">
        <v>2000</v>
      </c>
      <c r="U40" s="7"/>
      <c r="V40" s="6">
        <v>65024</v>
      </c>
      <c r="W40" s="6">
        <v>85</v>
      </c>
      <c r="X40" s="6">
        <v>24</v>
      </c>
      <c r="Y40" s="6">
        <v>43949</v>
      </c>
      <c r="Z40" s="6"/>
      <c r="AA40" s="6">
        <v>1480</v>
      </c>
      <c r="AF40" s="11"/>
    </row>
    <row r="41" spans="1:32" x14ac:dyDescent="0.3">
      <c r="A41" s="13" t="s">
        <v>562</v>
      </c>
      <c r="B41" s="8" t="s">
        <v>561</v>
      </c>
      <c r="C41" s="9">
        <v>0</v>
      </c>
      <c r="D41" s="9"/>
      <c r="E41" s="9"/>
      <c r="F41" s="6">
        <f>C41/$C$60</f>
        <v>0</v>
      </c>
      <c r="G41" s="6">
        <f>F41^2</f>
        <v>0</v>
      </c>
      <c r="H41" s="9"/>
      <c r="I41" s="9">
        <v>0</v>
      </c>
      <c r="J41" s="9">
        <v>8</v>
      </c>
      <c r="K41" s="9"/>
      <c r="L41" s="9"/>
      <c r="M41" s="9"/>
      <c r="N41" s="10"/>
      <c r="O41" s="9">
        <v>5</v>
      </c>
      <c r="P41" s="9"/>
      <c r="Q41" s="9">
        <v>0</v>
      </c>
      <c r="R41" s="9">
        <v>0</v>
      </c>
      <c r="S41" s="9"/>
      <c r="T41" s="9"/>
      <c r="U41" s="10"/>
      <c r="V41" s="9">
        <v>68286</v>
      </c>
      <c r="W41" s="9">
        <v>65</v>
      </c>
      <c r="X41" s="9">
        <v>21</v>
      </c>
      <c r="Y41" s="9">
        <v>52862</v>
      </c>
      <c r="Z41" s="9"/>
      <c r="AA41" s="9">
        <v>1292</v>
      </c>
      <c r="AF41" s="11"/>
    </row>
    <row r="42" spans="1:32" ht="21.6" x14ac:dyDescent="0.3">
      <c r="A42" s="12" t="s">
        <v>560</v>
      </c>
      <c r="B42" s="5" t="s">
        <v>559</v>
      </c>
      <c r="C42" s="6">
        <v>0</v>
      </c>
      <c r="D42" s="6"/>
      <c r="E42" s="6"/>
      <c r="F42" s="6">
        <f>C42/$C$60</f>
        <v>0</v>
      </c>
      <c r="G42" s="6">
        <f>F42^2</f>
        <v>0</v>
      </c>
      <c r="H42" s="6"/>
      <c r="I42" s="6">
        <v>0</v>
      </c>
      <c r="J42" s="6">
        <v>0</v>
      </c>
      <c r="K42" s="6"/>
      <c r="L42" s="6"/>
      <c r="M42" s="6"/>
      <c r="N42" s="7"/>
      <c r="O42" s="6">
        <v>97179</v>
      </c>
      <c r="P42" s="6">
        <v>50</v>
      </c>
      <c r="Q42" s="6">
        <v>4</v>
      </c>
      <c r="R42" s="6">
        <v>76910</v>
      </c>
      <c r="S42" s="6"/>
      <c r="T42" s="6">
        <v>1264</v>
      </c>
      <c r="U42" s="7"/>
      <c r="V42" s="6">
        <v>102582</v>
      </c>
      <c r="W42" s="6">
        <v>41</v>
      </c>
      <c r="X42" s="6">
        <v>6</v>
      </c>
      <c r="Y42" s="6">
        <v>81481</v>
      </c>
      <c r="Z42" s="6"/>
      <c r="AA42" s="6">
        <v>1259</v>
      </c>
      <c r="AF42" s="11"/>
    </row>
    <row r="43" spans="1:32" ht="21.6" x14ac:dyDescent="0.3">
      <c r="A43" s="13" t="s">
        <v>558</v>
      </c>
      <c r="B43" s="8" t="s">
        <v>557</v>
      </c>
      <c r="C43" s="9">
        <v>0</v>
      </c>
      <c r="D43" s="9"/>
      <c r="E43" s="9"/>
      <c r="F43" s="6">
        <f>C43/$C$60</f>
        <v>0</v>
      </c>
      <c r="G43" s="6">
        <f>F43^2</f>
        <v>0</v>
      </c>
      <c r="H43" s="9"/>
      <c r="I43" s="9">
        <v>0</v>
      </c>
      <c r="J43" s="9">
        <v>0</v>
      </c>
      <c r="K43" s="9"/>
      <c r="L43" s="9"/>
      <c r="M43" s="9"/>
      <c r="N43" s="10"/>
      <c r="O43" s="9">
        <v>93</v>
      </c>
      <c r="P43" s="9">
        <v>-3</v>
      </c>
      <c r="Q43" s="9">
        <v>0</v>
      </c>
      <c r="R43" s="9">
        <v>82</v>
      </c>
      <c r="S43" s="9"/>
      <c r="T43" s="9">
        <v>1134</v>
      </c>
      <c r="U43" s="10"/>
      <c r="V43" s="9">
        <v>12735</v>
      </c>
      <c r="W43" s="9">
        <v>25</v>
      </c>
      <c r="X43" s="9">
        <v>1</v>
      </c>
      <c r="Y43" s="9">
        <v>9571</v>
      </c>
      <c r="Z43" s="9"/>
      <c r="AA43" s="9">
        <v>1331</v>
      </c>
      <c r="AF43" s="11"/>
    </row>
    <row r="44" spans="1:32" ht="21.6" x14ac:dyDescent="0.3">
      <c r="A44" s="12" t="s">
        <v>556</v>
      </c>
      <c r="B44" s="5" t="s">
        <v>555</v>
      </c>
      <c r="C44" s="6">
        <v>0</v>
      </c>
      <c r="D44" s="6"/>
      <c r="E44" s="6"/>
      <c r="F44" s="6">
        <f>C44/$C$60</f>
        <v>0</v>
      </c>
      <c r="G44" s="6">
        <f>F44^2</f>
        <v>0</v>
      </c>
      <c r="H44" s="6"/>
      <c r="I44" s="6">
        <v>0</v>
      </c>
      <c r="J44" s="6"/>
      <c r="K44" s="6"/>
      <c r="L44" s="6"/>
      <c r="M44" s="6"/>
      <c r="N44" s="7"/>
      <c r="O44" s="6">
        <v>0</v>
      </c>
      <c r="P44" s="6"/>
      <c r="Q44" s="6">
        <v>0</v>
      </c>
      <c r="R44" s="6"/>
      <c r="S44" s="6"/>
      <c r="T44" s="6"/>
      <c r="U44" s="7"/>
      <c r="V44" s="6">
        <v>29414</v>
      </c>
      <c r="W44" s="6">
        <v>92</v>
      </c>
      <c r="X44" s="6">
        <v>31</v>
      </c>
      <c r="Y44" s="6">
        <v>17564</v>
      </c>
      <c r="Z44" s="6"/>
      <c r="AA44" s="6">
        <v>1675</v>
      </c>
      <c r="AF44" s="11"/>
    </row>
    <row r="45" spans="1:32" ht="21.6" x14ac:dyDescent="0.3">
      <c r="A45" s="13" t="s">
        <v>554</v>
      </c>
      <c r="B45" s="8" t="s">
        <v>553</v>
      </c>
      <c r="C45" s="9">
        <v>0</v>
      </c>
      <c r="D45" s="9"/>
      <c r="E45" s="9"/>
      <c r="F45" s="6">
        <f>C45/$C$60</f>
        <v>0</v>
      </c>
      <c r="G45" s="6">
        <f>F45^2</f>
        <v>0</v>
      </c>
      <c r="H45" s="9"/>
      <c r="I45" s="9">
        <v>0</v>
      </c>
      <c r="J45" s="9">
        <v>0</v>
      </c>
      <c r="K45" s="9"/>
      <c r="L45" s="9"/>
      <c r="M45" s="9"/>
      <c r="N45" s="10"/>
      <c r="O45" s="9">
        <v>21</v>
      </c>
      <c r="P45" s="9">
        <v>-12</v>
      </c>
      <c r="Q45" s="9">
        <v>0</v>
      </c>
      <c r="R45" s="9">
        <v>2</v>
      </c>
      <c r="S45" s="9" t="s">
        <v>23</v>
      </c>
      <c r="T45" s="9">
        <v>10500</v>
      </c>
      <c r="U45" s="10"/>
      <c r="V45" s="9">
        <v>2442</v>
      </c>
      <c r="W45" s="9">
        <v>53</v>
      </c>
      <c r="X45" s="9">
        <v>2</v>
      </c>
      <c r="Y45" s="9">
        <v>398</v>
      </c>
      <c r="Z45" s="9" t="s">
        <v>23</v>
      </c>
      <c r="AA45" s="9">
        <v>6136</v>
      </c>
      <c r="AF45" s="11"/>
    </row>
    <row r="46" spans="1:32" ht="21.6" x14ac:dyDescent="0.3">
      <c r="A46" s="12" t="s">
        <v>552</v>
      </c>
      <c r="B46" s="5" t="s">
        <v>551</v>
      </c>
      <c r="C46" s="6">
        <v>0</v>
      </c>
      <c r="D46" s="6"/>
      <c r="E46" s="6"/>
      <c r="F46" s="6">
        <f>C46/$C$60</f>
        <v>0</v>
      </c>
      <c r="G46" s="6">
        <f>F46^2</f>
        <v>0</v>
      </c>
      <c r="H46" s="6"/>
      <c r="I46" s="6">
        <v>0</v>
      </c>
      <c r="J46" s="6">
        <v>5</v>
      </c>
      <c r="K46" s="6"/>
      <c r="L46" s="6"/>
      <c r="M46" s="6"/>
      <c r="N46" s="7"/>
      <c r="O46" s="6">
        <v>75413</v>
      </c>
      <c r="P46" s="6">
        <v>34</v>
      </c>
      <c r="Q46" s="6">
        <v>3</v>
      </c>
      <c r="R46" s="6">
        <v>27775</v>
      </c>
      <c r="S46" s="6" t="s">
        <v>23</v>
      </c>
      <c r="T46" s="6">
        <v>2715</v>
      </c>
      <c r="U46" s="7"/>
      <c r="V46" s="6">
        <v>65148</v>
      </c>
      <c r="W46" s="6">
        <v>11</v>
      </c>
      <c r="X46" s="6">
        <v>2</v>
      </c>
      <c r="Y46" s="6">
        <v>20602</v>
      </c>
      <c r="Z46" s="6" t="s">
        <v>23</v>
      </c>
      <c r="AA46" s="6">
        <v>3162</v>
      </c>
      <c r="AF46" s="11"/>
    </row>
    <row r="47" spans="1:32" ht="21.6" x14ac:dyDescent="0.3">
      <c r="A47" s="13" t="s">
        <v>550</v>
      </c>
      <c r="B47" s="8" t="s">
        <v>549</v>
      </c>
      <c r="C47" s="9">
        <v>0</v>
      </c>
      <c r="D47" s="9"/>
      <c r="E47" s="9"/>
      <c r="F47" s="6">
        <f>C47/$C$60</f>
        <v>0</v>
      </c>
      <c r="G47" s="6">
        <f>F47^2</f>
        <v>0</v>
      </c>
      <c r="H47" s="9"/>
      <c r="I47" s="9">
        <v>0</v>
      </c>
      <c r="J47" s="9">
        <v>6</v>
      </c>
      <c r="K47" s="9"/>
      <c r="L47" s="9"/>
      <c r="M47" s="9"/>
      <c r="N47" s="10"/>
      <c r="O47" s="9">
        <v>2</v>
      </c>
      <c r="P47" s="9"/>
      <c r="Q47" s="9">
        <v>0</v>
      </c>
      <c r="R47" s="9">
        <v>1</v>
      </c>
      <c r="S47" s="9"/>
      <c r="T47" s="9">
        <v>2000</v>
      </c>
      <c r="U47" s="10"/>
      <c r="V47" s="9">
        <v>0</v>
      </c>
      <c r="W47" s="9"/>
      <c r="X47" s="9">
        <v>0</v>
      </c>
      <c r="Y47" s="9"/>
      <c r="Z47" s="9"/>
      <c r="AA47" s="9"/>
      <c r="AF47" s="11"/>
    </row>
    <row r="48" spans="1:32" ht="21.6" x14ac:dyDescent="0.3">
      <c r="A48" s="12" t="s">
        <v>548</v>
      </c>
      <c r="B48" s="5" t="s">
        <v>547</v>
      </c>
      <c r="C48" s="6">
        <v>0</v>
      </c>
      <c r="D48" s="6"/>
      <c r="E48" s="6"/>
      <c r="F48" s="6">
        <f>C48/$C$60</f>
        <v>0</v>
      </c>
      <c r="G48" s="6">
        <f>F48^2</f>
        <v>0</v>
      </c>
      <c r="H48" s="6"/>
      <c r="I48" s="6">
        <v>0</v>
      </c>
      <c r="J48" s="6">
        <v>0</v>
      </c>
      <c r="K48" s="6"/>
      <c r="L48" s="6"/>
      <c r="M48" s="6"/>
      <c r="N48" s="7"/>
      <c r="O48" s="6">
        <v>6904</v>
      </c>
      <c r="P48" s="6">
        <v>43</v>
      </c>
      <c r="Q48" s="6">
        <v>3</v>
      </c>
      <c r="R48" s="6">
        <v>902</v>
      </c>
      <c r="S48" s="6" t="s">
        <v>23</v>
      </c>
      <c r="T48" s="6">
        <v>7654</v>
      </c>
      <c r="U48" s="7"/>
      <c r="V48" s="6">
        <v>14333</v>
      </c>
      <c r="W48" s="6">
        <v>16</v>
      </c>
      <c r="X48" s="6">
        <v>5</v>
      </c>
      <c r="Y48" s="6">
        <v>1101</v>
      </c>
      <c r="Z48" s="6" t="s">
        <v>23</v>
      </c>
      <c r="AA48" s="6">
        <v>13018</v>
      </c>
      <c r="AF48" s="11"/>
    </row>
    <row r="49" spans="1:32" ht="21.6" x14ac:dyDescent="0.3">
      <c r="A49" s="13" t="s">
        <v>546</v>
      </c>
      <c r="B49" s="8" t="s">
        <v>545</v>
      </c>
      <c r="C49" s="9">
        <v>0</v>
      </c>
      <c r="D49" s="9"/>
      <c r="E49" s="9"/>
      <c r="F49" s="6">
        <f>C49/$C$60</f>
        <v>0</v>
      </c>
      <c r="G49" s="6">
        <f>F49^2</f>
        <v>0</v>
      </c>
      <c r="H49" s="9"/>
      <c r="I49" s="9">
        <v>0</v>
      </c>
      <c r="J49" s="9">
        <v>0</v>
      </c>
      <c r="K49" s="9"/>
      <c r="L49" s="9"/>
      <c r="M49" s="9"/>
      <c r="N49" s="10"/>
      <c r="O49" s="9">
        <v>3</v>
      </c>
      <c r="P49" s="9"/>
      <c r="Q49" s="9">
        <v>0</v>
      </c>
      <c r="R49" s="9">
        <v>0</v>
      </c>
      <c r="S49" s="9"/>
      <c r="T49" s="9"/>
      <c r="U49" s="10"/>
      <c r="V49" s="9">
        <v>383103</v>
      </c>
      <c r="W49" s="9">
        <v>49</v>
      </c>
      <c r="X49" s="9">
        <v>47</v>
      </c>
      <c r="Y49" s="9">
        <v>252841</v>
      </c>
      <c r="Z49" s="9"/>
      <c r="AA49" s="9">
        <v>1515</v>
      </c>
      <c r="AF49" s="11"/>
    </row>
    <row r="50" spans="1:32" x14ac:dyDescent="0.3">
      <c r="A50" s="12" t="s">
        <v>544</v>
      </c>
      <c r="B50" s="5" t="s">
        <v>543</v>
      </c>
      <c r="C50" s="6">
        <v>0</v>
      </c>
      <c r="D50" s="6"/>
      <c r="E50" s="6"/>
      <c r="F50" s="6">
        <f>C50/$C$60</f>
        <v>0</v>
      </c>
      <c r="G50" s="6">
        <f>F50^2</f>
        <v>0</v>
      </c>
      <c r="H50" s="6"/>
      <c r="I50" s="6">
        <v>0</v>
      </c>
      <c r="J50" s="6">
        <v>1</v>
      </c>
      <c r="K50" s="6"/>
      <c r="L50" s="6"/>
      <c r="M50" s="6"/>
      <c r="N50" s="7"/>
      <c r="O50" s="6">
        <v>136</v>
      </c>
      <c r="P50" s="6">
        <v>22</v>
      </c>
      <c r="Q50" s="6">
        <v>0</v>
      </c>
      <c r="R50" s="6">
        <v>81</v>
      </c>
      <c r="S50" s="6" t="s">
        <v>23</v>
      </c>
      <c r="T50" s="6">
        <v>1679</v>
      </c>
      <c r="U50" s="7"/>
      <c r="V50" s="6">
        <v>121296</v>
      </c>
      <c r="W50" s="6">
        <v>10</v>
      </c>
      <c r="X50" s="6">
        <v>1</v>
      </c>
      <c r="Y50" s="6">
        <v>82159</v>
      </c>
      <c r="Z50" s="6" t="s">
        <v>23</v>
      </c>
      <c r="AA50" s="6">
        <v>1476</v>
      </c>
      <c r="AF50" s="11"/>
    </row>
    <row r="51" spans="1:32" x14ac:dyDescent="0.3">
      <c r="A51" s="13" t="s">
        <v>542</v>
      </c>
      <c r="B51" s="8" t="s">
        <v>541</v>
      </c>
      <c r="C51" s="9">
        <v>0</v>
      </c>
      <c r="D51" s="9"/>
      <c r="E51" s="9"/>
      <c r="F51" s="6">
        <f>C51/$C$60</f>
        <v>0</v>
      </c>
      <c r="G51" s="6">
        <f>F51^2</f>
        <v>0</v>
      </c>
      <c r="H51" s="9"/>
      <c r="I51" s="9">
        <v>0</v>
      </c>
      <c r="J51" s="9">
        <v>1</v>
      </c>
      <c r="K51" s="9"/>
      <c r="L51" s="9"/>
      <c r="M51" s="9"/>
      <c r="N51" s="10"/>
      <c r="O51" s="9">
        <v>0</v>
      </c>
      <c r="P51" s="9"/>
      <c r="Q51" s="9">
        <v>0</v>
      </c>
      <c r="R51" s="9"/>
      <c r="S51" s="9" t="s">
        <v>23</v>
      </c>
      <c r="T51" s="9"/>
      <c r="U51" s="10"/>
      <c r="V51" s="9">
        <v>4168</v>
      </c>
      <c r="W51" s="9">
        <v>13</v>
      </c>
      <c r="X51" s="9">
        <v>1</v>
      </c>
      <c r="Y51" s="9">
        <v>3128</v>
      </c>
      <c r="Z51" s="9" t="s">
        <v>23</v>
      </c>
      <c r="AA51" s="9">
        <v>1332</v>
      </c>
      <c r="AF51" s="11"/>
    </row>
    <row r="52" spans="1:32" ht="21.6" x14ac:dyDescent="0.3">
      <c r="A52" s="12" t="s">
        <v>540</v>
      </c>
      <c r="B52" s="5" t="s">
        <v>539</v>
      </c>
      <c r="C52" s="6">
        <v>0</v>
      </c>
      <c r="D52" s="6"/>
      <c r="E52" s="6"/>
      <c r="F52" s="6">
        <f>C52/$C$60</f>
        <v>0</v>
      </c>
      <c r="G52" s="6">
        <f>F52^2</f>
        <v>0</v>
      </c>
      <c r="H52" s="6"/>
      <c r="I52" s="6">
        <v>0</v>
      </c>
      <c r="J52" s="6">
        <v>4</v>
      </c>
      <c r="K52" s="6"/>
      <c r="L52" s="6"/>
      <c r="M52" s="6"/>
      <c r="N52" s="7"/>
      <c r="O52" s="6">
        <v>286</v>
      </c>
      <c r="P52" s="6">
        <v>40</v>
      </c>
      <c r="Q52" s="6">
        <v>0</v>
      </c>
      <c r="R52" s="6">
        <v>51</v>
      </c>
      <c r="S52" s="6" t="s">
        <v>23</v>
      </c>
      <c r="T52" s="6">
        <v>5608</v>
      </c>
      <c r="U52" s="7"/>
      <c r="V52" s="6">
        <v>2985</v>
      </c>
      <c r="W52" s="6">
        <v>-26</v>
      </c>
      <c r="X52" s="6">
        <v>0</v>
      </c>
      <c r="Y52" s="6">
        <v>1494</v>
      </c>
      <c r="Z52" s="6" t="s">
        <v>23</v>
      </c>
      <c r="AA52" s="6">
        <v>1998</v>
      </c>
      <c r="AF52" s="11"/>
    </row>
    <row r="53" spans="1:32" x14ac:dyDescent="0.3">
      <c r="A53" s="13" t="s">
        <v>538</v>
      </c>
      <c r="B53" s="8" t="s">
        <v>537</v>
      </c>
      <c r="C53" s="9">
        <v>0</v>
      </c>
      <c r="D53" s="9"/>
      <c r="E53" s="9"/>
      <c r="F53" s="6">
        <f>C53/$C$60</f>
        <v>0</v>
      </c>
      <c r="G53" s="6">
        <f>F53^2</f>
        <v>0</v>
      </c>
      <c r="H53" s="9"/>
      <c r="I53" s="9">
        <v>0</v>
      </c>
      <c r="J53" s="9">
        <v>13</v>
      </c>
      <c r="K53" s="9"/>
      <c r="L53" s="9"/>
      <c r="M53" s="9"/>
      <c r="N53" s="10"/>
      <c r="O53" s="9">
        <v>657</v>
      </c>
      <c r="P53" s="9">
        <v>9</v>
      </c>
      <c r="Q53" s="9">
        <v>0</v>
      </c>
      <c r="R53" s="9">
        <v>249</v>
      </c>
      <c r="S53" s="9" t="s">
        <v>23</v>
      </c>
      <c r="T53" s="9">
        <v>2639</v>
      </c>
      <c r="U53" s="10"/>
      <c r="V53" s="9">
        <v>122790</v>
      </c>
      <c r="W53" s="9">
        <v>38</v>
      </c>
      <c r="X53" s="9">
        <v>5</v>
      </c>
      <c r="Y53" s="9">
        <v>71225</v>
      </c>
      <c r="Z53" s="9" t="s">
        <v>23</v>
      </c>
      <c r="AA53" s="9">
        <v>1724</v>
      </c>
      <c r="AF53" s="11"/>
    </row>
    <row r="54" spans="1:32" ht="21.6" x14ac:dyDescent="0.3">
      <c r="A54" s="12" t="s">
        <v>536</v>
      </c>
      <c r="B54" s="5" t="s">
        <v>535</v>
      </c>
      <c r="C54" s="6">
        <v>0</v>
      </c>
      <c r="D54" s="6"/>
      <c r="E54" s="6"/>
      <c r="F54" s="6">
        <f>C54/$C$60</f>
        <v>0</v>
      </c>
      <c r="G54" s="6">
        <f>F54^2</f>
        <v>0</v>
      </c>
      <c r="H54" s="6"/>
      <c r="I54" s="6">
        <v>0</v>
      </c>
      <c r="J54" s="6"/>
      <c r="K54" s="6"/>
      <c r="L54" s="6"/>
      <c r="M54" s="6"/>
      <c r="N54" s="7"/>
      <c r="O54" s="6">
        <v>0</v>
      </c>
      <c r="P54" s="6"/>
      <c r="Q54" s="6">
        <v>0</v>
      </c>
      <c r="R54" s="6"/>
      <c r="S54" s="6"/>
      <c r="T54" s="6"/>
      <c r="U54" s="7"/>
      <c r="V54" s="6">
        <v>15540</v>
      </c>
      <c r="W54" s="6">
        <v>14</v>
      </c>
      <c r="X54" s="6">
        <v>4</v>
      </c>
      <c r="Y54" s="6">
        <v>4562</v>
      </c>
      <c r="Z54" s="6"/>
      <c r="AA54" s="6">
        <v>3406</v>
      </c>
      <c r="AF54" s="11"/>
    </row>
    <row r="55" spans="1:32" ht="21.6" x14ac:dyDescent="0.3">
      <c r="A55" s="13" t="s">
        <v>534</v>
      </c>
      <c r="B55" s="8" t="s">
        <v>533</v>
      </c>
      <c r="C55" s="9">
        <v>0</v>
      </c>
      <c r="D55" s="9"/>
      <c r="E55" s="9"/>
      <c r="F55" s="6">
        <f>C55/$C$60</f>
        <v>0</v>
      </c>
      <c r="G55" s="6">
        <f>F55^2</f>
        <v>0</v>
      </c>
      <c r="H55" s="9"/>
      <c r="I55" s="9">
        <v>0</v>
      </c>
      <c r="J55" s="9">
        <v>1</v>
      </c>
      <c r="K55" s="9"/>
      <c r="L55" s="9"/>
      <c r="M55" s="9"/>
      <c r="N55" s="10"/>
      <c r="O55" s="9">
        <v>105</v>
      </c>
      <c r="P55" s="9">
        <v>103</v>
      </c>
      <c r="Q55" s="9">
        <v>0</v>
      </c>
      <c r="R55" s="9">
        <v>25</v>
      </c>
      <c r="S55" s="9" t="s">
        <v>23</v>
      </c>
      <c r="T55" s="9">
        <v>4200</v>
      </c>
      <c r="U55" s="10"/>
      <c r="V55" s="9">
        <v>686034</v>
      </c>
      <c r="W55" s="9">
        <v>22</v>
      </c>
      <c r="X55" s="9">
        <v>10</v>
      </c>
      <c r="Y55" s="9">
        <v>490497</v>
      </c>
      <c r="Z55" s="9" t="s">
        <v>23</v>
      </c>
      <c r="AA55" s="9">
        <v>1399</v>
      </c>
      <c r="AF55" s="11"/>
    </row>
    <row r="56" spans="1:32" x14ac:dyDescent="0.3">
      <c r="A56" s="12" t="s">
        <v>532</v>
      </c>
      <c r="B56" s="5" t="s">
        <v>531</v>
      </c>
      <c r="C56" s="6">
        <v>0</v>
      </c>
      <c r="D56" s="6"/>
      <c r="E56" s="6"/>
      <c r="F56" s="6">
        <f>C56/$C$60</f>
        <v>0</v>
      </c>
      <c r="G56" s="6">
        <f>F56^2</f>
        <v>0</v>
      </c>
      <c r="H56" s="6"/>
      <c r="I56" s="6">
        <v>0</v>
      </c>
      <c r="J56" s="6">
        <v>0</v>
      </c>
      <c r="K56" s="6"/>
      <c r="L56" s="6"/>
      <c r="M56" s="6"/>
      <c r="N56" s="7"/>
      <c r="O56" s="6">
        <v>96</v>
      </c>
      <c r="P56" s="6">
        <v>88</v>
      </c>
      <c r="Q56" s="6">
        <v>0</v>
      </c>
      <c r="R56" s="6">
        <v>33</v>
      </c>
      <c r="S56" s="6" t="s">
        <v>23</v>
      </c>
      <c r="T56" s="6">
        <v>2909</v>
      </c>
      <c r="U56" s="7"/>
      <c r="V56" s="6">
        <v>13270</v>
      </c>
      <c r="W56" s="6">
        <v>-3</v>
      </c>
      <c r="X56" s="6">
        <v>6</v>
      </c>
      <c r="Y56" s="6">
        <v>5103</v>
      </c>
      <c r="Z56" s="6" t="s">
        <v>23</v>
      </c>
      <c r="AA56" s="6">
        <v>2600</v>
      </c>
      <c r="AF56" s="11"/>
    </row>
    <row r="57" spans="1:32" x14ac:dyDescent="0.3">
      <c r="A57" s="13" t="s">
        <v>530</v>
      </c>
      <c r="B57" s="8" t="s">
        <v>529</v>
      </c>
      <c r="C57" s="9">
        <v>0</v>
      </c>
      <c r="D57" s="9"/>
      <c r="E57" s="9"/>
      <c r="F57" s="6">
        <f>C57/$C$60</f>
        <v>0</v>
      </c>
      <c r="G57" s="6">
        <f>F57^2</f>
        <v>0</v>
      </c>
      <c r="H57" s="9"/>
      <c r="I57" s="9">
        <v>0</v>
      </c>
      <c r="J57" s="9">
        <v>1</v>
      </c>
      <c r="K57" s="9"/>
      <c r="L57" s="9"/>
      <c r="M57" s="9"/>
      <c r="N57" s="10"/>
      <c r="O57" s="9">
        <v>1</v>
      </c>
      <c r="P57" s="9"/>
      <c r="Q57" s="9">
        <v>0</v>
      </c>
      <c r="R57" s="9">
        <v>0</v>
      </c>
      <c r="S57" s="9" t="s">
        <v>23</v>
      </c>
      <c r="T57" s="9"/>
      <c r="U57" s="10"/>
      <c r="V57" s="9">
        <v>247</v>
      </c>
      <c r="W57" s="9"/>
      <c r="X57" s="9">
        <v>1</v>
      </c>
      <c r="Y57" s="9">
        <v>327</v>
      </c>
      <c r="Z57" s="9" t="s">
        <v>23</v>
      </c>
      <c r="AA57" s="9">
        <v>755</v>
      </c>
      <c r="AF57" s="11"/>
    </row>
    <row r="58" spans="1:32" ht="21.6" x14ac:dyDescent="0.3">
      <c r="A58" s="12" t="s">
        <v>528</v>
      </c>
      <c r="B58" s="5" t="s">
        <v>527</v>
      </c>
      <c r="C58" s="6">
        <v>0</v>
      </c>
      <c r="D58" s="6"/>
      <c r="E58" s="6"/>
      <c r="F58" s="6">
        <f>C58/$C$60</f>
        <v>0</v>
      </c>
      <c r="G58" s="6">
        <f>F58^2</f>
        <v>0</v>
      </c>
      <c r="H58" s="6"/>
      <c r="I58" s="6">
        <v>0</v>
      </c>
      <c r="J58" s="6">
        <v>4</v>
      </c>
      <c r="K58" s="6"/>
      <c r="L58" s="6"/>
      <c r="M58" s="6"/>
      <c r="N58" s="7"/>
      <c r="O58" s="6">
        <v>688</v>
      </c>
      <c r="P58" s="6">
        <v>112</v>
      </c>
      <c r="Q58" s="6">
        <v>0</v>
      </c>
      <c r="R58" s="6">
        <v>195</v>
      </c>
      <c r="S58" s="6" t="s">
        <v>23</v>
      </c>
      <c r="T58" s="6">
        <v>3528</v>
      </c>
      <c r="U58" s="7"/>
      <c r="V58" s="6">
        <v>14372</v>
      </c>
      <c r="W58" s="6">
        <v>176</v>
      </c>
      <c r="X58" s="6">
        <v>6</v>
      </c>
      <c r="Y58" s="6">
        <v>4803</v>
      </c>
      <c r="Z58" s="6" t="s">
        <v>23</v>
      </c>
      <c r="AA58" s="6">
        <v>2992</v>
      </c>
      <c r="AF58" s="11"/>
    </row>
    <row r="59" spans="1:32" x14ac:dyDescent="0.3">
      <c r="A59" s="24" t="s">
        <v>526</v>
      </c>
      <c r="B59" s="25" t="s">
        <v>525</v>
      </c>
      <c r="C59" s="26">
        <v>0</v>
      </c>
      <c r="D59" s="26"/>
      <c r="E59" s="26"/>
      <c r="F59" s="6">
        <f>C59/$C$60</f>
        <v>0</v>
      </c>
      <c r="G59" s="6">
        <f>F59^2</f>
        <v>0</v>
      </c>
      <c r="H59" s="26"/>
      <c r="I59" s="26">
        <v>0</v>
      </c>
      <c r="J59" s="26">
        <v>2</v>
      </c>
      <c r="K59" s="26"/>
      <c r="L59" s="26"/>
      <c r="M59" s="26"/>
      <c r="N59" s="28"/>
      <c r="O59" s="26">
        <v>12</v>
      </c>
      <c r="P59" s="26"/>
      <c r="Q59" s="26">
        <v>0</v>
      </c>
      <c r="R59" s="26">
        <v>3</v>
      </c>
      <c r="S59" s="26" t="s">
        <v>23</v>
      </c>
      <c r="T59" s="26">
        <v>4000</v>
      </c>
      <c r="U59" s="28"/>
      <c r="V59" s="26">
        <v>283414</v>
      </c>
      <c r="W59" s="26">
        <v>10</v>
      </c>
      <c r="X59" s="26">
        <v>19</v>
      </c>
      <c r="Y59" s="26">
        <v>157014</v>
      </c>
      <c r="Z59" s="26" t="s">
        <v>23</v>
      </c>
      <c r="AA59" s="26">
        <v>1805</v>
      </c>
      <c r="AB59" s="18"/>
      <c r="AC59" s="18"/>
      <c r="AD59" s="18"/>
      <c r="AE59" s="18"/>
      <c r="AF59" s="19"/>
    </row>
    <row r="60" spans="1:32" x14ac:dyDescent="0.3">
      <c r="C60">
        <f>SUM(C12:C59)</f>
        <v>66052</v>
      </c>
      <c r="G60" s="20">
        <f>SUM(G12:G58)</f>
        <v>0.59544922324081184</v>
      </c>
    </row>
    <row r="61" spans="1:32" x14ac:dyDescent="0.3">
      <c r="F61" t="s">
        <v>426</v>
      </c>
      <c r="G61" s="20">
        <f>SQRT(G60)</f>
        <v>0.77165356426366094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://comtrade.un.org/" xr:uid="{28FE2CD3-DD6D-4490-BA7B-037B875143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18E0-707D-499B-BD02-66F26F46356E}">
  <dimension ref="A1:AF52"/>
  <sheetViews>
    <sheetView topLeftCell="A7" workbookViewId="0">
      <selection activeCell="C25" sqref="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21.5546875" bestFit="1" customWidth="1"/>
    <col min="10" max="10" width="32.5546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32" x14ac:dyDescent="0.3">
      <c r="A2" s="30" t="s">
        <v>702</v>
      </c>
      <c r="B2" s="30"/>
      <c r="C2" s="30"/>
      <c r="D2" s="30"/>
      <c r="E2" s="30"/>
      <c r="F2" s="30"/>
      <c r="G2" s="30"/>
      <c r="H2" s="30"/>
      <c r="I2" s="30"/>
      <c r="J2" s="30"/>
    </row>
    <row r="3" spans="1:32" x14ac:dyDescent="0.3">
      <c r="A3" s="1"/>
    </row>
    <row r="4" spans="1:32" ht="28.8" x14ac:dyDescent="0.3">
      <c r="A4" s="3" t="s">
        <v>2</v>
      </c>
    </row>
    <row r="5" spans="1:32" ht="27.6" x14ac:dyDescent="0.3">
      <c r="A5" s="2" t="s">
        <v>3</v>
      </c>
    </row>
    <row r="6" spans="1:32" x14ac:dyDescent="0.3">
      <c r="A6" s="2" t="s">
        <v>4</v>
      </c>
    </row>
    <row r="7" spans="1:32" x14ac:dyDescent="0.3">
      <c r="A7" s="1"/>
    </row>
    <row r="8" spans="1:32" x14ac:dyDescent="0.3">
      <c r="A8" s="1"/>
    </row>
    <row r="9" spans="1:32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</row>
    <row r="10" spans="1:32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F10" s="11"/>
    </row>
    <row r="11" spans="1:32" x14ac:dyDescent="0.3">
      <c r="A11" s="33"/>
      <c r="B11" s="36"/>
      <c r="C11" s="4" t="s">
        <v>11</v>
      </c>
      <c r="D11" s="4" t="s">
        <v>512</v>
      </c>
      <c r="E11" s="4" t="s">
        <v>429</v>
      </c>
      <c r="F11" s="4" t="s">
        <v>424</v>
      </c>
      <c r="G11" s="4" t="s">
        <v>425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F11" s="11"/>
    </row>
    <row r="12" spans="1:32" x14ac:dyDescent="0.3">
      <c r="A12" s="12" t="s">
        <v>701</v>
      </c>
      <c r="B12" s="43" t="s">
        <v>700</v>
      </c>
      <c r="C12" s="6">
        <v>2204</v>
      </c>
      <c r="D12" s="6">
        <v>0.3</v>
      </c>
      <c r="E12" s="6">
        <f>SQRT(D12)</f>
        <v>0.54772255750516607</v>
      </c>
      <c r="F12" s="6">
        <f>C12/$C$51</f>
        <v>0.50631748219618655</v>
      </c>
      <c r="G12" s="6">
        <f>F12^2</f>
        <v>0.2563573927774857</v>
      </c>
      <c r="H12" s="6">
        <v>5</v>
      </c>
      <c r="I12" s="6">
        <v>3</v>
      </c>
      <c r="J12" s="6">
        <v>14</v>
      </c>
      <c r="K12" s="6">
        <v>631</v>
      </c>
      <c r="L12" s="6" t="s">
        <v>23</v>
      </c>
      <c r="M12" s="6">
        <v>3493</v>
      </c>
      <c r="N12" s="7"/>
      <c r="O12" s="6">
        <v>63769</v>
      </c>
      <c r="P12" s="6">
        <v>14</v>
      </c>
      <c r="Q12" s="6">
        <v>2</v>
      </c>
      <c r="R12" s="6">
        <v>18817</v>
      </c>
      <c r="S12" s="6" t="s">
        <v>23</v>
      </c>
      <c r="T12" s="6">
        <v>3389</v>
      </c>
      <c r="U12" s="7"/>
      <c r="V12" s="6">
        <v>76783</v>
      </c>
      <c r="W12" s="6">
        <v>3</v>
      </c>
      <c r="X12" s="6">
        <v>3</v>
      </c>
      <c r="Y12" s="6">
        <v>11906</v>
      </c>
      <c r="Z12" s="6" t="s">
        <v>23</v>
      </c>
      <c r="AA12" s="6">
        <v>6449</v>
      </c>
      <c r="AF12" s="11"/>
    </row>
    <row r="13" spans="1:32" ht="21.6" x14ac:dyDescent="0.3">
      <c r="A13" s="13" t="s">
        <v>699</v>
      </c>
      <c r="B13" s="22" t="s">
        <v>698</v>
      </c>
      <c r="C13" s="9">
        <v>1123</v>
      </c>
      <c r="D13" s="9"/>
      <c r="E13" s="6">
        <f>SQRT(D13)</f>
        <v>0</v>
      </c>
      <c r="F13" s="6">
        <f>C13/$C$51</f>
        <v>0.25798300022972664</v>
      </c>
      <c r="G13" s="6">
        <f>F13^2</f>
        <v>6.6555228407531142E-2</v>
      </c>
      <c r="H13" s="9">
        <v>-12</v>
      </c>
      <c r="I13" s="9">
        <v>1</v>
      </c>
      <c r="J13" s="9">
        <v>7</v>
      </c>
      <c r="K13" s="9">
        <v>121</v>
      </c>
      <c r="L13" s="9" t="s">
        <v>23</v>
      </c>
      <c r="M13" s="9">
        <v>9281</v>
      </c>
      <c r="N13" s="10"/>
      <c r="O13" s="9">
        <v>90393</v>
      </c>
      <c r="P13" s="9">
        <v>1</v>
      </c>
      <c r="Q13" s="9">
        <v>3</v>
      </c>
      <c r="R13" s="9">
        <v>10298</v>
      </c>
      <c r="S13" s="9" t="s">
        <v>23</v>
      </c>
      <c r="T13" s="9">
        <v>8778</v>
      </c>
      <c r="U13" s="10"/>
      <c r="V13" s="9">
        <v>126608</v>
      </c>
      <c r="W13" s="9">
        <v>-9</v>
      </c>
      <c r="X13" s="9">
        <v>3</v>
      </c>
      <c r="Y13" s="9">
        <v>13590</v>
      </c>
      <c r="Z13" s="9" t="s">
        <v>23</v>
      </c>
      <c r="AA13" s="9">
        <v>9316</v>
      </c>
      <c r="AF13" s="11"/>
    </row>
    <row r="14" spans="1:32" x14ac:dyDescent="0.3">
      <c r="A14" s="12" t="s">
        <v>697</v>
      </c>
      <c r="B14" s="43" t="s">
        <v>696</v>
      </c>
      <c r="C14" s="6">
        <v>551</v>
      </c>
      <c r="D14" s="6">
        <v>0.49</v>
      </c>
      <c r="E14" s="6">
        <f>SQRT(D14)</f>
        <v>0.7</v>
      </c>
      <c r="F14" s="6">
        <f>C14/$C$51</f>
        <v>0.12657937054904664</v>
      </c>
      <c r="G14" s="6">
        <f>F14^2</f>
        <v>1.6022337048592857E-2</v>
      </c>
      <c r="H14" s="6">
        <v>9</v>
      </c>
      <c r="I14" s="6">
        <v>8</v>
      </c>
      <c r="J14" s="6">
        <v>3</v>
      </c>
      <c r="K14" s="6">
        <v>17</v>
      </c>
      <c r="L14" s="6" t="s">
        <v>23</v>
      </c>
      <c r="M14" s="6">
        <v>32412</v>
      </c>
      <c r="N14" s="7"/>
      <c r="O14" s="6">
        <v>60072</v>
      </c>
      <c r="P14" s="6">
        <v>29</v>
      </c>
      <c r="Q14" s="6">
        <v>5</v>
      </c>
      <c r="R14" s="6">
        <v>3430</v>
      </c>
      <c r="S14" s="6" t="s">
        <v>23</v>
      </c>
      <c r="T14" s="6">
        <v>17514</v>
      </c>
      <c r="U14" s="7"/>
      <c r="V14" s="6">
        <v>6915</v>
      </c>
      <c r="W14" s="6">
        <v>4</v>
      </c>
      <c r="X14" s="6">
        <v>1</v>
      </c>
      <c r="Y14" s="6">
        <v>541</v>
      </c>
      <c r="Z14" s="6" t="s">
        <v>23</v>
      </c>
      <c r="AA14" s="6">
        <v>12782</v>
      </c>
      <c r="AF14" s="11"/>
    </row>
    <row r="15" spans="1:32" ht="21.6" x14ac:dyDescent="0.3">
      <c r="A15" s="13" t="s">
        <v>695</v>
      </c>
      <c r="B15" s="8" t="s">
        <v>694</v>
      </c>
      <c r="C15" s="9">
        <v>418</v>
      </c>
      <c r="D15" s="9">
        <v>0.24</v>
      </c>
      <c r="E15" s="6">
        <f>SQRT(D15)</f>
        <v>0.4898979485566356</v>
      </c>
      <c r="F15" s="6">
        <f>C15/$C$51</f>
        <v>9.602572938203538E-2</v>
      </c>
      <c r="G15" s="6">
        <f>F15^2</f>
        <v>9.2209407033518927E-3</v>
      </c>
      <c r="H15" s="9">
        <v>1</v>
      </c>
      <c r="I15" s="9">
        <v>7</v>
      </c>
      <c r="J15" s="9">
        <v>7</v>
      </c>
      <c r="K15" s="9">
        <v>55</v>
      </c>
      <c r="L15" s="9"/>
      <c r="M15" s="9">
        <v>7600</v>
      </c>
      <c r="N15" s="10"/>
      <c r="O15" s="9">
        <v>4339</v>
      </c>
      <c r="P15" s="9">
        <v>5</v>
      </c>
      <c r="Q15" s="9">
        <v>0</v>
      </c>
      <c r="R15" s="9">
        <v>640</v>
      </c>
      <c r="S15" s="9"/>
      <c r="T15" s="9">
        <v>6780</v>
      </c>
      <c r="U15" s="10"/>
      <c r="V15" s="9">
        <v>6021</v>
      </c>
      <c r="W15" s="9">
        <v>20</v>
      </c>
      <c r="X15" s="9">
        <v>1</v>
      </c>
      <c r="Y15" s="9">
        <v>1116</v>
      </c>
      <c r="Z15" s="9"/>
      <c r="AA15" s="9">
        <v>5395</v>
      </c>
      <c r="AF15" s="11"/>
    </row>
    <row r="16" spans="1:32" ht="21.6" x14ac:dyDescent="0.3">
      <c r="A16" s="12" t="s">
        <v>693</v>
      </c>
      <c r="B16" s="5" t="s">
        <v>692</v>
      </c>
      <c r="C16" s="6">
        <v>57</v>
      </c>
      <c r="D16" s="6">
        <v>0.46</v>
      </c>
      <c r="E16" s="6">
        <f>SQRT(D16)</f>
        <v>0.67823299831252681</v>
      </c>
      <c r="F16" s="6">
        <f>C16/$C$51</f>
        <v>1.3094417643004824E-2</v>
      </c>
      <c r="G16" s="6">
        <f>F16^2</f>
        <v>1.71463773409436E-4</v>
      </c>
      <c r="H16" s="6"/>
      <c r="I16" s="6">
        <v>0</v>
      </c>
      <c r="J16" s="6">
        <v>8</v>
      </c>
      <c r="K16" s="6">
        <v>18</v>
      </c>
      <c r="L16" s="6" t="s">
        <v>23</v>
      </c>
      <c r="M16" s="6">
        <v>3167</v>
      </c>
      <c r="N16" s="7"/>
      <c r="O16" s="6">
        <v>2</v>
      </c>
      <c r="P16" s="6">
        <v>-11</v>
      </c>
      <c r="Q16" s="6">
        <v>0</v>
      </c>
      <c r="R16" s="6">
        <v>0</v>
      </c>
      <c r="S16" s="6" t="s">
        <v>23</v>
      </c>
      <c r="T16" s="6"/>
      <c r="U16" s="7"/>
      <c r="V16" s="6">
        <v>45574</v>
      </c>
      <c r="W16" s="6">
        <v>6</v>
      </c>
      <c r="X16" s="6">
        <v>2</v>
      </c>
      <c r="Y16" s="6">
        <v>8929</v>
      </c>
      <c r="Z16" s="6" t="s">
        <v>23</v>
      </c>
      <c r="AA16" s="6">
        <v>5104</v>
      </c>
      <c r="AF16" s="11"/>
    </row>
    <row r="17" spans="1:32" x14ac:dyDescent="0.3">
      <c r="A17" s="13" t="s">
        <v>691</v>
      </c>
      <c r="B17" s="8" t="s">
        <v>690</v>
      </c>
      <c r="C17" s="9">
        <v>0</v>
      </c>
      <c r="D17" s="9"/>
      <c r="E17" s="9"/>
      <c r="F17" s="6">
        <f>C17/$C$51</f>
        <v>0</v>
      </c>
      <c r="G17" s="6">
        <f>F17^2</f>
        <v>0</v>
      </c>
      <c r="H17" s="9"/>
      <c r="I17" s="9">
        <v>0</v>
      </c>
      <c r="J17" s="9">
        <v>7</v>
      </c>
      <c r="K17" s="9"/>
      <c r="L17" s="9"/>
      <c r="M17" s="9"/>
      <c r="N17" s="10"/>
      <c r="O17" s="9">
        <v>0</v>
      </c>
      <c r="P17" s="9"/>
      <c r="Q17" s="9">
        <v>0</v>
      </c>
      <c r="R17" s="9"/>
      <c r="S17" s="9" t="s">
        <v>23</v>
      </c>
      <c r="T17" s="9"/>
      <c r="U17" s="10"/>
      <c r="V17" s="9">
        <v>957</v>
      </c>
      <c r="W17" s="9">
        <v>34</v>
      </c>
      <c r="X17" s="9">
        <v>1</v>
      </c>
      <c r="Y17" s="9">
        <v>8</v>
      </c>
      <c r="Z17" s="9" t="s">
        <v>23</v>
      </c>
      <c r="AA17" s="9">
        <v>119625</v>
      </c>
      <c r="AF17" s="11"/>
    </row>
    <row r="18" spans="1:32" x14ac:dyDescent="0.3">
      <c r="A18" s="12" t="s">
        <v>689</v>
      </c>
      <c r="B18" s="5" t="s">
        <v>688</v>
      </c>
      <c r="C18" s="6">
        <v>0</v>
      </c>
      <c r="D18" s="6"/>
      <c r="E18" s="6"/>
      <c r="F18" s="6">
        <f>C18/$C$51</f>
        <v>0</v>
      </c>
      <c r="G18" s="6">
        <f>F18^2</f>
        <v>0</v>
      </c>
      <c r="H18" s="6"/>
      <c r="I18" s="6">
        <v>0</v>
      </c>
      <c r="J18" s="6">
        <v>7</v>
      </c>
      <c r="K18" s="6"/>
      <c r="L18" s="6"/>
      <c r="M18" s="6"/>
      <c r="N18" s="7"/>
      <c r="O18" s="6">
        <v>0</v>
      </c>
      <c r="P18" s="6"/>
      <c r="Q18" s="6">
        <v>0</v>
      </c>
      <c r="R18" s="6"/>
      <c r="S18" s="6" t="s">
        <v>23</v>
      </c>
      <c r="T18" s="6"/>
      <c r="U18" s="7"/>
      <c r="V18" s="6">
        <v>9634</v>
      </c>
      <c r="W18" s="6">
        <v>48</v>
      </c>
      <c r="X18" s="6">
        <v>3</v>
      </c>
      <c r="Y18" s="6">
        <v>524</v>
      </c>
      <c r="Z18" s="6" t="s">
        <v>23</v>
      </c>
      <c r="AA18" s="6">
        <v>18385</v>
      </c>
      <c r="AF18" s="11"/>
    </row>
    <row r="19" spans="1:32" ht="21.6" x14ac:dyDescent="0.3">
      <c r="A19" s="13" t="s">
        <v>687</v>
      </c>
      <c r="B19" s="8" t="s">
        <v>686</v>
      </c>
      <c r="C19" s="9">
        <v>0</v>
      </c>
      <c r="D19" s="9"/>
      <c r="E19" s="9"/>
      <c r="F19" s="6">
        <f>C19/$C$51</f>
        <v>0</v>
      </c>
      <c r="G19" s="6">
        <f>F19^2</f>
        <v>0</v>
      </c>
      <c r="H19" s="9"/>
      <c r="I19" s="9">
        <v>0</v>
      </c>
      <c r="J19" s="9">
        <v>7</v>
      </c>
      <c r="K19" s="9"/>
      <c r="L19" s="9"/>
      <c r="M19" s="9"/>
      <c r="N19" s="10"/>
      <c r="O19" s="9">
        <v>629997</v>
      </c>
      <c r="P19" s="9">
        <v>30</v>
      </c>
      <c r="Q19" s="9">
        <v>14</v>
      </c>
      <c r="R19" s="9">
        <v>61421</v>
      </c>
      <c r="S19" s="9" t="s">
        <v>23</v>
      </c>
      <c r="T19" s="9">
        <v>10257</v>
      </c>
      <c r="U19" s="10"/>
      <c r="V19" s="9">
        <v>112834</v>
      </c>
      <c r="W19" s="9">
        <v>0</v>
      </c>
      <c r="X19" s="9">
        <v>8</v>
      </c>
      <c r="Y19" s="9">
        <v>11385</v>
      </c>
      <c r="Z19" s="9" t="s">
        <v>23</v>
      </c>
      <c r="AA19" s="9">
        <v>9911</v>
      </c>
      <c r="AF19" s="11"/>
    </row>
    <row r="20" spans="1:32" x14ac:dyDescent="0.3">
      <c r="A20" s="12" t="s">
        <v>685</v>
      </c>
      <c r="B20" s="5" t="s">
        <v>684</v>
      </c>
      <c r="C20" s="6">
        <v>0</v>
      </c>
      <c r="D20" s="6"/>
      <c r="E20" s="6"/>
      <c r="F20" s="6">
        <f>C20/$C$51</f>
        <v>0</v>
      </c>
      <c r="G20" s="6">
        <f>F20^2</f>
        <v>0</v>
      </c>
      <c r="H20" s="6"/>
      <c r="I20" s="6">
        <v>0</v>
      </c>
      <c r="J20" s="6">
        <v>6</v>
      </c>
      <c r="K20" s="6"/>
      <c r="L20" s="6"/>
      <c r="M20" s="6"/>
      <c r="N20" s="7"/>
      <c r="O20" s="6">
        <v>1500</v>
      </c>
      <c r="P20" s="6">
        <v>-6</v>
      </c>
      <c r="Q20" s="6">
        <v>0</v>
      </c>
      <c r="R20" s="6">
        <v>74</v>
      </c>
      <c r="S20" s="6"/>
      <c r="T20" s="6">
        <v>20270</v>
      </c>
      <c r="U20" s="7"/>
      <c r="V20" s="6">
        <v>429</v>
      </c>
      <c r="W20" s="6">
        <v>8</v>
      </c>
      <c r="X20" s="6">
        <v>0</v>
      </c>
      <c r="Y20" s="6">
        <v>63</v>
      </c>
      <c r="Z20" s="6"/>
      <c r="AA20" s="6">
        <v>6810</v>
      </c>
      <c r="AF20" s="11"/>
    </row>
    <row r="21" spans="1:32" ht="21.6" x14ac:dyDescent="0.3">
      <c r="A21" s="13" t="s">
        <v>683</v>
      </c>
      <c r="B21" s="8" t="s">
        <v>682</v>
      </c>
      <c r="C21" s="9">
        <v>0</v>
      </c>
      <c r="D21" s="9"/>
      <c r="E21" s="9"/>
      <c r="F21" s="6">
        <f>C21/$C$51</f>
        <v>0</v>
      </c>
      <c r="G21" s="6">
        <f>F21^2</f>
        <v>0</v>
      </c>
      <c r="H21" s="9"/>
      <c r="I21" s="9">
        <v>0</v>
      </c>
      <c r="J21" s="9">
        <v>7</v>
      </c>
      <c r="K21" s="9"/>
      <c r="L21" s="9"/>
      <c r="M21" s="9"/>
      <c r="N21" s="10"/>
      <c r="O21" s="9">
        <v>927</v>
      </c>
      <c r="P21" s="9">
        <v>-66</v>
      </c>
      <c r="Q21" s="9">
        <v>0</v>
      </c>
      <c r="R21" s="9">
        <v>148</v>
      </c>
      <c r="S21" s="9"/>
      <c r="T21" s="9">
        <v>6264</v>
      </c>
      <c r="U21" s="10"/>
      <c r="V21" s="9">
        <v>9033</v>
      </c>
      <c r="W21" s="9">
        <v>-24</v>
      </c>
      <c r="X21" s="9">
        <v>4</v>
      </c>
      <c r="Y21" s="9">
        <v>649</v>
      </c>
      <c r="Z21" s="9"/>
      <c r="AA21" s="9">
        <v>13918</v>
      </c>
      <c r="AF21" s="11"/>
    </row>
    <row r="22" spans="1:32" x14ac:dyDescent="0.3">
      <c r="A22" s="12" t="s">
        <v>681</v>
      </c>
      <c r="B22" s="5" t="s">
        <v>680</v>
      </c>
      <c r="C22" s="6">
        <v>0</v>
      </c>
      <c r="D22" s="6"/>
      <c r="E22" s="6"/>
      <c r="F22" s="6">
        <f>C22/$C$51</f>
        <v>0</v>
      </c>
      <c r="G22" s="6">
        <f>F22^2</f>
        <v>0</v>
      </c>
      <c r="H22" s="6"/>
      <c r="I22" s="6">
        <v>0</v>
      </c>
      <c r="J22" s="6"/>
      <c r="K22" s="6"/>
      <c r="L22" s="6"/>
      <c r="M22" s="6"/>
      <c r="N22" s="7"/>
      <c r="O22" s="6">
        <v>0</v>
      </c>
      <c r="P22" s="6"/>
      <c r="Q22" s="6">
        <v>0</v>
      </c>
      <c r="R22" s="6"/>
      <c r="S22" s="6"/>
      <c r="T22" s="6"/>
      <c r="U22" s="7"/>
      <c r="V22" s="6">
        <v>289</v>
      </c>
      <c r="W22" s="6">
        <v>57</v>
      </c>
      <c r="X22" s="6">
        <v>0</v>
      </c>
      <c r="Y22" s="6">
        <v>39</v>
      </c>
      <c r="Z22" s="6"/>
      <c r="AA22" s="6">
        <v>7410</v>
      </c>
      <c r="AF22" s="11"/>
    </row>
    <row r="23" spans="1:32" ht="21.6" x14ac:dyDescent="0.3">
      <c r="A23" s="13" t="s">
        <v>679</v>
      </c>
      <c r="B23" s="8" t="s">
        <v>678</v>
      </c>
      <c r="C23" s="9">
        <v>0</v>
      </c>
      <c r="D23" s="9"/>
      <c r="E23" s="9"/>
      <c r="F23" s="6">
        <f>C23/$C$51</f>
        <v>0</v>
      </c>
      <c r="G23" s="6">
        <f>F23^2</f>
        <v>0</v>
      </c>
      <c r="H23" s="9"/>
      <c r="I23" s="9">
        <v>0</v>
      </c>
      <c r="J23" s="9"/>
      <c r="K23" s="9"/>
      <c r="L23" s="9"/>
      <c r="M23" s="9"/>
      <c r="N23" s="10"/>
      <c r="O23" s="9">
        <v>0</v>
      </c>
      <c r="P23" s="9"/>
      <c r="Q23" s="9">
        <v>0</v>
      </c>
      <c r="R23" s="9"/>
      <c r="S23" s="9"/>
      <c r="T23" s="9"/>
      <c r="U23" s="10"/>
      <c r="V23" s="9">
        <v>3497</v>
      </c>
      <c r="W23" s="9">
        <v>128</v>
      </c>
      <c r="X23" s="9">
        <v>2</v>
      </c>
      <c r="Y23" s="9">
        <v>130</v>
      </c>
      <c r="Z23" s="9"/>
      <c r="AA23" s="9">
        <v>26900</v>
      </c>
      <c r="AF23" s="11"/>
    </row>
    <row r="24" spans="1:32" x14ac:dyDescent="0.3">
      <c r="A24" s="12" t="s">
        <v>677</v>
      </c>
      <c r="B24" s="5" t="s">
        <v>676</v>
      </c>
      <c r="C24" s="6">
        <v>0</v>
      </c>
      <c r="D24" s="6"/>
      <c r="E24" s="6"/>
      <c r="F24" s="6">
        <f>C24/$C$51</f>
        <v>0</v>
      </c>
      <c r="G24" s="6">
        <f>F24^2</f>
        <v>0</v>
      </c>
      <c r="H24" s="6"/>
      <c r="I24" s="6">
        <v>0</v>
      </c>
      <c r="J24" s="6">
        <v>7</v>
      </c>
      <c r="K24" s="6"/>
      <c r="L24" s="6"/>
      <c r="M24" s="6"/>
      <c r="N24" s="7"/>
      <c r="O24" s="6">
        <v>3</v>
      </c>
      <c r="P24" s="6"/>
      <c r="Q24" s="6">
        <v>0</v>
      </c>
      <c r="R24" s="6">
        <v>0</v>
      </c>
      <c r="S24" s="6"/>
      <c r="T24" s="6"/>
      <c r="U24" s="7"/>
      <c r="V24" s="6">
        <v>8941</v>
      </c>
      <c r="W24" s="6">
        <v>12</v>
      </c>
      <c r="X24" s="6">
        <v>2</v>
      </c>
      <c r="Y24" s="6">
        <v>2527</v>
      </c>
      <c r="Z24" s="6"/>
      <c r="AA24" s="6">
        <v>3538</v>
      </c>
      <c r="AF24" s="11"/>
    </row>
    <row r="25" spans="1:32" x14ac:dyDescent="0.3">
      <c r="A25" s="13" t="s">
        <v>675</v>
      </c>
      <c r="B25" s="8" t="s">
        <v>674</v>
      </c>
      <c r="C25" s="9">
        <v>0</v>
      </c>
      <c r="D25" s="9"/>
      <c r="E25" s="9"/>
      <c r="F25" s="6">
        <f>C25/$C$51</f>
        <v>0</v>
      </c>
      <c r="G25" s="6">
        <f>F25^2</f>
        <v>0</v>
      </c>
      <c r="H25" s="9"/>
      <c r="I25" s="9">
        <v>0</v>
      </c>
      <c r="J25" s="9">
        <v>7</v>
      </c>
      <c r="K25" s="9"/>
      <c r="L25" s="9"/>
      <c r="M25" s="9"/>
      <c r="N25" s="10"/>
      <c r="O25" s="9">
        <v>294</v>
      </c>
      <c r="P25" s="9"/>
      <c r="Q25" s="9">
        <v>0</v>
      </c>
      <c r="R25" s="9">
        <v>84</v>
      </c>
      <c r="S25" s="9" t="s">
        <v>23</v>
      </c>
      <c r="T25" s="9">
        <v>3500</v>
      </c>
      <c r="U25" s="10"/>
      <c r="V25" s="9">
        <v>1368</v>
      </c>
      <c r="W25" s="9">
        <v>-4</v>
      </c>
      <c r="X25" s="9">
        <v>0</v>
      </c>
      <c r="Y25" s="9">
        <v>82</v>
      </c>
      <c r="Z25" s="9" t="s">
        <v>23</v>
      </c>
      <c r="AA25" s="9">
        <v>16683</v>
      </c>
      <c r="AF25" s="11"/>
    </row>
    <row r="26" spans="1:32" ht="21.6" x14ac:dyDescent="0.3">
      <c r="A26" s="12" t="s">
        <v>673</v>
      </c>
      <c r="B26" s="5" t="s">
        <v>672</v>
      </c>
      <c r="C26" s="6">
        <v>0</v>
      </c>
      <c r="D26" s="6"/>
      <c r="E26" s="6"/>
      <c r="F26" s="6">
        <f>C26/$C$51</f>
        <v>0</v>
      </c>
      <c r="G26" s="6">
        <f>F26^2</f>
        <v>0</v>
      </c>
      <c r="H26" s="6"/>
      <c r="I26" s="6">
        <v>0</v>
      </c>
      <c r="J26" s="6">
        <v>7</v>
      </c>
      <c r="K26" s="6"/>
      <c r="L26" s="6"/>
      <c r="M26" s="6"/>
      <c r="N26" s="7"/>
      <c r="O26" s="6">
        <v>1</v>
      </c>
      <c r="P26" s="6">
        <v>-57</v>
      </c>
      <c r="Q26" s="6">
        <v>0</v>
      </c>
      <c r="R26" s="6">
        <v>0</v>
      </c>
      <c r="S26" s="6"/>
      <c r="T26" s="6"/>
      <c r="U26" s="7"/>
      <c r="V26" s="6">
        <v>13860</v>
      </c>
      <c r="W26" s="6">
        <v>9</v>
      </c>
      <c r="X26" s="6">
        <v>4</v>
      </c>
      <c r="Y26" s="6">
        <v>4111</v>
      </c>
      <c r="Z26" s="6"/>
      <c r="AA26" s="6">
        <v>3371</v>
      </c>
      <c r="AF26" s="11"/>
    </row>
    <row r="27" spans="1:32" ht="21.6" x14ac:dyDescent="0.3">
      <c r="A27" s="13" t="s">
        <v>671</v>
      </c>
      <c r="B27" s="8" t="s">
        <v>670</v>
      </c>
      <c r="C27" s="9">
        <v>0</v>
      </c>
      <c r="D27" s="9"/>
      <c r="E27" s="9"/>
      <c r="F27" s="6">
        <f>C27/$C$51</f>
        <v>0</v>
      </c>
      <c r="G27" s="6">
        <f>F27^2</f>
        <v>0</v>
      </c>
      <c r="H27" s="9"/>
      <c r="I27" s="9">
        <v>0</v>
      </c>
      <c r="J27" s="9"/>
      <c r="K27" s="9"/>
      <c r="L27" s="9"/>
      <c r="M27" s="9"/>
      <c r="N27" s="10"/>
      <c r="O27" s="9">
        <v>0</v>
      </c>
      <c r="P27" s="9"/>
      <c r="Q27" s="9">
        <v>0</v>
      </c>
      <c r="R27" s="9"/>
      <c r="S27" s="9"/>
      <c r="T27" s="9"/>
      <c r="U27" s="10"/>
      <c r="V27" s="9">
        <v>1230</v>
      </c>
      <c r="W27" s="9">
        <v>11</v>
      </c>
      <c r="X27" s="9">
        <v>2</v>
      </c>
      <c r="Y27" s="9">
        <v>2175</v>
      </c>
      <c r="Z27" s="9"/>
      <c r="AA27" s="9">
        <v>566</v>
      </c>
      <c r="AF27" s="11"/>
    </row>
    <row r="28" spans="1:32" ht="21.6" x14ac:dyDescent="0.3">
      <c r="A28" s="12" t="s">
        <v>669</v>
      </c>
      <c r="B28" s="5" t="s">
        <v>668</v>
      </c>
      <c r="C28" s="6">
        <v>0</v>
      </c>
      <c r="D28" s="6"/>
      <c r="E28" s="6"/>
      <c r="F28" s="6">
        <f>C28/$C$51</f>
        <v>0</v>
      </c>
      <c r="G28" s="6">
        <f>F28^2</f>
        <v>0</v>
      </c>
      <c r="H28" s="6"/>
      <c r="I28" s="6">
        <v>0</v>
      </c>
      <c r="J28" s="6">
        <v>7</v>
      </c>
      <c r="K28" s="6"/>
      <c r="L28" s="6"/>
      <c r="M28" s="6"/>
      <c r="N28" s="7"/>
      <c r="O28" s="6">
        <v>2173</v>
      </c>
      <c r="P28" s="6">
        <v>45</v>
      </c>
      <c r="Q28" s="6">
        <v>1</v>
      </c>
      <c r="R28" s="6">
        <v>693</v>
      </c>
      <c r="S28" s="6"/>
      <c r="T28" s="6">
        <v>3136</v>
      </c>
      <c r="U28" s="7"/>
      <c r="V28" s="6">
        <v>1387</v>
      </c>
      <c r="W28" s="6">
        <v>-22</v>
      </c>
      <c r="X28" s="6">
        <v>1</v>
      </c>
      <c r="Y28" s="6">
        <v>298</v>
      </c>
      <c r="Z28" s="6"/>
      <c r="AA28" s="6">
        <v>4654</v>
      </c>
      <c r="AF28" s="11"/>
    </row>
    <row r="29" spans="1:32" x14ac:dyDescent="0.3">
      <c r="A29" s="13" t="s">
        <v>667</v>
      </c>
      <c r="B29" s="8" t="s">
        <v>666</v>
      </c>
      <c r="C29" s="9">
        <v>0</v>
      </c>
      <c r="D29" s="9"/>
      <c r="E29" s="9"/>
      <c r="F29" s="6">
        <f>C29/$C$51</f>
        <v>0</v>
      </c>
      <c r="G29" s="6">
        <f>F29^2</f>
        <v>0</v>
      </c>
      <c r="H29" s="9"/>
      <c r="I29" s="9">
        <v>0</v>
      </c>
      <c r="J29" s="9"/>
      <c r="K29" s="9"/>
      <c r="L29" s="9"/>
      <c r="M29" s="9"/>
      <c r="N29" s="10"/>
      <c r="O29" s="9">
        <v>0</v>
      </c>
      <c r="P29" s="9"/>
      <c r="Q29" s="9">
        <v>0</v>
      </c>
      <c r="R29" s="9"/>
      <c r="S29" s="9"/>
      <c r="T29" s="9"/>
      <c r="U29" s="10"/>
      <c r="V29" s="9">
        <v>11</v>
      </c>
      <c r="W29" s="9">
        <v>7</v>
      </c>
      <c r="X29" s="9">
        <v>0</v>
      </c>
      <c r="Y29" s="9">
        <v>1</v>
      </c>
      <c r="Z29" s="9"/>
      <c r="AA29" s="9">
        <v>11000</v>
      </c>
      <c r="AF29" s="11"/>
    </row>
    <row r="30" spans="1:32" x14ac:dyDescent="0.3">
      <c r="A30" s="12" t="s">
        <v>665</v>
      </c>
      <c r="B30" s="5" t="s">
        <v>664</v>
      </c>
      <c r="C30" s="6">
        <v>0</v>
      </c>
      <c r="D30" s="6"/>
      <c r="E30" s="6"/>
      <c r="F30" s="6">
        <f>C30/$C$51</f>
        <v>0</v>
      </c>
      <c r="G30" s="6">
        <f>F30^2</f>
        <v>0</v>
      </c>
      <c r="H30" s="6"/>
      <c r="I30" s="6">
        <v>0</v>
      </c>
      <c r="J30" s="6"/>
      <c r="K30" s="6"/>
      <c r="L30" s="6"/>
      <c r="M30" s="6"/>
      <c r="N30" s="7"/>
      <c r="O30" s="6">
        <v>0</v>
      </c>
      <c r="P30" s="6"/>
      <c r="Q30" s="6">
        <v>0</v>
      </c>
      <c r="R30" s="6"/>
      <c r="S30" s="6"/>
      <c r="T30" s="6"/>
      <c r="U30" s="7"/>
      <c r="V30" s="6">
        <v>6</v>
      </c>
      <c r="W30" s="6"/>
      <c r="X30" s="6">
        <v>0</v>
      </c>
      <c r="Y30" s="6">
        <v>1</v>
      </c>
      <c r="Z30" s="6"/>
      <c r="AA30" s="6">
        <v>6000</v>
      </c>
      <c r="AF30" s="11"/>
    </row>
    <row r="31" spans="1:32" ht="21.6" x14ac:dyDescent="0.3">
      <c r="A31" s="13" t="s">
        <v>663</v>
      </c>
      <c r="B31" s="8" t="s">
        <v>662</v>
      </c>
      <c r="C31" s="9">
        <v>0</v>
      </c>
      <c r="D31" s="9"/>
      <c r="E31" s="9"/>
      <c r="F31" s="6">
        <f>C31/$C$51</f>
        <v>0</v>
      </c>
      <c r="G31" s="6">
        <f>F31^2</f>
        <v>0</v>
      </c>
      <c r="H31" s="9"/>
      <c r="I31" s="9">
        <v>0</v>
      </c>
      <c r="J31" s="9">
        <v>18</v>
      </c>
      <c r="K31" s="9"/>
      <c r="L31" s="9"/>
      <c r="M31" s="9"/>
      <c r="N31" s="10"/>
      <c r="O31" s="9">
        <v>1</v>
      </c>
      <c r="P31" s="9">
        <v>-13</v>
      </c>
      <c r="Q31" s="9">
        <v>0</v>
      </c>
      <c r="R31" s="9">
        <v>0</v>
      </c>
      <c r="S31" s="9" t="s">
        <v>23</v>
      </c>
      <c r="T31" s="9"/>
      <c r="U31" s="10"/>
      <c r="V31" s="9">
        <v>134</v>
      </c>
      <c r="W31" s="9">
        <v>-13</v>
      </c>
      <c r="X31" s="9">
        <v>0</v>
      </c>
      <c r="Y31" s="9">
        <v>21</v>
      </c>
      <c r="Z31" s="9" t="s">
        <v>23</v>
      </c>
      <c r="AA31" s="9">
        <v>6381</v>
      </c>
      <c r="AF31" s="11"/>
    </row>
    <row r="32" spans="1:32" ht="21.6" x14ac:dyDescent="0.3">
      <c r="A32" s="12" t="s">
        <v>661</v>
      </c>
      <c r="B32" s="5" t="s">
        <v>660</v>
      </c>
      <c r="C32" s="6">
        <v>0</v>
      </c>
      <c r="D32" s="6"/>
      <c r="E32" s="6"/>
      <c r="F32" s="6">
        <f>C32/$C$51</f>
        <v>0</v>
      </c>
      <c r="G32" s="6">
        <f>F32^2</f>
        <v>0</v>
      </c>
      <c r="H32" s="6"/>
      <c r="I32" s="6">
        <v>0</v>
      </c>
      <c r="J32" s="6">
        <v>16</v>
      </c>
      <c r="K32" s="6"/>
      <c r="L32" s="6"/>
      <c r="M32" s="6"/>
      <c r="N32" s="7"/>
      <c r="O32" s="6">
        <v>652</v>
      </c>
      <c r="P32" s="6">
        <v>-16</v>
      </c>
      <c r="Q32" s="6">
        <v>0</v>
      </c>
      <c r="R32" s="6">
        <v>181</v>
      </c>
      <c r="S32" s="6" t="s">
        <v>23</v>
      </c>
      <c r="T32" s="6">
        <v>3602</v>
      </c>
      <c r="U32" s="7"/>
      <c r="V32" s="6">
        <v>248050</v>
      </c>
      <c r="W32" s="6">
        <v>8</v>
      </c>
      <c r="X32" s="6">
        <v>8</v>
      </c>
      <c r="Y32" s="6">
        <v>58426</v>
      </c>
      <c r="Z32" s="6" t="s">
        <v>23</v>
      </c>
      <c r="AA32" s="6">
        <v>4246</v>
      </c>
      <c r="AF32" s="11"/>
    </row>
    <row r="33" spans="1:32" ht="21.6" x14ac:dyDescent="0.3">
      <c r="A33" s="13" t="s">
        <v>659</v>
      </c>
      <c r="B33" s="8" t="s">
        <v>658</v>
      </c>
      <c r="C33" s="9">
        <v>0</v>
      </c>
      <c r="D33" s="9"/>
      <c r="E33" s="9"/>
      <c r="F33" s="6">
        <f>C33/$C$51</f>
        <v>0</v>
      </c>
      <c r="G33" s="6">
        <f>F33^2</f>
        <v>0</v>
      </c>
      <c r="H33" s="9"/>
      <c r="I33" s="9">
        <v>0</v>
      </c>
      <c r="J33" s="9">
        <v>17</v>
      </c>
      <c r="K33" s="9"/>
      <c r="L33" s="9"/>
      <c r="M33" s="9"/>
      <c r="N33" s="10"/>
      <c r="O33" s="9">
        <v>1</v>
      </c>
      <c r="P33" s="9">
        <v>-2</v>
      </c>
      <c r="Q33" s="9">
        <v>0</v>
      </c>
      <c r="R33" s="9">
        <v>0</v>
      </c>
      <c r="S33" s="9" t="s">
        <v>23</v>
      </c>
      <c r="T33" s="9"/>
      <c r="U33" s="10"/>
      <c r="V33" s="9">
        <v>2911</v>
      </c>
      <c r="W33" s="9">
        <v>30</v>
      </c>
      <c r="X33" s="9">
        <v>3</v>
      </c>
      <c r="Y33" s="9">
        <v>467</v>
      </c>
      <c r="Z33" s="9" t="s">
        <v>23</v>
      </c>
      <c r="AA33" s="9">
        <v>6233</v>
      </c>
      <c r="AF33" s="11"/>
    </row>
    <row r="34" spans="1:32" ht="21.6" x14ac:dyDescent="0.3">
      <c r="A34" s="12" t="s">
        <v>657</v>
      </c>
      <c r="B34" s="5" t="s">
        <v>656</v>
      </c>
      <c r="C34" s="6">
        <v>0</v>
      </c>
      <c r="D34" s="6"/>
      <c r="E34" s="6"/>
      <c r="F34" s="6">
        <f>C34/$C$51</f>
        <v>0</v>
      </c>
      <c r="G34" s="6">
        <f>F34^2</f>
        <v>0</v>
      </c>
      <c r="H34" s="6"/>
      <c r="I34" s="6">
        <v>0</v>
      </c>
      <c r="J34" s="6"/>
      <c r="K34" s="6"/>
      <c r="L34" s="6"/>
      <c r="M34" s="6"/>
      <c r="N34" s="7"/>
      <c r="O34" s="6">
        <v>0</v>
      </c>
      <c r="P34" s="6"/>
      <c r="Q34" s="6">
        <v>0</v>
      </c>
      <c r="R34" s="6"/>
      <c r="S34" s="6"/>
      <c r="T34" s="6"/>
      <c r="U34" s="7"/>
      <c r="V34" s="6">
        <v>30356</v>
      </c>
      <c r="W34" s="6">
        <v>1</v>
      </c>
      <c r="X34" s="6">
        <v>13</v>
      </c>
      <c r="Y34" s="6">
        <v>5754</v>
      </c>
      <c r="Z34" s="6"/>
      <c r="AA34" s="6">
        <v>5276</v>
      </c>
      <c r="AF34" s="11"/>
    </row>
    <row r="35" spans="1:32" ht="21.6" x14ac:dyDescent="0.3">
      <c r="A35" s="13" t="s">
        <v>655</v>
      </c>
      <c r="B35" s="8" t="s">
        <v>654</v>
      </c>
      <c r="C35" s="9">
        <v>0</v>
      </c>
      <c r="D35" s="9"/>
      <c r="E35" s="9"/>
      <c r="F35" s="6">
        <f>C35/$C$51</f>
        <v>0</v>
      </c>
      <c r="G35" s="6">
        <f>F35^2</f>
        <v>0</v>
      </c>
      <c r="H35" s="9"/>
      <c r="I35" s="9">
        <v>0</v>
      </c>
      <c r="J35" s="9">
        <v>24</v>
      </c>
      <c r="K35" s="9"/>
      <c r="L35" s="9"/>
      <c r="M35" s="9"/>
      <c r="N35" s="10"/>
      <c r="O35" s="9">
        <v>0</v>
      </c>
      <c r="P35" s="9"/>
      <c r="Q35" s="9">
        <v>0</v>
      </c>
      <c r="R35" s="9"/>
      <c r="S35" s="9" t="s">
        <v>23</v>
      </c>
      <c r="T35" s="9"/>
      <c r="U35" s="10"/>
      <c r="V35" s="9">
        <v>18829</v>
      </c>
      <c r="W35" s="9">
        <v>-5</v>
      </c>
      <c r="X35" s="9">
        <v>3</v>
      </c>
      <c r="Y35" s="9">
        <v>2361</v>
      </c>
      <c r="Z35" s="9" t="s">
        <v>23</v>
      </c>
      <c r="AA35" s="9">
        <v>7975</v>
      </c>
      <c r="AF35" s="11"/>
    </row>
    <row r="36" spans="1:32" ht="21.6" x14ac:dyDescent="0.3">
      <c r="A36" s="12" t="s">
        <v>653</v>
      </c>
      <c r="B36" s="5" t="s">
        <v>652</v>
      </c>
      <c r="C36" s="6">
        <v>0</v>
      </c>
      <c r="D36" s="6"/>
      <c r="E36" s="6"/>
      <c r="F36" s="6">
        <f>C36/$C$51</f>
        <v>0</v>
      </c>
      <c r="G36" s="6">
        <f>F36^2</f>
        <v>0</v>
      </c>
      <c r="H36" s="6"/>
      <c r="I36" s="6">
        <v>0</v>
      </c>
      <c r="J36" s="6">
        <v>66</v>
      </c>
      <c r="K36" s="6"/>
      <c r="L36" s="6"/>
      <c r="M36" s="6"/>
      <c r="N36" s="7"/>
      <c r="O36" s="6">
        <v>907</v>
      </c>
      <c r="P36" s="6">
        <v>40</v>
      </c>
      <c r="Q36" s="6">
        <v>0</v>
      </c>
      <c r="R36" s="6">
        <v>157</v>
      </c>
      <c r="S36" s="6" t="s">
        <v>23</v>
      </c>
      <c r="T36" s="6">
        <v>5777</v>
      </c>
      <c r="U36" s="7"/>
      <c r="V36" s="6">
        <v>779567</v>
      </c>
      <c r="W36" s="6">
        <v>9</v>
      </c>
      <c r="X36" s="6">
        <v>8</v>
      </c>
      <c r="Y36" s="6">
        <v>173465</v>
      </c>
      <c r="Z36" s="6" t="s">
        <v>23</v>
      </c>
      <c r="AA36" s="6">
        <v>4494</v>
      </c>
      <c r="AF36" s="11"/>
    </row>
    <row r="37" spans="1:32" ht="21.6" x14ac:dyDescent="0.3">
      <c r="A37" s="13" t="s">
        <v>651</v>
      </c>
      <c r="B37" s="8" t="s">
        <v>650</v>
      </c>
      <c r="C37" s="9">
        <v>0</v>
      </c>
      <c r="D37" s="9"/>
      <c r="E37" s="9"/>
      <c r="F37" s="6">
        <f>C37/$C$51</f>
        <v>0</v>
      </c>
      <c r="G37" s="6">
        <f>F37^2</f>
        <v>0</v>
      </c>
      <c r="H37" s="9"/>
      <c r="I37" s="9">
        <v>0</v>
      </c>
      <c r="J37" s="9">
        <v>43</v>
      </c>
      <c r="K37" s="9"/>
      <c r="L37" s="9"/>
      <c r="M37" s="9"/>
      <c r="N37" s="10"/>
      <c r="O37" s="9">
        <v>0</v>
      </c>
      <c r="P37" s="9"/>
      <c r="Q37" s="9">
        <v>0</v>
      </c>
      <c r="R37" s="9"/>
      <c r="S37" s="9" t="s">
        <v>23</v>
      </c>
      <c r="T37" s="9"/>
      <c r="U37" s="10"/>
      <c r="V37" s="9">
        <v>67506</v>
      </c>
      <c r="W37" s="9">
        <v>29</v>
      </c>
      <c r="X37" s="9">
        <v>11</v>
      </c>
      <c r="Y37" s="9">
        <v>13646</v>
      </c>
      <c r="Z37" s="9" t="s">
        <v>23</v>
      </c>
      <c r="AA37" s="9">
        <v>4947</v>
      </c>
      <c r="AF37" s="11"/>
    </row>
    <row r="38" spans="1:32" x14ac:dyDescent="0.3">
      <c r="A38" s="12" t="s">
        <v>649</v>
      </c>
      <c r="B38" s="5" t="s">
        <v>648</v>
      </c>
      <c r="C38" s="6">
        <v>0</v>
      </c>
      <c r="D38" s="6"/>
      <c r="E38" s="6"/>
      <c r="F38" s="6">
        <f>C38/$C$51</f>
        <v>0</v>
      </c>
      <c r="G38" s="6">
        <f>F38^2</f>
        <v>0</v>
      </c>
      <c r="H38" s="6"/>
      <c r="I38" s="6">
        <v>0</v>
      </c>
      <c r="J38" s="6">
        <v>12</v>
      </c>
      <c r="K38" s="6"/>
      <c r="L38" s="6"/>
      <c r="M38" s="6"/>
      <c r="N38" s="7"/>
      <c r="O38" s="6">
        <v>14</v>
      </c>
      <c r="P38" s="6">
        <v>62</v>
      </c>
      <c r="Q38" s="6">
        <v>0</v>
      </c>
      <c r="R38" s="6">
        <v>3</v>
      </c>
      <c r="S38" s="6" t="s">
        <v>23</v>
      </c>
      <c r="T38" s="6">
        <v>4667</v>
      </c>
      <c r="U38" s="7"/>
      <c r="V38" s="6">
        <v>24902</v>
      </c>
      <c r="W38" s="6">
        <v>1</v>
      </c>
      <c r="X38" s="6">
        <v>2</v>
      </c>
      <c r="Y38" s="6">
        <v>3610</v>
      </c>
      <c r="Z38" s="6" t="s">
        <v>23</v>
      </c>
      <c r="AA38" s="6">
        <v>6898</v>
      </c>
      <c r="AF38" s="11"/>
    </row>
    <row r="39" spans="1:32" ht="21.6" x14ac:dyDescent="0.3">
      <c r="A39" s="13" t="s">
        <v>647</v>
      </c>
      <c r="B39" s="8" t="s">
        <v>646</v>
      </c>
      <c r="C39" s="9">
        <v>0</v>
      </c>
      <c r="D39" s="9"/>
      <c r="E39" s="9"/>
      <c r="F39" s="6">
        <f>C39/$C$51</f>
        <v>0</v>
      </c>
      <c r="G39" s="6">
        <f>F39^2</f>
        <v>0</v>
      </c>
      <c r="H39" s="9"/>
      <c r="I39" s="9">
        <v>0</v>
      </c>
      <c r="J39" s="9">
        <v>18</v>
      </c>
      <c r="K39" s="9"/>
      <c r="L39" s="9"/>
      <c r="M39" s="9"/>
      <c r="N39" s="10"/>
      <c r="O39" s="9">
        <v>0</v>
      </c>
      <c r="P39" s="9"/>
      <c r="Q39" s="9">
        <v>0</v>
      </c>
      <c r="R39" s="9"/>
      <c r="S39" s="9" t="s">
        <v>23</v>
      </c>
      <c r="T39" s="9"/>
      <c r="U39" s="10"/>
      <c r="V39" s="9">
        <v>3218</v>
      </c>
      <c r="W39" s="9">
        <v>-8</v>
      </c>
      <c r="X39" s="9">
        <v>1</v>
      </c>
      <c r="Y39" s="9">
        <v>580</v>
      </c>
      <c r="Z39" s="9" t="s">
        <v>23</v>
      </c>
      <c r="AA39" s="9">
        <v>5548</v>
      </c>
      <c r="AF39" s="11"/>
    </row>
    <row r="40" spans="1:32" ht="21.6" x14ac:dyDescent="0.3">
      <c r="A40" s="12" t="s">
        <v>645</v>
      </c>
      <c r="B40" s="5" t="s">
        <v>644</v>
      </c>
      <c r="C40" s="6">
        <v>0</v>
      </c>
      <c r="D40" s="6"/>
      <c r="E40" s="6"/>
      <c r="F40" s="6">
        <f>C40/$C$51</f>
        <v>0</v>
      </c>
      <c r="G40" s="6">
        <f>F40^2</f>
        <v>0</v>
      </c>
      <c r="H40" s="6"/>
      <c r="I40" s="6">
        <v>0</v>
      </c>
      <c r="J40" s="6">
        <v>18</v>
      </c>
      <c r="K40" s="6"/>
      <c r="L40" s="6"/>
      <c r="M40" s="6"/>
      <c r="N40" s="7"/>
      <c r="O40" s="6">
        <v>4</v>
      </c>
      <c r="P40" s="6">
        <v>8</v>
      </c>
      <c r="Q40" s="6">
        <v>0</v>
      </c>
      <c r="R40" s="6">
        <v>1</v>
      </c>
      <c r="S40" s="6" t="s">
        <v>23</v>
      </c>
      <c r="T40" s="6">
        <v>4000</v>
      </c>
      <c r="U40" s="7"/>
      <c r="V40" s="6">
        <v>55733</v>
      </c>
      <c r="W40" s="6">
        <v>-4</v>
      </c>
      <c r="X40" s="6">
        <v>2</v>
      </c>
      <c r="Y40" s="6">
        <v>10348</v>
      </c>
      <c r="Z40" s="6" t="s">
        <v>23</v>
      </c>
      <c r="AA40" s="6">
        <v>5386</v>
      </c>
      <c r="AF40" s="11"/>
    </row>
    <row r="41" spans="1:32" ht="21.6" x14ac:dyDescent="0.3">
      <c r="A41" s="13" t="s">
        <v>643</v>
      </c>
      <c r="B41" s="8" t="s">
        <v>642</v>
      </c>
      <c r="C41" s="9">
        <v>0</v>
      </c>
      <c r="D41" s="9"/>
      <c r="E41" s="9"/>
      <c r="F41" s="6">
        <f>C41/$C$51</f>
        <v>0</v>
      </c>
      <c r="G41" s="6">
        <f>F41^2</f>
        <v>0</v>
      </c>
      <c r="H41" s="9"/>
      <c r="I41" s="9">
        <v>0</v>
      </c>
      <c r="J41" s="9"/>
      <c r="K41" s="9"/>
      <c r="L41" s="9"/>
      <c r="M41" s="9"/>
      <c r="N41" s="10"/>
      <c r="O41" s="9">
        <v>0</v>
      </c>
      <c r="P41" s="9"/>
      <c r="Q41" s="9">
        <v>0</v>
      </c>
      <c r="R41" s="9"/>
      <c r="S41" s="9"/>
      <c r="T41" s="9"/>
      <c r="U41" s="10"/>
      <c r="V41" s="9">
        <v>91428</v>
      </c>
      <c r="W41" s="9">
        <v>-2</v>
      </c>
      <c r="X41" s="9">
        <v>3</v>
      </c>
      <c r="Y41" s="9">
        <v>13512</v>
      </c>
      <c r="Z41" s="9"/>
      <c r="AA41" s="9">
        <v>6766</v>
      </c>
      <c r="AF41" s="11"/>
    </row>
    <row r="42" spans="1:32" ht="21.6" x14ac:dyDescent="0.3">
      <c r="A42" s="12" t="s">
        <v>641</v>
      </c>
      <c r="B42" s="5" t="s">
        <v>640</v>
      </c>
      <c r="C42" s="6">
        <v>0</v>
      </c>
      <c r="D42" s="6"/>
      <c r="E42" s="6"/>
      <c r="F42" s="6">
        <f>C42/$C$51</f>
        <v>0</v>
      </c>
      <c r="G42" s="6">
        <f>F42^2</f>
        <v>0</v>
      </c>
      <c r="H42" s="6"/>
      <c r="I42" s="6">
        <v>0</v>
      </c>
      <c r="J42" s="6">
        <v>15</v>
      </c>
      <c r="K42" s="6"/>
      <c r="L42" s="6"/>
      <c r="M42" s="6"/>
      <c r="N42" s="7"/>
      <c r="O42" s="6">
        <v>0</v>
      </c>
      <c r="P42" s="6"/>
      <c r="Q42" s="6">
        <v>0</v>
      </c>
      <c r="R42" s="6"/>
      <c r="S42" s="6" t="s">
        <v>23</v>
      </c>
      <c r="T42" s="6"/>
      <c r="U42" s="7"/>
      <c r="V42" s="6">
        <v>20184</v>
      </c>
      <c r="W42" s="6">
        <v>5</v>
      </c>
      <c r="X42" s="6">
        <v>12</v>
      </c>
      <c r="Y42" s="6">
        <v>8631</v>
      </c>
      <c r="Z42" s="6" t="s">
        <v>23</v>
      </c>
      <c r="AA42" s="6">
        <v>2339</v>
      </c>
      <c r="AF42" s="11"/>
    </row>
    <row r="43" spans="1:32" ht="21.6" x14ac:dyDescent="0.3">
      <c r="A43" s="13" t="s">
        <v>639</v>
      </c>
      <c r="B43" s="8" t="s">
        <v>638</v>
      </c>
      <c r="C43" s="9">
        <v>0</v>
      </c>
      <c r="D43" s="9"/>
      <c r="E43" s="9"/>
      <c r="F43" s="6">
        <f>C43/$C$51</f>
        <v>0</v>
      </c>
      <c r="G43" s="6">
        <f>F43^2</f>
        <v>0</v>
      </c>
      <c r="H43" s="9"/>
      <c r="I43" s="9">
        <v>0</v>
      </c>
      <c r="J43" s="9">
        <v>2</v>
      </c>
      <c r="K43" s="9"/>
      <c r="L43" s="9"/>
      <c r="M43" s="9"/>
      <c r="N43" s="10"/>
      <c r="O43" s="9">
        <v>16</v>
      </c>
      <c r="P43" s="9">
        <v>-33</v>
      </c>
      <c r="Q43" s="9">
        <v>0</v>
      </c>
      <c r="R43" s="9">
        <v>1</v>
      </c>
      <c r="S43" s="9" t="s">
        <v>23</v>
      </c>
      <c r="T43" s="9">
        <v>16000</v>
      </c>
      <c r="U43" s="10"/>
      <c r="V43" s="9">
        <v>3070</v>
      </c>
      <c r="W43" s="9">
        <v>-25</v>
      </c>
      <c r="X43" s="9">
        <v>1</v>
      </c>
      <c r="Y43" s="9">
        <v>379</v>
      </c>
      <c r="Z43" s="9" t="s">
        <v>23</v>
      </c>
      <c r="AA43" s="9">
        <v>8100</v>
      </c>
      <c r="AF43" s="11"/>
    </row>
    <row r="44" spans="1:32" ht="21.6" x14ac:dyDescent="0.3">
      <c r="A44" s="12" t="s">
        <v>637</v>
      </c>
      <c r="B44" s="5" t="s">
        <v>636</v>
      </c>
      <c r="C44" s="6">
        <v>0</v>
      </c>
      <c r="D44" s="6"/>
      <c r="E44" s="6"/>
      <c r="F44" s="6">
        <f>C44/$C$51</f>
        <v>0</v>
      </c>
      <c r="G44" s="6">
        <f>F44^2</f>
        <v>0</v>
      </c>
      <c r="H44" s="6"/>
      <c r="I44" s="6">
        <v>0</v>
      </c>
      <c r="J44" s="6">
        <v>2</v>
      </c>
      <c r="K44" s="6"/>
      <c r="L44" s="6"/>
      <c r="M44" s="6"/>
      <c r="N44" s="7"/>
      <c r="O44" s="6">
        <v>1</v>
      </c>
      <c r="P44" s="6">
        <v>62</v>
      </c>
      <c r="Q44" s="6">
        <v>0</v>
      </c>
      <c r="R44" s="6">
        <v>0</v>
      </c>
      <c r="S44" s="6" t="s">
        <v>23</v>
      </c>
      <c r="T44" s="6"/>
      <c r="U44" s="7"/>
      <c r="V44" s="6">
        <v>12477</v>
      </c>
      <c r="W44" s="6">
        <v>3</v>
      </c>
      <c r="X44" s="6">
        <v>1</v>
      </c>
      <c r="Y44" s="6">
        <v>1362</v>
      </c>
      <c r="Z44" s="6" t="s">
        <v>23</v>
      </c>
      <c r="AA44" s="6">
        <v>9161</v>
      </c>
      <c r="AF44" s="11"/>
    </row>
    <row r="45" spans="1:32" ht="21.6" x14ac:dyDescent="0.3">
      <c r="A45" s="13" t="s">
        <v>635</v>
      </c>
      <c r="B45" s="8" t="s">
        <v>634</v>
      </c>
      <c r="C45" s="9">
        <v>0</v>
      </c>
      <c r="D45" s="9"/>
      <c r="E45" s="9"/>
      <c r="F45" s="6">
        <f>C45/$C$51</f>
        <v>0</v>
      </c>
      <c r="G45" s="6">
        <f>F45^2</f>
        <v>0</v>
      </c>
      <c r="H45" s="9"/>
      <c r="I45" s="9">
        <v>0</v>
      </c>
      <c r="J45" s="9">
        <v>15</v>
      </c>
      <c r="K45" s="9"/>
      <c r="L45" s="9"/>
      <c r="M45" s="9"/>
      <c r="N45" s="10"/>
      <c r="O45" s="9">
        <v>155</v>
      </c>
      <c r="P45" s="9">
        <v>-25</v>
      </c>
      <c r="Q45" s="9">
        <v>0</v>
      </c>
      <c r="R45" s="9">
        <v>26</v>
      </c>
      <c r="S45" s="9"/>
      <c r="T45" s="9">
        <v>5962</v>
      </c>
      <c r="U45" s="10"/>
      <c r="V45" s="9">
        <v>9561</v>
      </c>
      <c r="W45" s="9">
        <v>-16</v>
      </c>
      <c r="X45" s="9">
        <v>2</v>
      </c>
      <c r="Y45" s="9">
        <v>2505</v>
      </c>
      <c r="Z45" s="9"/>
      <c r="AA45" s="9">
        <v>3817</v>
      </c>
      <c r="AF45" s="11"/>
    </row>
    <row r="46" spans="1:32" ht="21.6" x14ac:dyDescent="0.3">
      <c r="A46" s="12" t="s">
        <v>633</v>
      </c>
      <c r="B46" s="5" t="s">
        <v>632</v>
      </c>
      <c r="C46" s="6">
        <v>0</v>
      </c>
      <c r="D46" s="6"/>
      <c r="E46" s="6"/>
      <c r="F46" s="6">
        <f>C46/$C$51</f>
        <v>0</v>
      </c>
      <c r="G46" s="6">
        <f>F46^2</f>
        <v>0</v>
      </c>
      <c r="H46" s="6"/>
      <c r="I46" s="6">
        <v>0</v>
      </c>
      <c r="J46" s="6">
        <v>9</v>
      </c>
      <c r="K46" s="6"/>
      <c r="L46" s="6"/>
      <c r="M46" s="6"/>
      <c r="N46" s="7"/>
      <c r="O46" s="6">
        <v>3573</v>
      </c>
      <c r="P46" s="6">
        <v>19</v>
      </c>
      <c r="Q46" s="6">
        <v>0</v>
      </c>
      <c r="R46" s="6">
        <v>1644</v>
      </c>
      <c r="S46" s="6" t="s">
        <v>23</v>
      </c>
      <c r="T46" s="6">
        <v>2173</v>
      </c>
      <c r="U46" s="7"/>
      <c r="V46" s="6">
        <v>29654</v>
      </c>
      <c r="W46" s="6">
        <v>-1</v>
      </c>
      <c r="X46" s="6">
        <v>2</v>
      </c>
      <c r="Y46" s="6">
        <v>7051</v>
      </c>
      <c r="Z46" s="6" t="s">
        <v>23</v>
      </c>
      <c r="AA46" s="6">
        <v>4206</v>
      </c>
      <c r="AF46" s="11"/>
    </row>
    <row r="47" spans="1:32" ht="21.6" x14ac:dyDescent="0.3">
      <c r="A47" s="13" t="s">
        <v>631</v>
      </c>
      <c r="B47" s="8" t="s">
        <v>630</v>
      </c>
      <c r="C47" s="9">
        <v>0</v>
      </c>
      <c r="D47" s="9"/>
      <c r="E47" s="9"/>
      <c r="F47" s="6">
        <f>C47/$C$51</f>
        <v>0</v>
      </c>
      <c r="G47" s="6">
        <f>F47^2</f>
        <v>0</v>
      </c>
      <c r="H47" s="9"/>
      <c r="I47" s="9">
        <v>0</v>
      </c>
      <c r="J47" s="9">
        <v>21</v>
      </c>
      <c r="K47" s="9"/>
      <c r="L47" s="9"/>
      <c r="M47" s="9"/>
      <c r="N47" s="10"/>
      <c r="O47" s="9">
        <v>1597</v>
      </c>
      <c r="P47" s="9">
        <v>23</v>
      </c>
      <c r="Q47" s="9">
        <v>0</v>
      </c>
      <c r="R47" s="9">
        <v>0</v>
      </c>
      <c r="S47" s="9" t="s">
        <v>23</v>
      </c>
      <c r="T47" s="9"/>
      <c r="U47" s="10"/>
      <c r="V47" s="9">
        <v>243678</v>
      </c>
      <c r="W47" s="9">
        <v>3</v>
      </c>
      <c r="X47" s="9">
        <v>3</v>
      </c>
      <c r="Y47" s="9">
        <v>46539</v>
      </c>
      <c r="Z47" s="9" t="s">
        <v>23</v>
      </c>
      <c r="AA47" s="9">
        <v>5236</v>
      </c>
      <c r="AF47" s="11"/>
    </row>
    <row r="48" spans="1:32" ht="21.6" x14ac:dyDescent="0.3">
      <c r="A48" s="12" t="s">
        <v>629</v>
      </c>
      <c r="B48" s="5" t="s">
        <v>628</v>
      </c>
      <c r="C48" s="6">
        <v>0</v>
      </c>
      <c r="D48" s="6"/>
      <c r="E48" s="6"/>
      <c r="F48" s="6">
        <f>C48/$C$51</f>
        <v>0</v>
      </c>
      <c r="G48" s="6">
        <f>F48^2</f>
        <v>0</v>
      </c>
      <c r="H48" s="6"/>
      <c r="I48" s="6">
        <v>0</v>
      </c>
      <c r="J48" s="6">
        <v>15</v>
      </c>
      <c r="K48" s="6"/>
      <c r="L48" s="6"/>
      <c r="M48" s="6"/>
      <c r="N48" s="7"/>
      <c r="O48" s="6">
        <v>48</v>
      </c>
      <c r="P48" s="6">
        <v>96</v>
      </c>
      <c r="Q48" s="6">
        <v>0</v>
      </c>
      <c r="R48" s="6">
        <v>24</v>
      </c>
      <c r="S48" s="6" t="s">
        <v>23</v>
      </c>
      <c r="T48" s="6">
        <v>2000</v>
      </c>
      <c r="U48" s="7"/>
      <c r="V48" s="6">
        <v>16650</v>
      </c>
      <c r="W48" s="6">
        <v>28</v>
      </c>
      <c r="X48" s="6">
        <v>2</v>
      </c>
      <c r="Y48" s="6">
        <v>2531</v>
      </c>
      <c r="Z48" s="6" t="s">
        <v>23</v>
      </c>
      <c r="AA48" s="6">
        <v>6578</v>
      </c>
      <c r="AF48" s="11"/>
    </row>
    <row r="49" spans="1:32" ht="21.6" x14ac:dyDescent="0.3">
      <c r="A49" s="13" t="s">
        <v>627</v>
      </c>
      <c r="B49" s="8" t="s">
        <v>626</v>
      </c>
      <c r="C49" s="9">
        <v>0</v>
      </c>
      <c r="D49" s="9"/>
      <c r="E49" s="9"/>
      <c r="F49" s="6">
        <f>C49/$C$51</f>
        <v>0</v>
      </c>
      <c r="G49" s="6">
        <f>F49^2</f>
        <v>0</v>
      </c>
      <c r="H49" s="9"/>
      <c r="I49" s="9">
        <v>0</v>
      </c>
      <c r="J49" s="9">
        <v>22</v>
      </c>
      <c r="K49" s="9"/>
      <c r="L49" s="9"/>
      <c r="M49" s="9"/>
      <c r="N49" s="10"/>
      <c r="O49" s="9">
        <v>7</v>
      </c>
      <c r="P49" s="9">
        <v>46</v>
      </c>
      <c r="Q49" s="9">
        <v>0</v>
      </c>
      <c r="R49" s="9">
        <v>1</v>
      </c>
      <c r="S49" s="9" t="s">
        <v>23</v>
      </c>
      <c r="T49" s="9">
        <v>7000</v>
      </c>
      <c r="U49" s="10"/>
      <c r="V49" s="9">
        <v>5701</v>
      </c>
      <c r="W49" s="9">
        <v>8</v>
      </c>
      <c r="X49" s="9">
        <v>2</v>
      </c>
      <c r="Y49" s="9">
        <v>426</v>
      </c>
      <c r="Z49" s="9" t="s">
        <v>23</v>
      </c>
      <c r="AA49" s="9">
        <v>13383</v>
      </c>
      <c r="AF49" s="11"/>
    </row>
    <row r="50" spans="1:32" ht="21.6" x14ac:dyDescent="0.3">
      <c r="A50" s="14" t="s">
        <v>625</v>
      </c>
      <c r="B50" s="15" t="s">
        <v>624</v>
      </c>
      <c r="C50" s="16">
        <v>0</v>
      </c>
      <c r="D50" s="16"/>
      <c r="E50" s="16"/>
      <c r="F50" s="6">
        <f>C50/$C$51</f>
        <v>0</v>
      </c>
      <c r="G50" s="6">
        <f>F50^2</f>
        <v>0</v>
      </c>
      <c r="H50" s="16"/>
      <c r="I50" s="16">
        <v>0</v>
      </c>
      <c r="J50" s="16">
        <v>7</v>
      </c>
      <c r="K50" s="16"/>
      <c r="L50" s="16"/>
      <c r="M50" s="16"/>
      <c r="N50" s="17"/>
      <c r="O50" s="16">
        <v>0</v>
      </c>
      <c r="P50" s="16"/>
      <c r="Q50" s="16">
        <v>0</v>
      </c>
      <c r="R50" s="16"/>
      <c r="S50" s="16" t="s">
        <v>23</v>
      </c>
      <c r="T50" s="16"/>
      <c r="U50" s="17"/>
      <c r="V50" s="16">
        <v>11539</v>
      </c>
      <c r="W50" s="16">
        <v>9</v>
      </c>
      <c r="X50" s="16">
        <v>2</v>
      </c>
      <c r="Y50" s="16">
        <v>597</v>
      </c>
      <c r="Z50" s="16" t="s">
        <v>23</v>
      </c>
      <c r="AA50" s="16">
        <v>19328</v>
      </c>
      <c r="AB50" s="18"/>
      <c r="AC50" s="18"/>
      <c r="AD50" s="18"/>
      <c r="AE50" s="18"/>
      <c r="AF50" s="19"/>
    </row>
    <row r="51" spans="1:32" x14ac:dyDescent="0.3">
      <c r="C51">
        <f>SUM(C12:C50)</f>
        <v>4353</v>
      </c>
      <c r="G51" s="20">
        <f>SUM(G12:G50)</f>
        <v>0.34832736271037101</v>
      </c>
    </row>
    <row r="52" spans="1:32" x14ac:dyDescent="0.3">
      <c r="F52" t="s">
        <v>426</v>
      </c>
      <c r="G52" s="20">
        <f>SQRT(G51)</f>
        <v>0.59019264881085309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://comtrade.un.org/" xr:uid="{A1C77EE3-4A0B-4AB6-9F8D-97EEAE9F030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1A6C-61A4-459B-8AC8-BD3D93957947}">
  <dimension ref="A1:AF30"/>
  <sheetViews>
    <sheetView topLeftCell="A6" workbookViewId="0">
      <selection activeCell="C25" sqref="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21.5546875" bestFit="1" customWidth="1"/>
    <col min="10" max="10" width="32.5546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32" x14ac:dyDescent="0.3">
      <c r="A2" s="30" t="s">
        <v>736</v>
      </c>
      <c r="B2" s="30"/>
      <c r="C2" s="30"/>
      <c r="D2" s="30"/>
      <c r="E2" s="30"/>
      <c r="F2" s="30"/>
      <c r="G2" s="30"/>
      <c r="H2" s="30"/>
      <c r="I2" s="30"/>
      <c r="J2" s="30"/>
    </row>
    <row r="3" spans="1:32" x14ac:dyDescent="0.3">
      <c r="A3" s="1"/>
    </row>
    <row r="4" spans="1:32" ht="28.8" x14ac:dyDescent="0.3">
      <c r="A4" s="3" t="s">
        <v>2</v>
      </c>
    </row>
    <row r="5" spans="1:32" ht="27.6" x14ac:dyDescent="0.3">
      <c r="A5" s="2" t="s">
        <v>3</v>
      </c>
    </row>
    <row r="6" spans="1:32" x14ac:dyDescent="0.3">
      <c r="A6" s="2" t="s">
        <v>4</v>
      </c>
    </row>
    <row r="7" spans="1:32" x14ac:dyDescent="0.3">
      <c r="A7" s="1"/>
    </row>
    <row r="8" spans="1:32" x14ac:dyDescent="0.3">
      <c r="A8" s="1"/>
    </row>
    <row r="9" spans="1:32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</row>
    <row r="10" spans="1:32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F10" s="11"/>
    </row>
    <row r="11" spans="1:32" x14ac:dyDescent="0.3">
      <c r="A11" s="33"/>
      <c r="B11" s="36"/>
      <c r="C11" s="4" t="s">
        <v>11</v>
      </c>
      <c r="D11" s="4" t="s">
        <v>512</v>
      </c>
      <c r="E11" s="4" t="s">
        <v>429</v>
      </c>
      <c r="F11" s="4" t="s">
        <v>424</v>
      </c>
      <c r="G11" s="4" t="s">
        <v>425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F11" s="11"/>
    </row>
    <row r="12" spans="1:32" ht="21.6" x14ac:dyDescent="0.3">
      <c r="A12" s="12" t="s">
        <v>735</v>
      </c>
      <c r="B12" s="43" t="s">
        <v>734</v>
      </c>
      <c r="C12" s="6">
        <v>23740</v>
      </c>
      <c r="D12" s="6">
        <v>0.41</v>
      </c>
      <c r="E12" s="6">
        <f>SQRT(D12)</f>
        <v>0.6403124237432849</v>
      </c>
      <c r="F12" s="6">
        <f>C12/$C$29</f>
        <v>0.81935528404776692</v>
      </c>
      <c r="G12" s="6">
        <f>F12^2</f>
        <v>0.67134308149699684</v>
      </c>
      <c r="H12" s="6">
        <v>30</v>
      </c>
      <c r="I12" s="6">
        <v>62</v>
      </c>
      <c r="J12" s="6">
        <v>2</v>
      </c>
      <c r="K12" s="6">
        <v>103641</v>
      </c>
      <c r="L12" s="6" t="s">
        <v>23</v>
      </c>
      <c r="M12" s="6">
        <v>229</v>
      </c>
      <c r="N12" s="7"/>
      <c r="O12" s="6">
        <v>264261</v>
      </c>
      <c r="P12" s="6">
        <v>52</v>
      </c>
      <c r="Q12" s="6">
        <v>31</v>
      </c>
      <c r="R12" s="6">
        <v>1672332</v>
      </c>
      <c r="S12" s="6" t="s">
        <v>23</v>
      </c>
      <c r="T12" s="6">
        <v>158</v>
      </c>
      <c r="U12" s="7"/>
      <c r="V12" s="6">
        <v>38190</v>
      </c>
      <c r="W12" s="6">
        <v>10</v>
      </c>
      <c r="X12" s="6">
        <v>3</v>
      </c>
      <c r="Y12" s="6">
        <v>146727</v>
      </c>
      <c r="Z12" s="6" t="s">
        <v>23</v>
      </c>
      <c r="AA12" s="6">
        <v>260</v>
      </c>
      <c r="AF12" s="11"/>
    </row>
    <row r="13" spans="1:32" ht="21.6" x14ac:dyDescent="0.3">
      <c r="A13" s="13" t="s">
        <v>733</v>
      </c>
      <c r="B13" s="43" t="s">
        <v>732</v>
      </c>
      <c r="C13" s="9">
        <v>4390</v>
      </c>
      <c r="D13" s="9">
        <v>0.15</v>
      </c>
      <c r="E13" s="6">
        <f>SQRT(D13)</f>
        <v>0.3872983346207417</v>
      </c>
      <c r="F13" s="6">
        <f>C13/$C$29</f>
        <v>0.15151515151515152</v>
      </c>
      <c r="G13" s="6">
        <f>F13^2</f>
        <v>2.2956841138659322E-2</v>
      </c>
      <c r="H13" s="9">
        <v>19</v>
      </c>
      <c r="I13" s="9">
        <v>1</v>
      </c>
      <c r="J13" s="9">
        <v>2</v>
      </c>
      <c r="K13" s="9">
        <v>663</v>
      </c>
      <c r="L13" s="9" t="s">
        <v>23</v>
      </c>
      <c r="M13" s="9">
        <v>6621</v>
      </c>
      <c r="N13" s="10"/>
      <c r="O13" s="9">
        <v>158975</v>
      </c>
      <c r="P13" s="9">
        <v>13</v>
      </c>
      <c r="Q13" s="9">
        <v>1</v>
      </c>
      <c r="R13" s="9">
        <v>123045</v>
      </c>
      <c r="S13" s="9" t="s">
        <v>23</v>
      </c>
      <c r="T13" s="9">
        <v>1292</v>
      </c>
      <c r="U13" s="10"/>
      <c r="V13" s="9">
        <v>441681</v>
      </c>
      <c r="W13" s="9">
        <v>4</v>
      </c>
      <c r="X13" s="9">
        <v>3</v>
      </c>
      <c r="Y13" s="9">
        <v>114285</v>
      </c>
      <c r="Z13" s="9" t="s">
        <v>23</v>
      </c>
      <c r="AA13" s="9">
        <v>3865</v>
      </c>
      <c r="AF13" s="11"/>
    </row>
    <row r="14" spans="1:32" ht="21.6" x14ac:dyDescent="0.3">
      <c r="A14" s="12" t="s">
        <v>731</v>
      </c>
      <c r="B14" s="22" t="s">
        <v>730</v>
      </c>
      <c r="C14" s="6">
        <v>645</v>
      </c>
      <c r="D14" s="6"/>
      <c r="E14" s="6">
        <f>SQRT(D14)</f>
        <v>0</v>
      </c>
      <c r="F14" s="6">
        <f>C14/$C$29</f>
        <v>2.2261337751087181E-2</v>
      </c>
      <c r="G14" s="6">
        <f>F14^2</f>
        <v>4.9556715846797922E-4</v>
      </c>
      <c r="H14" s="6">
        <v>-23</v>
      </c>
      <c r="I14" s="6">
        <v>0</v>
      </c>
      <c r="J14" s="6">
        <v>54</v>
      </c>
      <c r="K14" s="6">
        <v>629</v>
      </c>
      <c r="L14" s="6" t="s">
        <v>23</v>
      </c>
      <c r="M14" s="6">
        <v>1025</v>
      </c>
      <c r="N14" s="7"/>
      <c r="O14" s="6">
        <v>2767335</v>
      </c>
      <c r="P14" s="6">
        <v>34</v>
      </c>
      <c r="Q14" s="6">
        <v>19</v>
      </c>
      <c r="R14" s="6">
        <v>5597828</v>
      </c>
      <c r="S14" s="6" t="s">
        <v>23</v>
      </c>
      <c r="T14" s="6">
        <v>494</v>
      </c>
      <c r="U14" s="7"/>
      <c r="V14" s="6">
        <v>139506</v>
      </c>
      <c r="W14" s="6">
        <v>-4</v>
      </c>
      <c r="X14" s="6">
        <v>1</v>
      </c>
      <c r="Y14" s="6">
        <v>209906</v>
      </c>
      <c r="Z14" s="6" t="s">
        <v>23</v>
      </c>
      <c r="AA14" s="6">
        <v>665</v>
      </c>
      <c r="AF14" s="11"/>
    </row>
    <row r="15" spans="1:32" ht="21.6" x14ac:dyDescent="0.3">
      <c r="A15" s="13" t="s">
        <v>729</v>
      </c>
      <c r="B15" s="8" t="s">
        <v>728</v>
      </c>
      <c r="C15" s="9">
        <v>75</v>
      </c>
      <c r="D15" s="9">
        <v>0.34</v>
      </c>
      <c r="E15" s="6">
        <f>SQRT(D15)</f>
        <v>0.5830951894845301</v>
      </c>
      <c r="F15" s="6">
        <f>C15/$C$29</f>
        <v>2.5885276454752537E-3</v>
      </c>
      <c r="G15" s="6">
        <f>F15^2</f>
        <v>6.7004753713896607E-6</v>
      </c>
      <c r="H15" s="9">
        <v>106</v>
      </c>
      <c r="I15" s="9">
        <v>1</v>
      </c>
      <c r="J15" s="9">
        <v>17</v>
      </c>
      <c r="K15" s="9">
        <v>50</v>
      </c>
      <c r="L15" s="9" t="s">
        <v>23</v>
      </c>
      <c r="M15" s="9">
        <v>1500</v>
      </c>
      <c r="N15" s="10"/>
      <c r="O15" s="9">
        <v>97319</v>
      </c>
      <c r="P15" s="9">
        <v>79</v>
      </c>
      <c r="Q15" s="9">
        <v>43</v>
      </c>
      <c r="R15" s="9">
        <v>195251</v>
      </c>
      <c r="S15" s="9" t="s">
        <v>23</v>
      </c>
      <c r="T15" s="9">
        <v>498</v>
      </c>
      <c r="U15" s="10"/>
      <c r="V15" s="9">
        <v>6359</v>
      </c>
      <c r="W15" s="9">
        <v>17</v>
      </c>
      <c r="X15" s="9">
        <v>2</v>
      </c>
      <c r="Y15" s="9">
        <v>6266</v>
      </c>
      <c r="Z15" s="9" t="s">
        <v>23</v>
      </c>
      <c r="AA15" s="9">
        <v>1015</v>
      </c>
      <c r="AF15" s="11"/>
    </row>
    <row r="16" spans="1:32" ht="21.6" x14ac:dyDescent="0.3">
      <c r="A16" s="12" t="s">
        <v>727</v>
      </c>
      <c r="B16" s="5" t="s">
        <v>726</v>
      </c>
      <c r="C16" s="6">
        <v>51</v>
      </c>
      <c r="D16" s="6">
        <v>0.31</v>
      </c>
      <c r="E16" s="6">
        <f>SQRT(D16)</f>
        <v>0.55677643628300222</v>
      </c>
      <c r="F16" s="6">
        <f>C16/$C$29</f>
        <v>1.7601987989231726E-3</v>
      </c>
      <c r="G16" s="6">
        <f>F16^2</f>
        <v>3.0982998117305794E-6</v>
      </c>
      <c r="H16" s="6"/>
      <c r="I16" s="6">
        <v>0</v>
      </c>
      <c r="J16" s="6">
        <v>10</v>
      </c>
      <c r="K16" s="6">
        <v>16</v>
      </c>
      <c r="L16" s="6" t="s">
        <v>23</v>
      </c>
      <c r="M16" s="6">
        <v>3188</v>
      </c>
      <c r="N16" s="7"/>
      <c r="O16" s="6">
        <v>112283</v>
      </c>
      <c r="P16" s="6">
        <v>26</v>
      </c>
      <c r="Q16" s="6">
        <v>4</v>
      </c>
      <c r="R16" s="6">
        <v>201025</v>
      </c>
      <c r="S16" s="6" t="s">
        <v>23</v>
      </c>
      <c r="T16" s="6">
        <v>559</v>
      </c>
      <c r="U16" s="7"/>
      <c r="V16" s="6">
        <v>177852</v>
      </c>
      <c r="W16" s="6">
        <v>7</v>
      </c>
      <c r="X16" s="6">
        <v>5</v>
      </c>
      <c r="Y16" s="6">
        <v>350305</v>
      </c>
      <c r="Z16" s="6" t="s">
        <v>23</v>
      </c>
      <c r="AA16" s="6">
        <v>508</v>
      </c>
      <c r="AF16" s="11"/>
    </row>
    <row r="17" spans="1:32" ht="21.6" x14ac:dyDescent="0.3">
      <c r="A17" s="13" t="s">
        <v>725</v>
      </c>
      <c r="B17" s="8" t="s">
        <v>724</v>
      </c>
      <c r="C17" s="9">
        <v>38</v>
      </c>
      <c r="D17" s="9">
        <v>0.31</v>
      </c>
      <c r="E17" s="6">
        <f>SQRT(D17)</f>
        <v>0.55677643628300222</v>
      </c>
      <c r="F17" s="6">
        <f>C17/$C$29</f>
        <v>1.3115206737074618E-3</v>
      </c>
      <c r="G17" s="6">
        <f>F17^2</f>
        <v>1.7200864775620746E-6</v>
      </c>
      <c r="H17" s="9">
        <v>122</v>
      </c>
      <c r="I17" s="9">
        <v>0</v>
      </c>
      <c r="J17" s="9">
        <v>69</v>
      </c>
      <c r="K17" s="9">
        <v>23</v>
      </c>
      <c r="L17" s="9" t="s">
        <v>23</v>
      </c>
      <c r="M17" s="9">
        <v>1652</v>
      </c>
      <c r="N17" s="10"/>
      <c r="O17" s="9">
        <v>2855710</v>
      </c>
      <c r="P17" s="9">
        <v>209</v>
      </c>
      <c r="Q17" s="9">
        <v>18</v>
      </c>
      <c r="R17" s="9">
        <v>6332070</v>
      </c>
      <c r="S17" s="9" t="s">
        <v>23</v>
      </c>
      <c r="T17" s="9">
        <v>451</v>
      </c>
      <c r="U17" s="10"/>
      <c r="V17" s="9">
        <v>45982</v>
      </c>
      <c r="W17" s="9">
        <v>34</v>
      </c>
      <c r="X17" s="9">
        <v>0</v>
      </c>
      <c r="Y17" s="9">
        <v>77249</v>
      </c>
      <c r="Z17" s="9" t="s">
        <v>23</v>
      </c>
      <c r="AA17" s="9">
        <v>595</v>
      </c>
      <c r="AF17" s="11"/>
    </row>
    <row r="18" spans="1:32" ht="21.6" x14ac:dyDescent="0.3">
      <c r="A18" s="12" t="s">
        <v>723</v>
      </c>
      <c r="B18" s="5" t="s">
        <v>722</v>
      </c>
      <c r="C18" s="6">
        <v>26</v>
      </c>
      <c r="D18" s="6">
        <v>0.2</v>
      </c>
      <c r="E18" s="6">
        <f>SQRT(D18)</f>
        <v>0.44721359549995793</v>
      </c>
      <c r="F18" s="6">
        <f>C18/$C$29</f>
        <v>8.9735625043142124E-4</v>
      </c>
      <c r="G18" s="6">
        <f>F18^2</f>
        <v>8.0524824018833958E-7</v>
      </c>
      <c r="H18" s="6">
        <v>72</v>
      </c>
      <c r="I18" s="6">
        <v>0</v>
      </c>
      <c r="J18" s="6">
        <v>6</v>
      </c>
      <c r="K18" s="6">
        <v>21</v>
      </c>
      <c r="L18" s="6" t="s">
        <v>23</v>
      </c>
      <c r="M18" s="6">
        <v>1238</v>
      </c>
      <c r="N18" s="7"/>
      <c r="O18" s="6">
        <v>30362</v>
      </c>
      <c r="P18" s="6">
        <v>32</v>
      </c>
      <c r="Q18" s="6">
        <v>1</v>
      </c>
      <c r="R18" s="6">
        <v>40178</v>
      </c>
      <c r="S18" s="6" t="s">
        <v>23</v>
      </c>
      <c r="T18" s="6">
        <v>756</v>
      </c>
      <c r="U18" s="7"/>
      <c r="V18" s="6">
        <v>108898</v>
      </c>
      <c r="W18" s="6">
        <v>0</v>
      </c>
      <c r="X18" s="6">
        <v>4</v>
      </c>
      <c r="Y18" s="6">
        <v>97377</v>
      </c>
      <c r="Z18" s="6" t="s">
        <v>23</v>
      </c>
      <c r="AA18" s="6">
        <v>1118</v>
      </c>
      <c r="AF18" s="11"/>
    </row>
    <row r="19" spans="1:32" ht="21.6" x14ac:dyDescent="0.3">
      <c r="A19" s="13" t="s">
        <v>721</v>
      </c>
      <c r="B19" s="8" t="s">
        <v>720</v>
      </c>
      <c r="C19" s="9">
        <v>5</v>
      </c>
      <c r="D19" s="9"/>
      <c r="E19" s="9"/>
      <c r="F19" s="6">
        <f>C19/$C$29</f>
        <v>1.7256850969835024E-4</v>
      </c>
      <c r="G19" s="6">
        <f>F19^2</f>
        <v>2.97798905395096E-8</v>
      </c>
      <c r="H19" s="9">
        <v>54</v>
      </c>
      <c r="I19" s="9">
        <v>0</v>
      </c>
      <c r="J19" s="9">
        <v>28</v>
      </c>
      <c r="K19" s="9">
        <v>3</v>
      </c>
      <c r="L19" s="9"/>
      <c r="M19" s="9">
        <v>1667</v>
      </c>
      <c r="N19" s="10"/>
      <c r="O19" s="9">
        <v>20566</v>
      </c>
      <c r="P19" s="9">
        <v>-17</v>
      </c>
      <c r="Q19" s="9">
        <v>3</v>
      </c>
      <c r="R19" s="9">
        <v>34139</v>
      </c>
      <c r="S19" s="9"/>
      <c r="T19" s="9">
        <v>602</v>
      </c>
      <c r="U19" s="10"/>
      <c r="V19" s="9">
        <v>4422</v>
      </c>
      <c r="W19" s="9">
        <v>-18</v>
      </c>
      <c r="X19" s="9">
        <v>0</v>
      </c>
      <c r="Y19" s="9">
        <v>3354</v>
      </c>
      <c r="Z19" s="9"/>
      <c r="AA19" s="9">
        <v>1318</v>
      </c>
      <c r="AF19" s="11"/>
    </row>
    <row r="20" spans="1:32" ht="21.6" x14ac:dyDescent="0.3">
      <c r="A20" s="12" t="s">
        <v>719</v>
      </c>
      <c r="B20" s="5" t="s">
        <v>718</v>
      </c>
      <c r="C20" s="6">
        <v>3</v>
      </c>
      <c r="D20" s="6"/>
      <c r="E20" s="6"/>
      <c r="F20" s="6">
        <f>C20/$C$29</f>
        <v>1.0354110581901015E-4</v>
      </c>
      <c r="G20" s="6">
        <f>F20^2</f>
        <v>1.0720760594223457E-8</v>
      </c>
      <c r="H20" s="6"/>
      <c r="I20" s="6">
        <v>0</v>
      </c>
      <c r="J20" s="6">
        <v>2</v>
      </c>
      <c r="K20" s="6">
        <v>0</v>
      </c>
      <c r="L20" s="6" t="s">
        <v>23</v>
      </c>
      <c r="M20" s="6"/>
      <c r="N20" s="7"/>
      <c r="O20" s="6">
        <v>1291</v>
      </c>
      <c r="P20" s="6">
        <v>47</v>
      </c>
      <c r="Q20" s="6">
        <v>0</v>
      </c>
      <c r="R20" s="6">
        <v>2765</v>
      </c>
      <c r="S20" s="6" t="s">
        <v>23</v>
      </c>
      <c r="T20" s="6">
        <v>467</v>
      </c>
      <c r="U20" s="7"/>
      <c r="V20" s="6">
        <v>21006</v>
      </c>
      <c r="W20" s="6">
        <v>3</v>
      </c>
      <c r="X20" s="6">
        <v>4</v>
      </c>
      <c r="Y20" s="6">
        <v>113943</v>
      </c>
      <c r="Z20" s="6" t="s">
        <v>23</v>
      </c>
      <c r="AA20" s="6">
        <v>184</v>
      </c>
      <c r="AF20" s="11"/>
    </row>
    <row r="21" spans="1:32" ht="21.6" x14ac:dyDescent="0.3">
      <c r="A21" s="13" t="s">
        <v>717</v>
      </c>
      <c r="B21" s="8" t="s">
        <v>716</v>
      </c>
      <c r="C21" s="9">
        <v>1</v>
      </c>
      <c r="D21" s="9"/>
      <c r="E21" s="9"/>
      <c r="F21" s="6">
        <f>C21/$C$29</f>
        <v>3.4513701939670051E-5</v>
      </c>
      <c r="G21" s="6">
        <f>F21^2</f>
        <v>1.1911956215803843E-9</v>
      </c>
      <c r="H21" s="9"/>
      <c r="I21" s="9">
        <v>0</v>
      </c>
      <c r="J21" s="9">
        <v>32</v>
      </c>
      <c r="K21" s="9">
        <v>0</v>
      </c>
      <c r="L21" s="9" t="s">
        <v>23</v>
      </c>
      <c r="M21" s="9"/>
      <c r="N21" s="10"/>
      <c r="O21" s="9">
        <v>367</v>
      </c>
      <c r="P21" s="9">
        <v>9</v>
      </c>
      <c r="Q21" s="9">
        <v>0</v>
      </c>
      <c r="R21" s="9">
        <v>155</v>
      </c>
      <c r="S21" s="9" t="s">
        <v>23</v>
      </c>
      <c r="T21" s="9">
        <v>2368</v>
      </c>
      <c r="U21" s="10"/>
      <c r="V21" s="9">
        <v>17612</v>
      </c>
      <c r="W21" s="9">
        <v>1</v>
      </c>
      <c r="X21" s="9">
        <v>6</v>
      </c>
      <c r="Y21" s="9">
        <v>46500</v>
      </c>
      <c r="Z21" s="9" t="s">
        <v>23</v>
      </c>
      <c r="AA21" s="9">
        <v>379</v>
      </c>
      <c r="AF21" s="11"/>
    </row>
    <row r="22" spans="1:32" x14ac:dyDescent="0.3">
      <c r="A22" s="12" t="s">
        <v>715</v>
      </c>
      <c r="B22" s="5" t="s">
        <v>714</v>
      </c>
      <c r="C22" s="6">
        <v>0</v>
      </c>
      <c r="D22" s="6"/>
      <c r="E22" s="6"/>
      <c r="F22" s="6">
        <f>C22/$C$29</f>
        <v>0</v>
      </c>
      <c r="G22" s="6">
        <f>F22^2</f>
        <v>0</v>
      </c>
      <c r="H22" s="6"/>
      <c r="I22" s="6">
        <v>0</v>
      </c>
      <c r="J22" s="6">
        <v>68</v>
      </c>
      <c r="K22" s="6"/>
      <c r="L22" s="6"/>
      <c r="M22" s="6"/>
      <c r="N22" s="7"/>
      <c r="O22" s="6">
        <v>5</v>
      </c>
      <c r="P22" s="6">
        <v>-64</v>
      </c>
      <c r="Q22" s="6">
        <v>0</v>
      </c>
      <c r="R22" s="6">
        <v>0</v>
      </c>
      <c r="S22" s="6" t="s">
        <v>23</v>
      </c>
      <c r="T22" s="6"/>
      <c r="U22" s="7"/>
      <c r="V22" s="6">
        <v>21138</v>
      </c>
      <c r="W22" s="6">
        <v>8</v>
      </c>
      <c r="X22" s="6">
        <v>7</v>
      </c>
      <c r="Y22" s="6">
        <v>23177</v>
      </c>
      <c r="Z22" s="6" t="s">
        <v>23</v>
      </c>
      <c r="AA22" s="6">
        <v>912</v>
      </c>
      <c r="AF22" s="11"/>
    </row>
    <row r="23" spans="1:32" ht="21.6" x14ac:dyDescent="0.3">
      <c r="A23" s="13" t="s">
        <v>713</v>
      </c>
      <c r="B23" s="8" t="s">
        <v>712</v>
      </c>
      <c r="C23" s="9">
        <v>0</v>
      </c>
      <c r="D23" s="9"/>
      <c r="E23" s="9"/>
      <c r="F23" s="6">
        <f>C23/$C$29</f>
        <v>0</v>
      </c>
      <c r="G23" s="6">
        <f>F23^2</f>
        <v>0</v>
      </c>
      <c r="H23" s="9"/>
      <c r="I23" s="9">
        <v>0</v>
      </c>
      <c r="J23" s="9">
        <v>19</v>
      </c>
      <c r="K23" s="9"/>
      <c r="L23" s="9"/>
      <c r="M23" s="9"/>
      <c r="N23" s="10"/>
      <c r="O23" s="9">
        <v>12</v>
      </c>
      <c r="P23" s="9">
        <v>-35</v>
      </c>
      <c r="Q23" s="9">
        <v>0</v>
      </c>
      <c r="R23" s="9">
        <v>5</v>
      </c>
      <c r="S23" s="9" t="s">
        <v>23</v>
      </c>
      <c r="T23" s="9">
        <v>2400</v>
      </c>
      <c r="U23" s="10"/>
      <c r="V23" s="9">
        <v>16701</v>
      </c>
      <c r="W23" s="9">
        <v>-3</v>
      </c>
      <c r="X23" s="9">
        <v>2</v>
      </c>
      <c r="Y23" s="9">
        <v>15235</v>
      </c>
      <c r="Z23" s="9" t="s">
        <v>23</v>
      </c>
      <c r="AA23" s="9">
        <v>1096</v>
      </c>
      <c r="AF23" s="11"/>
    </row>
    <row r="24" spans="1:32" x14ac:dyDescent="0.3">
      <c r="A24" s="12" t="s">
        <v>711</v>
      </c>
      <c r="B24" s="5" t="s">
        <v>710</v>
      </c>
      <c r="C24" s="6">
        <v>0</v>
      </c>
      <c r="D24" s="6"/>
      <c r="E24" s="6"/>
      <c r="F24" s="6">
        <f>C24/$C$29</f>
        <v>0</v>
      </c>
      <c r="G24" s="6">
        <f>F24^2</f>
        <v>0</v>
      </c>
      <c r="H24" s="6"/>
      <c r="I24" s="6">
        <v>0</v>
      </c>
      <c r="J24" s="6">
        <v>11</v>
      </c>
      <c r="K24" s="6"/>
      <c r="L24" s="6"/>
      <c r="M24" s="6"/>
      <c r="N24" s="7"/>
      <c r="O24" s="6">
        <v>13048</v>
      </c>
      <c r="P24" s="6">
        <v>-2</v>
      </c>
      <c r="Q24" s="6">
        <v>1</v>
      </c>
      <c r="R24" s="6">
        <v>7791</v>
      </c>
      <c r="S24" s="6" t="s">
        <v>23</v>
      </c>
      <c r="T24" s="6">
        <v>1675</v>
      </c>
      <c r="U24" s="7"/>
      <c r="V24" s="6">
        <v>24930</v>
      </c>
      <c r="W24" s="6">
        <v>2</v>
      </c>
      <c r="X24" s="6">
        <v>3</v>
      </c>
      <c r="Y24" s="6">
        <v>6503</v>
      </c>
      <c r="Z24" s="6" t="s">
        <v>23</v>
      </c>
      <c r="AA24" s="6">
        <v>3834</v>
      </c>
      <c r="AF24" s="11"/>
    </row>
    <row r="25" spans="1:32" x14ac:dyDescent="0.3">
      <c r="A25" s="13" t="s">
        <v>709</v>
      </c>
      <c r="B25" s="8" t="s">
        <v>708</v>
      </c>
      <c r="C25" s="9">
        <v>0</v>
      </c>
      <c r="D25" s="9"/>
      <c r="E25" s="9"/>
      <c r="F25" s="6">
        <f>C25/$C$29</f>
        <v>0</v>
      </c>
      <c r="G25" s="6">
        <f>F25^2</f>
        <v>0</v>
      </c>
      <c r="H25" s="9"/>
      <c r="I25" s="9">
        <v>0</v>
      </c>
      <c r="J25" s="9">
        <v>36</v>
      </c>
      <c r="K25" s="9"/>
      <c r="L25" s="9"/>
      <c r="M25" s="9"/>
      <c r="N25" s="10"/>
      <c r="O25" s="9">
        <v>1071</v>
      </c>
      <c r="P25" s="9">
        <v>165</v>
      </c>
      <c r="Q25" s="9">
        <v>3</v>
      </c>
      <c r="R25" s="9">
        <v>1978</v>
      </c>
      <c r="S25" s="9" t="s">
        <v>587</v>
      </c>
      <c r="T25" s="9">
        <v>541</v>
      </c>
      <c r="U25" s="10"/>
      <c r="V25" s="9">
        <v>14368</v>
      </c>
      <c r="W25" s="9">
        <v>15</v>
      </c>
      <c r="X25" s="9">
        <v>3</v>
      </c>
      <c r="Y25" s="9">
        <v>23973</v>
      </c>
      <c r="Z25" s="9" t="s">
        <v>587</v>
      </c>
      <c r="AA25" s="9">
        <v>599</v>
      </c>
      <c r="AF25" s="11"/>
    </row>
    <row r="26" spans="1:32" ht="21.6" x14ac:dyDescent="0.3">
      <c r="A26" s="12" t="s">
        <v>707</v>
      </c>
      <c r="B26" s="5" t="s">
        <v>705</v>
      </c>
      <c r="C26" s="6">
        <v>0</v>
      </c>
      <c r="D26" s="6"/>
      <c r="E26" s="6"/>
      <c r="F26" s="6">
        <f>C26/$C$29</f>
        <v>0</v>
      </c>
      <c r="G26" s="6">
        <f>F26^2</f>
        <v>0</v>
      </c>
      <c r="H26" s="6"/>
      <c r="I26" s="6">
        <v>0</v>
      </c>
      <c r="J26" s="6">
        <v>2</v>
      </c>
      <c r="K26" s="6"/>
      <c r="L26" s="6"/>
      <c r="M26" s="6"/>
      <c r="N26" s="7"/>
      <c r="O26" s="6">
        <v>3418</v>
      </c>
      <c r="P26" s="6">
        <v>-16</v>
      </c>
      <c r="Q26" s="6">
        <v>0</v>
      </c>
      <c r="R26" s="6">
        <v>923</v>
      </c>
      <c r="S26" s="6" t="s">
        <v>23</v>
      </c>
      <c r="T26" s="6">
        <v>3703</v>
      </c>
      <c r="U26" s="7"/>
      <c r="V26" s="6">
        <v>129334</v>
      </c>
      <c r="W26" s="6">
        <v>7</v>
      </c>
      <c r="X26" s="6">
        <v>8</v>
      </c>
      <c r="Y26" s="6">
        <v>76115</v>
      </c>
      <c r="Z26" s="6" t="s">
        <v>23</v>
      </c>
      <c r="AA26" s="6">
        <v>1699</v>
      </c>
      <c r="AF26" s="11"/>
    </row>
    <row r="27" spans="1:32" ht="21.6" x14ac:dyDescent="0.3">
      <c r="A27" s="13" t="s">
        <v>706</v>
      </c>
      <c r="B27" s="8" t="s">
        <v>705</v>
      </c>
      <c r="C27" s="9">
        <v>0</v>
      </c>
      <c r="D27" s="9"/>
      <c r="E27" s="9"/>
      <c r="F27" s="6">
        <f>C27/$C$29</f>
        <v>0</v>
      </c>
      <c r="G27" s="6">
        <f>F27^2</f>
        <v>0</v>
      </c>
      <c r="H27" s="9"/>
      <c r="I27" s="9">
        <v>0</v>
      </c>
      <c r="J27" s="9">
        <v>2</v>
      </c>
      <c r="K27" s="9"/>
      <c r="L27" s="9"/>
      <c r="M27" s="9"/>
      <c r="N27" s="10"/>
      <c r="O27" s="9">
        <v>1075</v>
      </c>
      <c r="P27" s="9">
        <v>30</v>
      </c>
      <c r="Q27" s="9">
        <v>1</v>
      </c>
      <c r="R27" s="9">
        <v>471</v>
      </c>
      <c r="S27" s="9" t="s">
        <v>23</v>
      </c>
      <c r="T27" s="9">
        <v>2282</v>
      </c>
      <c r="U27" s="10"/>
      <c r="V27" s="9">
        <v>17728</v>
      </c>
      <c r="W27" s="9">
        <v>41</v>
      </c>
      <c r="X27" s="9">
        <v>8</v>
      </c>
      <c r="Y27" s="9">
        <v>33570</v>
      </c>
      <c r="Z27" s="9" t="s">
        <v>23</v>
      </c>
      <c r="AA27" s="9">
        <v>528</v>
      </c>
      <c r="AF27" s="11"/>
    </row>
    <row r="28" spans="1:32" ht="21.6" x14ac:dyDescent="0.3">
      <c r="A28" s="14" t="s">
        <v>704</v>
      </c>
      <c r="B28" s="15" t="s">
        <v>703</v>
      </c>
      <c r="C28" s="16">
        <v>0</v>
      </c>
      <c r="D28" s="16"/>
      <c r="E28" s="16"/>
      <c r="F28" s="6">
        <f>C28/$C$29</f>
        <v>0</v>
      </c>
      <c r="G28" s="6">
        <f>F28^2</f>
        <v>0</v>
      </c>
      <c r="H28" s="16"/>
      <c r="I28" s="16">
        <v>0</v>
      </c>
      <c r="J28" s="16">
        <v>4</v>
      </c>
      <c r="K28" s="16"/>
      <c r="L28" s="16"/>
      <c r="M28" s="16"/>
      <c r="N28" s="17"/>
      <c r="O28" s="16">
        <v>15</v>
      </c>
      <c r="P28" s="16">
        <v>0</v>
      </c>
      <c r="Q28" s="16">
        <v>0</v>
      </c>
      <c r="R28" s="16">
        <v>9</v>
      </c>
      <c r="S28" s="16" t="s">
        <v>23</v>
      </c>
      <c r="T28" s="16">
        <v>1667</v>
      </c>
      <c r="U28" s="17"/>
      <c r="V28" s="16">
        <v>30790</v>
      </c>
      <c r="W28" s="16">
        <v>80</v>
      </c>
      <c r="X28" s="16">
        <v>5</v>
      </c>
      <c r="Y28" s="16">
        <v>4035</v>
      </c>
      <c r="Z28" s="16" t="s">
        <v>23</v>
      </c>
      <c r="AA28" s="16">
        <v>7631</v>
      </c>
      <c r="AB28" s="18"/>
      <c r="AC28" s="18"/>
      <c r="AD28" s="18"/>
      <c r="AE28" s="18"/>
      <c r="AF28" s="19"/>
    </row>
    <row r="29" spans="1:32" x14ac:dyDescent="0.3">
      <c r="C29">
        <f>SUM(C12:C28)</f>
        <v>28974</v>
      </c>
      <c r="G29" s="20">
        <f>SUM(G12:G28)</f>
        <v>0.69480785559587188</v>
      </c>
    </row>
    <row r="30" spans="1:32" x14ac:dyDescent="0.3">
      <c r="F30" t="s">
        <v>426</v>
      </c>
      <c r="G30" s="20">
        <f>SQRT(G29)</f>
        <v>0.8335513515050359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://comtrade.un.org/" xr:uid="{13EDCF0F-6E7C-4392-A204-4675A5242ED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068B-D9A2-4646-9756-94C95B344A2E}">
  <dimension ref="A1:AF24"/>
  <sheetViews>
    <sheetView topLeftCell="A8" workbookViewId="0">
      <selection activeCell="C25" sqref="C2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21.5546875" bestFit="1" customWidth="1"/>
    <col min="10" max="10" width="32.5546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32" x14ac:dyDescent="0.3">
      <c r="A2" s="30" t="s">
        <v>759</v>
      </c>
      <c r="B2" s="30"/>
      <c r="C2" s="30"/>
      <c r="D2" s="30"/>
      <c r="E2" s="30"/>
      <c r="F2" s="30"/>
      <c r="G2" s="30"/>
      <c r="H2" s="30"/>
      <c r="I2" s="30"/>
      <c r="J2" s="30"/>
    </row>
    <row r="3" spans="1:32" x14ac:dyDescent="0.3">
      <c r="A3" s="1"/>
    </row>
    <row r="4" spans="1:32" ht="28.8" x14ac:dyDescent="0.3">
      <c r="A4" s="3" t="s">
        <v>2</v>
      </c>
    </row>
    <row r="5" spans="1:32" ht="27.6" x14ac:dyDescent="0.3">
      <c r="A5" s="2" t="s">
        <v>3</v>
      </c>
    </row>
    <row r="6" spans="1:32" x14ac:dyDescent="0.3">
      <c r="A6" s="2" t="s">
        <v>4</v>
      </c>
    </row>
    <row r="7" spans="1:32" x14ac:dyDescent="0.3">
      <c r="A7" s="1"/>
    </row>
    <row r="8" spans="1:32" x14ac:dyDescent="0.3">
      <c r="A8" s="1"/>
    </row>
    <row r="9" spans="1:32" x14ac:dyDescent="0.3">
      <c r="A9" s="31" t="s">
        <v>5</v>
      </c>
      <c r="B9" s="34" t="s">
        <v>6</v>
      </c>
      <c r="C9" s="37" t="s">
        <v>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</row>
    <row r="10" spans="1:32" x14ac:dyDescent="0.3">
      <c r="A10" s="32"/>
      <c r="B10" s="35"/>
      <c r="C10" s="40" t="s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0" t="s">
        <v>9</v>
      </c>
      <c r="O10" s="41"/>
      <c r="P10" s="41"/>
      <c r="Q10" s="41"/>
      <c r="R10" s="41"/>
      <c r="S10" s="41"/>
      <c r="T10" s="42"/>
      <c r="U10" s="40" t="s">
        <v>10</v>
      </c>
      <c r="V10" s="41"/>
      <c r="W10" s="41"/>
      <c r="X10" s="41"/>
      <c r="Y10" s="41"/>
      <c r="Z10" s="41"/>
      <c r="AA10" s="42"/>
      <c r="AF10" s="11"/>
    </row>
    <row r="11" spans="1:32" x14ac:dyDescent="0.3">
      <c r="A11" s="33"/>
      <c r="B11" s="36"/>
      <c r="C11" s="4" t="s">
        <v>11</v>
      </c>
      <c r="D11" s="4" t="s">
        <v>512</v>
      </c>
      <c r="E11" s="4" t="s">
        <v>429</v>
      </c>
      <c r="F11" s="4" t="s">
        <v>424</v>
      </c>
      <c r="G11" s="4" t="s">
        <v>425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/>
      <c r="O11" s="4" t="s">
        <v>11</v>
      </c>
      <c r="P11" s="4" t="s">
        <v>12</v>
      </c>
      <c r="Q11" s="4" t="s">
        <v>19</v>
      </c>
      <c r="R11" s="4" t="s">
        <v>15</v>
      </c>
      <c r="S11" s="4" t="s">
        <v>16</v>
      </c>
      <c r="T11" s="4" t="s">
        <v>17</v>
      </c>
      <c r="U11" s="4"/>
      <c r="V11" s="4" t="s">
        <v>11</v>
      </c>
      <c r="W11" s="4" t="s">
        <v>12</v>
      </c>
      <c r="X11" s="4" t="s">
        <v>20</v>
      </c>
      <c r="Y11" s="4" t="s">
        <v>15</v>
      </c>
      <c r="Z11" s="4" t="s">
        <v>16</v>
      </c>
      <c r="AA11" s="4" t="s">
        <v>17</v>
      </c>
      <c r="AF11" s="11"/>
    </row>
    <row r="12" spans="1:32" x14ac:dyDescent="0.3">
      <c r="A12" s="12" t="s">
        <v>758</v>
      </c>
      <c r="B12" s="43" t="s">
        <v>757</v>
      </c>
      <c r="C12" s="6">
        <v>5757</v>
      </c>
      <c r="D12" s="6">
        <v>0.21</v>
      </c>
      <c r="E12" s="6">
        <f>SQRT(D12)</f>
        <v>0.45825756949558399</v>
      </c>
      <c r="F12" s="6">
        <f>C12/$C$23</f>
        <v>0.99327122153209113</v>
      </c>
      <c r="G12" s="6">
        <f>F12^2</f>
        <v>0.98658771952385249</v>
      </c>
      <c r="H12" s="6">
        <v>94</v>
      </c>
      <c r="I12" s="6">
        <v>1</v>
      </c>
      <c r="J12" s="6">
        <v>4</v>
      </c>
      <c r="K12" s="6">
        <v>1410</v>
      </c>
      <c r="L12" s="6" t="s">
        <v>23</v>
      </c>
      <c r="M12" s="6">
        <v>4083</v>
      </c>
      <c r="N12" s="7"/>
      <c r="O12" s="6">
        <v>35386</v>
      </c>
      <c r="P12" s="6">
        <v>-12</v>
      </c>
      <c r="Q12" s="6">
        <v>1</v>
      </c>
      <c r="R12" s="6">
        <v>9699</v>
      </c>
      <c r="S12" s="6" t="s">
        <v>23</v>
      </c>
      <c r="T12" s="6">
        <v>3648</v>
      </c>
      <c r="U12" s="7"/>
      <c r="V12" s="6">
        <v>454725</v>
      </c>
      <c r="W12" s="6">
        <v>-3</v>
      </c>
      <c r="X12" s="6">
        <v>9</v>
      </c>
      <c r="Y12" s="6">
        <v>109249</v>
      </c>
      <c r="Z12" s="6" t="s">
        <v>23</v>
      </c>
      <c r="AA12" s="6">
        <v>4162</v>
      </c>
      <c r="AF12" s="11"/>
    </row>
    <row r="13" spans="1:32" ht="21.6" x14ac:dyDescent="0.3">
      <c r="A13" s="13" t="s">
        <v>756</v>
      </c>
      <c r="B13" s="8" t="s">
        <v>755</v>
      </c>
      <c r="C13" s="9">
        <v>19</v>
      </c>
      <c r="D13" s="9"/>
      <c r="E13" s="9"/>
      <c r="F13" s="6">
        <f>C13/$C$23</f>
        <v>3.2781228433402345E-3</v>
      </c>
      <c r="G13" s="6">
        <f>F13^2</f>
        <v>1.0746089376029064E-5</v>
      </c>
      <c r="H13" s="9"/>
      <c r="I13" s="9">
        <v>0</v>
      </c>
      <c r="J13" s="9">
        <v>3</v>
      </c>
      <c r="K13" s="9">
        <v>7</v>
      </c>
      <c r="L13" s="9" t="s">
        <v>23</v>
      </c>
      <c r="M13" s="9">
        <v>2714</v>
      </c>
      <c r="N13" s="10"/>
      <c r="O13" s="9">
        <v>1331</v>
      </c>
      <c r="P13" s="9">
        <v>59</v>
      </c>
      <c r="Q13" s="9">
        <v>0</v>
      </c>
      <c r="R13" s="9">
        <v>302</v>
      </c>
      <c r="S13" s="9" t="s">
        <v>23</v>
      </c>
      <c r="T13" s="9">
        <v>4407</v>
      </c>
      <c r="U13" s="10"/>
      <c r="V13" s="9">
        <v>198266</v>
      </c>
      <c r="W13" s="9">
        <v>5</v>
      </c>
      <c r="X13" s="9">
        <v>6</v>
      </c>
      <c r="Y13" s="9">
        <v>72784</v>
      </c>
      <c r="Z13" s="9" t="s">
        <v>23</v>
      </c>
      <c r="AA13" s="9">
        <v>2724</v>
      </c>
      <c r="AF13" s="11"/>
    </row>
    <row r="14" spans="1:32" ht="21.6" x14ac:dyDescent="0.3">
      <c r="A14" s="12" t="s">
        <v>754</v>
      </c>
      <c r="B14" s="22" t="s">
        <v>753</v>
      </c>
      <c r="C14" s="6">
        <v>19</v>
      </c>
      <c r="D14" s="6"/>
      <c r="E14" s="6"/>
      <c r="F14" s="6">
        <f>C14/$C$23</f>
        <v>3.2781228433402345E-3</v>
      </c>
      <c r="G14" s="6">
        <f>F14^2</f>
        <v>1.0746089376029064E-5</v>
      </c>
      <c r="H14" s="6">
        <v>-13</v>
      </c>
      <c r="I14" s="6">
        <v>0</v>
      </c>
      <c r="J14" s="6">
        <v>0</v>
      </c>
      <c r="K14" s="6">
        <v>3</v>
      </c>
      <c r="L14" s="6" t="s">
        <v>23</v>
      </c>
      <c r="M14" s="6">
        <v>6333</v>
      </c>
      <c r="N14" s="7"/>
      <c r="O14" s="6">
        <v>97721</v>
      </c>
      <c r="P14" s="6">
        <v>-5</v>
      </c>
      <c r="Q14" s="6">
        <v>1</v>
      </c>
      <c r="R14" s="6">
        <v>18533</v>
      </c>
      <c r="S14" s="6" t="s">
        <v>23</v>
      </c>
      <c r="T14" s="6">
        <v>5273</v>
      </c>
      <c r="U14" s="7"/>
      <c r="V14" s="6">
        <v>872972</v>
      </c>
      <c r="W14" s="6">
        <v>3</v>
      </c>
      <c r="X14" s="6">
        <v>6</v>
      </c>
      <c r="Y14" s="6">
        <v>175157</v>
      </c>
      <c r="Z14" s="6" t="s">
        <v>23</v>
      </c>
      <c r="AA14" s="6">
        <v>4984</v>
      </c>
      <c r="AF14" s="11"/>
    </row>
    <row r="15" spans="1:32" ht="21.6" x14ac:dyDescent="0.3">
      <c r="A15" s="13" t="s">
        <v>752</v>
      </c>
      <c r="B15" s="8" t="s">
        <v>751</v>
      </c>
      <c r="C15" s="9">
        <v>1</v>
      </c>
      <c r="D15" s="9"/>
      <c r="E15" s="9"/>
      <c r="F15" s="6">
        <f>C15/$C$23</f>
        <v>1.7253278122843341E-4</v>
      </c>
      <c r="G15" s="6">
        <f>F15^2</f>
        <v>2.9767560598418462E-8</v>
      </c>
      <c r="H15" s="9">
        <v>17</v>
      </c>
      <c r="I15" s="9">
        <v>0</v>
      </c>
      <c r="J15" s="9">
        <v>0</v>
      </c>
      <c r="K15" s="9">
        <v>0</v>
      </c>
      <c r="L15" s="9" t="s">
        <v>23</v>
      </c>
      <c r="M15" s="9"/>
      <c r="N15" s="10"/>
      <c r="O15" s="9">
        <v>5051</v>
      </c>
      <c r="P15" s="9">
        <v>-8</v>
      </c>
      <c r="Q15" s="9">
        <v>0</v>
      </c>
      <c r="R15" s="9">
        <v>891</v>
      </c>
      <c r="S15" s="9" t="s">
        <v>23</v>
      </c>
      <c r="T15" s="9">
        <v>5669</v>
      </c>
      <c r="U15" s="10"/>
      <c r="V15" s="9">
        <v>311914</v>
      </c>
      <c r="W15" s="9">
        <v>10</v>
      </c>
      <c r="X15" s="9">
        <v>6</v>
      </c>
      <c r="Y15" s="9">
        <v>66810</v>
      </c>
      <c r="Z15" s="9" t="s">
        <v>23</v>
      </c>
      <c r="AA15" s="9">
        <v>4669</v>
      </c>
      <c r="AF15" s="11"/>
    </row>
    <row r="16" spans="1:32" ht="21.6" x14ac:dyDescent="0.3">
      <c r="A16" s="12" t="s">
        <v>750</v>
      </c>
      <c r="B16" s="5" t="s">
        <v>749</v>
      </c>
      <c r="C16" s="6">
        <v>0</v>
      </c>
      <c r="D16" s="6"/>
      <c r="E16" s="6"/>
      <c r="F16" s="6">
        <f>C16/$C$23</f>
        <v>0</v>
      </c>
      <c r="G16" s="6">
        <f>F16^2</f>
        <v>0</v>
      </c>
      <c r="H16" s="6"/>
      <c r="I16" s="6">
        <v>0</v>
      </c>
      <c r="J16" s="6">
        <v>0</v>
      </c>
      <c r="K16" s="6"/>
      <c r="L16" s="6"/>
      <c r="M16" s="6"/>
      <c r="N16" s="7"/>
      <c r="O16" s="6">
        <v>10024</v>
      </c>
      <c r="P16" s="6">
        <v>-9</v>
      </c>
      <c r="Q16" s="6">
        <v>0</v>
      </c>
      <c r="R16" s="6">
        <v>966</v>
      </c>
      <c r="S16" s="6" t="s">
        <v>23</v>
      </c>
      <c r="T16" s="6">
        <v>10377</v>
      </c>
      <c r="U16" s="7"/>
      <c r="V16" s="6">
        <v>179282</v>
      </c>
      <c r="W16" s="6">
        <v>13</v>
      </c>
      <c r="X16" s="6">
        <v>3</v>
      </c>
      <c r="Y16" s="6">
        <v>31934</v>
      </c>
      <c r="Z16" s="6" t="s">
        <v>23</v>
      </c>
      <c r="AA16" s="6">
        <v>5614</v>
      </c>
      <c r="AF16" s="11"/>
    </row>
    <row r="17" spans="1:32" x14ac:dyDescent="0.3">
      <c r="A17" s="13" t="s">
        <v>748</v>
      </c>
      <c r="B17" s="8" t="s">
        <v>747</v>
      </c>
      <c r="C17" s="9">
        <v>0</v>
      </c>
      <c r="D17" s="9"/>
      <c r="E17" s="9"/>
      <c r="F17" s="6">
        <f>C17/$C$23</f>
        <v>0</v>
      </c>
      <c r="G17" s="6">
        <f>F17^2</f>
        <v>0</v>
      </c>
      <c r="H17" s="9"/>
      <c r="I17" s="9">
        <v>0</v>
      </c>
      <c r="J17" s="9">
        <v>10</v>
      </c>
      <c r="K17" s="9"/>
      <c r="L17" s="9"/>
      <c r="M17" s="9"/>
      <c r="N17" s="10"/>
      <c r="O17" s="9">
        <v>160</v>
      </c>
      <c r="P17" s="9">
        <v>13</v>
      </c>
      <c r="Q17" s="9">
        <v>0</v>
      </c>
      <c r="R17" s="9">
        <v>52</v>
      </c>
      <c r="S17" s="9" t="s">
        <v>23</v>
      </c>
      <c r="T17" s="9">
        <v>3077</v>
      </c>
      <c r="U17" s="10"/>
      <c r="V17" s="9">
        <v>6240</v>
      </c>
      <c r="W17" s="9">
        <v>-17</v>
      </c>
      <c r="X17" s="9">
        <v>2</v>
      </c>
      <c r="Y17" s="9">
        <v>1808</v>
      </c>
      <c r="Z17" s="9" t="s">
        <v>23</v>
      </c>
      <c r="AA17" s="9">
        <v>3451</v>
      </c>
      <c r="AF17" s="11"/>
    </row>
    <row r="18" spans="1:32" ht="21.6" x14ac:dyDescent="0.3">
      <c r="A18" s="12" t="s">
        <v>746</v>
      </c>
      <c r="B18" s="5" t="s">
        <v>745</v>
      </c>
      <c r="C18" s="6">
        <v>0</v>
      </c>
      <c r="D18" s="6"/>
      <c r="E18" s="6"/>
      <c r="F18" s="6">
        <f>C18/$C$23</f>
        <v>0</v>
      </c>
      <c r="G18" s="6">
        <f>F18^2</f>
        <v>0</v>
      </c>
      <c r="H18" s="6"/>
      <c r="I18" s="6">
        <v>0</v>
      </c>
      <c r="J18" s="6">
        <v>0</v>
      </c>
      <c r="K18" s="6"/>
      <c r="L18" s="6"/>
      <c r="M18" s="6"/>
      <c r="N18" s="7"/>
      <c r="O18" s="6">
        <v>4156</v>
      </c>
      <c r="P18" s="6">
        <v>45</v>
      </c>
      <c r="Q18" s="6">
        <v>0</v>
      </c>
      <c r="R18" s="6">
        <v>1550</v>
      </c>
      <c r="S18" s="6" t="s">
        <v>23</v>
      </c>
      <c r="T18" s="6">
        <v>2681</v>
      </c>
      <c r="U18" s="7"/>
      <c r="V18" s="6">
        <v>218286</v>
      </c>
      <c r="W18" s="6">
        <v>7</v>
      </c>
      <c r="X18" s="6">
        <v>4</v>
      </c>
      <c r="Y18" s="6">
        <v>67163</v>
      </c>
      <c r="Z18" s="6" t="s">
        <v>23</v>
      </c>
      <c r="AA18" s="6">
        <v>3250</v>
      </c>
      <c r="AF18" s="11"/>
    </row>
    <row r="19" spans="1:32" x14ac:dyDescent="0.3">
      <c r="A19" s="13" t="s">
        <v>744</v>
      </c>
      <c r="B19" s="8" t="s">
        <v>743</v>
      </c>
      <c r="C19" s="9">
        <v>0</v>
      </c>
      <c r="D19" s="9"/>
      <c r="E19" s="9"/>
      <c r="F19" s="6">
        <f>C19/$C$23</f>
        <v>0</v>
      </c>
      <c r="G19" s="6">
        <f>F19^2</f>
        <v>0</v>
      </c>
      <c r="H19" s="9"/>
      <c r="I19" s="9">
        <v>0</v>
      </c>
      <c r="J19" s="9">
        <v>0</v>
      </c>
      <c r="K19" s="9"/>
      <c r="L19" s="9"/>
      <c r="M19" s="9"/>
      <c r="N19" s="10"/>
      <c r="O19" s="9">
        <v>248</v>
      </c>
      <c r="P19" s="9">
        <v>2</v>
      </c>
      <c r="Q19" s="9">
        <v>0</v>
      </c>
      <c r="R19" s="9">
        <v>56</v>
      </c>
      <c r="S19" s="9" t="s">
        <v>23</v>
      </c>
      <c r="T19" s="9">
        <v>4429</v>
      </c>
      <c r="U19" s="10"/>
      <c r="V19" s="9">
        <v>1540198</v>
      </c>
      <c r="W19" s="9">
        <v>-10</v>
      </c>
      <c r="X19" s="9">
        <v>17</v>
      </c>
      <c r="Y19" s="9">
        <v>688137</v>
      </c>
      <c r="Z19" s="9" t="s">
        <v>23</v>
      </c>
      <c r="AA19" s="9">
        <v>2238</v>
      </c>
      <c r="AF19" s="11"/>
    </row>
    <row r="20" spans="1:32" x14ac:dyDescent="0.3">
      <c r="A20" s="12" t="s">
        <v>742</v>
      </c>
      <c r="B20" s="5" t="s">
        <v>741</v>
      </c>
      <c r="C20" s="6">
        <v>0</v>
      </c>
      <c r="D20" s="6"/>
      <c r="E20" s="6"/>
      <c r="F20" s="6">
        <f>C20/$C$23</f>
        <v>0</v>
      </c>
      <c r="G20" s="6">
        <f>F20^2</f>
        <v>0</v>
      </c>
      <c r="H20" s="6"/>
      <c r="I20" s="6">
        <v>0</v>
      </c>
      <c r="J20" s="6">
        <v>0</v>
      </c>
      <c r="K20" s="6"/>
      <c r="L20" s="6"/>
      <c r="M20" s="6"/>
      <c r="N20" s="7"/>
      <c r="O20" s="6">
        <v>4</v>
      </c>
      <c r="P20" s="6">
        <v>-30</v>
      </c>
      <c r="Q20" s="6">
        <v>0</v>
      </c>
      <c r="R20" s="6">
        <v>2</v>
      </c>
      <c r="S20" s="6"/>
      <c r="T20" s="6">
        <v>2000</v>
      </c>
      <c r="U20" s="7"/>
      <c r="V20" s="6">
        <v>5252</v>
      </c>
      <c r="W20" s="6">
        <v>5</v>
      </c>
      <c r="X20" s="6">
        <v>17</v>
      </c>
      <c r="Y20" s="6">
        <v>14728</v>
      </c>
      <c r="Z20" s="6"/>
      <c r="AA20" s="6">
        <v>357</v>
      </c>
      <c r="AF20" s="11"/>
    </row>
    <row r="21" spans="1:32" x14ac:dyDescent="0.3">
      <c r="A21" s="13" t="s">
        <v>740</v>
      </c>
      <c r="B21" s="8" t="s">
        <v>739</v>
      </c>
      <c r="C21" s="9">
        <v>0</v>
      </c>
      <c r="D21" s="9"/>
      <c r="E21" s="9"/>
      <c r="F21" s="6">
        <f>C21/$C$23</f>
        <v>0</v>
      </c>
      <c r="G21" s="6">
        <f>F21^2</f>
        <v>0</v>
      </c>
      <c r="H21" s="9"/>
      <c r="I21" s="9">
        <v>0</v>
      </c>
      <c r="J21" s="9">
        <v>6</v>
      </c>
      <c r="K21" s="9"/>
      <c r="L21" s="9"/>
      <c r="M21" s="9"/>
      <c r="N21" s="10"/>
      <c r="O21" s="9">
        <v>120</v>
      </c>
      <c r="P21" s="9">
        <v>119</v>
      </c>
      <c r="Q21" s="9">
        <v>0</v>
      </c>
      <c r="R21" s="9">
        <v>28</v>
      </c>
      <c r="S21" s="9" t="s">
        <v>23</v>
      </c>
      <c r="T21" s="9">
        <v>4286</v>
      </c>
      <c r="U21" s="10"/>
      <c r="V21" s="9">
        <v>351201</v>
      </c>
      <c r="W21" s="9">
        <v>1</v>
      </c>
      <c r="X21" s="9">
        <v>12</v>
      </c>
      <c r="Y21" s="9">
        <v>106669</v>
      </c>
      <c r="Z21" s="9" t="s">
        <v>23</v>
      </c>
      <c r="AA21" s="9">
        <v>3292</v>
      </c>
      <c r="AF21" s="11"/>
    </row>
    <row r="22" spans="1:32" x14ac:dyDescent="0.3">
      <c r="A22" s="14" t="s">
        <v>738</v>
      </c>
      <c r="B22" s="15" t="s">
        <v>737</v>
      </c>
      <c r="C22" s="16">
        <v>0</v>
      </c>
      <c r="D22" s="16"/>
      <c r="E22" s="16"/>
      <c r="F22" s="6">
        <f>C22/$C$23</f>
        <v>0</v>
      </c>
      <c r="G22" s="6">
        <f>F22^2</f>
        <v>0</v>
      </c>
      <c r="H22" s="16"/>
      <c r="I22" s="16">
        <v>0</v>
      </c>
      <c r="J22" s="16">
        <v>6</v>
      </c>
      <c r="K22" s="16"/>
      <c r="L22" s="16"/>
      <c r="M22" s="16"/>
      <c r="N22" s="17"/>
      <c r="O22" s="16">
        <v>29</v>
      </c>
      <c r="P22" s="16">
        <v>7</v>
      </c>
      <c r="Q22" s="16">
        <v>0</v>
      </c>
      <c r="R22" s="16">
        <v>27</v>
      </c>
      <c r="S22" s="16" t="s">
        <v>23</v>
      </c>
      <c r="T22" s="16">
        <v>1074</v>
      </c>
      <c r="U22" s="17"/>
      <c r="V22" s="16">
        <v>102173</v>
      </c>
      <c r="W22" s="16">
        <v>47</v>
      </c>
      <c r="X22" s="16">
        <v>13</v>
      </c>
      <c r="Y22" s="16">
        <v>37684</v>
      </c>
      <c r="Z22" s="16" t="s">
        <v>23</v>
      </c>
      <c r="AA22" s="16">
        <v>2711</v>
      </c>
      <c r="AB22" s="18"/>
      <c r="AC22" s="18"/>
      <c r="AD22" s="18"/>
      <c r="AE22" s="18"/>
      <c r="AF22" s="19"/>
    </row>
    <row r="23" spans="1:32" x14ac:dyDescent="0.3">
      <c r="C23">
        <f>SUM(C12:C22)</f>
        <v>5796</v>
      </c>
      <c r="G23" s="20">
        <f>SUM(G12:G22)</f>
        <v>0.98660924147016515</v>
      </c>
    </row>
    <row r="24" spans="1:32" x14ac:dyDescent="0.3">
      <c r="F24" t="s">
        <v>426</v>
      </c>
      <c r="G24" s="20">
        <f>SQRT(G23)</f>
        <v>0.993282055344888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://comtrade.un.org/" xr:uid="{06CDCD01-C13A-4B24-9BDB-2730A35ECE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HS 03</vt:lpstr>
      <vt:lpstr>HS 05</vt:lpstr>
      <vt:lpstr>HS 06</vt:lpstr>
      <vt:lpstr>HS13</vt:lpstr>
      <vt:lpstr>HS14</vt:lpstr>
      <vt:lpstr>HS15</vt:lpstr>
      <vt:lpstr>HS16</vt:lpstr>
      <vt:lpstr>HS17</vt:lpstr>
      <vt:lpstr>HS18</vt:lpstr>
      <vt:lpstr>HS 19</vt:lpstr>
      <vt:lpstr>HS 20</vt:lpstr>
      <vt:lpstr>HS 21</vt:lpstr>
      <vt:lpstr>HS 22</vt:lpstr>
      <vt:lpstr>HS 23</vt:lpstr>
      <vt:lpstr>HS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Gaurav Jalan</dc:creator>
  <cp:lastModifiedBy>SAJAL VATS _39A</cp:lastModifiedBy>
  <dcterms:created xsi:type="dcterms:W3CDTF">2023-11-29T09:43:32Z</dcterms:created>
  <dcterms:modified xsi:type="dcterms:W3CDTF">2024-06-21T11:14:59Z</dcterms:modified>
</cp:coreProperties>
</file>