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8e33db258267593/Desktop/"/>
    </mc:Choice>
  </mc:AlternateContent>
  <xr:revisionPtr revIDLastSave="0" documentId="8_{9E637EC5-B348-4A8F-85FD-AF25720756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alendar10Month">[1]Calendar!$B$137</definedName>
    <definedName name="Calendar10MonthOption">MATCH(Calendar10Month,Months,0)</definedName>
    <definedName name="Calendar10Year">#REF!</definedName>
    <definedName name="Calendar11Month">[1]Calendar!$B$152</definedName>
    <definedName name="Calendar11MonthOption">MATCH(Calendar11Month,Months,0)</definedName>
    <definedName name="Calendar11Year">#REF!</definedName>
    <definedName name="Calendar12Month">[1]Calendar!$B$167</definedName>
    <definedName name="Calendar12MonthOption">MATCH(Calendar12Month,Months,0)</definedName>
    <definedName name="Calendar12Year">#REF!</definedName>
    <definedName name="Calendar1Month">[1]Calendar!$B$2</definedName>
    <definedName name="Calendar1MonthOption">MATCH(Calendar1Month,Months,0)</definedName>
    <definedName name="Calendar1Year">#REF!</definedName>
    <definedName name="Calendar2Month">[1]Calendar!$B$17</definedName>
    <definedName name="Calendar2MonthOption">MATCH(Calendar2Month,Months,0)</definedName>
    <definedName name="Calendar2Year">#REF!</definedName>
    <definedName name="Calendar3Month">[1]Calendar!$B$32</definedName>
    <definedName name="Calendar3MonthOption">MATCH(Calendar3Month,Months,0)</definedName>
    <definedName name="Calendar3Year">#REF!</definedName>
    <definedName name="Calendar4Month">[1]Calendar!$B$47</definedName>
    <definedName name="Calendar4MonthOption">MATCH(Calendar4Month,Months,0)</definedName>
    <definedName name="Calendar4Year">#REF!</definedName>
    <definedName name="Calendar5Month">[1]Calendar!$B$62</definedName>
    <definedName name="Calendar5MonthOption">MATCH(Calendar5Month,Months,0)</definedName>
    <definedName name="Calendar5Year">#REF!</definedName>
    <definedName name="Calendar6Month">[1]Calendar!$B$77</definedName>
    <definedName name="Calendar6MonthOption">MATCH(Calendar6Month,Months,0)</definedName>
    <definedName name="Calendar6Year">#REF!</definedName>
    <definedName name="Calendar7Month">[1]Calendar!$B$92</definedName>
    <definedName name="Calendar7MonthOption">MATCH(Calendar7Month,Months,0)</definedName>
    <definedName name="Calendar7Year">#REF!</definedName>
    <definedName name="Calendar8Month">[1]Calendar!$B$107</definedName>
    <definedName name="Calendar8MonthOption">MATCH(Calendar8Month,Months,0)</definedName>
    <definedName name="Calendar8Year">#REF!</definedName>
    <definedName name="Calendar9Month">[1]Calendar!$B$122</definedName>
    <definedName name="Calendar9MonthOption">MATCH(Calendar9Month,Months,0)</definedName>
    <definedName name="Calendar9Year">#REF!</definedName>
    <definedName name="Days">{0,1,2,3,4,5,6}</definedName>
    <definedName name="Months">{"January","February","March","April","May","June","July","August","September","October","November","December"}</definedName>
    <definedName name="WeekdayOption">MATCH(WeekStart,Weekdays,0)+10</definedName>
    <definedName name="Weekdays">{"Monday","Tuesday","Wednesday","Thursday","Friday","Saturday","Sunday"}</definedName>
    <definedName name="Week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nc8J9M6guGv/ii0tXd3iLYk57X+9103XNhg4VQEBJe0="/>
    </ext>
  </extLst>
</workbook>
</file>

<file path=xl/calcChain.xml><?xml version="1.0" encoding="utf-8"?>
<calcChain xmlns="http://schemas.openxmlformats.org/spreadsheetml/2006/main">
  <c r="B39" i="2" l="1"/>
  <c r="B32" i="2"/>
  <c r="B24" i="3" l="1"/>
  <c r="B23" i="3"/>
  <c r="B22" i="3"/>
  <c r="B21" i="3"/>
  <c r="B20" i="3"/>
  <c r="B19" i="3"/>
  <c r="B18" i="3"/>
  <c r="C40" i="2"/>
  <c r="D40" i="2" s="1"/>
  <c r="C39" i="2"/>
  <c r="D39" i="2" s="1"/>
  <c r="B40" i="2"/>
  <c r="B33" i="2"/>
  <c r="C37" i="1"/>
  <c r="C36" i="1"/>
  <c r="B37" i="1" l="1"/>
  <c r="D37" i="1" s="1"/>
  <c r="B36" i="1"/>
  <c r="D36" i="1" s="1"/>
  <c r="E39" i="2"/>
  <c r="A30" i="3" s="1"/>
  <c r="E36" i="1" l="1"/>
  <c r="C30" i="3" s="1"/>
  <c r="B35" i="3" s="1"/>
</calcChain>
</file>

<file path=xl/sharedStrings.xml><?xml version="1.0" encoding="utf-8"?>
<sst xmlns="http://schemas.openxmlformats.org/spreadsheetml/2006/main" count="141" uniqueCount="52">
  <si>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</si>
  <si>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</si>
  <si>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</si>
  <si>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</si>
  <si>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</si>
  <si>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</si>
  <si>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</si>
  <si>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</si>
  <si>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</si>
  <si>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</si>
  <si>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</si>
  <si>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</si>
  <si>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</si>
  <si>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</si>
  <si>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</si>
  <si>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</si>
  <si>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jan to apr</t>
  </si>
  <si>
    <t>Trip End Date</t>
  </si>
  <si>
    <t>apr to dec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</si>
  <si>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</si>
  <si>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</si>
  <si>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</si>
  <si>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</si>
  <si>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</si>
  <si>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</si>
  <si>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</si>
  <si>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</si>
  <si>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</si>
  <si>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</si>
  <si>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</si>
  <si>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</si>
  <si>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</si>
  <si>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</si>
  <si>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</si>
  <si>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</si>
  <si>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</si>
  <si>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</si>
  <si>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</si>
  <si>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</si>
  <si>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</si>
  <si>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</si>
  <si>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jan to june</t>
  </si>
  <si>
    <t>july to dec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</si>
  <si>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</si>
  <si>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</si>
  <si>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</si>
  <si>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</si>
  <si>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</si>
  <si>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</si>
  <si>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</si>
  <si>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31-09-2021</t>
  </si>
  <si>
    <t xml:space="preserve"> IF(AND($B$21="Taj", $B$22="Deluxe"), 9000, 0))))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</si>
</sst>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d&quot;-&quot;mmm&quot;-&quot;yyyy"/>
    <numFmt numFmtId="170" formatCode="dd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0"/>
      <name val="Arial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family val="2"/>
    </font>
    <font>
      <sz val="12"/>
      <color rgb="FF040C28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</borders>
  <cellStyleXfs count="5">
    <xf numFmtId="0" fontId="0" fillId="0" borderId="0"/>
    <xf numFmtId="170" fontId="17" fillId="0" borderId="24" applyFill="0" applyProtection="0">
      <alignment horizontal="left" vertical="center" wrapText="1" indent="1"/>
    </xf>
    <xf numFmtId="170" fontId="18" fillId="0" borderId="25" applyFill="0" applyProtection="0">
      <alignment horizontal="left" vertical="top" wrapText="1" indent="1"/>
    </xf>
    <xf numFmtId="170" fontId="19" fillId="0" borderId="26" applyNumberFormat="0" applyFill="0" applyProtection="0">
      <alignment horizontal="left" vertical="center" wrapText="1" indent="1"/>
    </xf>
    <xf numFmtId="170" fontId="1" fillId="0" borderId="21" applyNumberFormat="0" applyFill="0" applyProtection="0">
      <alignment horizontal="left" vertical="top" wrapText="1" indent="1"/>
    </xf>
  </cellStyleXfs>
  <cellXfs count="98">
    <xf numFmtId="0" fontId="0" fillId="0" borderId="0" xfId="0" applyFont="1" applyAlignment="1"/>
    <xf numFmtId="0" fontId="5" fillId="2" borderId="4" xfId="0" applyFont="1" applyFill="1" applyBorder="1" applyAlignment="1">
      <alignment wrapText="1"/>
    </xf>
    <xf numFmtId="164" fontId="5" fillId="2" borderId="4" xfId="0" applyNumberFormat="1" applyFont="1" applyFill="1" applyBorder="1" applyAlignment="1">
      <alignment wrapText="1"/>
    </xf>
    <xf numFmtId="0" fontId="6" fillId="0" borderId="4" xfId="0" applyFont="1" applyBorder="1"/>
    <xf numFmtId="164" fontId="7" fillId="0" borderId="4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8" fillId="2" borderId="5" xfId="0" applyFont="1" applyFill="1" applyBorder="1"/>
    <xf numFmtId="0" fontId="6" fillId="0" borderId="0" xfId="0" applyFont="1"/>
    <xf numFmtId="0" fontId="9" fillId="2" borderId="6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wrapText="1"/>
    </xf>
    <xf numFmtId="164" fontId="7" fillId="4" borderId="0" xfId="0" applyNumberFormat="1" applyFont="1" applyFill="1" applyAlignment="1">
      <alignment horizontal="right" wrapText="1"/>
    </xf>
    <xf numFmtId="0" fontId="7" fillId="5" borderId="5" xfId="0" applyFont="1" applyFill="1" applyBorder="1" applyAlignment="1">
      <alignment horizontal="right" wrapText="1"/>
    </xf>
    <xf numFmtId="0" fontId="7" fillId="5" borderId="9" xfId="0" applyFont="1" applyFill="1" applyBorder="1" applyAlignment="1">
      <alignment horizontal="right" wrapText="1"/>
    </xf>
    <xf numFmtId="0" fontId="7" fillId="6" borderId="4" xfId="0" applyFont="1" applyFill="1" applyBorder="1" applyAlignment="1">
      <alignment horizontal="right" wrapText="1"/>
    </xf>
    <xf numFmtId="0" fontId="7" fillId="3" borderId="6" xfId="0" applyFont="1" applyFill="1" applyBorder="1" applyAlignment="1">
      <alignment horizontal="right" wrapText="1"/>
    </xf>
    <xf numFmtId="0" fontId="8" fillId="2" borderId="10" xfId="0" applyFont="1" applyFill="1" applyBorder="1"/>
    <xf numFmtId="164" fontId="7" fillId="4" borderId="4" xfId="0" applyNumberFormat="1" applyFont="1" applyFill="1" applyBorder="1" applyAlignment="1">
      <alignment horizontal="right" wrapText="1"/>
    </xf>
    <xf numFmtId="15" fontId="6" fillId="4" borderId="6" xfId="0" applyNumberFormat="1" applyFont="1" applyFill="1" applyBorder="1"/>
    <xf numFmtId="15" fontId="6" fillId="3" borderId="6" xfId="0" applyNumberFormat="1" applyFont="1" applyFill="1" applyBorder="1"/>
    <xf numFmtId="165" fontId="9" fillId="2" borderId="11" xfId="0" applyNumberFormat="1" applyFont="1" applyFill="1" applyBorder="1" applyAlignment="1">
      <alignment wrapText="1"/>
    </xf>
    <xf numFmtId="3" fontId="7" fillId="4" borderId="4" xfId="0" applyNumberFormat="1" applyFont="1" applyFill="1" applyBorder="1" applyAlignment="1">
      <alignment horizontal="right" wrapText="1"/>
    </xf>
    <xf numFmtId="3" fontId="7" fillId="4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vertical="top"/>
    </xf>
    <xf numFmtId="0" fontId="6" fillId="0" borderId="0" xfId="0" applyFont="1" applyAlignment="1">
      <alignment vertical="center"/>
    </xf>
    <xf numFmtId="0" fontId="7" fillId="6" borderId="9" xfId="0" applyFont="1" applyFill="1" applyBorder="1" applyAlignment="1">
      <alignment horizontal="right" wrapText="1"/>
    </xf>
    <xf numFmtId="0" fontId="5" fillId="2" borderId="6" xfId="0" applyFont="1" applyFill="1" applyBorder="1" applyAlignment="1">
      <alignment wrapText="1"/>
    </xf>
    <xf numFmtId="164" fontId="5" fillId="2" borderId="7" xfId="0" applyNumberFormat="1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6" fillId="0" borderId="16" xfId="0" applyFont="1" applyBorder="1"/>
    <xf numFmtId="15" fontId="7" fillId="0" borderId="15" xfId="0" applyNumberFormat="1" applyFont="1" applyBorder="1" applyAlignment="1">
      <alignment wrapText="1"/>
    </xf>
    <xf numFmtId="164" fontId="7" fillId="0" borderId="15" xfId="0" applyNumberFormat="1" applyFont="1" applyBorder="1" applyAlignment="1">
      <alignment horizontal="right" wrapText="1"/>
    </xf>
    <xf numFmtId="0" fontId="7" fillId="0" borderId="15" xfId="0" applyFont="1" applyBorder="1" applyAlignment="1">
      <alignment horizontal="right" wrapText="1"/>
    </xf>
    <xf numFmtId="0" fontId="8" fillId="2" borderId="4" xfId="0" applyFont="1" applyFill="1" applyBorder="1"/>
    <xf numFmtId="0" fontId="9" fillId="2" borderId="4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2" borderId="4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6" borderId="4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2" fillId="2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wrapText="1"/>
    </xf>
    <xf numFmtId="15" fontId="6" fillId="4" borderId="0" xfId="0" applyNumberFormat="1" applyFont="1" applyFill="1"/>
    <xf numFmtId="165" fontId="9" fillId="3" borderId="17" xfId="0" applyNumberFormat="1" applyFont="1" applyFill="1" applyBorder="1" applyAlignment="1">
      <alignment wrapText="1"/>
    </xf>
    <xf numFmtId="3" fontId="7" fillId="3" borderId="0" xfId="0" applyNumberFormat="1" applyFont="1" applyFill="1" applyAlignment="1">
      <alignment horizontal="right" wrapText="1"/>
    </xf>
    <xf numFmtId="15" fontId="7" fillId="0" borderId="4" xfId="0" applyNumberFormat="1" applyFont="1" applyBorder="1" applyAlignment="1">
      <alignment wrapText="1"/>
    </xf>
    <xf numFmtId="0" fontId="14" fillId="3" borderId="6" xfId="0" applyFont="1" applyFill="1" applyBorder="1" applyAlignment="1">
      <alignment vertical="top"/>
    </xf>
    <xf numFmtId="0" fontId="6" fillId="3" borderId="6" xfId="0" applyFont="1" applyFill="1" applyBorder="1"/>
    <xf numFmtId="165" fontId="9" fillId="2" borderId="4" xfId="0" applyNumberFormat="1" applyFont="1" applyFill="1" applyBorder="1" applyAlignment="1">
      <alignment wrapText="1"/>
    </xf>
    <xf numFmtId="0" fontId="13" fillId="0" borderId="0" xfId="0" applyFont="1" applyAlignment="1">
      <alignment horizontal="center" vertical="center"/>
    </xf>
    <xf numFmtId="0" fontId="6" fillId="3" borderId="19" xfId="0" applyFont="1" applyFill="1" applyBorder="1"/>
    <xf numFmtId="0" fontId="9" fillId="3" borderId="6" xfId="0" applyFont="1" applyFill="1" applyBorder="1" applyAlignment="1">
      <alignment horizontal="center" wrapText="1"/>
    </xf>
    <xf numFmtId="0" fontId="6" fillId="3" borderId="8" xfId="0" applyFont="1" applyFill="1" applyBorder="1"/>
    <xf numFmtId="0" fontId="6" fillId="3" borderId="0" xfId="0" applyFont="1" applyFill="1"/>
    <xf numFmtId="0" fontId="9" fillId="3" borderId="20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right" wrapText="1"/>
    </xf>
    <xf numFmtId="0" fontId="6" fillId="3" borderId="21" xfId="0" applyFont="1" applyFill="1" applyBorder="1"/>
    <xf numFmtId="0" fontId="9" fillId="2" borderId="5" xfId="0" applyFont="1" applyFill="1" applyBorder="1" applyAlignment="1">
      <alignment wrapText="1"/>
    </xf>
    <xf numFmtId="0" fontId="7" fillId="7" borderId="4" xfId="0" applyFont="1" applyFill="1" applyBorder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9" fillId="3" borderId="6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0" fillId="0" borderId="0" xfId="0" applyFont="1" applyAlignment="1">
      <alignment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9" fillId="3" borderId="8" xfId="0" applyFont="1" applyFill="1" applyBorder="1" applyAlignment="1">
      <alignment horizontal="center" wrapText="1"/>
    </xf>
    <xf numFmtId="0" fontId="3" fillId="0" borderId="18" xfId="0" applyFont="1" applyBorder="1"/>
    <xf numFmtId="0" fontId="7" fillId="3" borderId="8" xfId="0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wrapText="1"/>
    </xf>
    <xf numFmtId="0" fontId="16" fillId="0" borderId="22" xfId="0" applyFont="1" applyBorder="1" applyAlignment="1"/>
    <xf numFmtId="0" fontId="0" fillId="0" borderId="22" xfId="0" applyFont="1" applyBorder="1" applyAlignment="1"/>
    <xf numFmtId="0" fontId="15" fillId="0" borderId="4" xfId="0" applyFont="1" applyBorder="1"/>
  </cellXfs>
  <cellStyles count="5">
    <cellStyle name="Day" xfId="1" xr:uid="{23569C62-06D0-4FFF-9EAE-BC72EAC1B44D}"/>
    <cellStyle name="Day Detail" xfId="2" xr:uid="{6110390D-4A9A-4B80-B0C7-411832F1BCE8}"/>
    <cellStyle name="Normal" xfId="0" builtinId="0"/>
    <cellStyle name="Notes" xfId="4" xr:uid="{AE7506E3-7B61-48A2-A5AF-3F061D1F82F3}"/>
    <cellStyle name="Notes Header" xfId="3" xr:uid="{F25F5469-CEE4-44BE-955E-D4A245121C9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37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29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26850" y="3675225"/>
          <a:ext cx="16383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ademic%20calenda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</sheetNames>
    <sheetDataSet>
      <sheetData sheetId="0">
        <row r="2">
          <cell r="B2" t="str">
            <v>September</v>
          </cell>
        </row>
        <row r="17">
          <cell r="B17" t="str">
            <v>October</v>
          </cell>
        </row>
        <row r="32">
          <cell r="B32" t="str">
            <v>November</v>
          </cell>
        </row>
        <row r="47">
          <cell r="B47" t="str">
            <v>December</v>
          </cell>
        </row>
        <row r="62">
          <cell r="B62" t="str">
            <v>January</v>
          </cell>
        </row>
        <row r="77">
          <cell r="B77" t="str">
            <v>February</v>
          </cell>
        </row>
        <row r="92">
          <cell r="B92" t="str">
            <v>March</v>
          </cell>
        </row>
        <row r="107">
          <cell r="B107" t="str">
            <v>April</v>
          </cell>
        </row>
        <row r="122">
          <cell r="B122" t="str">
            <v>May</v>
          </cell>
        </row>
        <row r="137">
          <cell r="B137" t="str">
            <v>June</v>
          </cell>
        </row>
        <row r="152">
          <cell r="B152" t="str">
            <v>July</v>
          </cell>
        </row>
        <row r="167">
          <cell r="B167" t="str">
            <v>August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000"/>
  <sheetViews>
    <sheetView showGridLines="0" tabSelected="1" topLeftCell="A12" zoomScale="85" zoomScaleNormal="85" workbookViewId="0">
      <selection activeCell="B22" sqref="B22"/>
    </sheetView>
  </sheetViews>
  <sheetFormatPr defaultColWidth="12.5703125" defaultRowHeight="15" customHeight="1" x14ac:dyDescent="0.2"/>
  <cols>
    <col min="4" max="4" width="16" customWidth="1"/>
    <col min="6" max="6" width="15.7109375" customWidth="1"/>
    <col min="7" max="7" width="16.7109375" customWidth="1"/>
    <col min="9" max="9" width="15.7109375" customWidth="1"/>
    <col min="13" max="26" width="8.5703125" hidden="1" customWidth="1"/>
  </cols>
  <sheetData>
    <row r="1" spans="1:12" ht="15.75" customHeight="1" x14ac:dyDescent="0.2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"/>
    <row r="5" spans="1:12" ht="15.75" customHeight="1" x14ac:dyDescent="0.2">
      <c r="A5" s="78" t="s">
        <v>1</v>
      </c>
      <c r="B5" s="76"/>
    </row>
    <row r="6" spans="1:12" ht="15.75" customHeight="1" x14ac:dyDescent="0.2">
      <c r="A6" s="77"/>
      <c r="B6" s="74"/>
    </row>
    <row r="7" spans="1:12" ht="15.75" customHeight="1" x14ac:dyDescent="0.2"/>
    <row r="8" spans="1:12" ht="15.75" customHeight="1" x14ac:dyDescent="0.25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25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25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 x14ac:dyDescent="0.25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 x14ac:dyDescent="0.25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 x14ac:dyDescent="0.25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25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"/>
    <row r="16" spans="1:12" ht="15.75" customHeight="1" x14ac:dyDescent="0.2"/>
    <row r="17" spans="1:14" ht="15.75" customHeight="1" x14ac:dyDescent="0.2"/>
    <row r="18" spans="1:14" ht="15.75" customHeight="1" x14ac:dyDescent="0.2">
      <c r="A18" s="79" t="s">
        <v>9</v>
      </c>
      <c r="B18" s="76"/>
    </row>
    <row r="19" spans="1:14" ht="15.75" customHeight="1" x14ac:dyDescent="0.2">
      <c r="A19" s="77"/>
      <c r="B19" s="74"/>
    </row>
    <row r="20" spans="1:14" ht="15.75" customHeight="1" x14ac:dyDescent="0.2">
      <c r="A20" s="6" t="s">
        <v>10</v>
      </c>
      <c r="B20" s="97" t="s">
        <v>8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25">
      <c r="A21" s="13" t="s">
        <v>15</v>
      </c>
      <c r="B21" s="4">
        <v>44439</v>
      </c>
      <c r="C21" s="14"/>
      <c r="F21" s="8" t="s">
        <v>16</v>
      </c>
      <c r="G21" s="15">
        <v>352</v>
      </c>
      <c r="H21" s="16">
        <v>2800</v>
      </c>
      <c r="I21" s="16">
        <v>985600</v>
      </c>
      <c r="J21" s="17">
        <v>1255600</v>
      </c>
      <c r="N21" s="18"/>
    </row>
    <row r="22" spans="1:14" ht="15.75" customHeight="1" x14ac:dyDescent="0.25">
      <c r="A22" s="19" t="s">
        <v>17</v>
      </c>
      <c r="B22" s="4" t="s">
        <v>50</v>
      </c>
      <c r="C22" s="14"/>
      <c r="F22" s="8" t="s">
        <v>18</v>
      </c>
      <c r="G22" s="15">
        <v>90</v>
      </c>
      <c r="H22" s="16">
        <v>3000</v>
      </c>
      <c r="I22" s="16">
        <v>270000</v>
      </c>
      <c r="J22" s="21"/>
      <c r="N22" s="22"/>
    </row>
    <row r="23" spans="1:14" ht="15.75" customHeight="1" x14ac:dyDescent="0.25">
      <c r="A23" s="23" t="s">
        <v>19</v>
      </c>
      <c r="B23" s="24">
        <v>6</v>
      </c>
      <c r="C23" s="25"/>
      <c r="H23" s="80" t="s">
        <v>20</v>
      </c>
      <c r="I23" s="74"/>
    </row>
    <row r="24" spans="1:14" ht="15.75" customHeight="1" x14ac:dyDescent="0.25">
      <c r="C24" s="25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27" t="s">
        <v>21</v>
      </c>
      <c r="B30" s="28"/>
      <c r="C30" s="28"/>
      <c r="D30" s="28"/>
      <c r="E30" s="28"/>
      <c r="F30" s="28"/>
    </row>
    <row r="31" spans="1:14" ht="15.75" customHeight="1" x14ac:dyDescent="0.2">
      <c r="A31" s="81" t="s">
        <v>22</v>
      </c>
      <c r="B31" s="74"/>
      <c r="C31" s="74"/>
      <c r="D31" s="74"/>
      <c r="E31" s="74"/>
      <c r="F31" s="74"/>
      <c r="G31" s="74"/>
    </row>
    <row r="32" spans="1:14" ht="15.75" customHeight="1" x14ac:dyDescent="0.2">
      <c r="A32" s="74"/>
      <c r="B32" s="74"/>
      <c r="C32" s="74"/>
      <c r="D32" s="74"/>
      <c r="E32" s="74"/>
      <c r="F32" s="74"/>
      <c r="G32" s="74"/>
    </row>
    <row r="33" spans="1:8" ht="15.75" customHeight="1" x14ac:dyDescent="0.2">
      <c r="A33" s="29"/>
      <c r="B33" s="29"/>
      <c r="C33" s="29"/>
      <c r="D33" s="29"/>
      <c r="E33" s="29"/>
      <c r="F33" s="29"/>
    </row>
    <row r="34" spans="1:8" ht="15.75" customHeight="1" x14ac:dyDescent="0.2">
      <c r="A34" s="29"/>
      <c r="B34" s="29"/>
      <c r="C34" s="29"/>
      <c r="D34" s="29"/>
      <c r="E34" s="29"/>
      <c r="F34" s="29"/>
    </row>
    <row r="35" spans="1:8" ht="15.75" customHeight="1" x14ac:dyDescent="0.2">
      <c r="B35" s="8" t="s">
        <v>11</v>
      </c>
      <c r="C35" s="9" t="s">
        <v>12</v>
      </c>
      <c r="D35" s="30" t="s">
        <v>13</v>
      </c>
      <c r="E35" s="10" t="s">
        <v>14</v>
      </c>
      <c r="F35" s="31"/>
      <c r="G35" s="73" t="s">
        <v>23</v>
      </c>
      <c r="H35" s="74"/>
    </row>
    <row r="36" spans="1:8" ht="15.75" customHeight="1" x14ac:dyDescent="0.25">
      <c r="A36" s="8" t="s">
        <v>16</v>
      </c>
      <c r="B36">
        <f>MAX(0,MIN(DATE(YEAR(B21), 4, 30), B22) - MAX(DATE(YEAR(B21), 1, 1),B21) + 1)</f>
        <v>0</v>
      </c>
      <c r="C36" s="72">
        <f>IF($B$20="Innova",2100,IF($B$20="Swift Dzire",1200,IF($B$20="Ertiga",2800,0)))</f>
        <v>2800</v>
      </c>
      <c r="D36" s="16">
        <f>B36*C36*B23</f>
        <v>0</v>
      </c>
      <c r="E36" s="32">
        <f>SUM(D36:D37)</f>
        <v>2214000</v>
      </c>
      <c r="F36" s="31"/>
      <c r="G36" s="31"/>
    </row>
    <row r="37" spans="1:8" ht="15.75" customHeight="1" x14ac:dyDescent="0.25">
      <c r="A37" s="8" t="s">
        <v>18</v>
      </c>
      <c r="B37" s="15">
        <f>MAX(0, MIN(DATE(YEAR(B21), 12, 31), B22) - MAX(DATE(YEAR(B21), 5, 1), B21) + 1)</f>
        <v>123</v>
      </c>
      <c r="C37" s="16">
        <f>IF($B$20="Innova",2800,IF($B$20="Swift Dzire",1300,IF($B$20="Ertiga",3000,0)))</f>
        <v>3000</v>
      </c>
      <c r="D37" s="16">
        <f>B37*C37*B23</f>
        <v>2214000</v>
      </c>
      <c r="E37" s="21"/>
    </row>
    <row r="38" spans="1:8" ht="15.75" customHeight="1" x14ac:dyDescent="0.2"/>
    <row r="39" spans="1:8" ht="15.75" customHeight="1" x14ac:dyDescent="0.2"/>
    <row r="40" spans="1:8" ht="15.75" hidden="1" customHeight="1" x14ac:dyDescent="0.2"/>
    <row r="41" spans="1:8" ht="15.75" hidden="1" customHeight="1" x14ac:dyDescent="0.2"/>
    <row r="42" spans="1:8" ht="15.75" hidden="1" customHeight="1" x14ac:dyDescent="0.2"/>
    <row r="43" spans="1:8" ht="15.75" hidden="1" customHeight="1" x14ac:dyDescent="0.2"/>
    <row r="44" spans="1:8" ht="15.75" hidden="1" customHeight="1" x14ac:dyDescent="0.2"/>
    <row r="45" spans="1:8" ht="15.75" hidden="1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3">
    <dataValidation type="list" allowBlank="1" showDropDown="1" showInputMessage="1" prompt="Swift Dzire" sqref="A9:A14" xr:uid="{00000000-0002-0000-0000-000000000000}">
      <formula1>"Swift Dzire,Innova,Ertiga"</formula1>
    </dataValidation>
    <dataValidation type="list" allowBlank="1" showInputMessage="1" showErrorMessage="1" sqref="B20" xr:uid="{EBCE8AA7-EABB-4272-9157-39B3D39241B3}">
      <formula1>$A$9:$A$14</formula1>
    </dataValidation>
    <dataValidation type="list" allowBlank="1" showErrorMessage="1" promptTitle="Warning" prompt="Pease provide input between 1 to 10." sqref="B23" xr:uid="{53038D4A-C0F8-4AB7-8370-0A756ED7C7FF}">
      <formula1>"1,2,3,4,5,6,7,8,9,10"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Z996"/>
  <sheetViews>
    <sheetView showGridLines="0" topLeftCell="A20" zoomScaleNormal="100" workbookViewId="0">
      <selection activeCell="B24" sqref="B24"/>
    </sheetView>
  </sheetViews>
  <sheetFormatPr defaultColWidth="12.5703125" defaultRowHeight="15" customHeight="1" x14ac:dyDescent="0.2"/>
  <cols>
    <col min="2" max="2" width="16.42578125" customWidth="1"/>
    <col min="4" max="4" width="12.140625" customWidth="1"/>
    <col min="5" max="5" width="13.42578125" customWidth="1"/>
    <col min="10" max="10" width="11.5703125" customWidth="1"/>
    <col min="11" max="11" width="14" customWidth="1"/>
    <col min="13" max="26" width="8.5703125" hidden="1" customWidth="1"/>
  </cols>
  <sheetData>
    <row r="1" spans="1:12" ht="15.75" customHeight="1" x14ac:dyDescent="0.2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"/>
    <row r="5" spans="1:12" ht="15.75" customHeight="1" x14ac:dyDescent="0.2">
      <c r="A5" s="82" t="s">
        <v>24</v>
      </c>
      <c r="B5" s="83"/>
    </row>
    <row r="6" spans="1:12" ht="15.75" customHeight="1" x14ac:dyDescent="0.2">
      <c r="A6" s="84"/>
      <c r="B6" s="85"/>
    </row>
    <row r="7" spans="1:12" ht="15.75" customHeight="1" x14ac:dyDescent="0.2"/>
    <row r="8" spans="1:12" ht="15.75" customHeight="1" x14ac:dyDescent="0.25">
      <c r="A8" s="33" t="s">
        <v>25</v>
      </c>
      <c r="B8" s="34" t="s">
        <v>26</v>
      </c>
      <c r="C8" s="35" t="s">
        <v>3</v>
      </c>
      <c r="D8" s="35" t="s">
        <v>4</v>
      </c>
      <c r="E8" s="35" t="s">
        <v>5</v>
      </c>
    </row>
    <row r="9" spans="1:12" ht="15.75" customHeight="1" x14ac:dyDescent="0.25">
      <c r="A9" s="36" t="s">
        <v>27</v>
      </c>
      <c r="B9" s="37" t="s">
        <v>28</v>
      </c>
      <c r="C9" s="38">
        <v>44197</v>
      </c>
      <c r="D9" s="38">
        <v>44377</v>
      </c>
      <c r="E9" s="39">
        <v>4000</v>
      </c>
    </row>
    <row r="10" spans="1:12" ht="15.75" customHeight="1" x14ac:dyDescent="0.25">
      <c r="A10" s="36" t="s">
        <v>27</v>
      </c>
      <c r="B10" s="37" t="s">
        <v>29</v>
      </c>
      <c r="C10" s="38">
        <v>44197</v>
      </c>
      <c r="D10" s="38">
        <v>44377</v>
      </c>
      <c r="E10" s="39">
        <v>7000</v>
      </c>
    </row>
    <row r="11" spans="1:12" ht="15.75" customHeight="1" x14ac:dyDescent="0.25">
      <c r="A11" s="36" t="s">
        <v>27</v>
      </c>
      <c r="B11" s="37" t="s">
        <v>28</v>
      </c>
      <c r="C11" s="38">
        <v>44378</v>
      </c>
      <c r="D11" s="38">
        <v>44561</v>
      </c>
      <c r="E11" s="39">
        <v>4500</v>
      </c>
    </row>
    <row r="12" spans="1:12" ht="15.75" customHeight="1" x14ac:dyDescent="0.25">
      <c r="A12" s="36" t="s">
        <v>27</v>
      </c>
      <c r="B12" s="37" t="s">
        <v>29</v>
      </c>
      <c r="C12" s="38">
        <v>44378</v>
      </c>
      <c r="D12" s="38">
        <v>44561</v>
      </c>
      <c r="E12" s="39">
        <v>8000</v>
      </c>
    </row>
    <row r="13" spans="1:12" ht="15.75" customHeight="1" x14ac:dyDescent="0.25">
      <c r="A13" s="36" t="s">
        <v>30</v>
      </c>
      <c r="B13" s="37" t="s">
        <v>28</v>
      </c>
      <c r="C13" s="38">
        <v>44197</v>
      </c>
      <c r="D13" s="38">
        <v>44377</v>
      </c>
      <c r="E13" s="39">
        <v>6000</v>
      </c>
    </row>
    <row r="14" spans="1:12" ht="15.75" customHeight="1" x14ac:dyDescent="0.25">
      <c r="A14" s="36" t="s">
        <v>30</v>
      </c>
      <c r="B14" s="37" t="s">
        <v>29</v>
      </c>
      <c r="C14" s="38">
        <v>44197</v>
      </c>
      <c r="D14" s="38">
        <v>44377</v>
      </c>
      <c r="E14" s="39">
        <v>9000</v>
      </c>
    </row>
    <row r="15" spans="1:12" ht="15.75" customHeight="1" x14ac:dyDescent="0.25">
      <c r="A15" s="36" t="s">
        <v>30</v>
      </c>
      <c r="B15" s="37" t="s">
        <v>28</v>
      </c>
      <c r="C15" s="38">
        <v>44378</v>
      </c>
      <c r="D15" s="38">
        <v>44561</v>
      </c>
      <c r="E15" s="39">
        <v>6500</v>
      </c>
    </row>
    <row r="16" spans="1:12" ht="15.75" customHeight="1" x14ac:dyDescent="0.25">
      <c r="A16" s="36" t="s">
        <v>30</v>
      </c>
      <c r="B16" s="37" t="s">
        <v>29</v>
      </c>
      <c r="C16" s="38">
        <v>44378</v>
      </c>
      <c r="D16" s="38">
        <v>44561</v>
      </c>
      <c r="E16" s="39">
        <v>9500</v>
      </c>
    </row>
    <row r="17" spans="1:12" ht="15.75" customHeight="1" x14ac:dyDescent="0.2"/>
    <row r="18" spans="1:12" ht="15.75" customHeight="1" x14ac:dyDescent="0.2">
      <c r="A18" s="79" t="s">
        <v>9</v>
      </c>
      <c r="B18" s="76"/>
    </row>
    <row r="19" spans="1:12" ht="15.75" customHeight="1" x14ac:dyDescent="0.2">
      <c r="A19" s="77"/>
      <c r="B19" s="74"/>
    </row>
    <row r="20" spans="1:12" ht="15.75" customHeight="1" x14ac:dyDescent="0.25">
      <c r="A20" s="40" t="s">
        <v>25</v>
      </c>
      <c r="B20" s="3" t="s">
        <v>27</v>
      </c>
      <c r="C20" s="7"/>
      <c r="E20" s="41" t="s">
        <v>31</v>
      </c>
      <c r="F20" s="42"/>
      <c r="I20" s="43" t="s">
        <v>32</v>
      </c>
      <c r="J20" s="43" t="s">
        <v>33</v>
      </c>
      <c r="K20" s="11" t="s">
        <v>34</v>
      </c>
      <c r="L20" s="11" t="s">
        <v>35</v>
      </c>
    </row>
    <row r="21" spans="1:12" ht="15.75" customHeight="1" x14ac:dyDescent="0.25">
      <c r="A21" s="40" t="s">
        <v>26</v>
      </c>
      <c r="B21" s="44" t="s">
        <v>28</v>
      </c>
      <c r="C21" s="45"/>
      <c r="E21" s="46" t="s">
        <v>36</v>
      </c>
      <c r="F21" s="47"/>
      <c r="H21" s="48" t="s">
        <v>15</v>
      </c>
      <c r="I21" s="49">
        <v>168</v>
      </c>
      <c r="J21" s="49">
        <v>9000</v>
      </c>
      <c r="K21" s="49">
        <v>1512000</v>
      </c>
      <c r="L21" s="17">
        <v>1787500</v>
      </c>
    </row>
    <row r="22" spans="1:12" ht="15.75" customHeight="1" x14ac:dyDescent="0.25">
      <c r="A22" s="50" t="s">
        <v>15</v>
      </c>
      <c r="B22" s="38">
        <v>44197</v>
      </c>
      <c r="C22" s="14"/>
      <c r="E22" s="86" t="s">
        <v>20</v>
      </c>
      <c r="F22" s="74"/>
      <c r="H22" s="48" t="s">
        <v>17</v>
      </c>
      <c r="I22" s="49">
        <v>29</v>
      </c>
      <c r="J22" s="49">
        <v>9500</v>
      </c>
      <c r="K22" s="49">
        <v>275500</v>
      </c>
      <c r="L22" s="51"/>
    </row>
    <row r="23" spans="1:12" ht="15.75" customHeight="1" x14ac:dyDescent="0.25">
      <c r="A23" s="40" t="s">
        <v>17</v>
      </c>
      <c r="B23" s="38">
        <v>44440</v>
      </c>
      <c r="C23" s="14"/>
      <c r="J23" s="80" t="s">
        <v>37</v>
      </c>
      <c r="K23" s="74"/>
    </row>
    <row r="24" spans="1:12" ht="15.75" customHeight="1" x14ac:dyDescent="0.25">
      <c r="A24" s="40" t="s">
        <v>38</v>
      </c>
      <c r="B24" s="24">
        <v>10</v>
      </c>
      <c r="C24" s="25"/>
    </row>
    <row r="25" spans="1:12" ht="15.75" customHeight="1" x14ac:dyDescent="0.25">
      <c r="A25" s="52"/>
      <c r="B25" s="53"/>
      <c r="C25" s="25"/>
    </row>
    <row r="26" spans="1:12" ht="15.75" customHeight="1" x14ac:dyDescent="0.2">
      <c r="A26" s="27" t="s">
        <v>21</v>
      </c>
    </row>
    <row r="27" spans="1:12" ht="15.75" customHeight="1" x14ac:dyDescent="0.2">
      <c r="A27" s="81" t="s">
        <v>39</v>
      </c>
      <c r="B27" s="74"/>
      <c r="C27" s="74"/>
      <c r="D27" s="74"/>
      <c r="E27" s="74"/>
      <c r="F27" s="74"/>
    </row>
    <row r="28" spans="1:12" ht="15.75" customHeight="1" x14ac:dyDescent="0.2">
      <c r="A28" s="74"/>
      <c r="B28" s="74"/>
      <c r="C28" s="74"/>
      <c r="D28" s="74"/>
      <c r="E28" s="74"/>
      <c r="F28" s="74"/>
    </row>
    <row r="29" spans="1:12" ht="15.75" customHeight="1" x14ac:dyDescent="0.2">
      <c r="A29" s="29"/>
      <c r="B29" s="29"/>
      <c r="C29" s="29"/>
      <c r="D29" s="29"/>
      <c r="E29" s="29"/>
      <c r="F29" s="29"/>
    </row>
    <row r="30" spans="1:12" ht="15.75" customHeight="1" x14ac:dyDescent="0.2">
      <c r="A30" s="29"/>
      <c r="B30" s="29"/>
      <c r="C30" s="29"/>
      <c r="D30" s="29"/>
      <c r="E30" s="29"/>
      <c r="F30" s="29"/>
    </row>
    <row r="31" spans="1:12" ht="15.75" customHeight="1" x14ac:dyDescent="0.25">
      <c r="B31" s="94" t="s">
        <v>31</v>
      </c>
      <c r="C31" s="42"/>
      <c r="D31" s="87" t="s">
        <v>23</v>
      </c>
      <c r="E31" s="74"/>
    </row>
    <row r="32" spans="1:12" ht="15.75" customHeight="1" x14ac:dyDescent="0.25">
      <c r="B32" s="95" t="str">
        <f>B20</f>
        <v>Radisson</v>
      </c>
      <c r="C32" s="47"/>
    </row>
    <row r="33" spans="1:8" ht="15.75" customHeight="1" x14ac:dyDescent="0.2">
      <c r="B33" s="96" t="str">
        <f>B21</f>
        <v>Standard</v>
      </c>
    </row>
    <row r="34" spans="1:8" ht="15.75" customHeight="1" x14ac:dyDescent="0.2">
      <c r="A34" s="81" t="s">
        <v>40</v>
      </c>
      <c r="B34" s="74"/>
      <c r="C34" s="74"/>
      <c r="D34" s="74"/>
      <c r="E34" s="74"/>
      <c r="F34" s="74"/>
      <c r="G34" s="74"/>
    </row>
    <row r="35" spans="1:8" ht="15.75" customHeight="1" x14ac:dyDescent="0.2">
      <c r="A35" s="74"/>
      <c r="B35" s="74"/>
      <c r="C35" s="74"/>
      <c r="D35" s="74"/>
      <c r="E35" s="74"/>
      <c r="F35" s="74"/>
      <c r="G35" s="74"/>
    </row>
    <row r="36" spans="1:8" ht="15.75" customHeight="1" x14ac:dyDescent="0.2">
      <c r="A36" s="29"/>
      <c r="B36" s="29"/>
      <c r="C36" s="29"/>
      <c r="D36" s="29"/>
      <c r="E36" s="29"/>
      <c r="F36" s="29"/>
    </row>
    <row r="37" spans="1:8" ht="15.75" customHeight="1" x14ac:dyDescent="0.2">
      <c r="A37" s="29"/>
      <c r="B37" s="29"/>
      <c r="C37" s="29"/>
      <c r="D37" s="29"/>
      <c r="E37" s="29"/>
      <c r="F37" s="29"/>
    </row>
    <row r="38" spans="1:8" ht="15.75" customHeight="1" x14ac:dyDescent="0.2">
      <c r="B38" s="8" t="s">
        <v>32</v>
      </c>
      <c r="C38" s="9" t="s">
        <v>33</v>
      </c>
      <c r="D38" s="10" t="s">
        <v>34</v>
      </c>
      <c r="E38" s="11" t="s">
        <v>35</v>
      </c>
      <c r="F38" s="31"/>
      <c r="G38" s="73" t="s">
        <v>23</v>
      </c>
      <c r="H38" s="74"/>
    </row>
    <row r="39" spans="1:8" ht="15.75" customHeight="1" x14ac:dyDescent="0.25">
      <c r="A39" s="8" t="s">
        <v>41</v>
      </c>
      <c r="B39" s="15">
        <f>MAX(MIN(DATE(YEAR(B22),6,30),B23)-MAX(B22,DATE(YEAR($C$23),1,1))+1, 0)</f>
        <v>181</v>
      </c>
      <c r="C39" s="16">
        <f>IF(AND(B20="Radisson", B21="Standard"), 4000,  IF(AND(B20="Radisson", B21="Deluxe"), 7000, IF(AND(B20="Taj", B21="Standard"), 6000,IF(AND(B20="Taj", B21="Deluxe"), 9000, 0))))</f>
        <v>4000</v>
      </c>
      <c r="D39" s="16">
        <f>B24*B39*C39</f>
        <v>7240000</v>
      </c>
      <c r="E39" s="17">
        <f>D39+D40</f>
        <v>10075000</v>
      </c>
      <c r="F39" s="31"/>
      <c r="G39" s="31"/>
    </row>
    <row r="40" spans="1:8" ht="15.75" customHeight="1" x14ac:dyDescent="0.25">
      <c r="A40" s="8" t="s">
        <v>42</v>
      </c>
      <c r="B40" s="15">
        <f>MAX(MIN(DATE(YEAR(B22),12,31),B23)-MAX(B22,DATE(YEAR(B22),7,1))+1, 0)</f>
        <v>63</v>
      </c>
      <c r="C40" s="16">
        <f>IF(AND(B20="Radisson", B21="Standard"), 4500,  IF(AND(B20="Radisson", B21="Deluxe"), 8000, IF(AND(B20="Taj", B21="Standard"), 6500, IF(AND(B20="Taj", B21="Deluxe"), 9500, 0))))</f>
        <v>4500</v>
      </c>
      <c r="D40" s="16">
        <f>B24*B40*C40</f>
        <v>2835000</v>
      </c>
      <c r="E40" s="21"/>
    </row>
    <row r="41" spans="1:8" ht="15.75" customHeight="1" x14ac:dyDescent="0.2">
      <c r="C41" s="72"/>
    </row>
    <row r="42" spans="1:8" ht="15.75" hidden="1" customHeight="1" x14ac:dyDescent="0.2">
      <c r="C42" s="72" t="s">
        <v>51</v>
      </c>
    </row>
    <row r="43" spans="1:8" ht="15.75" hidden="1" customHeight="1" x14ac:dyDescent="0.2"/>
    <row r="44" spans="1:8" ht="15.75" hidden="1" customHeight="1" x14ac:dyDescent="0.2"/>
    <row r="45" spans="1:8" ht="15.75" hidden="1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</sheetData>
  <mergeCells count="9">
    <mergeCell ref="A34:G35"/>
    <mergeCell ref="G38:H38"/>
    <mergeCell ref="A1:L3"/>
    <mergeCell ref="A5:B6"/>
    <mergeCell ref="A18:B19"/>
    <mergeCell ref="E22:F22"/>
    <mergeCell ref="J23:K23"/>
    <mergeCell ref="A27:F28"/>
    <mergeCell ref="D31:E31"/>
  </mergeCells>
  <dataValidations count="3">
    <dataValidation type="list" allowBlank="1" showInputMessage="1" showErrorMessage="1" sqref="B20" xr:uid="{C1F4D6B3-93DC-4F2A-8160-68F5A10BF6DC}">
      <formula1>$A$12:$A$13</formula1>
    </dataValidation>
    <dataValidation type="list" allowBlank="1" showInputMessage="1" showErrorMessage="1" sqref="B21" xr:uid="{86B59292-773D-426A-83DB-4BD08ECABF4E}">
      <formula1>$B$9:$B$10</formula1>
    </dataValidation>
    <dataValidation type="list" allowBlank="1" showErrorMessage="1" promptTitle="Warning" prompt="Pease provide input between 1 to 10." sqref="B24" xr:uid="{E4FD0B96-A3C0-4EF4-9A36-FD7BCF481B5D}">
      <formula1>"1,2,3,4,5,6,7,8,9,10"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Z1008"/>
  <sheetViews>
    <sheetView showGridLines="0" topLeftCell="A17" workbookViewId="0">
      <selection activeCell="B23" sqref="B23"/>
    </sheetView>
  </sheetViews>
  <sheetFormatPr defaultColWidth="12.5703125" defaultRowHeight="15" customHeight="1" x14ac:dyDescent="0.2"/>
  <cols>
    <col min="1" max="1" width="17.28515625" customWidth="1"/>
    <col min="5" max="5" width="17.85546875" customWidth="1"/>
    <col min="6" max="6" width="11" customWidth="1"/>
    <col min="7" max="7" width="14.7109375" customWidth="1"/>
    <col min="13" max="26" width="8.5703125" hidden="1" customWidth="1"/>
  </cols>
  <sheetData>
    <row r="1" spans="1:12" ht="15.75" customHeight="1" x14ac:dyDescent="0.2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"/>
    <row r="5" spans="1:12" ht="15.75" customHeight="1" x14ac:dyDescent="0.2">
      <c r="A5" s="78" t="s">
        <v>1</v>
      </c>
      <c r="B5" s="76"/>
      <c r="F5" s="89" t="s">
        <v>24</v>
      </c>
      <c r="G5" s="83"/>
    </row>
    <row r="6" spans="1:12" ht="15.75" customHeight="1" x14ac:dyDescent="0.2">
      <c r="A6" s="77"/>
      <c r="B6" s="74"/>
      <c r="F6" s="84"/>
      <c r="G6" s="85"/>
    </row>
    <row r="7" spans="1:12" ht="15.75" customHeight="1" x14ac:dyDescent="0.25">
      <c r="A7" s="1" t="s">
        <v>2</v>
      </c>
      <c r="B7" s="2" t="s">
        <v>3</v>
      </c>
      <c r="C7" s="1" t="s">
        <v>4</v>
      </c>
      <c r="D7" s="1" t="s">
        <v>5</v>
      </c>
      <c r="F7" s="1" t="s">
        <v>25</v>
      </c>
      <c r="G7" s="1" t="s">
        <v>26</v>
      </c>
      <c r="H7" s="1" t="s">
        <v>3</v>
      </c>
      <c r="I7" s="1" t="s">
        <v>4</v>
      </c>
      <c r="J7" s="1" t="s">
        <v>5</v>
      </c>
    </row>
    <row r="8" spans="1:12" ht="15.75" customHeight="1" x14ac:dyDescent="0.25">
      <c r="A8" s="3" t="s">
        <v>6</v>
      </c>
      <c r="B8" s="4">
        <v>44197</v>
      </c>
      <c r="C8" s="4">
        <v>44316</v>
      </c>
      <c r="D8" s="5">
        <v>1200</v>
      </c>
      <c r="F8" s="3" t="s">
        <v>27</v>
      </c>
      <c r="G8" s="54" t="s">
        <v>28</v>
      </c>
      <c r="H8" s="4">
        <v>44197</v>
      </c>
      <c r="I8" s="4">
        <v>44377</v>
      </c>
      <c r="J8" s="5">
        <v>4000</v>
      </c>
    </row>
    <row r="9" spans="1:12" ht="15.75" customHeight="1" x14ac:dyDescent="0.25">
      <c r="A9" s="3" t="s">
        <v>6</v>
      </c>
      <c r="B9" s="4">
        <v>44317</v>
      </c>
      <c r="C9" s="4">
        <v>44561</v>
      </c>
      <c r="D9" s="5">
        <v>1300</v>
      </c>
      <c r="F9" s="3" t="s">
        <v>27</v>
      </c>
      <c r="G9" s="54" t="s">
        <v>29</v>
      </c>
      <c r="H9" s="4">
        <v>44197</v>
      </c>
      <c r="I9" s="4">
        <v>44377</v>
      </c>
      <c r="J9" s="5">
        <v>7000</v>
      </c>
    </row>
    <row r="10" spans="1:12" ht="15.75" customHeight="1" x14ac:dyDescent="0.25">
      <c r="A10" s="3" t="s">
        <v>7</v>
      </c>
      <c r="B10" s="4">
        <v>44197</v>
      </c>
      <c r="C10" s="4">
        <v>44316</v>
      </c>
      <c r="D10" s="5">
        <v>2100</v>
      </c>
      <c r="F10" s="3" t="s">
        <v>27</v>
      </c>
      <c r="G10" s="54" t="s">
        <v>28</v>
      </c>
      <c r="H10" s="4">
        <v>44378</v>
      </c>
      <c r="I10" s="4">
        <v>44561</v>
      </c>
      <c r="J10" s="5">
        <v>4500</v>
      </c>
    </row>
    <row r="11" spans="1:12" ht="15.75" customHeight="1" x14ac:dyDescent="0.25">
      <c r="A11" s="3" t="s">
        <v>7</v>
      </c>
      <c r="B11" s="4">
        <v>44317</v>
      </c>
      <c r="C11" s="4">
        <v>44561</v>
      </c>
      <c r="D11" s="5">
        <v>2200</v>
      </c>
      <c r="F11" s="3" t="s">
        <v>27</v>
      </c>
      <c r="G11" s="54" t="s">
        <v>29</v>
      </c>
      <c r="H11" s="4">
        <v>44378</v>
      </c>
      <c r="I11" s="4">
        <v>44561</v>
      </c>
      <c r="J11" s="5">
        <v>8000</v>
      </c>
    </row>
    <row r="12" spans="1:12" ht="15.75" customHeight="1" x14ac:dyDescent="0.25">
      <c r="A12" s="3" t="s">
        <v>8</v>
      </c>
      <c r="B12" s="4">
        <v>44197</v>
      </c>
      <c r="C12" s="4">
        <v>44316</v>
      </c>
      <c r="D12" s="5">
        <v>2800</v>
      </c>
      <c r="F12" s="3" t="s">
        <v>30</v>
      </c>
      <c r="G12" s="54" t="s">
        <v>28</v>
      </c>
      <c r="H12" s="4">
        <v>44197</v>
      </c>
      <c r="I12" s="4">
        <v>44377</v>
      </c>
      <c r="J12" s="5">
        <v>6000</v>
      </c>
    </row>
    <row r="13" spans="1:12" ht="15.75" customHeight="1" x14ac:dyDescent="0.25">
      <c r="A13" s="3" t="s">
        <v>8</v>
      </c>
      <c r="B13" s="4">
        <v>44317</v>
      </c>
      <c r="C13" s="4">
        <v>44561</v>
      </c>
      <c r="D13" s="5">
        <v>3000</v>
      </c>
      <c r="F13" s="3" t="s">
        <v>30</v>
      </c>
      <c r="G13" s="54" t="s">
        <v>29</v>
      </c>
      <c r="H13" s="4">
        <v>44197</v>
      </c>
      <c r="I13" s="4">
        <v>44377</v>
      </c>
      <c r="J13" s="5">
        <v>9000</v>
      </c>
    </row>
    <row r="14" spans="1:12" ht="15.75" customHeight="1" x14ac:dyDescent="0.25">
      <c r="F14" s="3" t="s">
        <v>30</v>
      </c>
      <c r="G14" s="54" t="s">
        <v>28</v>
      </c>
      <c r="H14" s="4">
        <v>44378</v>
      </c>
      <c r="I14" s="4">
        <v>44561</v>
      </c>
      <c r="J14" s="5">
        <v>6500</v>
      </c>
    </row>
    <row r="15" spans="1:12" ht="15.75" customHeight="1" x14ac:dyDescent="0.25">
      <c r="F15" s="3" t="s">
        <v>30</v>
      </c>
      <c r="G15" s="54" t="s">
        <v>29</v>
      </c>
      <c r="H15" s="4">
        <v>44378</v>
      </c>
      <c r="I15" s="4">
        <v>44561</v>
      </c>
      <c r="J15" s="5">
        <v>9500</v>
      </c>
    </row>
    <row r="16" spans="1:12" ht="15.75" customHeight="1" x14ac:dyDescent="0.2">
      <c r="A16" s="79" t="s">
        <v>9</v>
      </c>
      <c r="B16" s="76"/>
    </row>
    <row r="17" spans="1:11" ht="15.75" customHeight="1" x14ac:dyDescent="0.2">
      <c r="A17" s="77"/>
      <c r="B17" s="74"/>
    </row>
    <row r="18" spans="1:11" ht="15.75" customHeight="1" x14ac:dyDescent="0.2">
      <c r="A18" s="40" t="s">
        <v>10</v>
      </c>
      <c r="B18" s="3" t="str">
        <f>Sheet1!B20</f>
        <v>Ertiga</v>
      </c>
      <c r="C18" s="7"/>
    </row>
    <row r="19" spans="1:11" ht="15.75" customHeight="1" x14ac:dyDescent="0.2">
      <c r="A19" s="40" t="s">
        <v>25</v>
      </c>
      <c r="B19" s="3" t="str">
        <f>Sheet2!B32</f>
        <v>Radisson</v>
      </c>
      <c r="C19" s="7"/>
      <c r="E19" s="90" t="s">
        <v>43</v>
      </c>
      <c r="F19" s="74"/>
    </row>
    <row r="20" spans="1:11" ht="15.75" customHeight="1" x14ac:dyDescent="0.25">
      <c r="A20" s="40" t="s">
        <v>26</v>
      </c>
      <c r="B20" s="44" t="str">
        <f>Sheet2!B33</f>
        <v>Standard</v>
      </c>
      <c r="C20" s="45"/>
      <c r="E20" s="74"/>
      <c r="F20" s="74"/>
      <c r="H20" s="55"/>
      <c r="I20" s="12"/>
      <c r="J20" s="31"/>
      <c r="K20" s="31"/>
    </row>
    <row r="21" spans="1:11" ht="15.75" customHeight="1" x14ac:dyDescent="0.25">
      <c r="A21" s="50" t="s">
        <v>15</v>
      </c>
      <c r="B21" s="20">
        <f>Sheet2!B22</f>
        <v>44197</v>
      </c>
      <c r="C21" s="14"/>
      <c r="E21" s="74"/>
      <c r="F21" s="74"/>
      <c r="H21" s="18"/>
      <c r="I21" s="18"/>
      <c r="J21" s="31"/>
      <c r="K21" s="31"/>
    </row>
    <row r="22" spans="1:11" ht="15.75" customHeight="1" x14ac:dyDescent="0.25">
      <c r="A22" s="40" t="s">
        <v>17</v>
      </c>
      <c r="B22" s="20">
        <f>Sheet2!B23</f>
        <v>44440</v>
      </c>
      <c r="C22" s="14"/>
      <c r="E22" s="74"/>
      <c r="F22" s="74"/>
      <c r="G22" s="18"/>
      <c r="H22" s="18"/>
      <c r="I22" s="22"/>
    </row>
    <row r="23" spans="1:11" ht="15.75" customHeight="1" x14ac:dyDescent="0.25">
      <c r="A23" s="40" t="s">
        <v>38</v>
      </c>
      <c r="B23" s="24">
        <f>Sheet2!B24</f>
        <v>10</v>
      </c>
      <c r="C23" s="25"/>
      <c r="E23" s="74"/>
      <c r="F23" s="74"/>
      <c r="G23" s="56"/>
      <c r="H23" s="56"/>
      <c r="I23" s="56"/>
    </row>
    <row r="24" spans="1:11" ht="15.75" customHeight="1" x14ac:dyDescent="0.25">
      <c r="A24" s="57" t="s">
        <v>19</v>
      </c>
      <c r="B24" s="24">
        <f>Sheet1!B23</f>
        <v>6</v>
      </c>
      <c r="C24" s="25"/>
      <c r="E24" s="58"/>
      <c r="F24" s="58"/>
      <c r="G24" s="56"/>
      <c r="H24" s="56"/>
      <c r="I24" s="56"/>
    </row>
    <row r="25" spans="1:11" ht="15.75" customHeight="1" x14ac:dyDescent="0.25">
      <c r="F25" s="91"/>
      <c r="G25" s="92"/>
      <c r="H25" s="56"/>
      <c r="I25" s="59"/>
    </row>
    <row r="26" spans="1:11" ht="15.75" customHeight="1" x14ac:dyDescent="0.25">
      <c r="F26" s="60"/>
      <c r="G26" s="60"/>
      <c r="H26" s="61"/>
      <c r="I26" s="62"/>
    </row>
    <row r="27" spans="1:11" ht="15.75" customHeight="1" x14ac:dyDescent="0.25">
      <c r="A27" s="88" t="s">
        <v>44</v>
      </c>
      <c r="B27" s="74"/>
      <c r="C27" s="74"/>
      <c r="D27" s="74"/>
      <c r="E27" s="74"/>
      <c r="F27" s="60"/>
      <c r="G27" s="60"/>
      <c r="H27" s="61"/>
      <c r="I27" s="62"/>
    </row>
    <row r="28" spans="1:11" ht="15.75" customHeight="1" x14ac:dyDescent="0.25">
      <c r="A28" s="28"/>
      <c r="B28" s="28"/>
      <c r="C28" s="28"/>
      <c r="D28" s="28"/>
      <c r="E28" s="28"/>
      <c r="F28" s="42"/>
      <c r="G28" s="63"/>
      <c r="H28" s="61"/>
      <c r="I28" s="62"/>
    </row>
    <row r="29" spans="1:11" ht="15.75" customHeight="1" x14ac:dyDescent="0.25">
      <c r="A29" s="11" t="s">
        <v>35</v>
      </c>
      <c r="B29" s="64"/>
      <c r="C29" s="11" t="s">
        <v>14</v>
      </c>
      <c r="E29" s="80" t="s">
        <v>45</v>
      </c>
      <c r="F29" s="74"/>
      <c r="G29" s="65"/>
      <c r="H29" s="61"/>
      <c r="I29" s="62"/>
    </row>
    <row r="30" spans="1:11" ht="15.75" customHeight="1" x14ac:dyDescent="0.25">
      <c r="A30" s="17">
        <f>Sheet2!E39</f>
        <v>10075000</v>
      </c>
      <c r="B30" s="66"/>
      <c r="C30" s="17">
        <f>Sheet1!E36</f>
        <v>2214000</v>
      </c>
      <c r="D30" s="29"/>
      <c r="H30" s="61"/>
      <c r="I30" s="62"/>
    </row>
    <row r="31" spans="1:11" ht="15.75" customHeight="1" x14ac:dyDescent="0.25">
      <c r="F31" s="63"/>
      <c r="G31" s="60"/>
      <c r="H31" s="61"/>
      <c r="I31" s="62"/>
    </row>
    <row r="32" spans="1:11" ht="15.75" customHeight="1" x14ac:dyDescent="0.25">
      <c r="F32" s="60"/>
      <c r="G32" s="60"/>
      <c r="H32" s="56"/>
      <c r="I32" s="67"/>
    </row>
    <row r="33" spans="1:12" ht="15.75" customHeight="1" x14ac:dyDescent="0.25">
      <c r="A33" s="87" t="s">
        <v>46</v>
      </c>
      <c r="B33" s="74"/>
      <c r="C33" s="74"/>
      <c r="F33" s="93"/>
      <c r="G33" s="92"/>
      <c r="H33" s="56"/>
      <c r="I33" s="56"/>
    </row>
    <row r="34" spans="1:12" ht="15.75" customHeight="1" x14ac:dyDescent="0.25">
      <c r="A34" s="27"/>
      <c r="B34" s="27"/>
      <c r="C34" s="27"/>
      <c r="F34" s="47"/>
      <c r="G34" s="47"/>
      <c r="H34" s="56"/>
      <c r="I34" s="56"/>
    </row>
    <row r="35" spans="1:12" ht="15.75" customHeight="1" x14ac:dyDescent="0.25">
      <c r="A35" s="68" t="s">
        <v>47</v>
      </c>
      <c r="B35" s="69">
        <f>A30+C30</f>
        <v>12289000</v>
      </c>
      <c r="C35" s="70"/>
      <c r="D35" s="80" t="s">
        <v>45</v>
      </c>
      <c r="E35" s="74"/>
      <c r="F35" s="26"/>
      <c r="H35" s="56"/>
      <c r="I35" s="56"/>
    </row>
    <row r="36" spans="1:12" ht="15.75" customHeight="1" x14ac:dyDescent="0.2">
      <c r="F36" s="56"/>
      <c r="G36" s="56"/>
      <c r="H36" s="56"/>
      <c r="I36" s="56"/>
    </row>
    <row r="37" spans="1:12" ht="15.75" customHeight="1" x14ac:dyDescent="0.2">
      <c r="A37" s="88" t="s">
        <v>48</v>
      </c>
      <c r="B37" s="74"/>
      <c r="C37" s="74"/>
      <c r="D37" s="74"/>
      <c r="E37" s="74"/>
      <c r="F37" s="71"/>
      <c r="G37" s="71"/>
      <c r="H37" s="12"/>
      <c r="I37" s="12"/>
      <c r="J37" s="31"/>
      <c r="K37" s="31"/>
    </row>
    <row r="38" spans="1:12" ht="15.75" customHeight="1" x14ac:dyDescent="0.25">
      <c r="F38" s="18"/>
      <c r="G38" s="18"/>
      <c r="H38" s="18"/>
      <c r="I38" s="18"/>
      <c r="J38" s="31"/>
      <c r="K38" s="31"/>
    </row>
    <row r="39" spans="1:12" ht="15.75" customHeight="1" x14ac:dyDescent="0.2">
      <c r="A39" s="88" t="s">
        <v>49</v>
      </c>
      <c r="B39" s="74"/>
      <c r="C39" s="74"/>
      <c r="D39" s="74"/>
      <c r="E39" s="74"/>
      <c r="F39" s="74"/>
      <c r="G39" s="74"/>
      <c r="H39" s="74"/>
      <c r="I39" s="28"/>
      <c r="J39" s="28"/>
      <c r="K39" s="28"/>
      <c r="L39" s="28"/>
    </row>
    <row r="40" spans="1:12" ht="15.75" customHeight="1" x14ac:dyDescent="0.2">
      <c r="A40" s="74"/>
      <c r="B40" s="74"/>
      <c r="C40" s="74"/>
      <c r="D40" s="74"/>
      <c r="E40" s="74"/>
      <c r="F40" s="74"/>
      <c r="G40" s="74"/>
      <c r="H40" s="74"/>
    </row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sharma</dc:creator>
  <cp:lastModifiedBy>Ajay sharma</cp:lastModifiedBy>
  <dcterms:created xsi:type="dcterms:W3CDTF">2024-06-29T04:12:56Z</dcterms:created>
  <dcterms:modified xsi:type="dcterms:W3CDTF">2024-06-29T04:12:56Z</dcterms:modified>
</cp:coreProperties>
</file>