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D:\111 FORMAT for Audit\Support 2024\"/>
    </mc:Choice>
  </mc:AlternateContent>
  <xr:revisionPtr revIDLastSave="0" documentId="13_ncr:1_{91D98597-B91D-43F2-A281-4FFF2EF3755A}" xr6:coauthVersionLast="36" xr6:coauthVersionMax="36" xr10:uidLastSave="{00000000-0000-0000-0000-000000000000}"/>
  <bookViews>
    <workbookView xWindow="0" yWindow="0" windowWidth="20490" windowHeight="7620" activeTab="6" xr2:uid="{00000000-000D-0000-FFFF-FFFF00000000}"/>
  </bookViews>
  <sheets>
    <sheet name="Workings" sheetId="1" r:id="rId1"/>
    <sheet name="OS Rough" sheetId="24" r:id="rId2"/>
    <sheet name="OsReport" sheetId="28" r:id="rId3"/>
    <sheet name="CHQ DC" sheetId="26" r:id="rId4"/>
    <sheet name="Dlay Coll" sheetId="30" r:id="rId5"/>
    <sheet name="INS_LIMIT" sheetId="31" r:id="rId6"/>
    <sheet name="Remit_Cncl" sheetId="32" r:id="rId7"/>
    <sheet name="CM" sheetId="35" r:id="rId8"/>
    <sheet name="CM-pt" sheetId="36" r:id="rId9"/>
    <sheet name="rough" sheetId="37" r:id="rId10"/>
    <sheet name="Aging2" sheetId="13" r:id="rId11"/>
    <sheet name="Aging3" sheetId="14" r:id="rId12"/>
    <sheet name="Aging5" sheetId="6" r:id="rId13"/>
    <sheet name="Aging6" sheetId="7" r:id="rId14"/>
    <sheet name="Aging7" sheetId="8" r:id="rId15"/>
    <sheet name="Aging8" sheetId="9" r:id="rId16"/>
    <sheet name="os recon" sheetId="2" r:id="rId17"/>
    <sheet name="Audit Days 12" sheetId="5" r:id="rId18"/>
    <sheet name="D-table" sheetId="29" r:id="rId19"/>
    <sheet name="Exp" sheetId="33" r:id="rId20"/>
    <sheet name="Sheet2" sheetId="34" r:id="rId21"/>
  </sheets>
  <calcPr calcId="191029"/>
  <pivotCaches>
    <pivotCache cacheId="0" r:id="rId2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2" l="1"/>
  <c r="M5" i="32"/>
  <c r="M6" i="32"/>
  <c r="M7" i="32"/>
  <c r="M8" i="32"/>
  <c r="M9" i="32"/>
  <c r="M10" i="32"/>
  <c r="M3" i="32"/>
  <c r="M11" i="32" s="1"/>
  <c r="F1" i="32" l="1"/>
  <c r="N4" i="32"/>
  <c r="N5" i="32"/>
  <c r="N6" i="32"/>
  <c r="N7" i="32"/>
  <c r="N8" i="32"/>
  <c r="N9" i="32"/>
  <c r="N10" i="32"/>
  <c r="N3" i="32"/>
  <c r="N11" i="32" l="1"/>
  <c r="N12" i="32"/>
  <c r="E1" i="32"/>
  <c r="M12" i="32" s="1"/>
  <c r="L16" i="32"/>
  <c r="C58" i="33" l="1"/>
  <c r="B61" i="33"/>
  <c r="B58" i="33"/>
  <c r="B59" i="33"/>
  <c r="B60" i="33"/>
  <c r="C60" i="33"/>
  <c r="E3" i="33"/>
  <c r="D4" i="33"/>
  <c r="E4" i="33" s="1"/>
  <c r="D3" i="33"/>
  <c r="C59" i="33"/>
  <c r="C61" i="33"/>
  <c r="B51" i="33"/>
  <c r="C51" i="33"/>
  <c r="B52" i="33"/>
  <c r="C52" i="33"/>
  <c r="B53" i="33"/>
  <c r="C53" i="33"/>
  <c r="D53" i="33"/>
  <c r="C50" i="33"/>
  <c r="B50" i="33"/>
  <c r="B43" i="33"/>
  <c r="C43" i="33"/>
  <c r="D43" i="33"/>
  <c r="B44" i="33"/>
  <c r="C44" i="33"/>
  <c r="D44" i="33"/>
  <c r="B45" i="33"/>
  <c r="C45" i="33"/>
  <c r="D45" i="33"/>
  <c r="E45" i="33" s="1"/>
  <c r="F45" i="33" s="1"/>
  <c r="C42" i="33"/>
  <c r="B42" i="33"/>
  <c r="E44" i="33" l="1"/>
  <c r="F44" i="33" s="1"/>
  <c r="E53" i="33"/>
  <c r="F53" i="33" s="1"/>
  <c r="D61" i="33"/>
  <c r="E61" i="33" s="1"/>
  <c r="F61" i="33" s="1"/>
  <c r="E43" i="33"/>
  <c r="F43" i="33" s="1"/>
  <c r="D59" i="33"/>
  <c r="E59" i="33" s="1"/>
  <c r="F59" i="33" s="1"/>
  <c r="D60" i="33"/>
  <c r="E60" i="33" s="1"/>
  <c r="F60" i="33" s="1"/>
  <c r="D58" i="33"/>
  <c r="E58" i="33" s="1"/>
  <c r="F58" i="33" s="1"/>
  <c r="D51" i="33"/>
  <c r="E51" i="33" s="1"/>
  <c r="F51" i="33" s="1"/>
  <c r="D52" i="33"/>
  <c r="E52" i="33" s="1"/>
  <c r="F52" i="33" s="1"/>
  <c r="D50" i="33"/>
  <c r="E50" i="33" s="1"/>
  <c r="F50" i="33" s="1"/>
  <c r="D42" i="33"/>
  <c r="E42" i="33" s="1"/>
  <c r="F42" i="33" s="1"/>
  <c r="AC589" i="31"/>
  <c r="AC590" i="31"/>
  <c r="AC591" i="31"/>
  <c r="AC592" i="31"/>
  <c r="AC593" i="31"/>
  <c r="AC594" i="31"/>
  <c r="AC595" i="31"/>
  <c r="AC596" i="31"/>
  <c r="AC597" i="31"/>
  <c r="AC598" i="31"/>
  <c r="AC599" i="31"/>
  <c r="AC600" i="31"/>
  <c r="AC601" i="31"/>
  <c r="AC602" i="31"/>
  <c r="AC603" i="31"/>
  <c r="AC604" i="31"/>
  <c r="AC605" i="31"/>
  <c r="AC606" i="31"/>
  <c r="AC607" i="31"/>
  <c r="AC608" i="31"/>
  <c r="AC609" i="31"/>
  <c r="AC610" i="31"/>
  <c r="AC611" i="31"/>
  <c r="AC612" i="31"/>
  <c r="AC613" i="31"/>
  <c r="AC614" i="31"/>
  <c r="AC615" i="31"/>
  <c r="AC616" i="31"/>
  <c r="AC617" i="31"/>
  <c r="AC618" i="31"/>
  <c r="AC619" i="31"/>
  <c r="AC620" i="31"/>
  <c r="AC621" i="31"/>
  <c r="AC622" i="31"/>
  <c r="AC623" i="31"/>
  <c r="AC624" i="31"/>
  <c r="AC625" i="31"/>
  <c r="AC626" i="31"/>
  <c r="AC627" i="31"/>
  <c r="AC628" i="31"/>
  <c r="AC629" i="31"/>
  <c r="AC630" i="31"/>
  <c r="AC631" i="31"/>
  <c r="AC632" i="31"/>
  <c r="AC633" i="31"/>
  <c r="AC634" i="31"/>
  <c r="AC635" i="31"/>
  <c r="AC636" i="31"/>
  <c r="AC637" i="31"/>
  <c r="AC638" i="31"/>
  <c r="AC639" i="31"/>
  <c r="AC640" i="31"/>
  <c r="AC641" i="31"/>
  <c r="AC642" i="31"/>
  <c r="AC643" i="31"/>
  <c r="AC644" i="31"/>
  <c r="AC645" i="31"/>
  <c r="AC646" i="31"/>
  <c r="AC647" i="31"/>
  <c r="AC648" i="31"/>
  <c r="AC649" i="31"/>
  <c r="AC650" i="31"/>
  <c r="AC651" i="31"/>
  <c r="AC652" i="31"/>
  <c r="AC653" i="31"/>
  <c r="AC654" i="31"/>
  <c r="AC655" i="31"/>
  <c r="AC656" i="31"/>
  <c r="AC657" i="31"/>
  <c r="AC658" i="31"/>
  <c r="AC659" i="31"/>
  <c r="AC660" i="31"/>
  <c r="AC661" i="31"/>
  <c r="AC662" i="31"/>
  <c r="AC663" i="31"/>
  <c r="AC664" i="31"/>
  <c r="AC665" i="31"/>
  <c r="AC666" i="31"/>
  <c r="AC667" i="31"/>
  <c r="AC668" i="31"/>
  <c r="AC669" i="31"/>
  <c r="AC670" i="31"/>
  <c r="AC671" i="31"/>
  <c r="AC672" i="31"/>
  <c r="AC673" i="31"/>
  <c r="AC674" i="31"/>
  <c r="AC675" i="31"/>
  <c r="AC676" i="31"/>
  <c r="AC677" i="31"/>
  <c r="AC678" i="31"/>
  <c r="AC679" i="31"/>
  <c r="AC680" i="31"/>
  <c r="AC681" i="31"/>
  <c r="AC682" i="31"/>
  <c r="AC683" i="31"/>
  <c r="AC684" i="31"/>
  <c r="AC685" i="31"/>
  <c r="AC686" i="31"/>
  <c r="AC687" i="31"/>
  <c r="AC688" i="31"/>
  <c r="AC689" i="31"/>
  <c r="AC690" i="31"/>
  <c r="AC691" i="31"/>
  <c r="AC692" i="31"/>
  <c r="AC693" i="31"/>
  <c r="AC694" i="31"/>
  <c r="AC695" i="31"/>
  <c r="AC696" i="31"/>
  <c r="AC697" i="31"/>
  <c r="AC698" i="31"/>
  <c r="AC699" i="31"/>
  <c r="AC700" i="31"/>
  <c r="AC701" i="31"/>
  <c r="AC702" i="31"/>
  <c r="AC703" i="31"/>
  <c r="AC704" i="31"/>
  <c r="AC705" i="31"/>
  <c r="AC706" i="31"/>
  <c r="AC707" i="31"/>
  <c r="AC708" i="31"/>
  <c r="AC709" i="31"/>
  <c r="AC710" i="31"/>
  <c r="AC711" i="31"/>
  <c r="AC712" i="31"/>
  <c r="AC713" i="31"/>
  <c r="AC714" i="31"/>
  <c r="AC715" i="31"/>
  <c r="AC716" i="31"/>
  <c r="AC717" i="31"/>
  <c r="AC718" i="31"/>
  <c r="AC719" i="31"/>
  <c r="AC720" i="31"/>
  <c r="AC721" i="31"/>
  <c r="AC722" i="31"/>
  <c r="AC723" i="31"/>
  <c r="AC724" i="31"/>
  <c r="AC725" i="31"/>
  <c r="AC726" i="31"/>
  <c r="AC727" i="31"/>
  <c r="AC728" i="31"/>
  <c r="AC729" i="31"/>
  <c r="AC730" i="31"/>
  <c r="AC731" i="31"/>
  <c r="AC732" i="31"/>
  <c r="AC733" i="31"/>
  <c r="AC734" i="31"/>
  <c r="AC735" i="31"/>
  <c r="AC736" i="31"/>
  <c r="AC737" i="31"/>
  <c r="AC738" i="31"/>
  <c r="AC739" i="31"/>
  <c r="AC740" i="31"/>
  <c r="AC741" i="31"/>
  <c r="AC1" i="31"/>
  <c r="B69" i="1" l="1"/>
  <c r="E5" i="1"/>
  <c r="B38" i="30" l="1"/>
  <c r="F79" i="1" l="1"/>
  <c r="F75" i="1"/>
  <c r="F76" i="1"/>
  <c r="F77" i="1"/>
  <c r="F78" i="1"/>
  <c r="F80" i="1"/>
  <c r="F81" i="1"/>
  <c r="F82" i="1"/>
  <c r="F83" i="1"/>
  <c r="F84" i="1"/>
  <c r="F85" i="1"/>
  <c r="F74" i="1"/>
  <c r="O10" i="32" l="1"/>
  <c r="G5" i="1"/>
  <c r="G3" i="1"/>
  <c r="G6" i="1" s="1"/>
  <c r="O9" i="32" l="1"/>
  <c r="O6" i="32"/>
  <c r="O11" i="32"/>
  <c r="O7" i="32"/>
  <c r="O8" i="32"/>
  <c r="O4" i="32"/>
  <c r="O5" i="32"/>
  <c r="O3" i="32"/>
  <c r="AC30" i="31"/>
  <c r="AC4" i="31" l="1"/>
  <c r="AC3" i="31" l="1"/>
  <c r="AC5" i="31"/>
  <c r="AC6" i="31"/>
  <c r="AC7" i="31"/>
  <c r="AC8" i="31"/>
  <c r="AC9" i="31"/>
  <c r="AC10" i="31"/>
  <c r="AC11" i="31"/>
  <c r="AC12" i="31"/>
  <c r="AC13" i="31"/>
  <c r="AC14" i="31"/>
  <c r="AC15" i="31"/>
  <c r="AC16" i="31"/>
  <c r="AC17" i="31"/>
  <c r="AC18" i="31"/>
  <c r="AC19" i="31"/>
  <c r="AC20" i="31"/>
  <c r="AC21" i="31"/>
  <c r="AC22" i="31"/>
  <c r="AC23" i="31"/>
  <c r="AC24" i="31"/>
  <c r="AC25" i="31"/>
  <c r="AC26" i="31"/>
  <c r="AC27" i="31"/>
  <c r="AC28" i="31"/>
  <c r="AC29" i="31"/>
  <c r="AC31" i="31"/>
  <c r="AC32" i="31"/>
  <c r="AC33" i="31"/>
  <c r="AC34" i="31"/>
  <c r="AC35" i="31"/>
  <c r="AC36" i="31"/>
  <c r="AC37" i="31"/>
  <c r="AC38" i="31"/>
  <c r="AC39" i="31"/>
  <c r="AC40" i="31"/>
  <c r="AC41" i="31"/>
  <c r="AC42" i="31"/>
  <c r="AC43" i="31"/>
  <c r="AC44" i="31"/>
  <c r="AC45" i="31"/>
  <c r="AC46" i="31"/>
  <c r="AC47" i="31"/>
  <c r="AC48" i="31"/>
  <c r="AC49" i="31"/>
  <c r="AC50" i="31"/>
  <c r="AC51" i="31"/>
  <c r="AC52" i="31"/>
  <c r="AC53" i="31"/>
  <c r="AC54" i="31"/>
  <c r="AC55" i="31"/>
  <c r="AC56" i="31"/>
  <c r="AC57" i="31"/>
  <c r="AC58" i="31"/>
  <c r="AC59" i="31"/>
  <c r="AC60" i="31"/>
  <c r="AC61" i="31"/>
  <c r="AC62" i="31"/>
  <c r="AC63" i="31"/>
  <c r="AC64" i="31"/>
  <c r="AC65" i="31"/>
  <c r="AC66" i="31"/>
  <c r="AC67" i="31"/>
  <c r="AC68" i="31"/>
  <c r="AC69" i="31"/>
  <c r="AC70" i="31"/>
  <c r="AC71" i="31"/>
  <c r="AC72" i="31"/>
  <c r="AC73" i="31"/>
  <c r="AC74" i="31"/>
  <c r="AC75" i="31"/>
  <c r="AC76" i="31"/>
  <c r="AC77" i="31"/>
  <c r="AC78" i="31"/>
  <c r="AC79" i="31"/>
  <c r="AC80" i="31"/>
  <c r="AC81" i="31"/>
  <c r="AC82" i="31"/>
  <c r="AC83" i="31"/>
  <c r="AC84" i="31"/>
  <c r="AC85" i="31"/>
  <c r="AC86" i="31"/>
  <c r="AC87" i="31"/>
  <c r="AC88" i="31"/>
  <c r="AC89" i="31"/>
  <c r="AC90" i="31"/>
  <c r="AC91" i="31"/>
  <c r="AC92" i="31"/>
  <c r="AC93" i="31"/>
  <c r="AC94" i="31"/>
  <c r="AC95" i="31"/>
  <c r="AC96" i="31"/>
  <c r="AC97" i="31"/>
  <c r="AC98" i="31"/>
  <c r="AC99" i="31"/>
  <c r="AC100" i="31"/>
  <c r="AC101" i="31"/>
  <c r="AC102" i="31"/>
  <c r="AC103" i="31"/>
  <c r="AC104" i="31"/>
  <c r="AC105" i="31"/>
  <c r="AC106" i="31"/>
  <c r="AC107" i="31"/>
  <c r="AC108" i="31"/>
  <c r="AC109" i="31"/>
  <c r="AC110" i="31"/>
  <c r="AC111" i="31"/>
  <c r="AC112" i="31"/>
  <c r="AC113" i="31"/>
  <c r="AC114" i="31"/>
  <c r="AC115" i="31"/>
  <c r="AC116" i="31"/>
  <c r="AC117" i="31"/>
  <c r="AC118" i="31"/>
  <c r="AC119" i="31"/>
  <c r="AC120" i="31"/>
  <c r="AC121" i="31"/>
  <c r="AC122" i="31"/>
  <c r="AC123" i="31"/>
  <c r="AC124" i="31"/>
  <c r="AC125" i="31"/>
  <c r="AC126" i="31"/>
  <c r="AC127" i="31"/>
  <c r="AC128" i="31"/>
  <c r="AC129" i="31"/>
  <c r="AC130" i="31"/>
  <c r="AC131" i="31"/>
  <c r="AC132" i="31"/>
  <c r="AC133" i="31"/>
  <c r="AC134" i="31"/>
  <c r="AC135" i="31"/>
  <c r="AC136" i="31"/>
  <c r="AC137" i="31"/>
  <c r="AC138" i="31"/>
  <c r="AC139" i="31"/>
  <c r="AC140" i="31"/>
  <c r="AC141" i="31"/>
  <c r="AC142" i="31"/>
  <c r="AC143" i="31"/>
  <c r="AC144" i="31"/>
  <c r="AC145" i="31"/>
  <c r="AC146" i="31"/>
  <c r="AC147" i="31"/>
  <c r="AC148" i="31"/>
  <c r="AC149" i="31"/>
  <c r="AC150" i="31"/>
  <c r="AC151" i="31"/>
  <c r="AC152" i="31"/>
  <c r="AC153" i="31"/>
  <c r="AC154" i="31"/>
  <c r="AC155" i="31"/>
  <c r="AC156" i="31"/>
  <c r="AC157" i="31"/>
  <c r="AC158" i="31"/>
  <c r="AC159" i="31"/>
  <c r="AC160" i="31"/>
  <c r="AC161" i="31"/>
  <c r="AC162" i="31"/>
  <c r="AC163" i="31"/>
  <c r="AC164" i="31"/>
  <c r="AC165" i="31"/>
  <c r="AC166" i="31"/>
  <c r="AC167" i="31"/>
  <c r="AC168" i="31"/>
  <c r="AC169" i="31"/>
  <c r="AC170" i="31"/>
  <c r="AC171" i="31"/>
  <c r="AC172" i="31"/>
  <c r="AC173" i="31"/>
  <c r="AC174" i="31"/>
  <c r="AC175" i="31"/>
  <c r="AC176" i="31"/>
  <c r="AC177" i="31"/>
  <c r="AC178" i="31"/>
  <c r="AC179" i="31"/>
  <c r="AC180" i="31"/>
  <c r="AC181" i="31"/>
  <c r="AC182" i="31"/>
  <c r="AC183" i="31"/>
  <c r="AC184" i="31"/>
  <c r="AC185" i="31"/>
  <c r="AC186" i="31"/>
  <c r="AC187" i="31"/>
  <c r="AC188" i="31"/>
  <c r="AC189" i="31"/>
  <c r="AC190" i="31"/>
  <c r="AC191" i="31"/>
  <c r="AC192" i="31"/>
  <c r="AC193" i="31"/>
  <c r="AC194" i="31"/>
  <c r="AC195" i="31"/>
  <c r="AC196" i="31"/>
  <c r="AC197" i="31"/>
  <c r="AC198" i="31"/>
  <c r="AC199" i="31"/>
  <c r="AC200" i="31"/>
  <c r="AC201" i="31"/>
  <c r="AC202" i="31"/>
  <c r="AC203" i="31"/>
  <c r="AC204" i="31"/>
  <c r="AC205" i="31"/>
  <c r="AC206" i="31"/>
  <c r="AC207" i="31"/>
  <c r="AC208" i="31"/>
  <c r="AC209" i="31"/>
  <c r="AC210" i="31"/>
  <c r="AC211" i="31"/>
  <c r="AC212" i="31"/>
  <c r="AC213" i="31"/>
  <c r="AC214" i="31"/>
  <c r="AC215" i="31"/>
  <c r="AC216" i="31"/>
  <c r="AC217" i="31"/>
  <c r="AC218" i="31"/>
  <c r="AC219" i="31"/>
  <c r="AC220" i="31"/>
  <c r="AC221" i="31"/>
  <c r="AC222" i="31"/>
  <c r="AC223" i="31"/>
  <c r="AC224" i="31"/>
  <c r="AC225" i="31"/>
  <c r="AC226" i="31"/>
  <c r="AC227" i="31"/>
  <c r="AC228" i="31"/>
  <c r="AC229" i="31"/>
  <c r="AC230" i="31"/>
  <c r="AC231" i="31"/>
  <c r="AC232" i="31"/>
  <c r="AC233" i="31"/>
  <c r="AC234" i="31"/>
  <c r="AC235" i="31"/>
  <c r="AC236" i="31"/>
  <c r="AC237" i="31"/>
  <c r="AC238" i="31"/>
  <c r="AC239" i="31"/>
  <c r="AC240" i="31"/>
  <c r="AC241" i="31"/>
  <c r="AC242" i="31"/>
  <c r="AC243" i="31"/>
  <c r="AC244" i="31"/>
  <c r="AC245" i="31"/>
  <c r="AC246" i="31"/>
  <c r="AC247" i="31"/>
  <c r="AC248" i="31"/>
  <c r="AC249" i="31"/>
  <c r="AC250" i="31"/>
  <c r="AC251" i="31"/>
  <c r="AC252" i="31"/>
  <c r="AC253" i="31"/>
  <c r="AC254" i="31"/>
  <c r="AC255" i="31"/>
  <c r="AC256" i="31"/>
  <c r="AC257" i="31"/>
  <c r="AC258" i="31"/>
  <c r="AC259" i="31"/>
  <c r="AC260" i="31"/>
  <c r="AC261" i="31"/>
  <c r="AC262" i="31"/>
  <c r="AC263" i="31"/>
  <c r="AC264" i="31"/>
  <c r="AC265" i="31"/>
  <c r="AC266" i="31"/>
  <c r="AC267" i="31"/>
  <c r="AC268" i="31"/>
  <c r="AC269" i="31"/>
  <c r="AC270" i="31"/>
  <c r="AC271" i="31"/>
  <c r="AC272" i="31"/>
  <c r="AC273" i="31"/>
  <c r="AC274" i="31"/>
  <c r="AC275" i="31"/>
  <c r="AC276" i="31"/>
  <c r="AC277" i="31"/>
  <c r="AC278" i="31"/>
  <c r="AC279" i="31"/>
  <c r="AC280" i="31"/>
  <c r="AC281" i="31"/>
  <c r="AC282" i="31"/>
  <c r="AC283" i="31"/>
  <c r="AC284" i="31"/>
  <c r="AC285" i="31"/>
  <c r="AC286" i="31"/>
  <c r="AC287" i="31"/>
  <c r="AC288" i="31"/>
  <c r="AC289" i="31"/>
  <c r="AC290" i="31"/>
  <c r="AC291" i="31"/>
  <c r="AC292" i="31"/>
  <c r="AC293" i="31"/>
  <c r="AC294" i="31"/>
  <c r="AC295" i="31"/>
  <c r="AC296" i="31"/>
  <c r="AC297" i="31"/>
  <c r="AC298" i="31"/>
  <c r="AC299" i="31"/>
  <c r="AC300" i="31"/>
  <c r="AC301" i="31"/>
  <c r="AC302" i="31"/>
  <c r="AC303" i="31"/>
  <c r="AC304" i="31"/>
  <c r="AC305" i="31"/>
  <c r="AC306" i="31"/>
  <c r="AC307" i="31"/>
  <c r="AC308" i="31"/>
  <c r="AC309" i="31"/>
  <c r="AC310" i="31"/>
  <c r="AC311" i="31"/>
  <c r="AC312" i="31"/>
  <c r="AC313" i="31"/>
  <c r="AC314" i="31"/>
  <c r="AC315" i="31"/>
  <c r="AC316" i="31"/>
  <c r="AC317" i="31"/>
  <c r="AC318" i="31"/>
  <c r="AC319" i="31"/>
  <c r="AC320" i="31"/>
  <c r="AC321" i="31"/>
  <c r="AC322" i="31"/>
  <c r="AC323" i="31"/>
  <c r="AC324" i="31"/>
  <c r="AC325" i="31"/>
  <c r="AC326" i="31"/>
  <c r="AC327" i="31"/>
  <c r="AC328" i="31"/>
  <c r="AC329" i="31"/>
  <c r="AC330" i="31"/>
  <c r="AC331" i="31"/>
  <c r="AC332" i="31"/>
  <c r="AC333" i="31"/>
  <c r="AC334" i="31"/>
  <c r="AC335" i="31"/>
  <c r="AC336" i="31"/>
  <c r="AC337" i="31"/>
  <c r="AC338" i="31"/>
  <c r="AC339" i="31"/>
  <c r="AC340" i="31"/>
  <c r="AC341" i="31"/>
  <c r="AC342" i="31"/>
  <c r="AC343" i="31"/>
  <c r="AC344" i="31"/>
  <c r="AC345" i="31"/>
  <c r="AC346" i="31"/>
  <c r="AC347" i="31"/>
  <c r="AC348" i="31"/>
  <c r="AC349" i="31"/>
  <c r="AC350" i="31"/>
  <c r="AC351" i="31"/>
  <c r="AC352" i="31"/>
  <c r="AC353" i="31"/>
  <c r="AC354" i="31"/>
  <c r="AC355" i="31"/>
  <c r="AC356" i="31"/>
  <c r="AC357" i="31"/>
  <c r="AC358" i="31"/>
  <c r="AC359" i="31"/>
  <c r="AC360" i="31"/>
  <c r="AC361" i="31"/>
  <c r="AC362" i="31"/>
  <c r="AC363" i="31"/>
  <c r="AC364" i="31"/>
  <c r="AC365" i="31"/>
  <c r="AC366" i="31"/>
  <c r="AC367" i="31"/>
  <c r="AC368" i="31"/>
  <c r="AC369" i="31"/>
  <c r="AC370" i="31"/>
  <c r="AC371" i="31"/>
  <c r="AC372" i="31"/>
  <c r="AC373" i="31"/>
  <c r="AC374" i="31"/>
  <c r="AC375" i="31"/>
  <c r="AC376" i="31"/>
  <c r="AC377" i="31"/>
  <c r="AC378" i="31"/>
  <c r="AC379" i="31"/>
  <c r="AC380" i="31"/>
  <c r="AC381" i="31"/>
  <c r="AC382" i="31"/>
  <c r="AC383" i="31"/>
  <c r="AC384" i="31"/>
  <c r="AC385" i="31"/>
  <c r="AC386" i="31"/>
  <c r="AC387" i="31"/>
  <c r="AC388" i="31"/>
  <c r="AC389" i="31"/>
  <c r="AC390" i="31"/>
  <c r="AC391" i="31"/>
  <c r="AC392" i="31"/>
  <c r="AC393" i="31"/>
  <c r="AC394" i="31"/>
  <c r="AC395" i="31"/>
  <c r="AC396" i="31"/>
  <c r="AC397" i="31"/>
  <c r="AC398" i="31"/>
  <c r="AC399" i="31"/>
  <c r="AC400" i="31"/>
  <c r="AC401" i="31"/>
  <c r="AC402" i="31"/>
  <c r="AC403" i="31"/>
  <c r="AC404" i="31"/>
  <c r="AC405" i="31"/>
  <c r="AC406" i="31"/>
  <c r="AC407" i="31"/>
  <c r="AC408" i="31"/>
  <c r="AC409" i="31"/>
  <c r="AC410" i="31"/>
  <c r="AC411" i="31"/>
  <c r="AC412" i="31"/>
  <c r="AC413" i="31"/>
  <c r="AC414" i="31"/>
  <c r="AC415" i="31"/>
  <c r="AC416" i="31"/>
  <c r="AC417" i="31"/>
  <c r="AC418" i="31"/>
  <c r="AC419" i="31"/>
  <c r="AC420" i="31"/>
  <c r="AC421" i="31"/>
  <c r="AC422" i="31"/>
  <c r="AC423" i="31"/>
  <c r="AC424" i="31"/>
  <c r="AC425" i="31"/>
  <c r="AC426" i="31"/>
  <c r="AC427" i="31"/>
  <c r="AC428" i="31"/>
  <c r="AC429" i="31"/>
  <c r="AC430" i="31"/>
  <c r="AC431" i="31"/>
  <c r="AC432" i="31"/>
  <c r="AC433" i="31"/>
  <c r="AC434" i="31"/>
  <c r="AC435" i="31"/>
  <c r="AC436" i="31"/>
  <c r="AC437" i="31"/>
  <c r="AC438" i="31"/>
  <c r="AC439" i="31"/>
  <c r="AC440" i="31"/>
  <c r="AC441" i="31"/>
  <c r="AC442" i="31"/>
  <c r="AC443" i="31"/>
  <c r="AC444" i="31"/>
  <c r="AC445" i="31"/>
  <c r="AC446" i="31"/>
  <c r="AC447" i="31"/>
  <c r="AC448" i="31"/>
  <c r="AC449" i="31"/>
  <c r="AC450" i="31"/>
  <c r="AC451" i="31"/>
  <c r="AC452" i="31"/>
  <c r="AC453" i="31"/>
  <c r="AC454" i="31"/>
  <c r="AC455" i="31"/>
  <c r="AC456" i="31"/>
  <c r="AC457" i="31"/>
  <c r="AC458" i="31"/>
  <c r="AC459" i="31"/>
  <c r="AC460" i="31"/>
  <c r="AC461" i="31"/>
  <c r="AC462" i="31"/>
  <c r="AC463" i="31"/>
  <c r="AC464" i="31"/>
  <c r="AC465" i="31"/>
  <c r="AC466" i="31"/>
  <c r="AC467" i="31"/>
  <c r="AC468" i="31"/>
  <c r="AC469" i="31"/>
  <c r="AC470" i="31"/>
  <c r="AC471" i="31"/>
  <c r="AC472" i="31"/>
  <c r="AC473" i="31"/>
  <c r="AC474" i="31"/>
  <c r="AC475" i="31"/>
  <c r="AC476" i="31"/>
  <c r="AC477" i="31"/>
  <c r="AC478" i="31"/>
  <c r="AC479" i="31"/>
  <c r="AC480" i="31"/>
  <c r="AC481" i="31"/>
  <c r="AC482" i="31"/>
  <c r="AC483" i="31"/>
  <c r="AC484" i="31"/>
  <c r="AC485" i="31"/>
  <c r="AC486" i="31"/>
  <c r="AC487" i="31"/>
  <c r="AC488" i="31"/>
  <c r="AC489" i="31"/>
  <c r="AC490" i="31"/>
  <c r="AC491" i="31"/>
  <c r="AC492" i="31"/>
  <c r="AC493" i="31"/>
  <c r="AC494" i="31"/>
  <c r="AC495" i="31"/>
  <c r="AC496" i="31"/>
  <c r="AC497" i="31"/>
  <c r="AC498" i="31"/>
  <c r="AC499" i="31"/>
  <c r="AC500" i="31"/>
  <c r="AC501" i="31"/>
  <c r="AC502" i="31"/>
  <c r="AC503" i="31"/>
  <c r="AC504" i="31"/>
  <c r="AC505" i="31"/>
  <c r="AC506" i="31"/>
  <c r="AC507" i="31"/>
  <c r="AC508" i="31"/>
  <c r="AC509" i="31"/>
  <c r="AC510" i="31"/>
  <c r="AC511" i="31"/>
  <c r="AC512" i="31"/>
  <c r="AC513" i="31"/>
  <c r="AC514" i="31"/>
  <c r="AC515" i="31"/>
  <c r="AC516" i="31"/>
  <c r="AC517" i="31"/>
  <c r="AC518" i="31"/>
  <c r="AC519" i="31"/>
  <c r="AC520" i="31"/>
  <c r="AC521" i="31"/>
  <c r="AC522" i="31"/>
  <c r="AC523" i="31"/>
  <c r="AC524" i="31"/>
  <c r="AC525" i="31"/>
  <c r="AC526" i="31"/>
  <c r="AC527" i="31"/>
  <c r="AC528" i="31"/>
  <c r="AC529" i="31"/>
  <c r="AC530" i="31"/>
  <c r="AC531" i="31"/>
  <c r="AC532" i="31"/>
  <c r="AC533" i="31"/>
  <c r="AC534" i="31"/>
  <c r="AC535" i="31"/>
  <c r="AC536" i="31"/>
  <c r="AC537" i="31"/>
  <c r="AC538" i="31"/>
  <c r="AC539" i="31"/>
  <c r="AC540" i="31"/>
  <c r="AC541" i="31"/>
  <c r="AC542" i="31"/>
  <c r="AC543" i="31"/>
  <c r="AC544" i="31"/>
  <c r="AC545" i="31"/>
  <c r="AC546" i="31"/>
  <c r="AC547" i="31"/>
  <c r="AC548" i="31"/>
  <c r="AC549" i="31"/>
  <c r="AC550" i="31"/>
  <c r="AC551" i="31"/>
  <c r="AC552" i="31"/>
  <c r="AC553" i="31"/>
  <c r="AC554" i="31"/>
  <c r="AC555" i="31"/>
  <c r="AC556" i="31"/>
  <c r="AC557" i="31"/>
  <c r="AC558" i="31"/>
  <c r="AC559" i="31"/>
  <c r="AC560" i="31"/>
  <c r="AC561" i="31"/>
  <c r="AC562" i="31"/>
  <c r="AC563" i="31"/>
  <c r="AC564" i="31"/>
  <c r="AC565" i="31"/>
  <c r="AC566" i="31"/>
  <c r="AC567" i="31"/>
  <c r="AC568" i="31"/>
  <c r="AC569" i="31"/>
  <c r="AC570" i="31"/>
  <c r="AC571" i="31"/>
  <c r="AC572" i="31"/>
  <c r="AC573" i="31"/>
  <c r="AC574" i="31"/>
  <c r="AC575" i="31"/>
  <c r="AC576" i="31"/>
  <c r="AC577" i="31"/>
  <c r="AC578" i="31"/>
  <c r="AC579" i="31"/>
  <c r="AC580" i="31"/>
  <c r="AC581" i="31"/>
  <c r="AC582" i="31"/>
  <c r="AC583" i="31"/>
  <c r="AC584" i="31"/>
  <c r="AC585" i="31"/>
  <c r="AC586" i="31"/>
  <c r="AC587" i="31"/>
  <c r="AC588" i="31"/>
  <c r="AB1" i="31" l="1"/>
  <c r="M9" i="24"/>
  <c r="B36" i="30" l="1"/>
  <c r="B37" i="30" l="1"/>
  <c r="B34" i="30"/>
  <c r="B33" i="30"/>
  <c r="L100" i="28" l="1"/>
  <c r="L96" i="28"/>
  <c r="L11" i="28" l="1"/>
  <c r="B2" i="29" l="1"/>
  <c r="B3" i="29"/>
  <c r="B4" i="29"/>
  <c r="B5" i="29"/>
  <c r="B1" i="29"/>
  <c r="B10" i="26" l="1"/>
  <c r="L77" i="28" l="1"/>
  <c r="L73" i="28"/>
  <c r="D9" i="26" l="1"/>
  <c r="D12" i="26"/>
  <c r="C12" i="26"/>
  <c r="B12" i="26"/>
  <c r="D11" i="26"/>
  <c r="C11" i="26"/>
  <c r="B11" i="26"/>
  <c r="D10" i="26"/>
  <c r="C10" i="26"/>
  <c r="L91" i="28" l="1"/>
  <c r="N100" i="28" l="1"/>
  <c r="M100" i="28"/>
  <c r="N96" i="28"/>
  <c r="M96" i="28"/>
  <c r="T61" i="28"/>
  <c r="S61" i="28"/>
  <c r="R61" i="28"/>
  <c r="Q61" i="28"/>
  <c r="P61" i="28"/>
  <c r="O61" i="28"/>
  <c r="N61" i="28"/>
  <c r="M61" i="28"/>
  <c r="L61" i="28"/>
  <c r="T60" i="28"/>
  <c r="S60" i="28"/>
  <c r="R60" i="28"/>
  <c r="Q60" i="28"/>
  <c r="P60" i="28"/>
  <c r="O60" i="28"/>
  <c r="N60" i="28"/>
  <c r="M60" i="28"/>
  <c r="L60" i="28"/>
  <c r="T59" i="28"/>
  <c r="S59" i="28"/>
  <c r="R59" i="28"/>
  <c r="Q59" i="28"/>
  <c r="P59" i="28"/>
  <c r="M102" i="28" s="1"/>
  <c r="O59" i="28"/>
  <c r="N59" i="28"/>
  <c r="M59" i="28"/>
  <c r="N102" i="28" s="1"/>
  <c r="L59" i="28"/>
  <c r="T58" i="28"/>
  <c r="S58" i="28"/>
  <c r="R58" i="28"/>
  <c r="Q58" i="28"/>
  <c r="P58" i="28"/>
  <c r="M101" i="28" s="1"/>
  <c r="O58" i="28"/>
  <c r="N58" i="28"/>
  <c r="M58" i="28"/>
  <c r="L58" i="28"/>
  <c r="T53" i="28"/>
  <c r="S53" i="28"/>
  <c r="R53" i="28"/>
  <c r="Q53" i="28"/>
  <c r="P53" i="28"/>
  <c r="O53" i="28"/>
  <c r="N53" i="28"/>
  <c r="M53" i="28"/>
  <c r="L53" i="28"/>
  <c r="T52" i="28"/>
  <c r="S52" i="28"/>
  <c r="R52" i="28"/>
  <c r="Q52" i="28"/>
  <c r="P52" i="28"/>
  <c r="M99" i="28" s="1"/>
  <c r="O52" i="28"/>
  <c r="N52" i="28"/>
  <c r="M52" i="28"/>
  <c r="N99" i="28" s="1"/>
  <c r="L52" i="28"/>
  <c r="T51" i="28"/>
  <c r="S51" i="28"/>
  <c r="R51" i="28"/>
  <c r="Q51" i="28"/>
  <c r="P51" i="28"/>
  <c r="O51" i="28"/>
  <c r="N51" i="28"/>
  <c r="M51" i="28"/>
  <c r="L51" i="28"/>
  <c r="T50" i="28"/>
  <c r="S50" i="28"/>
  <c r="R50" i="28"/>
  <c r="Q50" i="28"/>
  <c r="P50" i="28"/>
  <c r="M97" i="28" s="1"/>
  <c r="O50" i="28"/>
  <c r="N50" i="28"/>
  <c r="M50" i="28"/>
  <c r="L50" i="28"/>
  <c r="L98" i="28" l="1"/>
  <c r="L97" i="28"/>
  <c r="L101" i="28"/>
  <c r="L102" i="28"/>
  <c r="L99" i="28"/>
  <c r="L103" i="28"/>
  <c r="M103" i="28"/>
  <c r="N98" i="28"/>
  <c r="N103" i="28"/>
  <c r="N97" i="28"/>
  <c r="N101" i="28"/>
  <c r="M98" i="28"/>
  <c r="L68" i="28"/>
  <c r="N91" i="28" l="1"/>
  <c r="M91" i="28"/>
  <c r="N86" i="28"/>
  <c r="M86" i="28"/>
  <c r="L86" i="28"/>
  <c r="N82" i="28"/>
  <c r="M82" i="28"/>
  <c r="L82" i="28"/>
  <c r="N77" i="28"/>
  <c r="M77" i="28"/>
  <c r="N73" i="28"/>
  <c r="M73" i="28"/>
  <c r="T45" i="28"/>
  <c r="S45" i="28"/>
  <c r="R45" i="28"/>
  <c r="Q45" i="28"/>
  <c r="P45" i="28"/>
  <c r="O45" i="28"/>
  <c r="N45" i="28"/>
  <c r="M45" i="28"/>
  <c r="L45" i="28"/>
  <c r="T44" i="28"/>
  <c r="S44" i="28"/>
  <c r="R44" i="28"/>
  <c r="Q44" i="28"/>
  <c r="P44" i="28"/>
  <c r="O44" i="28"/>
  <c r="N44" i="28"/>
  <c r="M44" i="28"/>
  <c r="L44" i="28"/>
  <c r="T43" i="28"/>
  <c r="S43" i="28"/>
  <c r="L93" i="28" s="1"/>
  <c r="R43" i="28"/>
  <c r="Q43" i="28"/>
  <c r="P43" i="28"/>
  <c r="O43" i="28"/>
  <c r="N43" i="28"/>
  <c r="M43" i="28"/>
  <c r="L43" i="28"/>
  <c r="T42" i="28"/>
  <c r="S42" i="28"/>
  <c r="R42" i="28"/>
  <c r="Q42" i="28"/>
  <c r="P42" i="28"/>
  <c r="O42" i="28"/>
  <c r="N42" i="28"/>
  <c r="M42" i="28"/>
  <c r="L42" i="28"/>
  <c r="T37" i="28"/>
  <c r="S37" i="28"/>
  <c r="R37" i="28"/>
  <c r="Q37" i="28"/>
  <c r="P37" i="28"/>
  <c r="O37" i="28"/>
  <c r="N37" i="28"/>
  <c r="M37" i="28"/>
  <c r="L37" i="28"/>
  <c r="T36" i="28"/>
  <c r="S36" i="28"/>
  <c r="R36" i="28"/>
  <c r="Q36" i="28"/>
  <c r="P36" i="28"/>
  <c r="O36" i="28"/>
  <c r="N36" i="28"/>
  <c r="M36" i="28"/>
  <c r="L36" i="28"/>
  <c r="T35" i="28"/>
  <c r="S35" i="28"/>
  <c r="R35" i="28"/>
  <c r="Q35" i="28"/>
  <c r="P35" i="28"/>
  <c r="O35" i="28"/>
  <c r="N35" i="28"/>
  <c r="M35" i="28"/>
  <c r="L35" i="28"/>
  <c r="T34" i="28"/>
  <c r="S34" i="28"/>
  <c r="R34" i="28"/>
  <c r="Q34" i="28"/>
  <c r="P34" i="28"/>
  <c r="O34" i="28"/>
  <c r="N34" i="28"/>
  <c r="M34" i="28"/>
  <c r="L34" i="28"/>
  <c r="T29" i="28"/>
  <c r="S29" i="28"/>
  <c r="R29" i="28"/>
  <c r="Q29" i="28"/>
  <c r="P29" i="28"/>
  <c r="O29" i="28"/>
  <c r="N29" i="28"/>
  <c r="M29" i="28"/>
  <c r="L29" i="28"/>
  <c r="T28" i="28"/>
  <c r="S28" i="28"/>
  <c r="R28" i="28"/>
  <c r="Q28" i="28"/>
  <c r="P28" i="28"/>
  <c r="O28" i="28"/>
  <c r="N28" i="28"/>
  <c r="M28" i="28"/>
  <c r="L28" i="28"/>
  <c r="T27" i="28"/>
  <c r="S27" i="28"/>
  <c r="L84" i="28" s="1"/>
  <c r="R27" i="28"/>
  <c r="Q27" i="28"/>
  <c r="P27" i="28"/>
  <c r="O27" i="28"/>
  <c r="N27" i="28"/>
  <c r="M27" i="28"/>
  <c r="L27" i="28"/>
  <c r="T26" i="28"/>
  <c r="S26" i="28"/>
  <c r="R26" i="28"/>
  <c r="Q26" i="28"/>
  <c r="P26" i="28"/>
  <c r="O26" i="28"/>
  <c r="N26" i="28"/>
  <c r="M26" i="28"/>
  <c r="L26" i="28"/>
  <c r="T21" i="28"/>
  <c r="S21" i="28"/>
  <c r="R21" i="28"/>
  <c r="Q21" i="28"/>
  <c r="P21" i="28"/>
  <c r="O21" i="28"/>
  <c r="N21" i="28"/>
  <c r="M21" i="28"/>
  <c r="L21" i="28"/>
  <c r="T20" i="28"/>
  <c r="S20" i="28"/>
  <c r="R20" i="28"/>
  <c r="Q20" i="28"/>
  <c r="P20" i="28"/>
  <c r="O20" i="28"/>
  <c r="N20" i="28"/>
  <c r="M20" i="28"/>
  <c r="L20" i="28"/>
  <c r="T19" i="28"/>
  <c r="S19" i="28"/>
  <c r="R19" i="28"/>
  <c r="Q19" i="28"/>
  <c r="P19" i="28"/>
  <c r="O19" i="28"/>
  <c r="N19" i="28"/>
  <c r="M19" i="28"/>
  <c r="L19" i="28"/>
  <c r="T18" i="28"/>
  <c r="S18" i="28"/>
  <c r="R18" i="28"/>
  <c r="Q18" i="28"/>
  <c r="P18" i="28"/>
  <c r="O18" i="28"/>
  <c r="N18" i="28"/>
  <c r="M18" i="28"/>
  <c r="L18" i="28"/>
  <c r="T13" i="28"/>
  <c r="S13" i="28"/>
  <c r="R13" i="28"/>
  <c r="Q13" i="28"/>
  <c r="P13" i="28"/>
  <c r="O13" i="28"/>
  <c r="N13" i="28"/>
  <c r="M13" i="28"/>
  <c r="L13" i="28"/>
  <c r="T12" i="28"/>
  <c r="S12" i="28"/>
  <c r="R12" i="28"/>
  <c r="Q12" i="28"/>
  <c r="P12" i="28"/>
  <c r="O12" i="28"/>
  <c r="N12" i="28"/>
  <c r="M12" i="28"/>
  <c r="L12" i="28"/>
  <c r="T11" i="28"/>
  <c r="S11" i="28"/>
  <c r="L75" i="28" s="1"/>
  <c r="R11" i="28"/>
  <c r="Q11" i="28"/>
  <c r="P11" i="28"/>
  <c r="O11" i="28"/>
  <c r="N11" i="28"/>
  <c r="M11" i="28"/>
  <c r="T10" i="28"/>
  <c r="S10" i="28"/>
  <c r="R10" i="28"/>
  <c r="Q10" i="28"/>
  <c r="P10" i="28"/>
  <c r="O10" i="28"/>
  <c r="N10" i="28"/>
  <c r="M10" i="28"/>
  <c r="L10" i="28"/>
  <c r="T5" i="28"/>
  <c r="S5" i="28"/>
  <c r="R5" i="28"/>
  <c r="Q5" i="28"/>
  <c r="P5" i="28"/>
  <c r="O5" i="28"/>
  <c r="N5" i="28"/>
  <c r="M5" i="28"/>
  <c r="L5" i="28"/>
  <c r="T4" i="28"/>
  <c r="S4" i="28"/>
  <c r="R4" i="28"/>
  <c r="Q4" i="28"/>
  <c r="P4" i="28"/>
  <c r="O4" i="28"/>
  <c r="N4" i="28"/>
  <c r="M4" i="28"/>
  <c r="L4" i="28"/>
  <c r="T3" i="28"/>
  <c r="S3" i="28"/>
  <c r="R3" i="28"/>
  <c r="Q3" i="28"/>
  <c r="P3" i="28"/>
  <c r="O3" i="28"/>
  <c r="N3" i="28"/>
  <c r="M3" i="28"/>
  <c r="L3" i="28"/>
  <c r="T2" i="28"/>
  <c r="S2" i="28"/>
  <c r="R2" i="28"/>
  <c r="Q2" i="28"/>
  <c r="P2" i="28"/>
  <c r="O2" i="28"/>
  <c r="N2" i="28"/>
  <c r="M2" i="28"/>
  <c r="L2" i="28"/>
  <c r="L87" i="28" l="1"/>
  <c r="L69" i="28"/>
  <c r="L78" i="28"/>
  <c r="L76" i="28"/>
  <c r="L94" i="28"/>
  <c r="L85" i="28"/>
  <c r="L79" i="28"/>
  <c r="L88" i="28"/>
  <c r="L71" i="28"/>
  <c r="L80" i="28"/>
  <c r="L89" i="28"/>
  <c r="L70" i="28"/>
  <c r="L74" i="28"/>
  <c r="L83" i="28"/>
  <c r="L92" i="28"/>
  <c r="N69" i="28"/>
  <c r="M93" i="28"/>
  <c r="M69" i="28"/>
  <c r="M78" i="28"/>
  <c r="M87" i="28"/>
  <c r="N87" i="28"/>
  <c r="M70" i="28"/>
  <c r="M79" i="28"/>
  <c r="M88" i="28"/>
  <c r="N88" i="28"/>
  <c r="N71" i="28"/>
  <c r="M76" i="28"/>
  <c r="N80" i="28"/>
  <c r="N89" i="28"/>
  <c r="N79" i="28"/>
  <c r="N83" i="28"/>
  <c r="N92" i="28"/>
  <c r="N70" i="28"/>
  <c r="M71" i="28"/>
  <c r="M80" i="28"/>
  <c r="N85" i="28"/>
  <c r="M89" i="28"/>
  <c r="M74" i="28"/>
  <c r="M83" i="28"/>
  <c r="M92" i="28"/>
  <c r="N74" i="28"/>
  <c r="N75" i="28"/>
  <c r="N94" i="28"/>
  <c r="N84" i="28"/>
  <c r="N76" i="28"/>
  <c r="N93" i="28"/>
  <c r="M75" i="28"/>
  <c r="N78" i="28"/>
  <c r="M84" i="28"/>
  <c r="M85" i="28"/>
  <c r="M94" i="28"/>
  <c r="B9" i="26" l="1"/>
  <c r="B3" i="14" l="1"/>
  <c r="C3" i="14"/>
  <c r="D3" i="14"/>
  <c r="E3" i="14"/>
  <c r="F3" i="14"/>
  <c r="G3" i="14"/>
  <c r="H3" i="14"/>
  <c r="I3" i="14"/>
  <c r="B4" i="14"/>
  <c r="C4" i="14"/>
  <c r="D4" i="14"/>
  <c r="E4" i="14"/>
  <c r="F4" i="14"/>
  <c r="G4" i="14"/>
  <c r="H4" i="14"/>
  <c r="I4" i="14"/>
  <c r="I2" i="14"/>
  <c r="H2" i="14"/>
  <c r="G2" i="14"/>
  <c r="F2" i="14"/>
  <c r="E2" i="14"/>
  <c r="E5" i="14" s="1"/>
  <c r="C10" i="14" s="1"/>
  <c r="D2" i="14"/>
  <c r="C2" i="14"/>
  <c r="B2" i="14"/>
  <c r="H3" i="13"/>
  <c r="H2" i="13"/>
  <c r="I3" i="13"/>
  <c r="I2" i="13"/>
  <c r="G3" i="13"/>
  <c r="G2" i="13"/>
  <c r="F3" i="13"/>
  <c r="F2" i="13"/>
  <c r="E3" i="13"/>
  <c r="E2" i="13"/>
  <c r="E4" i="13" s="1"/>
  <c r="C9" i="13" s="1"/>
  <c r="D3" i="13"/>
  <c r="D2" i="13"/>
  <c r="C3" i="13"/>
  <c r="C2" i="13"/>
  <c r="B3" i="13"/>
  <c r="B2" i="13"/>
  <c r="I5" i="14" l="1"/>
  <c r="C14" i="14" s="1"/>
  <c r="B5" i="14"/>
  <c r="C7" i="14" s="1"/>
  <c r="H5" i="14"/>
  <c r="C13" i="14" s="1"/>
  <c r="C5" i="14"/>
  <c r="C8" i="14" s="1"/>
  <c r="F5" i="14"/>
  <c r="C11" i="14" s="1"/>
  <c r="G5" i="14"/>
  <c r="C12" i="14" s="1"/>
  <c r="D5" i="14"/>
  <c r="C9" i="14" s="1"/>
  <c r="F4" i="13"/>
  <c r="C10" i="13" s="1"/>
  <c r="D4" i="13"/>
  <c r="C8" i="13" s="1"/>
  <c r="C4" i="13"/>
  <c r="C7" i="13" s="1"/>
  <c r="B4" i="13"/>
  <c r="C6" i="13" s="1"/>
  <c r="H4" i="13"/>
  <c r="C12" i="13" s="1"/>
  <c r="G4" i="13"/>
  <c r="C11" i="13" s="1"/>
  <c r="I4" i="13"/>
  <c r="C13" i="13" s="1"/>
  <c r="I9" i="9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I7" i="9"/>
  <c r="H7" i="9"/>
  <c r="G7" i="9"/>
  <c r="F7" i="9"/>
  <c r="E7" i="9"/>
  <c r="D7" i="9"/>
  <c r="C7" i="9"/>
  <c r="B7" i="9"/>
  <c r="I6" i="9"/>
  <c r="H6" i="9"/>
  <c r="G6" i="9"/>
  <c r="F6" i="9"/>
  <c r="E6" i="9"/>
  <c r="D6" i="9"/>
  <c r="C6" i="9"/>
  <c r="B6" i="9"/>
  <c r="I5" i="9"/>
  <c r="H5" i="9"/>
  <c r="G5" i="9"/>
  <c r="F5" i="9"/>
  <c r="E5" i="9"/>
  <c r="D5" i="9"/>
  <c r="C5" i="9"/>
  <c r="B5" i="9"/>
  <c r="I4" i="9"/>
  <c r="H4" i="9"/>
  <c r="G4" i="9"/>
  <c r="F4" i="9"/>
  <c r="E4" i="9"/>
  <c r="D4" i="9"/>
  <c r="C4" i="9"/>
  <c r="B4" i="9"/>
  <c r="I3" i="9"/>
  <c r="H3" i="9"/>
  <c r="G3" i="9"/>
  <c r="F3" i="9"/>
  <c r="E3" i="9"/>
  <c r="D3" i="9"/>
  <c r="C3" i="9"/>
  <c r="B3" i="9"/>
  <c r="I2" i="9"/>
  <c r="I10" i="9" s="1"/>
  <c r="C19" i="9" s="1"/>
  <c r="H2" i="9"/>
  <c r="H10" i="9" s="1"/>
  <c r="C18" i="9" s="1"/>
  <c r="G2" i="9"/>
  <c r="F2" i="9"/>
  <c r="E2" i="9"/>
  <c r="E10" i="9" s="1"/>
  <c r="C15" i="9" s="1"/>
  <c r="D2" i="9"/>
  <c r="D10" i="9" s="1"/>
  <c r="C14" i="9" s="1"/>
  <c r="C2" i="9"/>
  <c r="C10" i="9" s="1"/>
  <c r="C13" i="9" s="1"/>
  <c r="B2" i="9"/>
  <c r="B10" i="9" s="1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I5" i="8"/>
  <c r="H5" i="8"/>
  <c r="G5" i="8"/>
  <c r="F5" i="8"/>
  <c r="E5" i="8"/>
  <c r="D5" i="8"/>
  <c r="C5" i="8"/>
  <c r="B5" i="8"/>
  <c r="I4" i="8"/>
  <c r="H4" i="8"/>
  <c r="G4" i="8"/>
  <c r="F4" i="8"/>
  <c r="E4" i="8"/>
  <c r="D4" i="8"/>
  <c r="C4" i="8"/>
  <c r="B4" i="8"/>
  <c r="I3" i="8"/>
  <c r="H3" i="8"/>
  <c r="G3" i="8"/>
  <c r="F3" i="8"/>
  <c r="E3" i="8"/>
  <c r="D3" i="8"/>
  <c r="C3" i="8"/>
  <c r="B3" i="8"/>
  <c r="I2" i="8"/>
  <c r="I9" i="8" s="1"/>
  <c r="C18" i="8" s="1"/>
  <c r="H2" i="8"/>
  <c r="G2" i="8"/>
  <c r="G9" i="8" s="1"/>
  <c r="C16" i="8" s="1"/>
  <c r="F2" i="8"/>
  <c r="E2" i="8"/>
  <c r="D2" i="8"/>
  <c r="D9" i="8" s="1"/>
  <c r="C13" i="8" s="1"/>
  <c r="C2" i="8"/>
  <c r="B2" i="8"/>
  <c r="I7" i="7"/>
  <c r="H7" i="7"/>
  <c r="G7" i="7"/>
  <c r="F7" i="7"/>
  <c r="E7" i="7"/>
  <c r="D7" i="7"/>
  <c r="C7" i="7"/>
  <c r="B7" i="7"/>
  <c r="I6" i="7"/>
  <c r="H6" i="7"/>
  <c r="G6" i="7"/>
  <c r="F6" i="7"/>
  <c r="E6" i="7"/>
  <c r="D6" i="7"/>
  <c r="C6" i="7"/>
  <c r="B6" i="7"/>
  <c r="I5" i="7"/>
  <c r="H5" i="7"/>
  <c r="G5" i="7"/>
  <c r="F5" i="7"/>
  <c r="E5" i="7"/>
  <c r="D5" i="7"/>
  <c r="C5" i="7"/>
  <c r="B5" i="7"/>
  <c r="I4" i="7"/>
  <c r="H4" i="7"/>
  <c r="G4" i="7"/>
  <c r="F4" i="7"/>
  <c r="E4" i="7"/>
  <c r="D4" i="7"/>
  <c r="C4" i="7"/>
  <c r="B4" i="7"/>
  <c r="I3" i="7"/>
  <c r="H3" i="7"/>
  <c r="G3" i="7"/>
  <c r="F3" i="7"/>
  <c r="E3" i="7"/>
  <c r="D3" i="7"/>
  <c r="C3" i="7"/>
  <c r="B3" i="7"/>
  <c r="I2" i="7"/>
  <c r="H2" i="7"/>
  <c r="H8" i="7" s="1"/>
  <c r="C16" i="7" s="1"/>
  <c r="G2" i="7"/>
  <c r="G8" i="7" s="1"/>
  <c r="C15" i="7" s="1"/>
  <c r="F2" i="7"/>
  <c r="F8" i="7" s="1"/>
  <c r="C14" i="7" s="1"/>
  <c r="E2" i="7"/>
  <c r="E8" i="7" s="1"/>
  <c r="C13" i="7" s="1"/>
  <c r="D2" i="7"/>
  <c r="C2" i="7"/>
  <c r="C8" i="7" s="1"/>
  <c r="C11" i="7" s="1"/>
  <c r="B2" i="7"/>
  <c r="G6" i="6"/>
  <c r="D7" i="6"/>
  <c r="C11" i="6" s="1"/>
  <c r="I6" i="6"/>
  <c r="H6" i="6"/>
  <c r="F6" i="6"/>
  <c r="E6" i="6"/>
  <c r="D6" i="6"/>
  <c r="C6" i="6"/>
  <c r="B6" i="6"/>
  <c r="I5" i="6"/>
  <c r="H5" i="6"/>
  <c r="G5" i="6"/>
  <c r="F5" i="6"/>
  <c r="E5" i="6"/>
  <c r="D5" i="6"/>
  <c r="C5" i="6"/>
  <c r="B5" i="6"/>
  <c r="I4" i="6"/>
  <c r="H4" i="6"/>
  <c r="G4" i="6"/>
  <c r="F4" i="6"/>
  <c r="E4" i="6"/>
  <c r="D4" i="6"/>
  <c r="C4" i="6"/>
  <c r="B4" i="6"/>
  <c r="I3" i="6"/>
  <c r="H3" i="6"/>
  <c r="G3" i="6"/>
  <c r="F3" i="6"/>
  <c r="E3" i="6"/>
  <c r="D3" i="6"/>
  <c r="C3" i="6"/>
  <c r="B3" i="6"/>
  <c r="I2" i="6"/>
  <c r="H2" i="6"/>
  <c r="G2" i="6"/>
  <c r="F2" i="6"/>
  <c r="F7" i="6" s="1"/>
  <c r="C13" i="6" s="1"/>
  <c r="E2" i="6"/>
  <c r="E7" i="6" s="1"/>
  <c r="C12" i="6" s="1"/>
  <c r="D2" i="6"/>
  <c r="C2" i="6"/>
  <c r="C7" i="6" s="1"/>
  <c r="C10" i="6" s="1"/>
  <c r="B2" i="6"/>
  <c r="F9" i="8" l="1"/>
  <c r="C15" i="8" s="1"/>
  <c r="I8" i="7"/>
  <c r="C17" i="7" s="1"/>
  <c r="D8" i="7"/>
  <c r="C12" i="7" s="1"/>
  <c r="E9" i="8"/>
  <c r="C14" i="8" s="1"/>
  <c r="C9" i="8"/>
  <c r="C12" i="8" s="1"/>
  <c r="H7" i="6"/>
  <c r="C15" i="6" s="1"/>
  <c r="I7" i="6"/>
  <c r="C16" i="6" s="1"/>
  <c r="B7" i="6"/>
  <c r="C9" i="6" s="1"/>
  <c r="B8" i="7"/>
  <c r="B9" i="8"/>
  <c r="C11" i="8" s="1"/>
  <c r="C12" i="9"/>
  <c r="F10" i="9"/>
  <c r="C16" i="9" s="1"/>
  <c r="G10" i="9"/>
  <c r="C17" i="9" s="1"/>
  <c r="G7" i="6"/>
  <c r="C14" i="6" s="1"/>
  <c r="K5" i="14"/>
  <c r="C15" i="14"/>
  <c r="C14" i="13"/>
  <c r="K4" i="13"/>
  <c r="H9" i="8"/>
  <c r="C17" i="6" l="1"/>
  <c r="K8" i="7"/>
  <c r="K7" i="6"/>
  <c r="C10" i="7"/>
  <c r="C18" i="7" s="1"/>
  <c r="C20" i="9"/>
  <c r="K10" i="9"/>
  <c r="K9" i="8"/>
  <c r="C17" i="8"/>
  <c r="C19" i="8" s="1"/>
  <c r="A5" i="5"/>
  <c r="D40" i="1" l="1"/>
  <c r="F96" i="1"/>
  <c r="F97" i="1"/>
  <c r="F98" i="1"/>
  <c r="F95" i="1"/>
  <c r="F94" i="1"/>
  <c r="F93" i="1"/>
  <c r="F92" i="1"/>
  <c r="F91" i="1"/>
  <c r="F90" i="1"/>
  <c r="F89" i="1"/>
  <c r="A2" i="2" l="1"/>
  <c r="E75" i="1"/>
  <c r="E76" i="1"/>
  <c r="E77" i="1"/>
  <c r="E78" i="1"/>
  <c r="E79" i="1"/>
  <c r="E80" i="1"/>
  <c r="E81" i="1"/>
  <c r="E82" i="1"/>
  <c r="E83" i="1"/>
  <c r="E84" i="1"/>
  <c r="E85" i="1"/>
  <c r="E74" i="1"/>
  <c r="E6" i="2" l="1"/>
  <c r="D6" i="2"/>
  <c r="F10" i="2" l="1"/>
  <c r="F12" i="2" s="1"/>
  <c r="F13" i="1" l="1"/>
  <c r="F14" i="1"/>
  <c r="F15" i="1"/>
  <c r="F16" i="1"/>
  <c r="F17" i="1"/>
  <c r="F18" i="1"/>
  <c r="F19" i="1"/>
  <c r="F20" i="1"/>
  <c r="F21" i="1"/>
  <c r="F22" i="1"/>
  <c r="F23" i="1"/>
  <c r="F12" i="1"/>
  <c r="C70" i="1" l="1"/>
  <c r="E36" i="2" l="1"/>
  <c r="E30" i="2"/>
  <c r="E29" i="2"/>
  <c r="E28" i="2"/>
  <c r="E27" i="2"/>
  <c r="B24" i="2"/>
  <c r="B7" i="2"/>
  <c r="E10" i="2"/>
  <c r="E13" i="2"/>
  <c r="E12" i="2"/>
  <c r="E11" i="2"/>
  <c r="E14" i="2" l="1"/>
  <c r="E31" i="2"/>
  <c r="D36" i="1"/>
  <c r="E36" i="1"/>
  <c r="D43" i="1" l="1"/>
  <c r="D44" i="1"/>
  <c r="D45" i="1"/>
  <c r="G50" i="1"/>
  <c r="D41" i="1" l="1"/>
  <c r="D42" i="1"/>
  <c r="D46" i="1"/>
  <c r="D47" i="1"/>
  <c r="D48" i="1"/>
  <c r="D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Sajib Sarker 03395</author>
  </authors>
  <commentList>
    <comment ref="M68" authorId="0" shapeId="0" xr:uid="{3BD3A64F-5E0E-46B5-9126-D121C52ACAF6}">
      <text>
        <r>
          <rPr>
            <b/>
            <sz val="9"/>
            <color indexed="81"/>
            <rFont val="Tahoma"/>
            <family val="2"/>
          </rPr>
          <t>Sajib Sarker 03395:</t>
        </r>
        <r>
          <rPr>
            <sz val="9"/>
            <color indexed="81"/>
            <rFont val="Tahoma"/>
            <family val="2"/>
          </rPr>
          <t xml:space="preserve">
Alter date</t>
        </r>
      </text>
    </comment>
    <comment ref="N68" authorId="0" shapeId="0" xr:uid="{8EFD1858-F665-449E-9517-B168365B8563}">
      <text>
        <r>
          <rPr>
            <b/>
            <sz val="9"/>
            <color indexed="81"/>
            <rFont val="Tahoma"/>
            <family val="2"/>
          </rPr>
          <t>Sajib Sarker 03395:</t>
        </r>
        <r>
          <rPr>
            <sz val="9"/>
            <color indexed="81"/>
            <rFont val="Tahoma"/>
            <family val="2"/>
          </rPr>
          <t xml:space="preserve">
Alter name_ID &amp; Date</t>
        </r>
      </text>
    </comment>
  </commentList>
</comments>
</file>

<file path=xl/sharedStrings.xml><?xml version="1.0" encoding="utf-8"?>
<sst xmlns="http://schemas.openxmlformats.org/spreadsheetml/2006/main" count="539" uniqueCount="212">
  <si>
    <t>Total</t>
  </si>
  <si>
    <t>%</t>
  </si>
  <si>
    <t>RS</t>
  </si>
  <si>
    <t>Name of the Month</t>
  </si>
  <si>
    <t>Balance as per Bank Statement (Tk.)</t>
  </si>
  <si>
    <t>Un-presented Cheque (Tk.)</t>
  </si>
  <si>
    <t xml:space="preserve">Idle/ unused Money </t>
  </si>
  <si>
    <t xml:space="preserve"> (Tk.)</t>
  </si>
  <si>
    <t>HU</t>
  </si>
  <si>
    <t>VTN</t>
  </si>
  <si>
    <t>0-07</t>
  </si>
  <si>
    <t>16-23</t>
  </si>
  <si>
    <t>24-30</t>
  </si>
  <si>
    <t>31-60</t>
  </si>
  <si>
    <t>61-180</t>
  </si>
  <si>
    <t>181-365</t>
  </si>
  <si>
    <t>&gt;365</t>
  </si>
  <si>
    <t>TDS</t>
  </si>
  <si>
    <t>TDS TK.</t>
  </si>
  <si>
    <t>Name of Depot:</t>
  </si>
  <si>
    <t>1. OS</t>
  </si>
  <si>
    <t>3. Bank Rec.</t>
  </si>
  <si>
    <t>08-15</t>
  </si>
  <si>
    <t>4.  OS Leave MR.</t>
  </si>
  <si>
    <t xml:space="preserve">Mr. </t>
  </si>
  <si>
    <t>RSM</t>
  </si>
  <si>
    <t>DATE EXPIRED CHEQUE</t>
  </si>
  <si>
    <t>SUN</t>
  </si>
  <si>
    <t>MON</t>
  </si>
  <si>
    <t>TUE</t>
  </si>
  <si>
    <t>WED</t>
  </si>
  <si>
    <t>THU</t>
  </si>
  <si>
    <t>FRI</t>
  </si>
  <si>
    <t>SAT</t>
  </si>
  <si>
    <t>Closing</t>
  </si>
  <si>
    <t>Opening</t>
  </si>
  <si>
    <t>TOTAL TDS TK.</t>
  </si>
  <si>
    <t>Name</t>
  </si>
  <si>
    <t>ID</t>
  </si>
  <si>
    <t>Sales</t>
  </si>
  <si>
    <t>Collection</t>
  </si>
  <si>
    <t>Adjustment</t>
  </si>
  <si>
    <t>Prev. Audit Report</t>
  </si>
  <si>
    <t>Different:</t>
  </si>
  <si>
    <t>VTN :</t>
  </si>
  <si>
    <t>Human :</t>
  </si>
  <si>
    <t>AM</t>
  </si>
  <si>
    <t>F/P</t>
  </si>
  <si>
    <t>Months</t>
  </si>
  <si>
    <t>Monthly coll. report (C/O) Tk.</t>
  </si>
  <si>
    <t>Remittance forwarding Tk.</t>
  </si>
  <si>
    <t>Difference Tk.</t>
  </si>
  <si>
    <t>Sajib</t>
  </si>
  <si>
    <t>Name of Month</t>
  </si>
  <si>
    <t>Particulars</t>
  </si>
  <si>
    <t>Human Total :</t>
  </si>
  <si>
    <t>F</t>
  </si>
  <si>
    <t>FP_ID</t>
  </si>
  <si>
    <t>FP_NAME</t>
  </si>
  <si>
    <t>CLIENT_NAME</t>
  </si>
  <si>
    <t>SA</t>
  </si>
  <si>
    <t>BILL_NO</t>
  </si>
  <si>
    <t>DELI_DT</t>
  </si>
  <si>
    <t>BILL_AMT</t>
  </si>
  <si>
    <t>OUT</t>
  </si>
  <si>
    <t>DAYS</t>
  </si>
  <si>
    <t>Credit
Human</t>
  </si>
  <si>
    <t>Cash 
Human</t>
  </si>
  <si>
    <t>Cash 
VTN</t>
  </si>
  <si>
    <t>RS
VTN</t>
  </si>
  <si>
    <t>INS
Human</t>
  </si>
  <si>
    <t>INS
VTN</t>
  </si>
  <si>
    <t>INS 
VTN</t>
  </si>
  <si>
    <t>1
Credit
Human</t>
  </si>
  <si>
    <t>CL_NM</t>
  </si>
  <si>
    <t>SALE_NET</t>
  </si>
  <si>
    <t>REF_NO</t>
  </si>
  <si>
    <t>REF_DT</t>
  </si>
  <si>
    <t>CHQ_DT</t>
  </si>
  <si>
    <t>CHQ_NO</t>
  </si>
  <si>
    <t>CHQ_AMT</t>
  </si>
  <si>
    <t>COLL_AMT</t>
  </si>
  <si>
    <t>Cheque Forwarding Statement</t>
  </si>
  <si>
    <t>Review of Outstanding COD Bills Against Credit Party</t>
  </si>
  <si>
    <t xml:space="preserve">Review of Outstanding COD (Cash Party) Bills </t>
  </si>
  <si>
    <t>Review of Outstanding Institution Bills</t>
  </si>
  <si>
    <t xml:space="preserve">Review of Outstanding RS Bills </t>
  </si>
  <si>
    <t>2 i
Cash 
Human</t>
  </si>
  <si>
    <t>2 ii
Cash 
VTN</t>
  </si>
  <si>
    <t>3 i
INS
Human</t>
  </si>
  <si>
    <t>3 ii
INS 
VTN</t>
  </si>
  <si>
    <t>4
RS
VTN</t>
  </si>
  <si>
    <t>FP Name form Text:</t>
  </si>
  <si>
    <t>5 i
WS 
Human</t>
  </si>
  <si>
    <t>5ii
WS
VTN</t>
  </si>
  <si>
    <t>WS 
Human</t>
  </si>
  <si>
    <t>WS
VTN</t>
  </si>
  <si>
    <t xml:space="preserve">Review of Outstanding WS Bills </t>
  </si>
  <si>
    <t>WS
Human</t>
  </si>
  <si>
    <t>FP NAME</t>
  </si>
  <si>
    <t>fff</t>
  </si>
  <si>
    <t>ttt</t>
  </si>
  <si>
    <t xml:space="preserve">xyz                 </t>
  </si>
  <si>
    <t>Input FP Name form Text in below:</t>
  </si>
  <si>
    <t>BILL_AMNT</t>
  </si>
  <si>
    <t>RTN</t>
  </si>
  <si>
    <t>NET_SALE</t>
  </si>
  <si>
    <t>COLLEC_DA</t>
  </si>
  <si>
    <t>COLLEC_AMNT</t>
  </si>
  <si>
    <t>PER</t>
  </si>
  <si>
    <t>Human Category:</t>
  </si>
  <si>
    <t>COD HU</t>
  </si>
  <si>
    <t>Veterinary Category:</t>
  </si>
  <si>
    <t>INS
HU</t>
  </si>
  <si>
    <t>COD VTN</t>
  </si>
  <si>
    <t>Convert as FP_ID &amp; CHQ_AMT colmn as TEXT</t>
  </si>
  <si>
    <t>Convert as FP_ID &amp; OUT colmn as TEXT</t>
  </si>
  <si>
    <t>OS  Taka Leave MR</t>
  </si>
  <si>
    <t>Replace here</t>
  </si>
  <si>
    <t>MPO</t>
  </si>
  <si>
    <r>
      <t>Count</t>
    </r>
    <r>
      <rPr>
        <b/>
        <sz val="11"/>
        <color rgb="FF7030A0"/>
        <rFont val="Arial"/>
        <family val="2"/>
      </rPr>
      <t>↑</t>
    </r>
  </si>
  <si>
    <t>INS_LIMIT</t>
  </si>
  <si>
    <t xml:space="preserve">Closing Date:  </t>
  </si>
  <si>
    <t xml:space="preserve">Opening Date:  </t>
  </si>
  <si>
    <t>===================================</t>
  </si>
  <si>
    <t xml:space="preserve">Opening Date: </t>
  </si>
  <si>
    <t>SC</t>
  </si>
  <si>
    <t>RMT_NO</t>
  </si>
  <si>
    <t>RMT_DT</t>
  </si>
  <si>
    <t>RMT_AMT</t>
  </si>
  <si>
    <t>SR_ID</t>
  </si>
  <si>
    <t>C</t>
  </si>
  <si>
    <t>Write wrong bill number</t>
  </si>
  <si>
    <t>False remitance</t>
  </si>
  <si>
    <t>Wrong entry</t>
  </si>
  <si>
    <t>Amount mismatch</t>
  </si>
  <si>
    <t>Product return</t>
  </si>
  <si>
    <t>Blank remitance</t>
  </si>
  <si>
    <t>Base change</t>
  </si>
  <si>
    <t>Advance collection</t>
  </si>
  <si>
    <t>Total remit cancel</t>
  </si>
  <si>
    <t>Cancel</t>
  </si>
  <si>
    <t>Total Remit Cancel=</t>
  </si>
  <si>
    <t>XXXX Outstanding Report as on 08.05.23</t>
  </si>
  <si>
    <t xml:space="preserve">XXXX Mr. Md. Omar Faruk (23040),
Section In-charge </t>
  </si>
  <si>
    <t>Petty cash limit</t>
  </si>
  <si>
    <t>W</t>
  </si>
  <si>
    <t xml:space="preserve">Delay suspense adjustment </t>
  </si>
  <si>
    <t>Aging of OS</t>
  </si>
  <si>
    <t>S</t>
  </si>
  <si>
    <t xml:space="preserve">Delayed Encashment of Cheque    </t>
  </si>
  <si>
    <t xml:space="preserve">Pending Cheque                            </t>
  </si>
  <si>
    <t xml:space="preserve">Remit Cancel                                 </t>
  </si>
  <si>
    <t>DD CM</t>
  </si>
  <si>
    <t>Installment Collection of Bills</t>
  </si>
  <si>
    <t xml:space="preserve">Analysis of Bill-Wise Return   </t>
  </si>
  <si>
    <t>20404 MD. FAZLUL HOQUE</t>
  </si>
  <si>
    <r>
      <t xml:space="preserve">Delayed Collection of OS               </t>
    </r>
    <r>
      <rPr>
        <sz val="8"/>
        <color theme="1"/>
        <rFont val="Arial"/>
        <family val="2"/>
      </rPr>
      <t>DDMMYYYY</t>
    </r>
  </si>
  <si>
    <r>
      <t xml:space="preserve">Delayed Receiving of Cheque        </t>
    </r>
    <r>
      <rPr>
        <sz val="8"/>
        <color theme="1"/>
        <rFont val="Arial"/>
        <family val="2"/>
      </rPr>
      <t>DDMMYYYY</t>
    </r>
  </si>
  <si>
    <r>
      <t xml:space="preserve">Medicine Return % Against Dispatch         </t>
    </r>
    <r>
      <rPr>
        <sz val="8"/>
        <color theme="1"/>
        <rFont val="Arial"/>
        <family val="2"/>
      </rPr>
      <t>DDMMYYYY</t>
    </r>
  </si>
  <si>
    <t>OS Reconciliation</t>
  </si>
  <si>
    <t>Paste Here</t>
  </si>
  <si>
    <t>Code No.</t>
  </si>
  <si>
    <t>Head Of  Expenditure</t>
  </si>
  <si>
    <t>Amount</t>
  </si>
  <si>
    <t>Average</t>
  </si>
  <si>
    <t>Category</t>
  </si>
  <si>
    <t>2024 (Jan-Mar) (Tk.)</t>
  </si>
  <si>
    <t>2023 (Jan-Mar) (Tk.)</t>
  </si>
  <si>
    <t>Increased (Tk.)</t>
  </si>
  <si>
    <t>% of Increased</t>
  </si>
  <si>
    <t>Human</t>
  </si>
  <si>
    <t>Veterinary</t>
  </si>
  <si>
    <t>Sales Information</t>
  </si>
  <si>
    <t>Marketing Expenditures Human</t>
  </si>
  <si>
    <t>Marketing Expenditures Veterinary</t>
  </si>
  <si>
    <t>Distribution Expenditures</t>
  </si>
  <si>
    <t>Head of expenditure</t>
  </si>
  <si>
    <t>% of Increase</t>
  </si>
  <si>
    <t>Paste</t>
  </si>
  <si>
    <t>Report Expenditure</t>
  </si>
  <si>
    <t>PAID</t>
  </si>
  <si>
    <t>COLLECT</t>
  </si>
  <si>
    <t>DIFF</t>
  </si>
  <si>
    <t>Row Labels</t>
  </si>
  <si>
    <t>Grand Total</t>
  </si>
  <si>
    <t>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</si>
  <si>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</si>
  <si>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</si>
  <si>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</si>
  <si>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</si>
  <si>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</si>
  <si>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</si>
  <si>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</si>
  <si>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</si>
  <si>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</si>
  <si>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</si>
  <si>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</si>
  <si>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</si>
  <si>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2024</t>
  </si>
  <si>
    <t>Sum of PAID</t>
  </si>
  <si>
    <t>Sum of COLLECT</t>
  </si>
  <si>
    <t>(All)</t>
  </si>
  <si>
    <t>Sum of DIFF</t>
  </si>
  <si>
    <t>&lt;01/05/23</t>
  </si>
  <si>
    <t>Max Eighteen months</t>
  </si>
  <si>
    <t>Two Replace here</t>
  </si>
  <si>
    <t>Cancel Reason</t>
  </si>
  <si>
    <t>Remit Cancel (Tk.)</t>
  </si>
  <si>
    <t>Total bill number</t>
  </si>
  <si>
    <t>Percentage</t>
  </si>
  <si>
    <t>Paste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</si>
</sst>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_-* #,##0.00_৳_-;\-* #,##0.00_৳_-;_-* &quot;-&quot;??_৳_-;_-@_-"/>
    <numFmt numFmtId="166" formatCode="_(* #,##0_);_(* \(#,##0\);_(* &quot;-&quot;??_);_(@_)"/>
    <numFmt numFmtId="167" formatCode="[$-409]mmmm/yy;@"/>
    <numFmt numFmtId="168" formatCode="_-* #,##0_৳_-;\-* #,##0_৳_-;_-* &quot;-&quot;??_৳_-;_-@_-"/>
    <numFmt numFmtId="169" formatCode="dd/mm/yyyy;@"/>
    <numFmt numFmtId="170" formatCode="ddmmmyyyy"/>
    <numFmt numFmtId="171" formatCode="00000"/>
  </numFmts>
  <fonts count="4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.5"/>
      <color rgb="FF000000"/>
      <name val="Arial"/>
      <family val="2"/>
    </font>
    <font>
      <b/>
      <sz val="9"/>
      <color rgb="FF00000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  <font>
      <sz val="10"/>
      <color theme="0" tint="-0.499984740745262"/>
      <name val="Arial"/>
      <family val="2"/>
    </font>
    <font>
      <b/>
      <sz val="14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7030A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theme="5"/>
      <name val="Arial"/>
      <family val="2"/>
    </font>
    <font>
      <b/>
      <sz val="12"/>
      <color rgb="FFFF0000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1"/>
      <color rgb="FF00B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5DFEC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1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</cellStyleXfs>
  <cellXfs count="369">
    <xf numFmtId="0" fontId="0" fillId="0" borderId="0" xfId="0"/>
    <xf numFmtId="165" fontId="12" fillId="0" borderId="0" xfId="1" applyFont="1"/>
    <xf numFmtId="165" fontId="12" fillId="0" borderId="1" xfId="1" applyFont="1" applyBorder="1"/>
    <xf numFmtId="165" fontId="13" fillId="2" borderId="1" xfId="1" applyFont="1" applyFill="1" applyBorder="1"/>
    <xf numFmtId="0" fontId="17" fillId="0" borderId="0" xfId="0" applyFont="1" applyAlignment="1">
      <alignment horizontal="center" vertical="center"/>
    </xf>
    <xf numFmtId="0" fontId="0" fillId="0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7" fillId="0" borderId="8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0" fillId="0" borderId="8" xfId="0" applyBorder="1"/>
    <xf numFmtId="0" fontId="0" fillId="0" borderId="0" xfId="0" applyFill="1" applyBorder="1"/>
    <xf numFmtId="0" fontId="0" fillId="0" borderId="0" xfId="0" applyBorder="1"/>
    <xf numFmtId="0" fontId="0" fillId="5" borderId="0" xfId="0" applyFill="1" applyBorder="1"/>
    <xf numFmtId="0" fontId="0" fillId="0" borderId="9" xfId="0" applyBorder="1"/>
    <xf numFmtId="0" fontId="0" fillId="4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Fill="1" applyBorder="1"/>
    <xf numFmtId="0" fontId="0" fillId="0" borderId="9" xfId="0" applyFill="1" applyBorder="1"/>
    <xf numFmtId="165" fontId="13" fillId="0" borderId="0" xfId="1" applyFont="1"/>
    <xf numFmtId="165" fontId="13" fillId="0" borderId="1" xfId="1" applyFont="1" applyBorder="1"/>
    <xf numFmtId="0" fontId="0" fillId="6" borderId="4" xfId="0" applyFill="1" applyBorder="1"/>
    <xf numFmtId="0" fontId="0" fillId="4" borderId="4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17" fillId="3" borderId="0" xfId="0" applyFont="1" applyFill="1" applyBorder="1" applyAlignment="1">
      <alignment horizontal="center" vertical="center"/>
    </xf>
    <xf numFmtId="0" fontId="0" fillId="7" borderId="4" xfId="0" applyFill="1" applyBorder="1"/>
    <xf numFmtId="0" fontId="0" fillId="7" borderId="0" xfId="0" applyFill="1" applyBorder="1"/>
    <xf numFmtId="167" fontId="18" fillId="0" borderId="0" xfId="0" applyNumberFormat="1" applyFont="1"/>
    <xf numFmtId="0" fontId="18" fillId="0" borderId="6" xfId="0" applyFont="1" applyBorder="1"/>
    <xf numFmtId="165" fontId="12" fillId="0" borderId="4" xfId="1" applyFont="1" applyBorder="1"/>
    <xf numFmtId="165" fontId="10" fillId="0" borderId="0" xfId="1" applyFont="1"/>
    <xf numFmtId="165" fontId="16" fillId="0" borderId="0" xfId="1" applyFont="1"/>
    <xf numFmtId="4" fontId="19" fillId="0" borderId="0" xfId="0" applyNumberFormat="1" applyFont="1" applyBorder="1" applyAlignment="1">
      <alignment horizontal="right" vertical="center" wrapText="1"/>
    </xf>
    <xf numFmtId="0" fontId="19" fillId="0" borderId="0" xfId="0" applyFont="1" applyBorder="1" applyAlignment="1">
      <alignment horizontal="center" vertical="center" wrapText="1"/>
    </xf>
    <xf numFmtId="4" fontId="20" fillId="0" borderId="0" xfId="0" applyNumberFormat="1" applyFont="1" applyBorder="1" applyAlignment="1">
      <alignment horizontal="center" vertical="center" wrapText="1"/>
    </xf>
    <xf numFmtId="165" fontId="15" fillId="0" borderId="0" xfId="1" applyFont="1"/>
    <xf numFmtId="165" fontId="16" fillId="0" borderId="0" xfId="1" applyFont="1" applyAlignment="1">
      <alignment vertical="center"/>
    </xf>
    <xf numFmtId="165" fontId="16" fillId="4" borderId="0" xfId="1" applyFont="1" applyFill="1" applyAlignment="1">
      <alignment vertical="center"/>
    </xf>
    <xf numFmtId="165" fontId="16" fillId="4" borderId="0" xfId="1" applyFont="1" applyFill="1" applyAlignment="1">
      <alignment horizontal="left" vertical="center"/>
    </xf>
    <xf numFmtId="4" fontId="14" fillId="0" borderId="19" xfId="0" applyNumberFormat="1" applyFont="1" applyBorder="1" applyAlignment="1">
      <alignment horizontal="right" vertical="center" wrapText="1"/>
    </xf>
    <xf numFmtId="4" fontId="14" fillId="0" borderId="16" xfId="0" applyNumberFormat="1" applyFont="1" applyBorder="1" applyAlignment="1">
      <alignment horizontal="right" vertical="center" wrapText="1"/>
    </xf>
    <xf numFmtId="165" fontId="9" fillId="0" borderId="0" xfId="1" applyFont="1"/>
    <xf numFmtId="4" fontId="14" fillId="0" borderId="18" xfId="0" applyNumberFormat="1" applyFont="1" applyBorder="1" applyAlignment="1">
      <alignment horizontal="right" vertical="center" wrapText="1"/>
    </xf>
    <xf numFmtId="0" fontId="14" fillId="0" borderId="1" xfId="0" applyFont="1" applyBorder="1" applyAlignment="1">
      <alignment horizontal="center" vertical="center" wrapText="1"/>
    </xf>
    <xf numFmtId="165" fontId="13" fillId="0" borderId="1" xfId="1" applyFont="1" applyBorder="1" applyAlignment="1">
      <alignment horizontal="left" vertical="center"/>
    </xf>
    <xf numFmtId="165" fontId="15" fillId="0" borderId="0" xfId="1" applyFont="1" applyFill="1" applyAlignment="1">
      <alignment vertical="center"/>
    </xf>
    <xf numFmtId="0" fontId="0" fillId="3" borderId="14" xfId="0" applyFill="1" applyBorder="1"/>
    <xf numFmtId="0" fontId="0" fillId="3" borderId="16" xfId="0" applyFill="1" applyBorder="1"/>
    <xf numFmtId="165" fontId="13" fillId="0" borderId="0" xfId="1" applyFont="1" applyAlignment="1">
      <alignment horizontal="center" vertical="center"/>
    </xf>
    <xf numFmtId="166" fontId="22" fillId="0" borderId="0" xfId="1" applyNumberFormat="1" applyFont="1" applyAlignment="1">
      <alignment vertical="center"/>
    </xf>
    <xf numFmtId="165" fontId="13" fillId="0" borderId="0" xfId="1" applyFont="1" applyAlignment="1">
      <alignment horizontal="left" vertical="center"/>
    </xf>
    <xf numFmtId="0" fontId="17" fillId="0" borderId="1" xfId="0" applyFont="1" applyBorder="1" applyAlignment="1">
      <alignment horizontal="center"/>
    </xf>
    <xf numFmtId="166" fontId="8" fillId="0" borderId="1" xfId="0" applyNumberFormat="1" applyFont="1" applyBorder="1" applyAlignment="1">
      <alignment horizontal="center" vertical="center" wrapText="1"/>
    </xf>
    <xf numFmtId="166" fontId="8" fillId="0" borderId="1" xfId="0" quotePrefix="1" applyNumberFormat="1" applyFont="1" applyBorder="1" applyAlignment="1">
      <alignment horizontal="center" vertical="center" wrapText="1"/>
    </xf>
    <xf numFmtId="0" fontId="23" fillId="0" borderId="0" xfId="0" applyFont="1"/>
    <xf numFmtId="0" fontId="17" fillId="0" borderId="20" xfId="0" applyFont="1" applyBorder="1" applyAlignment="1">
      <alignment horizontal="center" vertical="center"/>
    </xf>
    <xf numFmtId="165" fontId="23" fillId="0" borderId="0" xfId="1" applyFont="1"/>
    <xf numFmtId="0" fontId="25" fillId="0" borderId="0" xfId="0" applyFont="1"/>
    <xf numFmtId="165" fontId="25" fillId="0" borderId="0" xfId="1" applyFont="1"/>
    <xf numFmtId="4" fontId="23" fillId="0" borderId="0" xfId="0" applyNumberFormat="1" applyFont="1"/>
    <xf numFmtId="166" fontId="26" fillId="0" borderId="1" xfId="0" applyNumberFormat="1" applyFont="1" applyBorder="1" applyAlignment="1">
      <alignment horizontal="center" vertical="center" wrapText="1"/>
    </xf>
    <xf numFmtId="166" fontId="26" fillId="0" borderId="1" xfId="0" quotePrefix="1" applyNumberFormat="1" applyFont="1" applyBorder="1" applyAlignment="1">
      <alignment horizontal="center" vertical="center" wrapText="1"/>
    </xf>
    <xf numFmtId="0" fontId="23" fillId="0" borderId="1" xfId="0" applyFont="1" applyBorder="1"/>
    <xf numFmtId="0" fontId="27" fillId="0" borderId="1" xfId="0" applyFont="1" applyBorder="1" applyAlignment="1">
      <alignment horizontal="center"/>
    </xf>
    <xf numFmtId="0" fontId="0" fillId="0" borderId="0" xfId="0" applyProtection="1"/>
    <xf numFmtId="0" fontId="17" fillId="0" borderId="1" xfId="0" applyFont="1" applyBorder="1" applyAlignment="1" applyProtection="1">
      <alignment horizontal="center"/>
    </xf>
    <xf numFmtId="166" fontId="8" fillId="0" borderId="1" xfId="0" applyNumberFormat="1" applyFont="1" applyBorder="1" applyAlignment="1" applyProtection="1">
      <alignment horizontal="center" vertical="center" wrapText="1"/>
    </xf>
    <xf numFmtId="166" fontId="8" fillId="0" borderId="1" xfId="0" quotePrefix="1" applyNumberFormat="1" applyFont="1" applyBorder="1" applyAlignment="1" applyProtection="1">
      <alignment horizontal="center" vertical="center" wrapText="1"/>
    </xf>
    <xf numFmtId="0" fontId="17" fillId="0" borderId="20" xfId="0" applyFont="1" applyBorder="1" applyAlignment="1" applyProtection="1">
      <alignment horizontal="center" vertical="center"/>
    </xf>
    <xf numFmtId="0" fontId="25" fillId="0" borderId="0" xfId="0" applyFont="1" applyProtection="1"/>
    <xf numFmtId="166" fontId="26" fillId="0" borderId="1" xfId="0" applyNumberFormat="1" applyFont="1" applyBorder="1" applyAlignment="1" applyProtection="1">
      <alignment horizontal="center" vertical="center" wrapText="1"/>
    </xf>
    <xf numFmtId="166" fontId="26" fillId="0" borderId="1" xfId="0" quotePrefix="1" applyNumberFormat="1" applyFont="1" applyBorder="1" applyAlignment="1" applyProtection="1">
      <alignment horizontal="center" vertical="center" wrapText="1"/>
    </xf>
    <xf numFmtId="165" fontId="25" fillId="0" borderId="0" xfId="1" applyFont="1" applyProtection="1"/>
    <xf numFmtId="0" fontId="23" fillId="0" borderId="0" xfId="0" applyFont="1" applyProtection="1"/>
    <xf numFmtId="168" fontId="23" fillId="0" borderId="0" xfId="1" applyNumberFormat="1" applyFont="1" applyProtection="1">
      <protection locked="0"/>
    </xf>
    <xf numFmtId="0" fontId="17" fillId="0" borderId="1" xfId="0" applyFont="1" applyFill="1" applyBorder="1" applyAlignment="1">
      <alignment horizontal="center"/>
    </xf>
    <xf numFmtId="0" fontId="23" fillId="0" borderId="0" xfId="0" applyFont="1" applyFill="1"/>
    <xf numFmtId="165" fontId="0" fillId="0" borderId="0" xfId="0" applyNumberFormat="1" applyProtection="1">
      <protection hidden="1"/>
    </xf>
    <xf numFmtId="4" fontId="24" fillId="0" borderId="1" xfId="0" applyNumberFormat="1" applyFont="1" applyBorder="1" applyProtection="1">
      <protection hidden="1"/>
    </xf>
    <xf numFmtId="4" fontId="28" fillId="0" borderId="21" xfId="0" applyNumberFormat="1" applyFont="1" applyBorder="1" applyProtection="1">
      <protection hidden="1"/>
    </xf>
    <xf numFmtId="4" fontId="23" fillId="0" borderId="1" xfId="0" applyNumberFormat="1" applyFont="1" applyBorder="1" applyProtection="1">
      <protection hidden="1"/>
    </xf>
    <xf numFmtId="4" fontId="27" fillId="0" borderId="2" xfId="0" applyNumberFormat="1" applyFont="1" applyBorder="1" applyProtection="1">
      <protection hidden="1"/>
    </xf>
    <xf numFmtId="4" fontId="0" fillId="0" borderId="0" xfId="0" applyNumberFormat="1" applyProtection="1">
      <protection hidden="1"/>
    </xf>
    <xf numFmtId="4" fontId="27" fillId="0" borderId="1" xfId="0" applyNumberFormat="1" applyFont="1" applyBorder="1" applyProtection="1">
      <protection hidden="1"/>
    </xf>
    <xf numFmtId="4" fontId="23" fillId="0" borderId="0" xfId="0" applyNumberFormat="1" applyFont="1" applyProtection="1">
      <protection hidden="1"/>
    </xf>
    <xf numFmtId="0" fontId="8" fillId="8" borderId="0" xfId="0" applyFont="1" applyFill="1" applyProtection="1"/>
    <xf numFmtId="0" fontId="8" fillId="0" borderId="0" xfId="0" applyFont="1" applyProtection="1"/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4" fontId="8" fillId="0" borderId="0" xfId="0" applyNumberFormat="1" applyFont="1" applyProtection="1">
      <protection locked="0"/>
    </xf>
    <xf numFmtId="0" fontId="8" fillId="0" borderId="0" xfId="0" applyFont="1" applyFill="1" applyProtection="1">
      <protection locked="0"/>
    </xf>
    <xf numFmtId="49" fontId="8" fillId="0" borderId="0" xfId="0" applyNumberFormat="1" applyFont="1" applyFill="1" applyProtection="1">
      <protection locked="0"/>
    </xf>
    <xf numFmtId="0" fontId="8" fillId="9" borderId="0" xfId="0" applyFont="1" applyFill="1" applyProtection="1">
      <protection locked="0"/>
    </xf>
    <xf numFmtId="0" fontId="8" fillId="8" borderId="0" xfId="0" applyFont="1" applyFill="1" applyProtection="1">
      <protection locked="0"/>
    </xf>
    <xf numFmtId="0" fontId="8" fillId="0" borderId="0" xfId="0" applyFont="1"/>
    <xf numFmtId="0" fontId="8" fillId="2" borderId="1" xfId="0" applyFont="1" applyFill="1" applyBorder="1" applyAlignment="1" applyProtection="1">
      <alignment horizontal="left" vertical="center"/>
      <protection hidden="1"/>
    </xf>
    <xf numFmtId="0" fontId="8" fillId="0" borderId="1" xfId="0" applyFont="1" applyBorder="1" applyAlignment="1" applyProtection="1">
      <alignment horizontal="left" vertical="center"/>
      <protection hidden="1"/>
    </xf>
    <xf numFmtId="0" fontId="8" fillId="0" borderId="0" xfId="0" applyFont="1" applyAlignment="1" applyProtection="1">
      <alignment horizontal="left" vertical="center"/>
      <protection hidden="1"/>
    </xf>
    <xf numFmtId="0" fontId="8" fillId="0" borderId="0" xfId="0" applyFont="1" applyBorder="1" applyAlignment="1" applyProtection="1">
      <alignment horizontal="left" vertical="center"/>
      <protection hidden="1"/>
    </xf>
    <xf numFmtId="0" fontId="13" fillId="0" borderId="1" xfId="0" applyFont="1" applyFill="1" applyBorder="1" applyAlignment="1" applyProtection="1">
      <alignment horizontal="left" vertical="center"/>
      <protection hidden="1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" xfId="2" applyFont="1" applyBorder="1" applyAlignment="1" applyProtection="1">
      <alignment horizontal="left" vertical="center"/>
      <protection hidden="1"/>
    </xf>
    <xf numFmtId="0" fontId="13" fillId="0" borderId="1" xfId="0" applyFont="1" applyBorder="1" applyAlignment="1" applyProtection="1">
      <alignment horizontal="left" vertical="center"/>
      <protection hidden="1"/>
    </xf>
    <xf numFmtId="15" fontId="8" fillId="0" borderId="0" xfId="0" applyNumberFormat="1" applyFont="1" applyProtection="1">
      <protection locked="0"/>
    </xf>
    <xf numFmtId="15" fontId="8" fillId="0" borderId="0" xfId="0" applyNumberFormat="1" applyFont="1"/>
    <xf numFmtId="4" fontId="8" fillId="0" borderId="0" xfId="0" applyNumberFormat="1" applyFont="1"/>
    <xf numFmtId="0" fontId="8" fillId="0" borderId="0" xfId="0" applyFont="1" applyAlignment="1" applyProtection="1"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26" fillId="0" borderId="1" xfId="2" applyFont="1" applyBorder="1" applyAlignment="1" applyProtection="1">
      <alignment horizontal="left" vertical="center"/>
      <protection hidden="1"/>
    </xf>
    <xf numFmtId="165" fontId="29" fillId="8" borderId="0" xfId="1" applyFont="1" applyFill="1" applyAlignment="1">
      <alignment horizontal="left" vertical="center"/>
    </xf>
    <xf numFmtId="0" fontId="8" fillId="2" borderId="22" xfId="0" applyFont="1" applyFill="1" applyBorder="1" applyAlignment="1" applyProtection="1">
      <alignment vertical="center"/>
      <protection locked="0"/>
    </xf>
    <xf numFmtId="0" fontId="7" fillId="8" borderId="25" xfId="0" applyFont="1" applyFill="1" applyBorder="1" applyAlignment="1" applyProtection="1">
      <alignment horizontal="center"/>
      <protection locked="0"/>
    </xf>
    <xf numFmtId="0" fontId="7" fillId="8" borderId="25" xfId="0" applyFont="1" applyFill="1" applyBorder="1" applyAlignment="1" applyProtection="1">
      <alignment horizontal="left"/>
      <protection locked="0"/>
    </xf>
    <xf numFmtId="0" fontId="7" fillId="8" borderId="26" xfId="0" applyFont="1" applyFill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Fill="1" applyAlignment="1" applyProtection="1">
      <alignment horizontal="center"/>
      <protection locked="0"/>
    </xf>
    <xf numFmtId="0" fontId="7" fillId="0" borderId="0" xfId="0" applyFont="1" applyFill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left"/>
      <protection locked="0"/>
    </xf>
    <xf numFmtId="15" fontId="7" fillId="0" borderId="0" xfId="0" applyNumberFormat="1" applyFont="1" applyBorder="1" applyAlignment="1" applyProtection="1">
      <alignment horizontal="center"/>
      <protection locked="0"/>
    </xf>
    <xf numFmtId="4" fontId="7" fillId="0" borderId="0" xfId="0" applyNumberFormat="1" applyFont="1" applyBorder="1" applyAlignment="1" applyProtection="1">
      <alignment horizontal="center"/>
      <protection locked="0"/>
    </xf>
    <xf numFmtId="0" fontId="7" fillId="0" borderId="28" xfId="0" applyFont="1" applyBorder="1" applyAlignment="1" applyProtection="1">
      <alignment horizontal="center"/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0" fontId="7" fillId="2" borderId="0" xfId="0" applyFont="1" applyFill="1" applyBorder="1" applyAlignment="1" applyProtection="1">
      <alignment horizontal="left"/>
      <protection locked="0"/>
    </xf>
    <xf numFmtId="0" fontId="7" fillId="2" borderId="28" xfId="0" applyFont="1" applyFill="1" applyBorder="1" applyAlignment="1" applyProtection="1">
      <alignment horizontal="center"/>
      <protection locked="0"/>
    </xf>
    <xf numFmtId="0" fontId="7" fillId="0" borderId="30" xfId="0" applyFont="1" applyBorder="1" applyAlignment="1" applyProtection="1">
      <alignment horizontal="center"/>
      <protection locked="0"/>
    </xf>
    <xf numFmtId="0" fontId="7" fillId="0" borderId="30" xfId="0" applyFont="1" applyBorder="1" applyAlignment="1" applyProtection="1">
      <alignment horizontal="left"/>
      <protection locked="0"/>
    </xf>
    <xf numFmtId="4" fontId="7" fillId="0" borderId="30" xfId="0" applyNumberFormat="1" applyFont="1" applyBorder="1" applyAlignment="1" applyProtection="1">
      <alignment horizontal="center"/>
      <protection locked="0"/>
    </xf>
    <xf numFmtId="0" fontId="7" fillId="0" borderId="31" xfId="0" applyFont="1" applyBorder="1" applyAlignment="1" applyProtection="1">
      <alignment horizontal="center"/>
      <protection locked="0"/>
    </xf>
    <xf numFmtId="0" fontId="7" fillId="8" borderId="0" xfId="0" applyFont="1" applyFill="1" applyAlignment="1" applyProtection="1">
      <alignment horizontal="center"/>
      <protection locked="0"/>
    </xf>
    <xf numFmtId="0" fontId="7" fillId="8" borderId="0" xfId="0" applyFont="1" applyFill="1" applyAlignment="1" applyProtection="1">
      <alignment horizontal="left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/>
      <protection locked="0"/>
    </xf>
    <xf numFmtId="15" fontId="7" fillId="0" borderId="0" xfId="0" applyNumberFormat="1" applyFont="1" applyAlignment="1" applyProtection="1">
      <alignment horizontal="center"/>
      <protection locked="0"/>
    </xf>
    <xf numFmtId="4" fontId="7" fillId="0" borderId="0" xfId="0" applyNumberFormat="1" applyFont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 wrapText="1"/>
      <protection locked="0"/>
    </xf>
    <xf numFmtId="0" fontId="8" fillId="0" borderId="0" xfId="0" applyFont="1" applyProtection="1">
      <protection hidden="1"/>
    </xf>
    <xf numFmtId="0" fontId="34" fillId="0" borderId="0" xfId="0" applyFont="1" applyAlignment="1" applyProtection="1">
      <protection locked="0"/>
    </xf>
    <xf numFmtId="0" fontId="8" fillId="8" borderId="22" xfId="0" applyFont="1" applyFill="1" applyBorder="1" applyAlignment="1" applyProtection="1">
      <alignment vertical="center"/>
    </xf>
    <xf numFmtId="0" fontId="8" fillId="8" borderId="0" xfId="0" applyFont="1" applyFill="1" applyAlignment="1" applyProtection="1">
      <alignment vertical="center"/>
    </xf>
    <xf numFmtId="0" fontId="8" fillId="8" borderId="22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0" fillId="0" borderId="0" xfId="0" applyBorder="1" applyAlignment="1" applyProtection="1">
      <alignment vertical="center"/>
    </xf>
    <xf numFmtId="4" fontId="0" fillId="0" borderId="0" xfId="0" applyNumberFormat="1" applyBorder="1" applyAlignment="1" applyProtection="1">
      <alignment vertical="center"/>
    </xf>
    <xf numFmtId="15" fontId="0" fillId="0" borderId="0" xfId="0" applyNumberFormat="1" applyBorder="1" applyAlignment="1" applyProtection="1">
      <alignment vertical="center"/>
    </xf>
    <xf numFmtId="0" fontId="8" fillId="8" borderId="0" xfId="0" applyFont="1" applyFill="1" applyAlignment="1" applyProtection="1">
      <alignment horizontal="center" vertical="center"/>
    </xf>
    <xf numFmtId="0" fontId="8" fillId="0" borderId="1" xfId="0" applyFont="1" applyBorder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0" fontId="8" fillId="11" borderId="1" xfId="0" applyFont="1" applyFill="1" applyBorder="1" applyAlignment="1" applyProtection="1">
      <alignment horizontal="left" vertical="top" wrapText="1"/>
    </xf>
    <xf numFmtId="0" fontId="26" fillId="2" borderId="0" xfId="0" applyFont="1" applyFill="1" applyAlignment="1" applyProtection="1"/>
    <xf numFmtId="0" fontId="26" fillId="0" borderId="0" xfId="0" applyFont="1" applyAlignment="1" applyProtection="1">
      <protection locked="0"/>
    </xf>
    <xf numFmtId="0" fontId="26" fillId="0" borderId="0" xfId="0" applyFont="1" applyFill="1" applyAlignment="1" applyProtection="1">
      <protection locked="0"/>
    </xf>
    <xf numFmtId="0" fontId="26" fillId="9" borderId="0" xfId="0" applyFont="1" applyFill="1" applyAlignment="1" applyProtection="1">
      <protection locked="0"/>
    </xf>
    <xf numFmtId="0" fontId="26" fillId="8" borderId="0" xfId="0" applyFont="1" applyFill="1" applyAlignment="1" applyProtection="1">
      <protection locked="0"/>
    </xf>
    <xf numFmtId="0" fontId="26" fillId="0" borderId="0" xfId="0" applyFont="1" applyAlignment="1" applyProtection="1"/>
    <xf numFmtId="0" fontId="26" fillId="0" borderId="0" xfId="0" applyFont="1" applyAlignment="1"/>
    <xf numFmtId="0" fontId="5" fillId="0" borderId="0" xfId="5" applyAlignment="1">
      <alignment vertical="center"/>
    </xf>
    <xf numFmtId="0" fontId="5" fillId="0" borderId="0" xfId="5" applyAlignment="1" applyProtection="1">
      <alignment vertical="center"/>
      <protection locked="0"/>
    </xf>
    <xf numFmtId="168" fontId="15" fillId="8" borderId="16" xfId="1" applyNumberFormat="1" applyFont="1" applyFill="1" applyBorder="1" applyAlignment="1" applyProtection="1">
      <alignment horizontal="left" vertical="center"/>
      <protection hidden="1"/>
    </xf>
    <xf numFmtId="164" fontId="37" fillId="8" borderId="14" xfId="4" applyFont="1" applyFill="1" applyBorder="1" applyAlignment="1" applyProtection="1">
      <alignment horizontal="center" vertical="center"/>
      <protection hidden="1"/>
    </xf>
    <xf numFmtId="165" fontId="5" fillId="0" borderId="0" xfId="1" applyFont="1" applyAlignment="1" applyProtection="1">
      <alignment horizontal="left" vertical="center"/>
      <protection hidden="1"/>
    </xf>
    <xf numFmtId="0" fontId="5" fillId="0" borderId="0" xfId="5" applyFill="1" applyAlignment="1" applyProtection="1">
      <alignment vertical="center"/>
      <protection locked="0"/>
    </xf>
    <xf numFmtId="165" fontId="5" fillId="0" borderId="0" xfId="1" applyFont="1" applyFill="1" applyAlignment="1" applyProtection="1">
      <alignment horizontal="left" vertical="center"/>
      <protection hidden="1"/>
    </xf>
    <xf numFmtId="0" fontId="5" fillId="0" borderId="0" xfId="5" applyFill="1" applyAlignment="1">
      <alignment vertical="center"/>
    </xf>
    <xf numFmtId="165" fontId="0" fillId="8" borderId="0" xfId="1" applyFont="1" applyFill="1" applyAlignment="1" applyProtection="1">
      <alignment vertical="center"/>
      <protection locked="0"/>
    </xf>
    <xf numFmtId="165" fontId="0" fillId="0" borderId="0" xfId="1" applyFont="1" applyFill="1" applyAlignment="1" applyProtection="1">
      <alignment vertical="center"/>
      <protection locked="0"/>
    </xf>
    <xf numFmtId="165" fontId="0" fillId="0" borderId="0" xfId="1" applyFont="1" applyAlignment="1" applyProtection="1">
      <alignment vertical="center"/>
      <protection locked="0"/>
    </xf>
    <xf numFmtId="165" fontId="36" fillId="0" borderId="0" xfId="1" applyFont="1" applyAlignment="1" applyProtection="1">
      <alignment horizontal="right" vertical="center"/>
      <protection hidden="1"/>
    </xf>
    <xf numFmtId="165" fontId="14" fillId="0" borderId="17" xfId="1" applyFont="1" applyBorder="1" applyAlignment="1">
      <alignment horizontal="right" vertical="center" wrapText="1"/>
    </xf>
    <xf numFmtId="165" fontId="0" fillId="0" borderId="0" xfId="1" applyFont="1" applyFill="1" applyProtection="1"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30" fillId="0" borderId="1" xfId="0" applyFont="1" applyBorder="1" applyAlignment="1" applyProtection="1">
      <alignment horizontal="right" vertical="center"/>
      <protection locked="0"/>
    </xf>
    <xf numFmtId="171" fontId="8" fillId="0" borderId="0" xfId="0" applyNumberFormat="1" applyFont="1" applyProtection="1">
      <protection locked="0"/>
    </xf>
    <xf numFmtId="171" fontId="34" fillId="0" borderId="0" xfId="0" applyNumberFormat="1" applyFont="1" applyAlignment="1" applyProtection="1">
      <protection locked="0"/>
    </xf>
    <xf numFmtId="171" fontId="8" fillId="0" borderId="0" xfId="0" applyNumberFormat="1" applyFont="1" applyAlignment="1" applyProtection="1">
      <protection locked="0"/>
    </xf>
    <xf numFmtId="171" fontId="8" fillId="0" borderId="0" xfId="0" applyNumberFormat="1" applyFont="1" applyFill="1" applyAlignment="1" applyProtection="1">
      <protection locked="0"/>
    </xf>
    <xf numFmtId="171" fontId="8" fillId="9" borderId="0" xfId="0" applyNumberFormat="1" applyFont="1" applyFill="1" applyAlignment="1" applyProtection="1">
      <protection locked="0"/>
    </xf>
    <xf numFmtId="171" fontId="8" fillId="8" borderId="0" xfId="0" applyNumberFormat="1" applyFont="1" applyFill="1" applyAlignment="1" applyProtection="1">
      <protection locked="0"/>
    </xf>
    <xf numFmtId="171" fontId="8" fillId="8" borderId="0" xfId="0" applyNumberFormat="1" applyFont="1" applyFill="1" applyAlignment="1" applyProtection="1">
      <alignment horizontal="center"/>
      <protection locked="0"/>
    </xf>
    <xf numFmtId="171" fontId="8" fillId="0" borderId="0" xfId="0" applyNumberFormat="1" applyFont="1" applyAlignment="1" applyProtection="1">
      <alignment horizontal="center"/>
      <protection locked="0"/>
    </xf>
    <xf numFmtId="171" fontId="8" fillId="0" borderId="0" xfId="0" applyNumberFormat="1" applyFont="1" applyAlignment="1" applyProtection="1">
      <alignment horizontal="left"/>
      <protection locked="0"/>
    </xf>
    <xf numFmtId="171" fontId="8" fillId="9" borderId="0" xfId="0" applyNumberFormat="1" applyFont="1" applyFill="1" applyAlignment="1" applyProtection="1">
      <alignment horizontal="left"/>
      <protection locked="0"/>
    </xf>
    <xf numFmtId="171" fontId="7" fillId="8" borderId="25" xfId="0" applyNumberFormat="1" applyFont="1" applyFill="1" applyBorder="1" applyAlignment="1" applyProtection="1">
      <alignment horizontal="center"/>
      <protection locked="0"/>
    </xf>
    <xf numFmtId="171" fontId="7" fillId="0" borderId="0" xfId="0" applyNumberFormat="1" applyFont="1" applyBorder="1" applyAlignment="1" applyProtection="1">
      <alignment horizontal="center"/>
      <protection locked="0"/>
    </xf>
    <xf numFmtId="171" fontId="7" fillId="2" borderId="0" xfId="0" applyNumberFormat="1" applyFont="1" applyFill="1" applyBorder="1" applyAlignment="1" applyProtection="1">
      <alignment horizontal="center"/>
      <protection locked="0"/>
    </xf>
    <xf numFmtId="171" fontId="7" fillId="0" borderId="0" xfId="0" applyNumberFormat="1" applyFont="1" applyFill="1" applyAlignment="1" applyProtection="1">
      <alignment horizontal="center"/>
      <protection locked="0"/>
    </xf>
    <xf numFmtId="171" fontId="7" fillId="0" borderId="30" xfId="0" applyNumberFormat="1" applyFont="1" applyBorder="1" applyAlignment="1" applyProtection="1">
      <alignment horizontal="center"/>
      <protection locked="0"/>
    </xf>
    <xf numFmtId="171" fontId="7" fillId="8" borderId="0" xfId="0" applyNumberFormat="1" applyFont="1" applyFill="1" applyAlignment="1" applyProtection="1">
      <alignment horizontal="center"/>
      <protection locked="0"/>
    </xf>
    <xf numFmtId="171" fontId="7" fillId="0" borderId="0" xfId="0" applyNumberFormat="1" applyFont="1" applyAlignment="1" applyProtection="1">
      <alignment horizontal="center"/>
      <protection locked="0"/>
    </xf>
    <xf numFmtId="171" fontId="7" fillId="2" borderId="0" xfId="0" applyNumberFormat="1" applyFont="1" applyFill="1" applyAlignment="1" applyProtection="1">
      <alignment horizontal="center"/>
      <protection locked="0"/>
    </xf>
    <xf numFmtId="171" fontId="6" fillId="0" borderId="0" xfId="0" applyNumberFormat="1" applyFont="1" applyAlignment="1" applyProtection="1">
      <alignment horizontal="left"/>
      <protection locked="0"/>
    </xf>
    <xf numFmtId="0" fontId="4" fillId="10" borderId="1" xfId="0" applyFont="1" applyFill="1" applyBorder="1" applyAlignment="1" applyProtection="1">
      <alignment horizontal="left" vertical="center"/>
      <protection locked="0"/>
    </xf>
    <xf numFmtId="0" fontId="4" fillId="10" borderId="1" xfId="0" applyFont="1" applyFill="1" applyBorder="1" applyAlignment="1" applyProtection="1">
      <alignment horizontal="left" vertical="center" wrapText="1"/>
      <protection locked="0"/>
    </xf>
    <xf numFmtId="165" fontId="15" fillId="0" borderId="0" xfId="1" applyFont="1" applyFill="1" applyAlignment="1">
      <alignment horizontal="center" vertical="center"/>
    </xf>
    <xf numFmtId="165" fontId="33" fillId="0" borderId="0" xfId="1" applyFont="1" applyAlignment="1">
      <alignment horizontal="left" vertical="center"/>
    </xf>
    <xf numFmtId="165" fontId="3" fillId="0" borderId="0" xfId="1" applyFont="1" applyAlignment="1">
      <alignment vertical="center"/>
    </xf>
    <xf numFmtId="165" fontId="3" fillId="0" borderId="0" xfId="1" applyFont="1" applyAlignment="1">
      <alignment horizontal="left" vertical="center"/>
    </xf>
    <xf numFmtId="0" fontId="34" fillId="0" borderId="0" xfId="0" applyFont="1" applyAlignment="1" applyProtection="1">
      <alignment vertical="center"/>
      <protection locked="0"/>
    </xf>
    <xf numFmtId="171" fontId="26" fillId="4" borderId="0" xfId="0" applyNumberFormat="1" applyFont="1" applyFill="1" applyAlignment="1" applyProtection="1">
      <alignment vertical="center"/>
      <protection locked="0"/>
    </xf>
    <xf numFmtId="171" fontId="0" fillId="4" borderId="1" xfId="0" applyNumberFormat="1" applyFill="1" applyBorder="1" applyAlignment="1" applyProtection="1">
      <alignment vertical="center"/>
      <protection locked="0"/>
    </xf>
    <xf numFmtId="0" fontId="16" fillId="8" borderId="22" xfId="0" applyFont="1" applyFill="1" applyBorder="1" applyAlignment="1" applyProtection="1">
      <alignment vertical="center"/>
    </xf>
    <xf numFmtId="171" fontId="13" fillId="0" borderId="1" xfId="0" applyNumberFormat="1" applyFont="1" applyBorder="1" applyAlignment="1" applyProtection="1">
      <alignment horizontal="left"/>
      <protection hidden="1"/>
    </xf>
    <xf numFmtId="171" fontId="30" fillId="0" borderId="1" xfId="0" applyNumberFormat="1" applyFont="1" applyBorder="1" applyAlignment="1" applyProtection="1">
      <alignment horizontal="left"/>
      <protection hidden="1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65" fontId="13" fillId="4" borderId="0" xfId="1" applyFont="1" applyFill="1" applyAlignment="1">
      <alignment horizontal="right" vertical="center"/>
    </xf>
    <xf numFmtId="165" fontId="15" fillId="4" borderId="0" xfId="1" applyFont="1" applyFill="1" applyAlignment="1">
      <alignment vertical="center"/>
    </xf>
    <xf numFmtId="165" fontId="3" fillId="0" borderId="0" xfId="1" applyFont="1" applyAlignment="1">
      <alignment horizontal="center" vertical="center"/>
    </xf>
    <xf numFmtId="165" fontId="3" fillId="0" borderId="0" xfId="1" applyFont="1" applyAlignment="1">
      <alignment horizontal="right" vertical="center"/>
    </xf>
    <xf numFmtId="165" fontId="3" fillId="0" borderId="8" xfId="1" applyFont="1" applyBorder="1" applyAlignment="1">
      <alignment horizontal="right" vertical="center"/>
    </xf>
    <xf numFmtId="169" fontId="3" fillId="12" borderId="9" xfId="1" applyNumberFormat="1" applyFont="1" applyFill="1" applyBorder="1" applyAlignment="1">
      <alignment horizontal="left" vertical="center"/>
    </xf>
    <xf numFmtId="166" fontId="3" fillId="0" borderId="0" xfId="1" applyNumberFormat="1" applyFont="1" applyFill="1" applyAlignment="1">
      <alignment vertical="center"/>
    </xf>
    <xf numFmtId="166" fontId="3" fillId="0" borderId="0" xfId="1" applyNumberFormat="1" applyFont="1" applyAlignment="1">
      <alignment vertical="center"/>
    </xf>
    <xf numFmtId="165" fontId="3" fillId="0" borderId="8" xfId="1" quotePrefix="1" applyFont="1" applyBorder="1" applyAlignment="1">
      <alignment horizontal="left" vertical="center"/>
    </xf>
    <xf numFmtId="165" fontId="3" fillId="0" borderId="9" xfId="1" applyFont="1" applyBorder="1" applyAlignment="1">
      <alignment vertical="center"/>
    </xf>
    <xf numFmtId="165" fontId="3" fillId="0" borderId="1" xfId="1" applyFont="1" applyBorder="1" applyAlignment="1">
      <alignment horizontal="right" vertical="center" wrapText="1"/>
    </xf>
    <xf numFmtId="170" fontId="3" fillId="0" borderId="9" xfId="1" applyNumberFormat="1" applyFont="1" applyBorder="1" applyAlignment="1">
      <alignment horizontal="left" vertical="center"/>
    </xf>
    <xf numFmtId="165" fontId="3" fillId="0" borderId="10" xfId="1" applyFont="1" applyBorder="1" applyAlignment="1">
      <alignment horizontal="right" vertical="center"/>
    </xf>
    <xf numFmtId="170" fontId="3" fillId="0" borderId="12" xfId="1" applyNumberFormat="1" applyFont="1" applyBorder="1" applyAlignment="1">
      <alignment horizontal="left" vertical="center"/>
    </xf>
    <xf numFmtId="165" fontId="3" fillId="0" borderId="0" xfId="1" quotePrefix="1" applyFont="1" applyAlignment="1">
      <alignment vertical="center"/>
    </xf>
    <xf numFmtId="0" fontId="7" fillId="0" borderId="0" xfId="0" applyFont="1"/>
    <xf numFmtId="0" fontId="3" fillId="0" borderId="1" xfId="0" applyFont="1" applyFill="1" applyBorder="1" applyAlignment="1">
      <alignment horizontal="center" vertical="center" wrapText="1"/>
    </xf>
    <xf numFmtId="165" fontId="3" fillId="0" borderId="1" xfId="1" applyFont="1" applyBorder="1" applyAlignment="1">
      <alignment horizontal="left" vertical="center"/>
    </xf>
    <xf numFmtId="165" fontId="3" fillId="0" borderId="1" xfId="1" applyFont="1" applyFill="1" applyBorder="1" applyAlignment="1">
      <alignment vertical="center" wrapText="1"/>
    </xf>
    <xf numFmtId="166" fontId="3" fillId="0" borderId="0" xfId="1" applyNumberFormat="1" applyFont="1" applyAlignment="1">
      <alignment horizontal="left" vertical="center"/>
    </xf>
    <xf numFmtId="165" fontId="3" fillId="4" borderId="0" xfId="1" applyFont="1" applyFill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165" fontId="3" fillId="0" borderId="0" xfId="1" applyFont="1" applyBorder="1" applyAlignment="1">
      <alignment horizontal="right" vertical="center"/>
    </xf>
    <xf numFmtId="165" fontId="3" fillId="0" borderId="0" xfId="1" applyFont="1" applyBorder="1" applyAlignment="1">
      <alignment vertical="center"/>
    </xf>
    <xf numFmtId="165" fontId="3" fillId="0" borderId="0" xfId="1" quotePrefix="1" applyFont="1" applyBorder="1" applyAlignment="1">
      <alignment vertical="center"/>
    </xf>
    <xf numFmtId="165" fontId="3" fillId="0" borderId="0" xfId="1" applyFont="1" applyBorder="1" applyAlignment="1">
      <alignment horizontal="left" vertical="center"/>
    </xf>
    <xf numFmtId="165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3" fillId="0" borderId="1" xfId="1" applyNumberFormat="1" applyFont="1" applyBorder="1" applyAlignment="1">
      <alignment vertical="center"/>
    </xf>
    <xf numFmtId="165" fontId="3" fillId="0" borderId="1" xfId="1" applyFont="1" applyFill="1" applyBorder="1" applyAlignment="1">
      <alignment vertical="center"/>
    </xf>
    <xf numFmtId="165" fontId="3" fillId="0" borderId="1" xfId="1" applyFont="1" applyBorder="1" applyAlignment="1">
      <alignment vertical="center"/>
    </xf>
    <xf numFmtId="49" fontId="3" fillId="0" borderId="1" xfId="1" applyNumberFormat="1" applyFont="1" applyFill="1" applyBorder="1" applyAlignment="1">
      <alignment horizontal="center" vertical="center"/>
    </xf>
    <xf numFmtId="165" fontId="3" fillId="0" borderId="1" xfId="1" applyFont="1" applyBorder="1" applyAlignment="1">
      <alignment horizontal="right" vertical="center"/>
    </xf>
    <xf numFmtId="165" fontId="3" fillId="0" borderId="1" xfId="1" applyFont="1" applyFill="1" applyBorder="1" applyAlignment="1">
      <alignment horizontal="center" vertical="center"/>
    </xf>
    <xf numFmtId="165" fontId="3" fillId="0" borderId="3" xfId="1" applyFont="1" applyBorder="1" applyAlignment="1">
      <alignment horizontal="center" vertical="center"/>
    </xf>
    <xf numFmtId="165" fontId="3" fillId="0" borderId="1" xfId="1" applyFont="1" applyBorder="1"/>
    <xf numFmtId="165" fontId="3" fillId="0" borderId="2" xfId="1" applyFont="1" applyBorder="1" applyAlignment="1">
      <alignment vertical="center"/>
    </xf>
    <xf numFmtId="166" fontId="3" fillId="8" borderId="0" xfId="1" applyNumberFormat="1" applyFont="1" applyFill="1" applyAlignment="1">
      <alignment vertical="center"/>
    </xf>
    <xf numFmtId="165" fontId="3" fillId="8" borderId="0" xfId="1" applyFont="1" applyFill="1" applyAlignment="1">
      <alignment vertical="center"/>
    </xf>
    <xf numFmtId="0" fontId="3" fillId="0" borderId="1" xfId="0" applyFont="1" applyBorder="1" applyAlignment="1">
      <alignment vertical="center" wrapText="1"/>
    </xf>
    <xf numFmtId="165" fontId="3" fillId="0" borderId="1" xfId="1" applyFont="1" applyBorder="1" applyAlignment="1">
      <alignment vertical="center" wrapText="1"/>
    </xf>
    <xf numFmtId="171" fontId="3" fillId="0" borderId="0" xfId="0" applyNumberFormat="1" applyFont="1" applyAlignment="1" applyProtection="1">
      <protection locked="0"/>
    </xf>
    <xf numFmtId="0" fontId="39" fillId="3" borderId="0" xfId="5" applyFont="1" applyFill="1" applyAlignment="1" applyProtection="1">
      <alignment vertical="center"/>
      <protection locked="0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165" fontId="40" fillId="0" borderId="33" xfId="1" applyFont="1" applyBorder="1" applyAlignment="1">
      <alignment horizontal="center" vertical="center"/>
    </xf>
    <xf numFmtId="165" fontId="40" fillId="0" borderId="34" xfId="1" applyFont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 wrapText="1"/>
    </xf>
    <xf numFmtId="4" fontId="42" fillId="13" borderId="1" xfId="0" applyNumberFormat="1" applyFont="1" applyFill="1" applyBorder="1" applyAlignment="1">
      <alignment horizontal="right" vertical="center" wrapText="1"/>
    </xf>
    <xf numFmtId="165" fontId="42" fillId="13" borderId="1" xfId="1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vertical="center" wrapText="1"/>
    </xf>
    <xf numFmtId="0" fontId="41" fillId="0" borderId="0" xfId="0" applyFont="1" applyAlignment="1">
      <alignment vertical="center"/>
    </xf>
    <xf numFmtId="0" fontId="22" fillId="0" borderId="1" xfId="0" applyFont="1" applyBorder="1" applyAlignment="1">
      <alignment horizontal="center" vertical="center"/>
    </xf>
    <xf numFmtId="165" fontId="45" fillId="0" borderId="1" xfId="1" applyFont="1" applyBorder="1" applyAlignment="1">
      <alignment horizontal="center" vertical="center"/>
    </xf>
    <xf numFmtId="0" fontId="47" fillId="2" borderId="0" xfId="0" applyFont="1" applyFill="1" applyAlignment="1">
      <alignment vertical="center"/>
    </xf>
    <xf numFmtId="0" fontId="42" fillId="0" borderId="13" xfId="0" applyNumberFormat="1" applyFont="1" applyFill="1" applyBorder="1" applyAlignment="1">
      <alignment horizontal="center" vertical="center"/>
    </xf>
    <xf numFmtId="0" fontId="42" fillId="0" borderId="13" xfId="0" applyNumberFormat="1" applyFont="1" applyFill="1" applyBorder="1" applyAlignment="1">
      <alignment vertical="center"/>
    </xf>
    <xf numFmtId="165" fontId="41" fillId="0" borderId="13" xfId="1" applyFont="1" applyFill="1" applyBorder="1" applyAlignment="1">
      <alignment vertical="center"/>
    </xf>
    <xf numFmtId="165" fontId="42" fillId="0" borderId="13" xfId="1" applyFont="1" applyFill="1" applyBorder="1" applyAlignment="1">
      <alignment vertical="center"/>
    </xf>
    <xf numFmtId="0" fontId="42" fillId="0" borderId="1" xfId="0" applyNumberFormat="1" applyFont="1" applyFill="1" applyBorder="1" applyAlignment="1">
      <alignment horizontal="center" vertical="center"/>
    </xf>
    <xf numFmtId="165" fontId="42" fillId="0" borderId="13" xfId="0" applyNumberFormat="1" applyFont="1" applyFill="1" applyBorder="1" applyAlignment="1">
      <alignment vertical="center"/>
    </xf>
    <xf numFmtId="0" fontId="30" fillId="13" borderId="1" xfId="0" applyFont="1" applyFill="1" applyBorder="1" applyAlignment="1">
      <alignment horizontal="center" vertical="center" wrapText="1"/>
    </xf>
    <xf numFmtId="4" fontId="42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46" fillId="0" borderId="1" xfId="0" applyNumberFormat="1" applyFont="1" applyFill="1" applyBorder="1" applyAlignment="1" applyProtection="1">
      <alignment horizontal="center" vertical="center"/>
      <protection locked="0"/>
    </xf>
    <xf numFmtId="0" fontId="46" fillId="0" borderId="1" xfId="0" applyNumberFormat="1" applyFont="1" applyFill="1" applyBorder="1" applyAlignment="1" applyProtection="1">
      <alignment vertical="center"/>
      <protection locked="0"/>
    </xf>
    <xf numFmtId="165" fontId="46" fillId="0" borderId="1" xfId="1" applyFont="1" applyFill="1" applyBorder="1" applyAlignment="1" applyProtection="1">
      <alignment vertical="center"/>
      <protection locked="0"/>
    </xf>
    <xf numFmtId="164" fontId="46" fillId="0" borderId="1" xfId="0" applyNumberFormat="1" applyFont="1" applyFill="1" applyBorder="1" applyAlignment="1" applyProtection="1">
      <alignment vertical="center"/>
      <protection locked="0"/>
    </xf>
    <xf numFmtId="0" fontId="14" fillId="0" borderId="1" xfId="0" applyNumberFormat="1" applyFont="1" applyFill="1" applyBorder="1" applyProtection="1">
      <protection locked="0"/>
    </xf>
    <xf numFmtId="165" fontId="14" fillId="0" borderId="1" xfId="1" applyFont="1" applyFill="1" applyBorder="1" applyProtection="1">
      <protection locked="0"/>
    </xf>
    <xf numFmtId="165" fontId="2" fillId="0" borderId="1" xfId="1" applyFont="1" applyFill="1" applyBorder="1" applyProtection="1">
      <protection locked="0"/>
    </xf>
    <xf numFmtId="164" fontId="2" fillId="0" borderId="1" xfId="0" applyNumberFormat="1" applyFont="1" applyFill="1" applyBorder="1" applyProtection="1">
      <protection locked="0"/>
    </xf>
    <xf numFmtId="15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" xfId="0" applyBorder="1"/>
    <xf numFmtId="15" fontId="0" fillId="0" borderId="1" xfId="0" applyNumberFormat="1" applyBorder="1"/>
    <xf numFmtId="4" fontId="0" fillId="0" borderId="1" xfId="0" applyNumberFormat="1" applyBorder="1"/>
    <xf numFmtId="15" fontId="0" fillId="0" borderId="0" xfId="0" applyNumberFormat="1" applyBorder="1"/>
    <xf numFmtId="4" fontId="0" fillId="0" borderId="0" xfId="0" applyNumberFormat="1" applyBorder="1"/>
    <xf numFmtId="0" fontId="7" fillId="0" borderId="35" xfId="0" applyFont="1" applyBorder="1" applyAlignment="1">
      <alignment horizontal="center" vertical="center"/>
    </xf>
    <xf numFmtId="165" fontId="30" fillId="0" borderId="1" xfId="1" applyFont="1" applyBorder="1" applyAlignment="1" applyProtection="1">
      <alignment horizontal="center" vertical="center"/>
      <protection hidden="1"/>
    </xf>
    <xf numFmtId="165" fontId="30" fillId="0" borderId="0" xfId="1" applyFont="1" applyBorder="1" applyAlignment="1" applyProtection="1">
      <alignment horizontal="center" vertical="center"/>
      <protection hidden="1"/>
    </xf>
    <xf numFmtId="165" fontId="7" fillId="0" borderId="0" xfId="0" applyNumberFormat="1" applyFont="1" applyAlignment="1" applyProtection="1">
      <alignment horizontal="right" vertical="center"/>
      <protection hidden="1"/>
    </xf>
    <xf numFmtId="0" fontId="1" fillId="0" borderId="1" xfId="0" applyFont="1" applyBorder="1" applyAlignment="1" applyProtection="1">
      <alignment horizontal="left" vertical="center"/>
      <protection hidden="1"/>
    </xf>
    <xf numFmtId="165" fontId="1" fillId="0" borderId="1" xfId="1" applyFont="1" applyBorder="1" applyAlignment="1" applyProtection="1">
      <alignment horizontal="left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165" fontId="1" fillId="0" borderId="1" xfId="1" applyFont="1" applyBorder="1" applyAlignment="1" applyProtection="1">
      <alignment horizontal="center" vertical="center"/>
      <protection hidden="1"/>
    </xf>
    <xf numFmtId="165" fontId="13" fillId="0" borderId="1" xfId="0" applyNumberFormat="1" applyFont="1" applyBorder="1" applyAlignment="1" applyProtection="1">
      <alignment horizontal="left" vertical="center"/>
      <protection hidden="1"/>
    </xf>
    <xf numFmtId="0" fontId="13" fillId="0" borderId="1" xfId="0" applyFont="1" applyBorder="1" applyAlignment="1" applyProtection="1">
      <alignment horizontal="center" vertical="center"/>
      <protection hidden="1"/>
    </xf>
    <xf numFmtId="165" fontId="13" fillId="0" borderId="1" xfId="1" applyFont="1" applyBorder="1" applyAlignment="1" applyProtection="1">
      <alignment horizontal="center" vertical="center"/>
      <protection hidden="1"/>
    </xf>
    <xf numFmtId="0" fontId="30" fillId="0" borderId="0" xfId="0" applyFont="1" applyAlignment="1" applyProtection="1">
      <alignment horizontal="center" vertical="center"/>
      <protection locked="0"/>
    </xf>
    <xf numFmtId="0" fontId="30" fillId="0" borderId="0" xfId="0" applyFont="1" applyBorder="1" applyAlignment="1" applyProtection="1">
      <alignment horizontal="right" vertical="center"/>
      <protection locked="0"/>
    </xf>
    <xf numFmtId="0" fontId="1" fillId="0" borderId="13" xfId="0" applyFont="1" applyBorder="1" applyAlignment="1" applyProtection="1">
      <alignment horizontal="left" vertical="center"/>
      <protection hidden="1"/>
    </xf>
    <xf numFmtId="165" fontId="1" fillId="0" borderId="13" xfId="1" applyFont="1" applyBorder="1" applyAlignment="1" applyProtection="1">
      <alignment horizontal="left" vertical="center"/>
      <protection hidden="1"/>
    </xf>
    <xf numFmtId="0" fontId="1" fillId="0" borderId="13" xfId="0" applyFont="1" applyBorder="1" applyAlignment="1" applyProtection="1">
      <alignment horizontal="center" vertical="center"/>
      <protection hidden="1"/>
    </xf>
    <xf numFmtId="165" fontId="1" fillId="0" borderId="13" xfId="1" applyFont="1" applyBorder="1" applyAlignment="1" applyProtection="1">
      <alignment horizontal="center" vertical="center"/>
      <protection hidden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5" fontId="15" fillId="0" borderId="0" xfId="1" applyFont="1" applyFill="1" applyAlignment="1">
      <alignment horizontal="center" vertical="center"/>
    </xf>
    <xf numFmtId="165" fontId="33" fillId="0" borderId="0" xfId="1" applyFont="1" applyAlignment="1">
      <alignment horizontal="left" vertical="center"/>
    </xf>
    <xf numFmtId="0" fontId="35" fillId="2" borderId="0" xfId="0" applyFont="1" applyFill="1" applyAlignment="1" applyProtection="1">
      <alignment horizontal="center"/>
    </xf>
    <xf numFmtId="0" fontId="13" fillId="8" borderId="1" xfId="0" applyFont="1" applyFill="1" applyBorder="1" applyAlignment="1" applyProtection="1">
      <alignment horizontal="center" vertical="center" wrapText="1"/>
    </xf>
    <xf numFmtId="0" fontId="13" fillId="9" borderId="1" xfId="0" applyFont="1" applyFill="1" applyBorder="1" applyAlignment="1" applyProtection="1">
      <alignment horizontal="center" vertical="center" wrapText="1"/>
    </xf>
    <xf numFmtId="0" fontId="13" fillId="8" borderId="22" xfId="0" applyFont="1" applyFill="1" applyBorder="1" applyAlignment="1" applyProtection="1">
      <alignment horizontal="center" vertical="center" wrapText="1"/>
    </xf>
    <xf numFmtId="0" fontId="13" fillId="8" borderId="23" xfId="0" applyFont="1" applyFill="1" applyBorder="1" applyAlignment="1" applyProtection="1">
      <alignment horizontal="center" vertical="center" wrapText="1"/>
    </xf>
    <xf numFmtId="0" fontId="13" fillId="8" borderId="13" xfId="0" applyFont="1" applyFill="1" applyBorder="1" applyAlignment="1" applyProtection="1">
      <alignment horizontal="center" vertical="center" wrapText="1"/>
    </xf>
    <xf numFmtId="0" fontId="13" fillId="8" borderId="22" xfId="0" applyFont="1" applyFill="1" applyBorder="1" applyAlignment="1" applyProtection="1">
      <alignment horizontal="center" vertical="center" wrapText="1"/>
      <protection locked="0"/>
    </xf>
    <xf numFmtId="0" fontId="13" fillId="8" borderId="23" xfId="0" applyFont="1" applyFill="1" applyBorder="1" applyAlignment="1" applyProtection="1">
      <alignment horizontal="center" vertical="center" wrapText="1"/>
      <protection locked="0"/>
    </xf>
    <xf numFmtId="0" fontId="13" fillId="8" borderId="13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0" fontId="13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22" xfId="0" applyFont="1" applyFill="1" applyBorder="1" applyAlignment="1" applyProtection="1">
      <alignment horizontal="center" vertical="center" wrapText="1"/>
      <protection locked="0"/>
    </xf>
    <xf numFmtId="0" fontId="13" fillId="9" borderId="23" xfId="0" applyFont="1" applyFill="1" applyBorder="1" applyAlignment="1" applyProtection="1">
      <alignment horizontal="center" vertical="center" wrapText="1"/>
      <protection locked="0"/>
    </xf>
    <xf numFmtId="0" fontId="13" fillId="9" borderId="13" xfId="0" applyFont="1" applyFill="1" applyBorder="1" applyAlignment="1" applyProtection="1">
      <alignment horizontal="center" vertical="center" wrapText="1"/>
      <protection locked="0"/>
    </xf>
    <xf numFmtId="0" fontId="13" fillId="8" borderId="5" xfId="0" applyFont="1" applyFill="1" applyBorder="1" applyAlignment="1" applyProtection="1">
      <alignment horizontal="center" vertical="center" wrapText="1"/>
      <protection locked="0"/>
    </xf>
    <xf numFmtId="0" fontId="13" fillId="8" borderId="8" xfId="0" applyFont="1" applyFill="1" applyBorder="1" applyAlignment="1" applyProtection="1">
      <alignment horizontal="center" vertical="center" wrapText="1"/>
      <protection locked="0"/>
    </xf>
    <xf numFmtId="0" fontId="13" fillId="8" borderId="10" xfId="0" applyFont="1" applyFill="1" applyBorder="1" applyAlignment="1" applyProtection="1">
      <alignment horizontal="center" vertical="center" wrapText="1"/>
      <protection locked="0"/>
    </xf>
    <xf numFmtId="0" fontId="13" fillId="8" borderId="17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horizontal="left" vertical="center" indent="7"/>
    </xf>
    <xf numFmtId="0" fontId="7" fillId="8" borderId="24" xfId="0" applyFont="1" applyFill="1" applyBorder="1" applyAlignment="1" applyProtection="1">
      <alignment horizontal="center" vertical="center" wrapText="1"/>
      <protection locked="0"/>
    </xf>
    <xf numFmtId="0" fontId="7" fillId="8" borderId="27" xfId="0" applyFont="1" applyFill="1" applyBorder="1" applyAlignment="1" applyProtection="1">
      <alignment horizontal="center" vertical="center" wrapText="1"/>
      <protection locked="0"/>
    </xf>
    <xf numFmtId="0" fontId="7" fillId="2" borderId="27" xfId="0" applyFont="1" applyFill="1" applyBorder="1" applyAlignment="1" applyProtection="1">
      <alignment horizontal="center" vertical="center" wrapText="1"/>
      <protection locked="0"/>
    </xf>
    <xf numFmtId="0" fontId="7" fillId="2" borderId="29" xfId="0" applyFont="1" applyFill="1" applyBorder="1" applyAlignment="1" applyProtection="1">
      <alignment horizontal="center" vertical="center" wrapText="1"/>
      <protection locked="0"/>
    </xf>
    <xf numFmtId="0" fontId="7" fillId="8" borderId="0" xfId="0" applyFont="1" applyFill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horizontal="center" vertical="center" wrapText="1"/>
      <protection locked="0"/>
    </xf>
    <xf numFmtId="0" fontId="48" fillId="8" borderId="0" xfId="0" applyFont="1" applyFill="1" applyAlignment="1">
      <alignment horizontal="center"/>
    </xf>
    <xf numFmtId="0" fontId="44" fillId="2" borderId="0" xfId="0" applyFont="1" applyFill="1" applyBorder="1" applyAlignment="1">
      <alignment horizontal="left" vertical="center"/>
    </xf>
    <xf numFmtId="0" fontId="43" fillId="8" borderId="0" xfId="0" applyFont="1" applyFill="1" applyBorder="1" applyAlignment="1">
      <alignment horizontal="left" vertical="center"/>
    </xf>
    <xf numFmtId="0" fontId="43" fillId="8" borderId="30" xfId="0" applyFont="1" applyFill="1" applyBorder="1" applyAlignment="1">
      <alignment horizontal="left" vertical="center"/>
    </xf>
    <xf numFmtId="0" fontId="47" fillId="2" borderId="0" xfId="0" applyFont="1" applyFill="1" applyAlignment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5" fontId="7" fillId="3" borderId="1" xfId="1" applyFont="1" applyFill="1" applyBorder="1" applyAlignment="1" applyProtection="1">
      <alignment horizontal="right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15" fontId="0" fillId="3" borderId="1" xfId="0" applyNumberFormat="1" applyFill="1" applyBorder="1" applyAlignment="1" applyProtection="1">
      <alignment horizontal="center"/>
      <protection locked="0"/>
    </xf>
    <xf numFmtId="165" fontId="0" fillId="3" borderId="1" xfId="1" applyFont="1" applyFill="1" applyBorder="1" applyProtection="1">
      <protection locked="0"/>
    </xf>
    <xf numFmtId="11" fontId="0" fillId="3" borderId="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15" fontId="0" fillId="3" borderId="1" xfId="0" applyNumberFormat="1" applyFill="1" applyBorder="1" applyProtection="1">
      <protection locked="0"/>
    </xf>
    <xf numFmtId="15" fontId="7" fillId="3" borderId="1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right" vertical="center"/>
      <protection locked="0"/>
    </xf>
    <xf numFmtId="11" fontId="7" fillId="3" borderId="1" xfId="0" applyNumberFormat="1" applyFont="1" applyFill="1" applyBorder="1" applyAlignment="1" applyProtection="1">
      <alignment horizontal="center" vertical="center"/>
      <protection locked="0"/>
    </xf>
  </cellXfs>
  <cellStyles count="6">
    <cellStyle name="Comma" xfId="1" builtinId="3"/>
    <cellStyle name="Comma 2" xfId="3" xr:uid="{38CF9AE1-CDD7-4C1E-894A-E3FAE69F05E5}"/>
    <cellStyle name="Comma 3" xfId="4" xr:uid="{505D6334-D083-4D87-9E7D-DA5ED248145D}"/>
    <cellStyle name="Normal" xfId="0" builtinId="0"/>
    <cellStyle name="Normal 2" xfId="2" xr:uid="{A49AE22A-676D-481C-9C68-5C9D8CA43458}"/>
    <cellStyle name="Normal 3" xfId="5" xr:uid="{1F1503C1-B957-443B-B144-06C1098BFFD0}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jib Sarker" refreshedDate="45441.516666087962" createdVersion="6" refreshedVersion="6" minRefreshableVersion="3" recordCount="549" xr:uid="{DFAEE3A9-97AA-4C81-8727-9D6D14D1D746}">
  <cacheSource type="worksheet">
    <worksheetSource name="Table1"/>
  </cacheSource>
  <cacheFields count="7">
    <cacheField name="SC" numFmtId="0">
      <sharedItems containsString="0" containsBlank="1" containsNumber="1" containsInteger="1" minValue="37" maxValue="37" count="2">
        <n v="37"/>
        <m/>
      </sharedItems>
    </cacheField>
    <cacheField name="RMT_DT" numFmtId="15">
      <sharedItems containsNonDate="0" containsDate="1" containsString="0" containsBlank="1" minDate="2023-05-01T00:00:00" maxDate="2024-05-17T00:00:00" count="345">
        <d v="2024-04-28T00:00:00"/>
        <d v="2023-08-24T00:00:00"/>
        <d v="2024-01-25T00:00:00"/>
        <d v="2023-07-30T00:00:00"/>
        <d v="2023-05-07T00:00:00"/>
        <d v="2024-03-18T00:00:00"/>
        <d v="2023-05-01T00:00:00"/>
        <d v="2023-05-02T00:00:00"/>
        <d v="2023-05-03T00:00:00"/>
        <d v="2023-05-04T00:00:00"/>
        <d v="2023-05-05T00:00:00"/>
        <d v="2023-05-06T00:00:00"/>
        <d v="2023-05-08T00:00:00"/>
        <d v="2023-05-10T00:00:00"/>
        <d v="2023-05-11T00:00:00"/>
        <d v="2023-05-13T00:00:00"/>
        <d v="2023-05-14T00:00:00"/>
        <d v="2023-05-15T00:00:00"/>
        <d v="2023-05-16T00:00:00"/>
        <d v="2023-05-17T00:00:00"/>
        <d v="2023-05-18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10T00:00:00"/>
        <d v="2023-06-11T00:00:00"/>
        <d v="2023-06-12T00:00:00"/>
        <d v="2023-06-13T00:00:00"/>
        <d v="2023-06-14T00:00:00"/>
        <d v="2023-06-15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5T00:00:00"/>
        <d v="2023-07-16T00:00:00"/>
        <d v="2023-07-17T00:00:00"/>
        <d v="2023-07-18T00:00:00"/>
        <d v="2023-07-19T00:00:00"/>
        <d v="2023-07-20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2T00:00:00"/>
        <d v="2023-08-13T00:00:00"/>
        <d v="2023-08-14T00:00:00"/>
        <d v="2023-08-15T00:00:00"/>
        <d v="2023-08-16T00:00:00"/>
        <d v="2023-08-17T00:00:00"/>
        <d v="2023-08-19T00:00:00"/>
        <d v="2023-08-20T00:00:00"/>
        <d v="2023-08-21T00:00:00"/>
        <d v="2023-08-22T00:00:00"/>
        <d v="2023-08-23T00:00:00"/>
        <d v="2023-08-25T00:00:00"/>
        <d v="2023-08-26T00:00:00"/>
        <d v="2023-08-27T00:00:00"/>
        <d v="2023-08-28T00:00:00"/>
        <d v="2023-08-29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9T00:00:00"/>
        <d v="2023-09-10T00:00:00"/>
        <d v="2023-09-11T00:00:00"/>
        <d v="2023-09-12T00:00:00"/>
        <d v="2023-09-13T00:00:00"/>
        <d v="2023-09-14T00:00:00"/>
        <d v="2023-09-16T00:00:00"/>
        <d v="2023-09-17T00:00:00"/>
        <d v="2023-09-18T00:00:00"/>
        <d v="2023-09-19T00:00:00"/>
        <d v="2023-09-20T00:00:00"/>
        <d v="2023-09-21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4T00:00:00"/>
        <d v="2023-10-15T00:00:00"/>
        <d v="2023-10-16T00:00:00"/>
        <d v="2023-10-17T00:00:00"/>
        <d v="2023-10-18T00:00:00"/>
        <d v="2023-10-19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1T00:00:00"/>
        <d v="2023-11-12T00:00:00"/>
        <d v="2023-11-13T00:00:00"/>
        <d v="2023-11-14T00:00:00"/>
        <d v="2023-11-15T00:00:00"/>
        <d v="2023-11-16T00:00:00"/>
        <d v="2023-11-18T00:00:00"/>
        <d v="2023-11-19T00:00:00"/>
        <d v="2023-11-20T00:00:00"/>
        <d v="2023-11-21T00:00:00"/>
        <d v="2023-11-22T00:00:00"/>
        <d v="2023-11-23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9T00:00:00"/>
        <d v="2023-12-10T00:00:00"/>
        <d v="2023-12-11T00:00:00"/>
        <d v="2023-12-12T00:00:00"/>
        <d v="2023-12-13T00:00:00"/>
        <d v="2023-12-14T00:00:00"/>
        <d v="2023-12-16T00:00:00"/>
        <d v="2023-12-17T00:00:00"/>
        <d v="2023-12-18T00:00:00"/>
        <d v="2023-12-19T00:00:00"/>
        <d v="2023-12-20T00:00:00"/>
        <d v="2023-12-21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3T00:00:00"/>
        <d v="2024-01-14T00:00:00"/>
        <d v="2024-01-15T00:00:00"/>
        <d v="2024-01-16T00:00:00"/>
        <d v="2024-01-17T00:00:00"/>
        <d v="2024-01-18T00:00:00"/>
        <d v="2024-01-20T00:00:00"/>
        <d v="2024-01-21T00:00:00"/>
        <d v="2024-01-22T00:00:00"/>
        <d v="2024-01-23T00:00:00"/>
        <d v="2024-01-24T00:00:00"/>
        <d v="2024-01-26T00:00:00"/>
        <d v="2024-01-27T00:00:00"/>
        <d v="2024-01-28T00:00:00"/>
        <d v="2024-01-29T00:00:00"/>
        <d v="2024-01-30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10T00:00:00"/>
        <d v="2024-02-11T00:00:00"/>
        <d v="2024-02-12T00:00:00"/>
        <d v="2024-02-13T00:00:00"/>
        <d v="2024-02-14T00:00:00"/>
        <d v="2024-02-15T00:00:00"/>
        <d v="2024-02-17T00:00:00"/>
        <d v="2024-02-18T00:00:00"/>
        <d v="2024-02-19T00:00:00"/>
        <d v="2024-02-20T00:00:00"/>
        <d v="2024-02-21T00:00:00"/>
        <d v="2024-02-22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9T00:00:00"/>
        <d v="2024-03-10T00:00:00"/>
        <d v="2024-03-11T00:00:00"/>
        <d v="2024-03-12T00:00:00"/>
        <d v="2024-03-13T00:00:00"/>
        <d v="2024-03-14T00:00:00"/>
        <d v="2024-03-16T00:00:00"/>
        <d v="2024-03-17T00:00:00"/>
        <d v="2024-03-19T00:00:00"/>
        <d v="2024-03-20T00:00:00"/>
        <d v="2024-03-21T00:00:00"/>
        <d v="2024-03-22T00:00:00"/>
        <d v="2024-03-23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14T00:00:00"/>
        <d v="2024-04-15T00:00:00"/>
        <d v="2024-04-16T00:00:00"/>
        <d v="2024-04-17T00:00:00"/>
        <d v="2024-04-18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9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1T00:00:00"/>
        <d v="2024-05-12T00:00:00"/>
        <d v="2024-05-13T00:00:00"/>
        <d v="2024-05-14T00:00:00"/>
        <d v="2024-05-15T00:00:00"/>
        <d v="2024-05-16T00:00:00"/>
        <d v="2023-05-09T00:00:00"/>
        <d v="2024-03-24T00:00:00"/>
        <d v="2023-07-31T00:00:00"/>
        <d v="2024-01-31T00:00:00"/>
        <d v="2023-08-30T00:00:00"/>
        <d v="2024-04-30T00:00:00"/>
        <m/>
      </sharedItems>
      <fieldGroup par="6" base="1">
        <rangePr groupBy="months" startDate="2023-05-01T00:00:00" endDate="2024-05-17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/05/24"/>
        </groupItems>
      </fieldGroup>
    </cacheField>
    <cacheField name="PAID" numFmtId="4">
      <sharedItems containsString="0" containsBlank="1" containsNumber="1" minValue="27000" maxValue="27997707.66"/>
    </cacheField>
    <cacheField name="COLLECT" numFmtId="4">
      <sharedItems containsString="0" containsBlank="1" containsNumber="1" minValue="27000" maxValue="27997707.66"/>
    </cacheField>
    <cacheField name="DIFF" numFmtId="0">
      <sharedItems containsString="0" containsBlank="1" containsNumber="1" containsInteger="1" minValue="-400" maxValue="100"/>
    </cacheField>
    <cacheField name="Quarters" numFmtId="0" databaseField="0">
      <fieldGroup base="1">
        <rangePr groupBy="quarters" startDate="2023-05-01T00:00:00" endDate="2024-05-17T00:00:00"/>
        <groupItems count="6">
          <s v="&lt;01/05/23"/>
          <s v="Qtr1"/>
          <s v="Qtr2"/>
          <s v="Qtr3"/>
          <s v="Qtr4"/>
          <s v="&gt;17/05/24"/>
        </groupItems>
      </fieldGroup>
    </cacheField>
    <cacheField name="Years" numFmtId="0" databaseField="0">
      <fieldGroup base="1">
        <rangePr groupBy="years" startDate="2023-05-01T00:00:00" endDate="2024-05-17T00:00:00"/>
        <groupItems count="4">
          <s v="&lt;01/05/23"/>
          <s v="2023"/>
          <s v="2024"/>
          <s v="&gt;17/05/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x v="0"/>
    <x v="0"/>
    <n v="9119549"/>
    <n v="9119949"/>
    <n v="-400"/>
  </r>
  <r>
    <x v="0"/>
    <x v="1"/>
    <n v="2189624"/>
    <n v="2189634"/>
    <n v="-10"/>
  </r>
  <r>
    <x v="0"/>
    <x v="2"/>
    <n v="2307448.2000000002"/>
    <n v="2307452.2000000002"/>
    <n v="-4"/>
  </r>
  <r>
    <x v="0"/>
    <x v="3"/>
    <n v="11104991"/>
    <n v="11104994"/>
    <n v="-3"/>
  </r>
  <r>
    <x v="0"/>
    <x v="4"/>
    <n v="2230753"/>
    <n v="2230754"/>
    <n v="-1"/>
  </r>
  <r>
    <x v="0"/>
    <x v="5"/>
    <n v="2598736"/>
    <n v="2598737"/>
    <n v="-1"/>
  </r>
  <r>
    <x v="0"/>
    <x v="6"/>
    <n v="139930"/>
    <n v="139930"/>
    <n v="0"/>
  </r>
  <r>
    <x v="0"/>
    <x v="7"/>
    <n v="525624"/>
    <n v="525624"/>
    <n v="0"/>
  </r>
  <r>
    <x v="0"/>
    <x v="8"/>
    <n v="1125407"/>
    <n v="1125407"/>
    <n v="0"/>
  </r>
  <r>
    <x v="0"/>
    <x v="9"/>
    <n v="561485"/>
    <n v="561485"/>
    <n v="0"/>
  </r>
  <r>
    <x v="0"/>
    <x v="10"/>
    <n v="110000"/>
    <n v="110000"/>
    <n v="0"/>
  </r>
  <r>
    <x v="0"/>
    <x v="11"/>
    <n v="402880"/>
    <n v="402880"/>
    <n v="0"/>
  </r>
  <r>
    <x v="0"/>
    <x v="12"/>
    <n v="1097547"/>
    <n v="1097547"/>
    <n v="0"/>
  </r>
  <r>
    <x v="0"/>
    <x v="13"/>
    <n v="1460095"/>
    <n v="1460095"/>
    <n v="0"/>
  </r>
  <r>
    <x v="0"/>
    <x v="14"/>
    <n v="1644350"/>
    <n v="1644350"/>
    <n v="0"/>
  </r>
  <r>
    <x v="0"/>
    <x v="15"/>
    <n v="1729402"/>
    <n v="1729402"/>
    <n v="0"/>
  </r>
  <r>
    <x v="0"/>
    <x v="16"/>
    <n v="2127294"/>
    <n v="2127294"/>
    <n v="0"/>
  </r>
  <r>
    <x v="0"/>
    <x v="17"/>
    <n v="1380279"/>
    <n v="1380279"/>
    <n v="0"/>
  </r>
  <r>
    <x v="0"/>
    <x v="18"/>
    <n v="1114813"/>
    <n v="1114813"/>
    <n v="0"/>
  </r>
  <r>
    <x v="0"/>
    <x v="19"/>
    <n v="1897693"/>
    <n v="1897693"/>
    <n v="0"/>
  </r>
  <r>
    <x v="0"/>
    <x v="20"/>
    <n v="1279516"/>
    <n v="1279516"/>
    <n v="0"/>
  </r>
  <r>
    <x v="0"/>
    <x v="21"/>
    <n v="903322"/>
    <n v="903322"/>
    <n v="0"/>
  </r>
  <r>
    <x v="0"/>
    <x v="22"/>
    <n v="3906480"/>
    <n v="3906480"/>
    <n v="0"/>
  </r>
  <r>
    <x v="0"/>
    <x v="23"/>
    <n v="1922483"/>
    <n v="1922483"/>
    <n v="0"/>
  </r>
  <r>
    <x v="0"/>
    <x v="24"/>
    <n v="2268756"/>
    <n v="2268756"/>
    <n v="0"/>
  </r>
  <r>
    <x v="0"/>
    <x v="25"/>
    <n v="1921813"/>
    <n v="1921813"/>
    <n v="0"/>
  </r>
  <r>
    <x v="0"/>
    <x v="26"/>
    <n v="2492747"/>
    <n v="2492747"/>
    <n v="0"/>
  </r>
  <r>
    <x v="0"/>
    <x v="27"/>
    <n v="1413192.5"/>
    <n v="1413192.5"/>
    <n v="0"/>
  </r>
  <r>
    <x v="0"/>
    <x v="28"/>
    <n v="2015436"/>
    <n v="2015436"/>
    <n v="0"/>
  </r>
  <r>
    <x v="0"/>
    <x v="29"/>
    <n v="6529548"/>
    <n v="6529548"/>
    <n v="0"/>
  </r>
  <r>
    <x v="0"/>
    <x v="30"/>
    <n v="4519317"/>
    <n v="4519317"/>
    <n v="0"/>
  </r>
  <r>
    <x v="0"/>
    <x v="31"/>
    <n v="7425883"/>
    <n v="7425883"/>
    <n v="0"/>
  </r>
  <r>
    <x v="0"/>
    <x v="32"/>
    <n v="22946278"/>
    <n v="22946278"/>
    <n v="0"/>
  </r>
  <r>
    <x v="0"/>
    <x v="33"/>
    <n v="203059"/>
    <n v="203059"/>
    <n v="0"/>
  </r>
  <r>
    <x v="0"/>
    <x v="34"/>
    <n v="27000"/>
    <n v="27000"/>
    <n v="0"/>
  </r>
  <r>
    <x v="0"/>
    <x v="35"/>
    <n v="286210"/>
    <n v="286210"/>
    <n v="0"/>
  </r>
  <r>
    <x v="0"/>
    <x v="36"/>
    <n v="1037246"/>
    <n v="1037246"/>
    <n v="0"/>
  </r>
  <r>
    <x v="0"/>
    <x v="37"/>
    <n v="749148"/>
    <n v="749148"/>
    <n v="0"/>
  </r>
  <r>
    <x v="0"/>
    <x v="38"/>
    <n v="840245"/>
    <n v="840245"/>
    <n v="0"/>
  </r>
  <r>
    <x v="0"/>
    <x v="39"/>
    <n v="1268418"/>
    <n v="1268418"/>
    <n v="0"/>
  </r>
  <r>
    <x v="0"/>
    <x v="40"/>
    <n v="1076125"/>
    <n v="1076125"/>
    <n v="0"/>
  </r>
  <r>
    <x v="0"/>
    <x v="41"/>
    <n v="649167.12"/>
    <n v="649167.12"/>
    <n v="0"/>
  </r>
  <r>
    <x v="0"/>
    <x v="42"/>
    <n v="2042246.1"/>
    <n v="2042246.1"/>
    <n v="0"/>
  </r>
  <r>
    <x v="0"/>
    <x v="43"/>
    <n v="1407665"/>
    <n v="1407665"/>
    <n v="0"/>
  </r>
  <r>
    <x v="0"/>
    <x v="44"/>
    <n v="1213167"/>
    <n v="1213167"/>
    <n v="0"/>
  </r>
  <r>
    <x v="0"/>
    <x v="45"/>
    <n v="2209273"/>
    <n v="2209273"/>
    <n v="0"/>
  </r>
  <r>
    <x v="0"/>
    <x v="46"/>
    <n v="1297680"/>
    <n v="1297680"/>
    <n v="0"/>
  </r>
  <r>
    <x v="0"/>
    <x v="47"/>
    <n v="1321235"/>
    <n v="1321235"/>
    <n v="0"/>
  </r>
  <r>
    <x v="0"/>
    <x v="48"/>
    <n v="3461916"/>
    <n v="3461916"/>
    <n v="0"/>
  </r>
  <r>
    <x v="0"/>
    <x v="49"/>
    <n v="2103226"/>
    <n v="2103226"/>
    <n v="0"/>
  </r>
  <r>
    <x v="0"/>
    <x v="50"/>
    <n v="1684656"/>
    <n v="1684656"/>
    <n v="0"/>
  </r>
  <r>
    <x v="0"/>
    <x v="51"/>
    <n v="3921072.1"/>
    <n v="3921072.1"/>
    <n v="0"/>
  </r>
  <r>
    <x v="0"/>
    <x v="52"/>
    <n v="3357823"/>
    <n v="3357823"/>
    <n v="0"/>
  </r>
  <r>
    <x v="0"/>
    <x v="53"/>
    <n v="2584170"/>
    <n v="2584170"/>
    <n v="0"/>
  </r>
  <r>
    <x v="0"/>
    <x v="54"/>
    <n v="3978776"/>
    <n v="3978776"/>
    <n v="0"/>
  </r>
  <r>
    <x v="0"/>
    <x v="55"/>
    <n v="15012236"/>
    <n v="15012236"/>
    <n v="0"/>
  </r>
  <r>
    <x v="0"/>
    <x v="56"/>
    <n v="13353707"/>
    <n v="13353707"/>
    <n v="0"/>
  </r>
  <r>
    <x v="0"/>
    <x v="57"/>
    <n v="905071"/>
    <n v="905071"/>
    <n v="0"/>
  </r>
  <r>
    <x v="0"/>
    <x v="58"/>
    <n v="1068026"/>
    <n v="1068026"/>
    <n v="0"/>
  </r>
  <r>
    <x v="0"/>
    <x v="59"/>
    <n v="1233826"/>
    <n v="1233826"/>
    <n v="0"/>
  </r>
  <r>
    <x v="0"/>
    <x v="60"/>
    <n v="1910350"/>
    <n v="1910350"/>
    <n v="0"/>
  </r>
  <r>
    <x v="0"/>
    <x v="61"/>
    <n v="1411140"/>
    <n v="1411140"/>
    <n v="0"/>
  </r>
  <r>
    <x v="0"/>
    <x v="62"/>
    <n v="316920"/>
    <n v="316920"/>
    <n v="0"/>
  </r>
  <r>
    <x v="0"/>
    <x v="63"/>
    <n v="1038489"/>
    <n v="1038489"/>
    <n v="0"/>
  </r>
  <r>
    <x v="0"/>
    <x v="64"/>
    <n v="3469136.1"/>
    <n v="3469136.1"/>
    <n v="0"/>
  </r>
  <r>
    <x v="0"/>
    <x v="65"/>
    <n v="1266873"/>
    <n v="1266873"/>
    <n v="0"/>
  </r>
  <r>
    <x v="0"/>
    <x v="66"/>
    <n v="1290199"/>
    <n v="1290199"/>
    <n v="0"/>
  </r>
  <r>
    <x v="0"/>
    <x v="67"/>
    <n v="1946470"/>
    <n v="1946470"/>
    <n v="0"/>
  </r>
  <r>
    <x v="0"/>
    <x v="68"/>
    <n v="1610702.5"/>
    <n v="1610702.5"/>
    <n v="0"/>
  </r>
  <r>
    <x v="0"/>
    <x v="69"/>
    <n v="1259240"/>
    <n v="1259240"/>
    <n v="0"/>
  </r>
  <r>
    <x v="0"/>
    <x v="70"/>
    <n v="3212472"/>
    <n v="3212472"/>
    <n v="0"/>
  </r>
  <r>
    <x v="0"/>
    <x v="71"/>
    <n v="2043571"/>
    <n v="2043571"/>
    <n v="0"/>
  </r>
  <r>
    <x v="0"/>
    <x v="72"/>
    <n v="1285158"/>
    <n v="1285158"/>
    <n v="0"/>
  </r>
  <r>
    <x v="0"/>
    <x v="73"/>
    <n v="2507784.7799999998"/>
    <n v="2507784.7799999998"/>
    <n v="0"/>
  </r>
  <r>
    <x v="0"/>
    <x v="74"/>
    <n v="2000388"/>
    <n v="2000388"/>
    <n v="0"/>
  </r>
  <r>
    <x v="0"/>
    <x v="75"/>
    <n v="1348750"/>
    <n v="1348750"/>
    <n v="0"/>
  </r>
  <r>
    <x v="0"/>
    <x v="76"/>
    <n v="4077804"/>
    <n v="4077804"/>
    <n v="0"/>
  </r>
  <r>
    <x v="0"/>
    <x v="77"/>
    <n v="1845342"/>
    <n v="1845342"/>
    <n v="0"/>
  </r>
  <r>
    <x v="0"/>
    <x v="78"/>
    <n v="3031850.14"/>
    <n v="3031850.14"/>
    <n v="0"/>
  </r>
  <r>
    <x v="0"/>
    <x v="79"/>
    <n v="3579593.1"/>
    <n v="3579593.1"/>
    <n v="0"/>
  </r>
  <r>
    <x v="0"/>
    <x v="80"/>
    <n v="4090944"/>
    <n v="4090944"/>
    <n v="0"/>
  </r>
  <r>
    <x v="0"/>
    <x v="81"/>
    <n v="1271854"/>
    <n v="1271854"/>
    <n v="0"/>
  </r>
  <r>
    <x v="0"/>
    <x v="82"/>
    <n v="4052516"/>
    <n v="4052516"/>
    <n v="0"/>
  </r>
  <r>
    <x v="0"/>
    <x v="83"/>
    <n v="360500"/>
    <n v="360500"/>
    <n v="0"/>
  </r>
  <r>
    <x v="0"/>
    <x v="84"/>
    <n v="718086"/>
    <n v="718086"/>
    <n v="0"/>
  </r>
  <r>
    <x v="0"/>
    <x v="85"/>
    <n v="684714"/>
    <n v="684714"/>
    <n v="0"/>
  </r>
  <r>
    <x v="0"/>
    <x v="86"/>
    <n v="129513"/>
    <n v="129513"/>
    <n v="0"/>
  </r>
  <r>
    <x v="0"/>
    <x v="87"/>
    <n v="340594"/>
    <n v="340594"/>
    <n v="0"/>
  </r>
  <r>
    <x v="0"/>
    <x v="88"/>
    <n v="1803369"/>
    <n v="1803369"/>
    <n v="0"/>
  </r>
  <r>
    <x v="0"/>
    <x v="89"/>
    <n v="952358"/>
    <n v="952358"/>
    <n v="0"/>
  </r>
  <r>
    <x v="0"/>
    <x v="90"/>
    <n v="962192"/>
    <n v="962192"/>
    <n v="0"/>
  </r>
  <r>
    <x v="0"/>
    <x v="91"/>
    <n v="1537784"/>
    <n v="1537784"/>
    <n v="0"/>
  </r>
  <r>
    <x v="0"/>
    <x v="92"/>
    <n v="1624897"/>
    <n v="1624897"/>
    <n v="0"/>
  </r>
  <r>
    <x v="0"/>
    <x v="93"/>
    <n v="1830734"/>
    <n v="1830734"/>
    <n v="0"/>
  </r>
  <r>
    <x v="0"/>
    <x v="94"/>
    <n v="2456841"/>
    <n v="2456841"/>
    <n v="0"/>
  </r>
  <r>
    <x v="0"/>
    <x v="95"/>
    <n v="1688206"/>
    <n v="1688206"/>
    <n v="0"/>
  </r>
  <r>
    <x v="0"/>
    <x v="96"/>
    <n v="1181270"/>
    <n v="1181270"/>
    <n v="0"/>
  </r>
  <r>
    <x v="0"/>
    <x v="97"/>
    <n v="2248927"/>
    <n v="2248927"/>
    <n v="0"/>
  </r>
  <r>
    <x v="0"/>
    <x v="98"/>
    <n v="1755324"/>
    <n v="1755324"/>
    <n v="0"/>
  </r>
  <r>
    <x v="0"/>
    <x v="99"/>
    <n v="744654"/>
    <n v="744654"/>
    <n v="0"/>
  </r>
  <r>
    <x v="0"/>
    <x v="100"/>
    <n v="4035800"/>
    <n v="4035800"/>
    <n v="0"/>
  </r>
  <r>
    <x v="0"/>
    <x v="101"/>
    <n v="2046357"/>
    <n v="2046357"/>
    <n v="0"/>
  </r>
  <r>
    <x v="0"/>
    <x v="102"/>
    <n v="2080006"/>
    <n v="2080006"/>
    <n v="0"/>
  </r>
  <r>
    <x v="0"/>
    <x v="103"/>
    <n v="2297028"/>
    <n v="2297028"/>
    <n v="0"/>
  </r>
  <r>
    <x v="0"/>
    <x v="104"/>
    <n v="1244450"/>
    <n v="1244450"/>
    <n v="0"/>
  </r>
  <r>
    <x v="0"/>
    <x v="105"/>
    <n v="3070633"/>
    <n v="3070633"/>
    <n v="0"/>
  </r>
  <r>
    <x v="0"/>
    <x v="106"/>
    <n v="6597622"/>
    <n v="6597622"/>
    <n v="0"/>
  </r>
  <r>
    <x v="0"/>
    <x v="107"/>
    <n v="4158207"/>
    <n v="4158207"/>
    <n v="0"/>
  </r>
  <r>
    <x v="0"/>
    <x v="108"/>
    <n v="5481705"/>
    <n v="5481705"/>
    <n v="0"/>
  </r>
  <r>
    <x v="0"/>
    <x v="109"/>
    <n v="19769892"/>
    <n v="19769892"/>
    <n v="0"/>
  </r>
  <r>
    <x v="0"/>
    <x v="110"/>
    <n v="112000"/>
    <n v="112000"/>
    <n v="0"/>
  </r>
  <r>
    <x v="0"/>
    <x v="111"/>
    <n v="302785"/>
    <n v="302785"/>
    <n v="0"/>
  </r>
  <r>
    <x v="0"/>
    <x v="112"/>
    <n v="1282647"/>
    <n v="1282647"/>
    <n v="0"/>
  </r>
  <r>
    <x v="0"/>
    <x v="113"/>
    <n v="757880"/>
    <n v="757880"/>
    <n v="0"/>
  </r>
  <r>
    <x v="0"/>
    <x v="114"/>
    <n v="1074046"/>
    <n v="1074046"/>
    <n v="0"/>
  </r>
  <r>
    <x v="0"/>
    <x v="115"/>
    <n v="947418.1"/>
    <n v="947418.1"/>
    <n v="0"/>
  </r>
  <r>
    <x v="0"/>
    <x v="116"/>
    <n v="1746020"/>
    <n v="1746020"/>
    <n v="0"/>
  </r>
  <r>
    <x v="0"/>
    <x v="117"/>
    <n v="794969"/>
    <n v="794969"/>
    <n v="0"/>
  </r>
  <r>
    <x v="0"/>
    <x v="118"/>
    <n v="3021979.79"/>
    <n v="3021979.79"/>
    <n v="0"/>
  </r>
  <r>
    <x v="0"/>
    <x v="119"/>
    <n v="1635793"/>
    <n v="1635793"/>
    <n v="0"/>
  </r>
  <r>
    <x v="0"/>
    <x v="120"/>
    <n v="1534876"/>
    <n v="1534876"/>
    <n v="0"/>
  </r>
  <r>
    <x v="0"/>
    <x v="121"/>
    <n v="2469970.1"/>
    <n v="2469970.1"/>
    <n v="0"/>
  </r>
  <r>
    <x v="0"/>
    <x v="122"/>
    <n v="1630336"/>
    <n v="1630336"/>
    <n v="0"/>
  </r>
  <r>
    <x v="0"/>
    <x v="123"/>
    <n v="967974"/>
    <n v="967974"/>
    <n v="0"/>
  </r>
  <r>
    <x v="0"/>
    <x v="124"/>
    <n v="3508028"/>
    <n v="3508028"/>
    <n v="0"/>
  </r>
  <r>
    <x v="0"/>
    <x v="125"/>
    <n v="1537061"/>
    <n v="1537061"/>
    <n v="0"/>
  </r>
  <r>
    <x v="0"/>
    <x v="126"/>
    <n v="1634503"/>
    <n v="1634503"/>
    <n v="0"/>
  </r>
  <r>
    <x v="0"/>
    <x v="127"/>
    <n v="2500957"/>
    <n v="2500957"/>
    <n v="0"/>
  </r>
  <r>
    <x v="0"/>
    <x v="128"/>
    <n v="1779526"/>
    <n v="1779526"/>
    <n v="0"/>
  </r>
  <r>
    <x v="0"/>
    <x v="129"/>
    <n v="2254699"/>
    <n v="2254699"/>
    <n v="0"/>
  </r>
  <r>
    <x v="0"/>
    <x v="130"/>
    <n v="3781223"/>
    <n v="3781223"/>
    <n v="0"/>
  </r>
  <r>
    <x v="0"/>
    <x v="131"/>
    <n v="2937525"/>
    <n v="2937525"/>
    <n v="0"/>
  </r>
  <r>
    <x v="0"/>
    <x v="132"/>
    <n v="3794263.68"/>
    <n v="3794263.68"/>
    <n v="0"/>
  </r>
  <r>
    <x v="0"/>
    <x v="133"/>
    <n v="8018197"/>
    <n v="8018197"/>
    <n v="0"/>
  </r>
  <r>
    <x v="0"/>
    <x v="134"/>
    <n v="4906942"/>
    <n v="4906942"/>
    <n v="0"/>
  </r>
  <r>
    <x v="0"/>
    <x v="135"/>
    <n v="4457630"/>
    <n v="4457630"/>
    <n v="0"/>
  </r>
  <r>
    <x v="0"/>
    <x v="136"/>
    <n v="24765071.109999999"/>
    <n v="24765071.109999999"/>
    <n v="0"/>
  </r>
  <r>
    <x v="0"/>
    <x v="137"/>
    <n v="257832"/>
    <n v="257832"/>
    <n v="0"/>
  </r>
  <r>
    <x v="0"/>
    <x v="138"/>
    <n v="351790"/>
    <n v="351790"/>
    <n v="0"/>
  </r>
  <r>
    <x v="0"/>
    <x v="139"/>
    <n v="578798"/>
    <n v="578798"/>
    <n v="0"/>
  </r>
  <r>
    <x v="0"/>
    <x v="140"/>
    <n v="1027559"/>
    <n v="1027559"/>
    <n v="0"/>
  </r>
  <r>
    <x v="0"/>
    <x v="141"/>
    <n v="626388"/>
    <n v="626388"/>
    <n v="0"/>
  </r>
  <r>
    <x v="0"/>
    <x v="142"/>
    <n v="390300"/>
    <n v="390300"/>
    <n v="0"/>
  </r>
  <r>
    <x v="0"/>
    <x v="143"/>
    <n v="773875"/>
    <n v="773875"/>
    <n v="0"/>
  </r>
  <r>
    <x v="0"/>
    <x v="144"/>
    <n v="2111357.1"/>
    <n v="2111357.1"/>
    <n v="0"/>
  </r>
  <r>
    <x v="0"/>
    <x v="145"/>
    <n v="1346902"/>
    <n v="1346902"/>
    <n v="0"/>
  </r>
  <r>
    <x v="0"/>
    <x v="146"/>
    <n v="1068032"/>
    <n v="1068032"/>
    <n v="0"/>
  </r>
  <r>
    <x v="0"/>
    <x v="147"/>
    <n v="2345627"/>
    <n v="2345627"/>
    <n v="0"/>
  </r>
  <r>
    <x v="0"/>
    <x v="148"/>
    <n v="1325275"/>
    <n v="1325275"/>
    <n v="0"/>
  </r>
  <r>
    <x v="0"/>
    <x v="149"/>
    <n v="1268698"/>
    <n v="1268698"/>
    <n v="0"/>
  </r>
  <r>
    <x v="0"/>
    <x v="150"/>
    <n v="2921256"/>
    <n v="2921256"/>
    <n v="0"/>
  </r>
  <r>
    <x v="0"/>
    <x v="151"/>
    <n v="1522938"/>
    <n v="1522938"/>
    <n v="0"/>
  </r>
  <r>
    <x v="0"/>
    <x v="152"/>
    <n v="1417062"/>
    <n v="1417062"/>
    <n v="0"/>
  </r>
  <r>
    <x v="0"/>
    <x v="153"/>
    <n v="2465380.1"/>
    <n v="2465380.1"/>
    <n v="0"/>
  </r>
  <r>
    <x v="0"/>
    <x v="154"/>
    <n v="1702839"/>
    <n v="1702839"/>
    <n v="0"/>
  </r>
  <r>
    <x v="0"/>
    <x v="155"/>
    <n v="2051149"/>
    <n v="2051149"/>
    <n v="0"/>
  </r>
  <r>
    <x v="0"/>
    <x v="156"/>
    <n v="2769991"/>
    <n v="2769991"/>
    <n v="0"/>
  </r>
  <r>
    <x v="0"/>
    <x v="157"/>
    <n v="2116426"/>
    <n v="2116426"/>
    <n v="0"/>
  </r>
  <r>
    <x v="0"/>
    <x v="158"/>
    <n v="1258322"/>
    <n v="1258322"/>
    <n v="0"/>
  </r>
  <r>
    <x v="0"/>
    <x v="159"/>
    <n v="4069654"/>
    <n v="4069654"/>
    <n v="0"/>
  </r>
  <r>
    <x v="0"/>
    <x v="160"/>
    <n v="2900750"/>
    <n v="2900750"/>
    <n v="0"/>
  </r>
  <r>
    <x v="0"/>
    <x v="161"/>
    <n v="1852484"/>
    <n v="1852484"/>
    <n v="0"/>
  </r>
  <r>
    <x v="0"/>
    <x v="162"/>
    <n v="4214507"/>
    <n v="4214507"/>
    <n v="0"/>
  </r>
  <r>
    <x v="0"/>
    <x v="163"/>
    <n v="8403619.0999999996"/>
    <n v="8403619.0999999996"/>
    <n v="0"/>
  </r>
  <r>
    <x v="0"/>
    <x v="164"/>
    <n v="6091758"/>
    <n v="6091758"/>
    <n v="0"/>
  </r>
  <r>
    <x v="0"/>
    <x v="165"/>
    <n v="23863574"/>
    <n v="23863574"/>
    <n v="0"/>
  </r>
  <r>
    <x v="0"/>
    <x v="166"/>
    <n v="364700"/>
    <n v="364700"/>
    <n v="0"/>
  </r>
  <r>
    <x v="0"/>
    <x v="167"/>
    <n v="523565"/>
    <n v="523565"/>
    <n v="0"/>
  </r>
  <r>
    <x v="0"/>
    <x v="168"/>
    <n v="359101"/>
    <n v="359101"/>
    <n v="0"/>
  </r>
  <r>
    <x v="0"/>
    <x v="169"/>
    <n v="455830"/>
    <n v="455830"/>
    <n v="0"/>
  </r>
  <r>
    <x v="0"/>
    <x v="170"/>
    <n v="1664509"/>
    <n v="1664509"/>
    <n v="0"/>
  </r>
  <r>
    <x v="0"/>
    <x v="171"/>
    <n v="987884"/>
    <n v="987884"/>
    <n v="0"/>
  </r>
  <r>
    <x v="0"/>
    <x v="172"/>
    <n v="1086395"/>
    <n v="1086395"/>
    <n v="0"/>
  </r>
  <r>
    <x v="0"/>
    <x v="173"/>
    <n v="1713754"/>
    <n v="1713754"/>
    <n v="0"/>
  </r>
  <r>
    <x v="0"/>
    <x v="174"/>
    <n v="1422538"/>
    <n v="1422538"/>
    <n v="0"/>
  </r>
  <r>
    <x v="0"/>
    <x v="175"/>
    <n v="1088083"/>
    <n v="1088083"/>
    <n v="0"/>
  </r>
  <r>
    <x v="0"/>
    <x v="176"/>
    <n v="2524382"/>
    <n v="2524382"/>
    <n v="0"/>
  </r>
  <r>
    <x v="0"/>
    <x v="177"/>
    <n v="1537381"/>
    <n v="1537381"/>
    <n v="0"/>
  </r>
  <r>
    <x v="0"/>
    <x v="178"/>
    <n v="1431499"/>
    <n v="1431499"/>
    <n v="0"/>
  </r>
  <r>
    <x v="0"/>
    <x v="179"/>
    <n v="2342088.2400000002"/>
    <n v="2342088.2400000002"/>
    <n v="0"/>
  </r>
  <r>
    <x v="0"/>
    <x v="180"/>
    <n v="1530299"/>
    <n v="1530299"/>
    <n v="0"/>
  </r>
  <r>
    <x v="0"/>
    <x v="181"/>
    <n v="1289695"/>
    <n v="1289695"/>
    <n v="0"/>
  </r>
  <r>
    <x v="0"/>
    <x v="182"/>
    <n v="2513775"/>
    <n v="2513775"/>
    <n v="0"/>
  </r>
  <r>
    <x v="0"/>
    <x v="183"/>
    <n v="1658481"/>
    <n v="1658481"/>
    <n v="0"/>
  </r>
  <r>
    <x v="0"/>
    <x v="184"/>
    <n v="1780782"/>
    <n v="1780782"/>
    <n v="0"/>
  </r>
  <r>
    <x v="0"/>
    <x v="185"/>
    <n v="2565652.63"/>
    <n v="2565652.63"/>
    <n v="0"/>
  </r>
  <r>
    <x v="0"/>
    <x v="186"/>
    <n v="2119709"/>
    <n v="2119709"/>
    <n v="0"/>
  </r>
  <r>
    <x v="0"/>
    <x v="187"/>
    <n v="2341020"/>
    <n v="2341020"/>
    <n v="0"/>
  </r>
  <r>
    <x v="0"/>
    <x v="188"/>
    <n v="5502453"/>
    <n v="5502453"/>
    <n v="0"/>
  </r>
  <r>
    <x v="0"/>
    <x v="189"/>
    <n v="3109987"/>
    <n v="3109987"/>
    <n v="0"/>
  </r>
  <r>
    <x v="0"/>
    <x v="190"/>
    <n v="5174288"/>
    <n v="5174288"/>
    <n v="0"/>
  </r>
  <r>
    <x v="0"/>
    <x v="191"/>
    <n v="7706836.0999999996"/>
    <n v="7706836.0999999996"/>
    <n v="0"/>
  </r>
  <r>
    <x v="0"/>
    <x v="192"/>
    <n v="27997707.66"/>
    <n v="27997707.66"/>
    <n v="0"/>
  </r>
  <r>
    <x v="0"/>
    <x v="193"/>
    <n v="83000"/>
    <n v="83000"/>
    <n v="0"/>
  </r>
  <r>
    <x v="0"/>
    <x v="194"/>
    <n v="227800"/>
    <n v="227800"/>
    <n v="0"/>
  </r>
  <r>
    <x v="0"/>
    <x v="195"/>
    <n v="807031"/>
    <n v="807031"/>
    <n v="0"/>
  </r>
  <r>
    <x v="0"/>
    <x v="196"/>
    <n v="795268"/>
    <n v="795268"/>
    <n v="0"/>
  </r>
  <r>
    <x v="0"/>
    <x v="197"/>
    <n v="766446"/>
    <n v="766446"/>
    <n v="0"/>
  </r>
  <r>
    <x v="0"/>
    <x v="198"/>
    <n v="1149483"/>
    <n v="1149483"/>
    <n v="0"/>
  </r>
  <r>
    <x v="0"/>
    <x v="199"/>
    <n v="1116001"/>
    <n v="1116001"/>
    <n v="0"/>
  </r>
  <r>
    <x v="0"/>
    <x v="200"/>
    <n v="954642"/>
    <n v="954642"/>
    <n v="0"/>
  </r>
  <r>
    <x v="0"/>
    <x v="201"/>
    <n v="1920607"/>
    <n v="1920607"/>
    <n v="0"/>
  </r>
  <r>
    <x v="0"/>
    <x v="202"/>
    <n v="1150123"/>
    <n v="1150123"/>
    <n v="0"/>
  </r>
  <r>
    <x v="0"/>
    <x v="203"/>
    <n v="1276228"/>
    <n v="1276228"/>
    <n v="0"/>
  </r>
  <r>
    <x v="0"/>
    <x v="204"/>
    <n v="1741995"/>
    <n v="1741995"/>
    <n v="0"/>
  </r>
  <r>
    <x v="0"/>
    <x v="205"/>
    <n v="1724217.42"/>
    <n v="1724217.42"/>
    <n v="0"/>
  </r>
  <r>
    <x v="0"/>
    <x v="206"/>
    <n v="1198934"/>
    <n v="1198934"/>
    <n v="0"/>
  </r>
  <r>
    <x v="0"/>
    <x v="207"/>
    <n v="2621076"/>
    <n v="2621076"/>
    <n v="0"/>
  </r>
  <r>
    <x v="0"/>
    <x v="208"/>
    <n v="1315021"/>
    <n v="1315021"/>
    <n v="0"/>
  </r>
  <r>
    <x v="0"/>
    <x v="209"/>
    <n v="1438091"/>
    <n v="1438091"/>
    <n v="0"/>
  </r>
  <r>
    <x v="0"/>
    <x v="210"/>
    <n v="2526405.1"/>
    <n v="2526405.1"/>
    <n v="0"/>
  </r>
  <r>
    <x v="0"/>
    <x v="211"/>
    <n v="1716464"/>
    <n v="1716464"/>
    <n v="0"/>
  </r>
  <r>
    <x v="0"/>
    <x v="212"/>
    <n v="2048001"/>
    <n v="2048001"/>
    <n v="0"/>
  </r>
  <r>
    <x v="0"/>
    <x v="213"/>
    <n v="3290180.1"/>
    <n v="3290180.1"/>
    <n v="0"/>
  </r>
  <r>
    <x v="0"/>
    <x v="214"/>
    <n v="2319950"/>
    <n v="2319950"/>
    <n v="0"/>
  </r>
  <r>
    <x v="0"/>
    <x v="215"/>
    <n v="3251364"/>
    <n v="3251364"/>
    <n v="0"/>
  </r>
  <r>
    <x v="0"/>
    <x v="216"/>
    <n v="5134607"/>
    <n v="5134607"/>
    <n v="0"/>
  </r>
  <r>
    <x v="0"/>
    <x v="217"/>
    <n v="5922859"/>
    <n v="5922859"/>
    <n v="0"/>
  </r>
  <r>
    <x v="0"/>
    <x v="218"/>
    <n v="4302674.41"/>
    <n v="4302674.41"/>
    <n v="0"/>
  </r>
  <r>
    <x v="0"/>
    <x v="219"/>
    <n v="5465530"/>
    <n v="5465530"/>
    <n v="0"/>
  </r>
  <r>
    <x v="0"/>
    <x v="220"/>
    <n v="18678433"/>
    <n v="18678433"/>
    <n v="0"/>
  </r>
  <r>
    <x v="0"/>
    <x v="221"/>
    <n v="368910"/>
    <n v="368910"/>
    <n v="0"/>
  </r>
  <r>
    <x v="0"/>
    <x v="222"/>
    <n v="727127"/>
    <n v="727127"/>
    <n v="0"/>
  </r>
  <r>
    <x v="0"/>
    <x v="223"/>
    <n v="860999"/>
    <n v="860999"/>
    <n v="0"/>
  </r>
  <r>
    <x v="0"/>
    <x v="224"/>
    <n v="1215699"/>
    <n v="1215699"/>
    <n v="0"/>
  </r>
  <r>
    <x v="0"/>
    <x v="225"/>
    <n v="311932"/>
    <n v="311932"/>
    <n v="0"/>
  </r>
  <r>
    <x v="0"/>
    <x v="226"/>
    <n v="685520"/>
    <n v="685520"/>
    <n v="0"/>
  </r>
  <r>
    <x v="0"/>
    <x v="227"/>
    <n v="275050"/>
    <n v="275050"/>
    <n v="0"/>
  </r>
  <r>
    <x v="0"/>
    <x v="228"/>
    <n v="1019668"/>
    <n v="1019668"/>
    <n v="0"/>
  </r>
  <r>
    <x v="0"/>
    <x v="229"/>
    <n v="1373274"/>
    <n v="1373274"/>
    <n v="0"/>
  </r>
  <r>
    <x v="0"/>
    <x v="230"/>
    <n v="1455143"/>
    <n v="1455143"/>
    <n v="0"/>
  </r>
  <r>
    <x v="0"/>
    <x v="231"/>
    <n v="1451780"/>
    <n v="1451780"/>
    <n v="0"/>
  </r>
  <r>
    <x v="0"/>
    <x v="232"/>
    <n v="1164400"/>
    <n v="1164400"/>
    <n v="0"/>
  </r>
  <r>
    <x v="0"/>
    <x v="233"/>
    <n v="2126574"/>
    <n v="2126574"/>
    <n v="0"/>
  </r>
  <r>
    <x v="0"/>
    <x v="234"/>
    <n v="1194217"/>
    <n v="1194217"/>
    <n v="0"/>
  </r>
  <r>
    <x v="0"/>
    <x v="235"/>
    <n v="1574645"/>
    <n v="1574645"/>
    <n v="0"/>
  </r>
  <r>
    <x v="0"/>
    <x v="236"/>
    <n v="1565383"/>
    <n v="1565383"/>
    <n v="0"/>
  </r>
  <r>
    <x v="0"/>
    <x v="237"/>
    <n v="1610919"/>
    <n v="1610919"/>
    <n v="0"/>
  </r>
  <r>
    <x v="0"/>
    <x v="238"/>
    <n v="1604355"/>
    <n v="1604355"/>
    <n v="0"/>
  </r>
  <r>
    <x v="0"/>
    <x v="239"/>
    <n v="2559637"/>
    <n v="2559637"/>
    <n v="0"/>
  </r>
  <r>
    <x v="0"/>
    <x v="240"/>
    <n v="2220013"/>
    <n v="2220013"/>
    <n v="0"/>
  </r>
  <r>
    <x v="0"/>
    <x v="241"/>
    <n v="1643980"/>
    <n v="1643980"/>
    <n v="0"/>
  </r>
  <r>
    <x v="0"/>
    <x v="242"/>
    <n v="2550569"/>
    <n v="2550569"/>
    <n v="0"/>
  </r>
  <r>
    <x v="0"/>
    <x v="243"/>
    <n v="2328800.1"/>
    <n v="2328800.1"/>
    <n v="0"/>
  </r>
  <r>
    <x v="0"/>
    <x v="244"/>
    <n v="2588787"/>
    <n v="2588787"/>
    <n v="0"/>
  </r>
  <r>
    <x v="0"/>
    <x v="245"/>
    <n v="5772194.0999999996"/>
    <n v="5772194.0999999996"/>
    <n v="0"/>
  </r>
  <r>
    <x v="0"/>
    <x v="246"/>
    <n v="4393312"/>
    <n v="4393312"/>
    <n v="0"/>
  </r>
  <r>
    <x v="0"/>
    <x v="247"/>
    <n v="7658028"/>
    <n v="7658028"/>
    <n v="0"/>
  </r>
  <r>
    <x v="0"/>
    <x v="248"/>
    <n v="336000"/>
    <n v="336000"/>
    <n v="0"/>
  </r>
  <r>
    <x v="0"/>
    <x v="249"/>
    <n v="526170"/>
    <n v="526170"/>
    <n v="0"/>
  </r>
  <r>
    <x v="0"/>
    <x v="250"/>
    <n v="489413"/>
    <n v="489413"/>
    <n v="0"/>
  </r>
  <r>
    <x v="0"/>
    <x v="251"/>
    <n v="1319416"/>
    <n v="1319416"/>
    <n v="0"/>
  </r>
  <r>
    <x v="0"/>
    <x v="252"/>
    <n v="1071293"/>
    <n v="1071293"/>
    <n v="0"/>
  </r>
  <r>
    <x v="0"/>
    <x v="253"/>
    <n v="885675"/>
    <n v="885675"/>
    <n v="0"/>
  </r>
  <r>
    <x v="0"/>
    <x v="254"/>
    <n v="1705130"/>
    <n v="1705130"/>
    <n v="0"/>
  </r>
  <r>
    <x v="0"/>
    <x v="255"/>
    <n v="1340096"/>
    <n v="1340096"/>
    <n v="0"/>
  </r>
  <r>
    <x v="0"/>
    <x v="256"/>
    <n v="1265482"/>
    <n v="1265482"/>
    <n v="0"/>
  </r>
  <r>
    <x v="0"/>
    <x v="257"/>
    <n v="2307858.1"/>
    <n v="2307858.1"/>
    <n v="0"/>
  </r>
  <r>
    <x v="0"/>
    <x v="258"/>
    <n v="1590669"/>
    <n v="1590669"/>
    <n v="0"/>
  </r>
  <r>
    <x v="0"/>
    <x v="259"/>
    <n v="1266657"/>
    <n v="1266657"/>
    <n v="0"/>
  </r>
  <r>
    <x v="0"/>
    <x v="260"/>
    <n v="1677286"/>
    <n v="1677286"/>
    <n v="0"/>
  </r>
  <r>
    <x v="0"/>
    <x v="261"/>
    <n v="1468364"/>
    <n v="1468364"/>
    <n v="0"/>
  </r>
  <r>
    <x v="0"/>
    <x v="262"/>
    <n v="2286968"/>
    <n v="2286968"/>
    <n v="0"/>
  </r>
  <r>
    <x v="0"/>
    <x v="263"/>
    <n v="2726246.1"/>
    <n v="2726246.1"/>
    <n v="0"/>
  </r>
  <r>
    <x v="0"/>
    <x v="264"/>
    <n v="2195602"/>
    <n v="2195602"/>
    <n v="0"/>
  </r>
  <r>
    <x v="0"/>
    <x v="265"/>
    <n v="2060090"/>
    <n v="2060090"/>
    <n v="0"/>
  </r>
  <r>
    <x v="0"/>
    <x v="266"/>
    <n v="1479095"/>
    <n v="1479095"/>
    <n v="0"/>
  </r>
  <r>
    <x v="0"/>
    <x v="267"/>
    <n v="2694226"/>
    <n v="2694226"/>
    <n v="0"/>
  </r>
  <r>
    <x v="0"/>
    <x v="268"/>
    <n v="2920430.1"/>
    <n v="2920430.1"/>
    <n v="0"/>
  </r>
  <r>
    <x v="0"/>
    <x v="269"/>
    <n v="5694291"/>
    <n v="5694291"/>
    <n v="0"/>
  </r>
  <r>
    <x v="0"/>
    <x v="270"/>
    <n v="2805809"/>
    <n v="2805809"/>
    <n v="0"/>
  </r>
  <r>
    <x v="0"/>
    <x v="271"/>
    <n v="5162929.0999999996"/>
    <n v="5162929.0999999996"/>
    <n v="0"/>
  </r>
  <r>
    <x v="0"/>
    <x v="272"/>
    <n v="8319037"/>
    <n v="8319037"/>
    <n v="0"/>
  </r>
  <r>
    <x v="0"/>
    <x v="273"/>
    <n v="25922095.440000001"/>
    <n v="25922095.440000001"/>
    <n v="0"/>
  </r>
  <r>
    <x v="0"/>
    <x v="274"/>
    <n v="72000"/>
    <n v="72000"/>
    <n v="0"/>
  </r>
  <r>
    <x v="0"/>
    <x v="275"/>
    <n v="534909"/>
    <n v="534909"/>
    <n v="0"/>
  </r>
  <r>
    <x v="0"/>
    <x v="276"/>
    <n v="715616"/>
    <n v="715616"/>
    <n v="0"/>
  </r>
  <r>
    <x v="0"/>
    <x v="277"/>
    <n v="780008.1"/>
    <n v="780008.1"/>
    <n v="0"/>
  </r>
  <r>
    <x v="0"/>
    <x v="278"/>
    <n v="883591"/>
    <n v="883591"/>
    <n v="0"/>
  </r>
  <r>
    <x v="0"/>
    <x v="279"/>
    <n v="1628852.2"/>
    <n v="1628852.2"/>
    <n v="0"/>
  </r>
  <r>
    <x v="0"/>
    <x v="280"/>
    <n v="1283360"/>
    <n v="1283360"/>
    <n v="0"/>
  </r>
  <r>
    <x v="0"/>
    <x v="281"/>
    <n v="1378468"/>
    <n v="1378468"/>
    <n v="0"/>
  </r>
  <r>
    <x v="0"/>
    <x v="282"/>
    <n v="1986935"/>
    <n v="1986935"/>
    <n v="0"/>
  </r>
  <r>
    <x v="0"/>
    <x v="283"/>
    <n v="1859791"/>
    <n v="1859791"/>
    <n v="0"/>
  </r>
  <r>
    <x v="0"/>
    <x v="284"/>
    <n v="1428356"/>
    <n v="1428356"/>
    <n v="0"/>
  </r>
  <r>
    <x v="0"/>
    <x v="285"/>
    <n v="2292262"/>
    <n v="2292262"/>
    <n v="0"/>
  </r>
  <r>
    <x v="0"/>
    <x v="286"/>
    <n v="2231647"/>
    <n v="2231647"/>
    <n v="0"/>
  </r>
  <r>
    <x v="0"/>
    <x v="287"/>
    <n v="1442538"/>
    <n v="1442538"/>
    <n v="0"/>
  </r>
  <r>
    <x v="0"/>
    <x v="288"/>
    <n v="2106620.02"/>
    <n v="2106620.02"/>
    <n v="0"/>
  </r>
  <r>
    <x v="0"/>
    <x v="289"/>
    <n v="1757513.1"/>
    <n v="1757513.1"/>
    <n v="0"/>
  </r>
  <r>
    <x v="0"/>
    <x v="290"/>
    <n v="2530065.1"/>
    <n v="2530065.1"/>
    <n v="0"/>
  </r>
  <r>
    <x v="0"/>
    <x v="291"/>
    <n v="2206821"/>
    <n v="2206821"/>
    <n v="0"/>
  </r>
  <r>
    <x v="0"/>
    <x v="292"/>
    <n v="69390"/>
    <n v="69390"/>
    <n v="0"/>
  </r>
  <r>
    <x v="0"/>
    <x v="293"/>
    <n v="2099686"/>
    <n v="2099686"/>
    <n v="0"/>
  </r>
  <r>
    <x v="0"/>
    <x v="294"/>
    <n v="2370864"/>
    <n v="2370864"/>
    <n v="0"/>
  </r>
  <r>
    <x v="0"/>
    <x v="295"/>
    <n v="2917058"/>
    <n v="2917058"/>
    <n v="0"/>
  </r>
  <r>
    <x v="0"/>
    <x v="296"/>
    <n v="6090477"/>
    <n v="6090477"/>
    <n v="0"/>
  </r>
  <r>
    <x v="0"/>
    <x v="297"/>
    <n v="4955675"/>
    <n v="4955675"/>
    <n v="0"/>
  </r>
  <r>
    <x v="0"/>
    <x v="298"/>
    <n v="2700219"/>
    <n v="2700219"/>
    <n v="0"/>
  </r>
  <r>
    <x v="0"/>
    <x v="299"/>
    <n v="5091749.1100000003"/>
    <n v="5091749.1100000003"/>
    <n v="0"/>
  </r>
  <r>
    <x v="0"/>
    <x v="300"/>
    <n v="26143291.25"/>
    <n v="26143291.25"/>
    <n v="0"/>
  </r>
  <r>
    <x v="0"/>
    <x v="301"/>
    <n v="523571"/>
    <n v="523571"/>
    <n v="0"/>
  </r>
  <r>
    <x v="0"/>
    <x v="302"/>
    <n v="610386"/>
    <n v="610386"/>
    <n v="0"/>
  </r>
  <r>
    <x v="0"/>
    <x v="303"/>
    <n v="902848"/>
    <n v="902848"/>
    <n v="0"/>
  </r>
  <r>
    <x v="0"/>
    <x v="304"/>
    <n v="977510"/>
    <n v="977510"/>
    <n v="0"/>
  </r>
  <r>
    <x v="0"/>
    <x v="305"/>
    <n v="740017"/>
    <n v="740017"/>
    <n v="0"/>
  </r>
  <r>
    <x v="0"/>
    <x v="306"/>
    <n v="911620.1"/>
    <n v="911620.1"/>
    <n v="0"/>
  </r>
  <r>
    <x v="0"/>
    <x v="307"/>
    <n v="1183683.1000000001"/>
    <n v="1183683.1000000001"/>
    <n v="0"/>
  </r>
  <r>
    <x v="0"/>
    <x v="308"/>
    <n v="1197482"/>
    <n v="1197482"/>
    <n v="0"/>
  </r>
  <r>
    <x v="0"/>
    <x v="309"/>
    <n v="382000"/>
    <n v="382000"/>
    <n v="0"/>
  </r>
  <r>
    <x v="0"/>
    <x v="310"/>
    <n v="2076435"/>
    <n v="2076435"/>
    <n v="0"/>
  </r>
  <r>
    <x v="0"/>
    <x v="311"/>
    <n v="2835289"/>
    <n v="2835289"/>
    <n v="0"/>
  </r>
  <r>
    <x v="0"/>
    <x v="312"/>
    <n v="3525216"/>
    <n v="3525216"/>
    <n v="0"/>
  </r>
  <r>
    <x v="0"/>
    <x v="313"/>
    <n v="2851002"/>
    <n v="2851002"/>
    <n v="0"/>
  </r>
  <r>
    <x v="0"/>
    <x v="314"/>
    <n v="2534005"/>
    <n v="2534005"/>
    <n v="0"/>
  </r>
  <r>
    <x v="0"/>
    <x v="315"/>
    <n v="3677199"/>
    <n v="3677199"/>
    <n v="0"/>
  </r>
  <r>
    <x v="0"/>
    <x v="316"/>
    <n v="2810623"/>
    <n v="2810623"/>
    <n v="0"/>
  </r>
  <r>
    <x v="0"/>
    <x v="317"/>
    <n v="2281360"/>
    <n v="2281360"/>
    <n v="0"/>
  </r>
  <r>
    <x v="0"/>
    <x v="318"/>
    <n v="3870047"/>
    <n v="3870047"/>
    <n v="0"/>
  </r>
  <r>
    <x v="0"/>
    <x v="319"/>
    <n v="3526052"/>
    <n v="3526052"/>
    <n v="0"/>
  </r>
  <r>
    <x v="0"/>
    <x v="320"/>
    <n v="2969413"/>
    <n v="2969413"/>
    <n v="0"/>
  </r>
  <r>
    <x v="0"/>
    <x v="321"/>
    <n v="4143086"/>
    <n v="4143086"/>
    <n v="0"/>
  </r>
  <r>
    <x v="0"/>
    <x v="322"/>
    <n v="7939323"/>
    <n v="7939323"/>
    <n v="0"/>
  </r>
  <r>
    <x v="0"/>
    <x v="323"/>
    <n v="293743"/>
    <n v="293743"/>
    <n v="0"/>
  </r>
  <r>
    <x v="0"/>
    <x v="324"/>
    <n v="845163"/>
    <n v="845163"/>
    <n v="0"/>
  </r>
  <r>
    <x v="0"/>
    <x v="325"/>
    <n v="276566"/>
    <n v="276566"/>
    <n v="0"/>
  </r>
  <r>
    <x v="0"/>
    <x v="326"/>
    <n v="723402"/>
    <n v="723402"/>
    <n v="0"/>
  </r>
  <r>
    <x v="0"/>
    <x v="327"/>
    <n v="1995028.94"/>
    <n v="1995028.94"/>
    <n v="0"/>
  </r>
  <r>
    <x v="0"/>
    <x v="328"/>
    <n v="886845"/>
    <n v="886845"/>
    <n v="0"/>
  </r>
  <r>
    <x v="0"/>
    <x v="329"/>
    <n v="929760"/>
    <n v="929760"/>
    <n v="0"/>
  </r>
  <r>
    <x v="0"/>
    <x v="330"/>
    <n v="1930145"/>
    <n v="1930145"/>
    <n v="0"/>
  </r>
  <r>
    <x v="0"/>
    <x v="331"/>
    <n v="1695781.86"/>
    <n v="1695781.86"/>
    <n v="0"/>
  </r>
  <r>
    <x v="0"/>
    <x v="332"/>
    <n v="1877717"/>
    <n v="1877717"/>
    <n v="0"/>
  </r>
  <r>
    <x v="0"/>
    <x v="333"/>
    <n v="2198204"/>
    <n v="2198204"/>
    <n v="0"/>
  </r>
  <r>
    <x v="0"/>
    <x v="334"/>
    <n v="1692564"/>
    <n v="1692564"/>
    <n v="0"/>
  </r>
  <r>
    <x v="0"/>
    <x v="335"/>
    <n v="1590225"/>
    <n v="1590225"/>
    <n v="0"/>
  </r>
  <r>
    <x v="0"/>
    <x v="336"/>
    <n v="2080784"/>
    <n v="2080784"/>
    <n v="0"/>
  </r>
  <r>
    <x v="0"/>
    <x v="337"/>
    <n v="339318"/>
    <n v="339318"/>
    <n v="0"/>
  </r>
  <r>
    <x v="0"/>
    <x v="338"/>
    <n v="1166112"/>
    <n v="1166111"/>
    <n v="1"/>
  </r>
  <r>
    <x v="0"/>
    <x v="339"/>
    <n v="3605851"/>
    <n v="3605850"/>
    <n v="1"/>
  </r>
  <r>
    <x v="0"/>
    <x v="340"/>
    <n v="18329973"/>
    <n v="18329970"/>
    <n v="3"/>
  </r>
  <r>
    <x v="0"/>
    <x v="341"/>
    <n v="24446871.25"/>
    <n v="24446867.25"/>
    <n v="4"/>
  </r>
  <r>
    <x v="0"/>
    <x v="342"/>
    <n v="8687155"/>
    <n v="8687145"/>
    <n v="10"/>
  </r>
  <r>
    <x v="0"/>
    <x v="343"/>
    <n v="27632877.010000002"/>
    <n v="27632777.010000002"/>
    <n v="100"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  <r>
    <x v="1"/>
    <x v="34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2C879-F06F-4938-92FB-FD1E24D923B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0" firstHeaderRow="0" firstDataRow="1" firstDataCol="1" rowPageCount="1" colPageCount="1"/>
  <pivotFields count="7">
    <pivotField axis="axisPage" showAll="0">
      <items count="3">
        <item x="0"/>
        <item x="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6"/>
    <field x="1"/>
  </rowFields>
  <rowItems count="17">
    <i>
      <x/>
    </i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PAID" fld="2" baseField="0" baseItem="0"/>
    <dataField name="Sum of COLLECT" fld="3" baseField="0" baseItem="0"/>
    <dataField name="Sum of DIFF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A9DE6-F364-4121-B87E-AE06B26F4864}" name="Table1" displayName="Table1" ref="A1:E550" totalsRowShown="0">
  <tableColumns count="5">
    <tableColumn id="1" xr3:uid="{D140B074-7B7C-4E2E-AD73-8E1F8ADD8E82}" name="SC"/>
    <tableColumn id="2" xr3:uid="{F92EDBDA-B65F-4F6C-A45A-6A5FF5C8DEA3}" name="RMT_DT"/>
    <tableColumn id="3" xr3:uid="{F118F308-C2F4-4B88-89AC-DC4C92385634}" name="PAID" dataDxfId="1"/>
    <tableColumn id="4" xr3:uid="{CE945259-20AD-4322-97A7-D6EB617A051C}" name="COLLECT" dataDxfId="0"/>
    <tableColumn id="5" xr3:uid="{DF93820F-B7BF-4D4B-835B-2565F4D2560E}" name="DIF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zoomScale="120" zoomScaleNormal="120" workbookViewId="0">
      <pane ySplit="1" topLeftCell="A59" activePane="bottomLeft" state="frozen"/>
      <selection pane="bottomLeft" activeCell="A8" sqref="A8"/>
    </sheetView>
  </sheetViews>
  <sheetFormatPr defaultRowHeight="12.75" x14ac:dyDescent="0.25"/>
  <cols>
    <col min="1" max="1" width="9.140625" style="43"/>
    <col min="2" max="2" width="8.85546875" style="231" customWidth="1"/>
    <col min="3" max="3" width="18.85546875" style="214" customWidth="1"/>
    <col min="4" max="4" width="20" style="214" customWidth="1"/>
    <col min="5" max="5" width="23.42578125" style="226" customWidth="1"/>
    <col min="6" max="6" width="34.85546875" style="227" customWidth="1"/>
    <col min="7" max="7" width="15.85546875" style="215" customWidth="1"/>
    <col min="8" max="8" width="15.85546875" style="227" bestFit="1" customWidth="1"/>
    <col min="9" max="9" width="51.28515625" style="227" bestFit="1" customWidth="1"/>
    <col min="10" max="14" width="14.85546875" style="214" customWidth="1"/>
    <col min="15" max="16384" width="9.140625" style="214"/>
  </cols>
  <sheetData>
    <row r="1" spans="1:10" ht="15.75" x14ac:dyDescent="0.25">
      <c r="A1" s="326" t="s">
        <v>19</v>
      </c>
      <c r="B1" s="326"/>
      <c r="C1" s="327"/>
      <c r="D1" s="327"/>
    </row>
    <row r="2" spans="1:10" ht="15.75" x14ac:dyDescent="0.2">
      <c r="A2" s="212"/>
      <c r="B2" s="212"/>
      <c r="C2" s="213"/>
      <c r="D2" s="213"/>
      <c r="F2" s="228" t="s">
        <v>123</v>
      </c>
      <c r="G2" s="229">
        <v>44941</v>
      </c>
      <c r="I2" s="222" t="s">
        <v>145</v>
      </c>
      <c r="J2" s="223" t="s">
        <v>146</v>
      </c>
    </row>
    <row r="3" spans="1:10" ht="14.25" x14ac:dyDescent="0.2">
      <c r="A3" s="52"/>
      <c r="B3" s="230"/>
      <c r="F3" s="228" t="s">
        <v>122</v>
      </c>
      <c r="G3" s="229">
        <f t="shared" ref="G3" ca="1" si="0">TODAY()</f>
        <v>45441</v>
      </c>
      <c r="I3" s="222" t="s">
        <v>147</v>
      </c>
      <c r="J3" s="223" t="s">
        <v>146</v>
      </c>
    </row>
    <row r="4" spans="1:10" ht="14.25" x14ac:dyDescent="0.2">
      <c r="C4" s="55" t="s">
        <v>8</v>
      </c>
      <c r="D4" s="55" t="s">
        <v>9</v>
      </c>
      <c r="F4" s="232" t="s">
        <v>124</v>
      </c>
      <c r="G4" s="233"/>
      <c r="I4" s="222" t="s">
        <v>148</v>
      </c>
      <c r="J4" s="223" t="s">
        <v>146</v>
      </c>
    </row>
    <row r="5" spans="1:10" ht="14.25" x14ac:dyDescent="0.2">
      <c r="A5" s="44" t="s">
        <v>20</v>
      </c>
      <c r="B5" s="56"/>
      <c r="C5" s="234">
        <v>0</v>
      </c>
      <c r="D5" s="234">
        <v>0</v>
      </c>
      <c r="E5" s="183">
        <f>C5+D5</f>
        <v>0</v>
      </c>
      <c r="F5" s="228" t="s">
        <v>125</v>
      </c>
      <c r="G5" s="235">
        <f>G2</f>
        <v>44941</v>
      </c>
      <c r="I5" s="222" t="s">
        <v>160</v>
      </c>
      <c r="J5" s="223" t="s">
        <v>146</v>
      </c>
    </row>
    <row r="6" spans="1:10" ht="14.25" x14ac:dyDescent="0.2">
      <c r="F6" s="236" t="s">
        <v>122</v>
      </c>
      <c r="G6" s="237">
        <f ca="1">G3</f>
        <v>45441</v>
      </c>
      <c r="I6" s="222" t="s">
        <v>150</v>
      </c>
      <c r="J6" s="223" t="s">
        <v>146</v>
      </c>
    </row>
    <row r="7" spans="1:10" ht="14.25" x14ac:dyDescent="0.2">
      <c r="I7" s="222" t="s">
        <v>154</v>
      </c>
      <c r="J7" s="223" t="s">
        <v>146</v>
      </c>
    </row>
    <row r="8" spans="1:10" ht="14.25" x14ac:dyDescent="0.2">
      <c r="A8" s="44" t="s">
        <v>21</v>
      </c>
      <c r="B8" s="44"/>
      <c r="D8" s="238"/>
      <c r="I8" s="222" t="s">
        <v>155</v>
      </c>
      <c r="J8" s="223" t="s">
        <v>146</v>
      </c>
    </row>
    <row r="9" spans="1:10" ht="14.25" x14ac:dyDescent="0.2">
      <c r="D9" s="238"/>
      <c r="I9" s="239"/>
      <c r="J9" s="239"/>
    </row>
    <row r="10" spans="1:10" ht="14.25" x14ac:dyDescent="0.2">
      <c r="C10" s="325" t="s">
        <v>3</v>
      </c>
      <c r="D10" s="325" t="s">
        <v>4</v>
      </c>
      <c r="E10" s="325" t="s">
        <v>5</v>
      </c>
      <c r="F10" s="240" t="s">
        <v>6</v>
      </c>
      <c r="I10" s="222" t="s">
        <v>157</v>
      </c>
      <c r="J10" s="223" t="s">
        <v>149</v>
      </c>
    </row>
    <row r="11" spans="1:10" ht="14.25" x14ac:dyDescent="0.2">
      <c r="C11" s="325"/>
      <c r="D11" s="325"/>
      <c r="E11" s="325"/>
      <c r="F11" s="240" t="s">
        <v>7</v>
      </c>
      <c r="I11" s="222" t="s">
        <v>158</v>
      </c>
      <c r="J11" s="223" t="s">
        <v>149</v>
      </c>
    </row>
    <row r="12" spans="1:10" ht="14.25" x14ac:dyDescent="0.2">
      <c r="C12" s="241"/>
      <c r="D12" s="234"/>
      <c r="E12" s="234"/>
      <c r="F12" s="242">
        <f>D12-E12</f>
        <v>0</v>
      </c>
      <c r="I12" s="222" t="s">
        <v>151</v>
      </c>
      <c r="J12" s="223" t="s">
        <v>149</v>
      </c>
    </row>
    <row r="13" spans="1:10" ht="14.25" x14ac:dyDescent="0.2">
      <c r="C13" s="241"/>
      <c r="D13" s="234"/>
      <c r="E13" s="234"/>
      <c r="F13" s="242">
        <f t="shared" ref="F13:F23" si="1">D13-E13</f>
        <v>0</v>
      </c>
      <c r="I13" s="222" t="s">
        <v>152</v>
      </c>
      <c r="J13" s="223" t="s">
        <v>149</v>
      </c>
    </row>
    <row r="14" spans="1:10" ht="14.25" x14ac:dyDescent="0.2">
      <c r="C14" s="241"/>
      <c r="D14" s="234"/>
      <c r="E14" s="234"/>
      <c r="F14" s="242">
        <f t="shared" si="1"/>
        <v>0</v>
      </c>
      <c r="I14" s="222" t="s">
        <v>153</v>
      </c>
      <c r="J14" s="223" t="s">
        <v>149</v>
      </c>
    </row>
    <row r="15" spans="1:10" ht="14.25" x14ac:dyDescent="0.2">
      <c r="C15" s="241"/>
      <c r="D15" s="234"/>
      <c r="E15" s="234"/>
      <c r="F15" s="242">
        <f t="shared" si="1"/>
        <v>0</v>
      </c>
      <c r="I15" s="222" t="s">
        <v>159</v>
      </c>
      <c r="J15" s="223" t="s">
        <v>149</v>
      </c>
    </row>
    <row r="16" spans="1:10" x14ac:dyDescent="0.25">
      <c r="C16" s="241"/>
      <c r="D16" s="234"/>
      <c r="E16" s="234"/>
      <c r="F16" s="242">
        <f t="shared" si="1"/>
        <v>0</v>
      </c>
    </row>
    <row r="17" spans="1:7" x14ac:dyDescent="0.25">
      <c r="C17" s="241"/>
      <c r="D17" s="234"/>
      <c r="E17" s="234"/>
      <c r="F17" s="242">
        <f t="shared" si="1"/>
        <v>0</v>
      </c>
    </row>
    <row r="18" spans="1:7" x14ac:dyDescent="0.25">
      <c r="C18" s="241"/>
      <c r="D18" s="234"/>
      <c r="E18" s="234"/>
      <c r="F18" s="242">
        <f t="shared" si="1"/>
        <v>0</v>
      </c>
    </row>
    <row r="19" spans="1:7" x14ac:dyDescent="0.25">
      <c r="C19" s="241"/>
      <c r="D19" s="234"/>
      <c r="E19" s="234"/>
      <c r="F19" s="242">
        <f t="shared" si="1"/>
        <v>0</v>
      </c>
    </row>
    <row r="20" spans="1:7" x14ac:dyDescent="0.25">
      <c r="C20" s="241"/>
      <c r="D20" s="234"/>
      <c r="E20" s="234"/>
      <c r="F20" s="242">
        <f t="shared" si="1"/>
        <v>0</v>
      </c>
    </row>
    <row r="21" spans="1:7" x14ac:dyDescent="0.25">
      <c r="C21" s="241"/>
      <c r="D21" s="234"/>
      <c r="E21" s="234"/>
      <c r="F21" s="242">
        <f t="shared" si="1"/>
        <v>0</v>
      </c>
    </row>
    <row r="22" spans="1:7" x14ac:dyDescent="0.25">
      <c r="C22" s="241"/>
      <c r="D22" s="234"/>
      <c r="E22" s="234"/>
      <c r="F22" s="242">
        <f t="shared" si="1"/>
        <v>0</v>
      </c>
    </row>
    <row r="23" spans="1:7" x14ac:dyDescent="0.25">
      <c r="C23" s="241"/>
      <c r="D23" s="234"/>
      <c r="E23" s="234"/>
      <c r="F23" s="242">
        <f t="shared" si="1"/>
        <v>0</v>
      </c>
    </row>
    <row r="24" spans="1:7" x14ac:dyDescent="0.25">
      <c r="C24" s="231"/>
      <c r="D24" s="231"/>
      <c r="E24" s="231"/>
      <c r="F24" s="231"/>
    </row>
    <row r="25" spans="1:7" x14ac:dyDescent="0.25">
      <c r="E25" s="214"/>
      <c r="F25" s="214"/>
      <c r="G25" s="243"/>
    </row>
    <row r="26" spans="1:7" x14ac:dyDescent="0.25">
      <c r="A26" s="45" t="s">
        <v>26</v>
      </c>
      <c r="B26" s="244"/>
      <c r="D26" s="227"/>
      <c r="E26" s="214"/>
      <c r="F26" s="214"/>
      <c r="G26" s="243"/>
    </row>
    <row r="27" spans="1:7" x14ac:dyDescent="0.25">
      <c r="C27" s="227" t="s">
        <v>53</v>
      </c>
      <c r="D27" s="227"/>
      <c r="E27" s="214"/>
      <c r="F27" s="214"/>
      <c r="G27" s="243"/>
    </row>
    <row r="28" spans="1:7" x14ac:dyDescent="0.25">
      <c r="C28" s="245"/>
      <c r="D28" s="234">
        <v>0</v>
      </c>
      <c r="E28" s="234">
        <v>0</v>
      </c>
      <c r="F28" s="214"/>
      <c r="G28" s="243"/>
    </row>
    <row r="29" spans="1:7" x14ac:dyDescent="0.25">
      <c r="B29" s="214"/>
      <c r="C29" s="245"/>
      <c r="D29" s="234">
        <v>0</v>
      </c>
      <c r="E29" s="234">
        <v>0</v>
      </c>
      <c r="F29" s="214"/>
    </row>
    <row r="30" spans="1:7" x14ac:dyDescent="0.25">
      <c r="B30" s="214"/>
      <c r="C30" s="245"/>
      <c r="D30" s="234">
        <v>0</v>
      </c>
      <c r="E30" s="234">
        <v>0</v>
      </c>
      <c r="F30" s="214"/>
    </row>
    <row r="31" spans="1:7" x14ac:dyDescent="0.25">
      <c r="A31" s="214"/>
      <c r="B31" s="214"/>
      <c r="C31" s="245"/>
      <c r="D31" s="234">
        <v>0</v>
      </c>
      <c r="E31" s="234">
        <v>0</v>
      </c>
      <c r="F31" s="214"/>
    </row>
    <row r="32" spans="1:7" x14ac:dyDescent="0.25">
      <c r="B32" s="214"/>
      <c r="C32" s="245"/>
      <c r="D32" s="234">
        <v>0</v>
      </c>
      <c r="E32" s="234">
        <v>0</v>
      </c>
      <c r="F32" s="214"/>
    </row>
    <row r="33" spans="1:10" x14ac:dyDescent="0.25">
      <c r="B33" s="214"/>
      <c r="C33" s="245"/>
      <c r="D33" s="234">
        <v>0</v>
      </c>
      <c r="E33" s="234">
        <v>0</v>
      </c>
      <c r="F33" s="214"/>
      <c r="H33" s="246"/>
      <c r="I33" s="246"/>
      <c r="J33" s="247"/>
    </row>
    <row r="34" spans="1:10" x14ac:dyDescent="0.25">
      <c r="B34" s="214"/>
      <c r="C34" s="245"/>
      <c r="D34" s="234">
        <v>0</v>
      </c>
      <c r="E34" s="234">
        <v>0</v>
      </c>
      <c r="F34" s="214"/>
      <c r="H34" s="248"/>
      <c r="I34" s="246"/>
      <c r="J34" s="247"/>
    </row>
    <row r="35" spans="1:10" x14ac:dyDescent="0.25">
      <c r="B35" s="214"/>
      <c r="C35" s="245"/>
      <c r="D35" s="234">
        <v>0</v>
      </c>
      <c r="E35" s="234">
        <v>0</v>
      </c>
      <c r="F35" s="214"/>
      <c r="H35" s="246"/>
      <c r="I35" s="249"/>
      <c r="J35" s="247"/>
    </row>
    <row r="36" spans="1:10" x14ac:dyDescent="0.25">
      <c r="B36" s="214"/>
      <c r="C36" s="250" t="s">
        <v>0</v>
      </c>
      <c r="D36" s="251">
        <f>SUM(D28:D35)</f>
        <v>0</v>
      </c>
      <c r="E36" s="234">
        <f>SUM(E28:E35)</f>
        <v>0</v>
      </c>
      <c r="H36" s="246"/>
      <c r="I36" s="249"/>
      <c r="J36" s="247"/>
    </row>
    <row r="37" spans="1:10" x14ac:dyDescent="0.25">
      <c r="B37" s="214"/>
      <c r="H37" s="246"/>
      <c r="I37" s="249"/>
      <c r="J37" s="247"/>
    </row>
    <row r="38" spans="1:10" x14ac:dyDescent="0.25">
      <c r="B38" s="214"/>
      <c r="H38" s="246"/>
      <c r="I38" s="249"/>
      <c r="J38" s="247"/>
    </row>
    <row r="39" spans="1:10" x14ac:dyDescent="0.25">
      <c r="A39" s="44" t="s">
        <v>23</v>
      </c>
      <c r="B39" s="244"/>
      <c r="C39" s="226" t="s">
        <v>37</v>
      </c>
      <c r="D39" s="226"/>
      <c r="E39" s="226" t="s">
        <v>38</v>
      </c>
      <c r="G39" s="215" t="s">
        <v>117</v>
      </c>
      <c r="H39" s="246"/>
      <c r="I39" s="249"/>
      <c r="J39" s="247"/>
    </row>
    <row r="40" spans="1:10" x14ac:dyDescent="0.25">
      <c r="B40" s="252" t="s">
        <v>24</v>
      </c>
      <c r="C40" s="253" t="s">
        <v>52</v>
      </c>
      <c r="D40" s="254" t="str">
        <f t="shared" ref="D40:D49" si="2">B40&amp;C40</f>
        <v>Mr. Sajib</v>
      </c>
      <c r="E40" s="255"/>
      <c r="F40" s="256" t="s">
        <v>119</v>
      </c>
      <c r="G40" s="257"/>
      <c r="H40" s="246"/>
      <c r="I40" s="249"/>
      <c r="J40" s="247"/>
    </row>
    <row r="41" spans="1:10" x14ac:dyDescent="0.25">
      <c r="B41" s="252" t="s">
        <v>24</v>
      </c>
      <c r="C41" s="253" t="s">
        <v>52</v>
      </c>
      <c r="D41" s="254" t="str">
        <f t="shared" si="2"/>
        <v>Mr. Sajib</v>
      </c>
      <c r="E41" s="255"/>
      <c r="F41" s="256" t="s">
        <v>119</v>
      </c>
      <c r="G41" s="257"/>
      <c r="H41" s="246"/>
      <c r="I41" s="249"/>
      <c r="J41" s="247"/>
    </row>
    <row r="42" spans="1:10" x14ac:dyDescent="0.25">
      <c r="B42" s="252" t="s">
        <v>24</v>
      </c>
      <c r="C42" s="253" t="s">
        <v>52</v>
      </c>
      <c r="D42" s="254" t="str">
        <f t="shared" si="2"/>
        <v>Mr. Sajib</v>
      </c>
      <c r="E42" s="255"/>
      <c r="F42" s="256" t="s">
        <v>119</v>
      </c>
      <c r="G42" s="257"/>
      <c r="H42" s="246"/>
      <c r="I42" s="249"/>
      <c r="J42" s="247"/>
    </row>
    <row r="43" spans="1:10" x14ac:dyDescent="0.25">
      <c r="B43" s="252" t="s">
        <v>24</v>
      </c>
      <c r="C43" s="253" t="s">
        <v>52</v>
      </c>
      <c r="D43" s="254" t="str">
        <f t="shared" si="2"/>
        <v>Mr. Sajib</v>
      </c>
      <c r="E43" s="255"/>
      <c r="F43" s="256" t="s">
        <v>119</v>
      </c>
      <c r="G43" s="257"/>
      <c r="H43" s="246"/>
      <c r="I43" s="249"/>
      <c r="J43" s="247"/>
    </row>
    <row r="44" spans="1:10" x14ac:dyDescent="0.25">
      <c r="B44" s="252" t="s">
        <v>24</v>
      </c>
      <c r="C44" s="253">
        <v>0</v>
      </c>
      <c r="D44" s="254" t="str">
        <f t="shared" si="2"/>
        <v>Mr. 0</v>
      </c>
      <c r="E44" s="255"/>
      <c r="F44" s="256" t="s">
        <v>119</v>
      </c>
      <c r="G44" s="257"/>
      <c r="H44" s="246"/>
      <c r="I44" s="249"/>
      <c r="J44" s="247"/>
    </row>
    <row r="45" spans="1:10" x14ac:dyDescent="0.25">
      <c r="B45" s="252" t="s">
        <v>24</v>
      </c>
      <c r="C45" s="253">
        <v>0</v>
      </c>
      <c r="D45" s="254" t="str">
        <f t="shared" si="2"/>
        <v>Mr. 0</v>
      </c>
      <c r="E45" s="255"/>
      <c r="F45" s="256" t="s">
        <v>119</v>
      </c>
      <c r="G45" s="257"/>
      <c r="H45" s="246"/>
      <c r="I45" s="249"/>
      <c r="J45" s="247"/>
    </row>
    <row r="46" spans="1:10" x14ac:dyDescent="0.25">
      <c r="B46" s="252" t="s">
        <v>24</v>
      </c>
      <c r="C46" s="253">
        <v>0</v>
      </c>
      <c r="D46" s="254" t="str">
        <f t="shared" si="2"/>
        <v>Mr. 0</v>
      </c>
      <c r="E46" s="255"/>
      <c r="F46" s="256" t="s">
        <v>119</v>
      </c>
      <c r="G46" s="257"/>
      <c r="H46" s="249"/>
      <c r="I46" s="249"/>
      <c r="J46" s="247"/>
    </row>
    <row r="47" spans="1:10" x14ac:dyDescent="0.25">
      <c r="B47" s="252" t="s">
        <v>24</v>
      </c>
      <c r="C47" s="253">
        <v>0</v>
      </c>
      <c r="D47" s="254" t="str">
        <f t="shared" si="2"/>
        <v>Mr. 0</v>
      </c>
      <c r="E47" s="255"/>
      <c r="F47" s="256" t="s">
        <v>119</v>
      </c>
      <c r="G47" s="257"/>
      <c r="H47" s="246"/>
      <c r="I47" s="249"/>
      <c r="J47" s="247"/>
    </row>
    <row r="48" spans="1:10" x14ac:dyDescent="0.25">
      <c r="B48" s="252" t="s">
        <v>24</v>
      </c>
      <c r="C48" s="253">
        <v>0</v>
      </c>
      <c r="D48" s="254" t="str">
        <f t="shared" si="2"/>
        <v>Mr. 0</v>
      </c>
      <c r="E48" s="255"/>
      <c r="F48" s="256" t="s">
        <v>119</v>
      </c>
      <c r="G48" s="257"/>
      <c r="H48" s="246"/>
      <c r="I48" s="246"/>
      <c r="J48" s="247"/>
    </row>
    <row r="49" spans="1:10" x14ac:dyDescent="0.25">
      <c r="B49" s="252" t="s">
        <v>24</v>
      </c>
      <c r="C49" s="253">
        <v>0</v>
      </c>
      <c r="D49" s="254" t="str">
        <f t="shared" si="2"/>
        <v>Mr. 0</v>
      </c>
      <c r="E49" s="255"/>
      <c r="F49" s="256" t="s">
        <v>119</v>
      </c>
      <c r="G49" s="257"/>
      <c r="H49" s="246"/>
      <c r="I49" s="246"/>
      <c r="J49" s="247"/>
    </row>
    <row r="50" spans="1:10" ht="13.5" thickBot="1" x14ac:dyDescent="0.3">
      <c r="B50" s="252" t="s">
        <v>24</v>
      </c>
      <c r="C50" s="253">
        <v>0</v>
      </c>
      <c r="D50" s="254"/>
      <c r="E50" s="254"/>
      <c r="F50" s="256"/>
      <c r="G50" s="258">
        <f>SUM(G40:G49)</f>
        <v>0</v>
      </c>
      <c r="H50" s="246"/>
      <c r="I50" s="246"/>
    </row>
    <row r="51" spans="1:10" ht="13.5" thickTop="1" x14ac:dyDescent="0.25">
      <c r="E51" s="214"/>
      <c r="F51" s="226"/>
      <c r="H51" s="246"/>
      <c r="I51" s="246"/>
    </row>
    <row r="52" spans="1:10" x14ac:dyDescent="0.25">
      <c r="E52" s="214"/>
      <c r="F52" s="226"/>
      <c r="H52" s="246"/>
      <c r="I52" s="246"/>
    </row>
    <row r="55" spans="1:10" x14ac:dyDescent="0.25">
      <c r="A55" s="225" t="s">
        <v>17</v>
      </c>
      <c r="B55" s="244"/>
      <c r="C55" s="55" t="s">
        <v>18</v>
      </c>
      <c r="D55" s="226"/>
    </row>
    <row r="56" spans="1:10" x14ac:dyDescent="0.25">
      <c r="C56" s="254"/>
      <c r="D56" s="226"/>
    </row>
    <row r="57" spans="1:10" x14ac:dyDescent="0.25">
      <c r="C57" s="254"/>
      <c r="D57" s="226"/>
    </row>
    <row r="58" spans="1:10" x14ac:dyDescent="0.25">
      <c r="C58" s="254"/>
      <c r="D58" s="226"/>
    </row>
    <row r="59" spans="1:10" x14ac:dyDescent="0.25">
      <c r="C59" s="254"/>
      <c r="D59" s="226"/>
    </row>
    <row r="60" spans="1:10" x14ac:dyDescent="0.25">
      <c r="C60" s="254"/>
      <c r="D60" s="226"/>
    </row>
    <row r="61" spans="1:10" x14ac:dyDescent="0.25">
      <c r="C61" s="254"/>
      <c r="D61" s="226"/>
    </row>
    <row r="62" spans="1:10" x14ac:dyDescent="0.25">
      <c r="C62" s="254"/>
      <c r="D62" s="226"/>
    </row>
    <row r="63" spans="1:10" x14ac:dyDescent="0.25">
      <c r="C63" s="254"/>
      <c r="D63" s="226"/>
    </row>
    <row r="64" spans="1:10" x14ac:dyDescent="0.25">
      <c r="C64" s="254"/>
      <c r="D64" s="226"/>
    </row>
    <row r="65" spans="1:7" x14ac:dyDescent="0.25">
      <c r="C65" s="254"/>
      <c r="D65" s="226"/>
    </row>
    <row r="66" spans="1:7" x14ac:dyDescent="0.25">
      <c r="C66" s="254"/>
      <c r="D66" s="226"/>
    </row>
    <row r="67" spans="1:7" x14ac:dyDescent="0.25">
      <c r="C67" s="254"/>
      <c r="D67" s="226"/>
    </row>
    <row r="68" spans="1:7" x14ac:dyDescent="0.25">
      <c r="C68" s="254"/>
      <c r="D68" s="226"/>
    </row>
    <row r="69" spans="1:7" x14ac:dyDescent="0.25">
      <c r="B69" s="224" t="str">
        <f>"Count = "&amp;COUNTA(C56:C69)</f>
        <v>Count = 0</v>
      </c>
      <c r="C69" s="254"/>
      <c r="D69" s="226"/>
    </row>
    <row r="70" spans="1:7" ht="13.5" thickBot="1" x14ac:dyDescent="0.3">
      <c r="B70" s="224" t="s">
        <v>36</v>
      </c>
      <c r="C70" s="260">
        <f>SUM(C56:C69)</f>
        <v>0</v>
      </c>
    </row>
    <row r="71" spans="1:7" ht="13.5" thickTop="1" x14ac:dyDescent="0.25">
      <c r="C71" s="57"/>
      <c r="D71" s="247"/>
      <c r="E71" s="227"/>
    </row>
    <row r="72" spans="1:7" ht="18" x14ac:dyDescent="0.25">
      <c r="C72" s="57"/>
      <c r="D72" s="247"/>
      <c r="E72" s="227"/>
      <c r="G72" s="116" t="s">
        <v>103</v>
      </c>
    </row>
    <row r="73" spans="1:7" ht="18" x14ac:dyDescent="0.25">
      <c r="A73" s="116" t="s">
        <v>92</v>
      </c>
      <c r="B73" s="261"/>
      <c r="C73" s="262"/>
    </row>
    <row r="74" spans="1:7" x14ac:dyDescent="0.25">
      <c r="C74" s="263" t="s">
        <v>25</v>
      </c>
      <c r="D74" s="234">
        <v>2.34</v>
      </c>
      <c r="E74" s="254">
        <f t="shared" ref="E74:E85" si="3">D74-2</f>
        <v>0.33999999999999986</v>
      </c>
      <c r="F74" s="241" t="str">
        <f>"Mr. "&amp;PROPER(MID(G74,7,27))&amp;" ("&amp;LEFT(G74,5)&amp;")"</f>
        <v>Mr. Md. Fazlul Hoque (20404)</v>
      </c>
      <c r="G74" s="215" t="s">
        <v>156</v>
      </c>
    </row>
    <row r="75" spans="1:7" x14ac:dyDescent="0.25">
      <c r="C75" s="263" t="s">
        <v>46</v>
      </c>
      <c r="D75" s="234">
        <v>3.93</v>
      </c>
      <c r="E75" s="254">
        <f t="shared" si="3"/>
        <v>1.9300000000000002</v>
      </c>
      <c r="F75" s="241" t="str">
        <f t="shared" ref="F75:F85" si="4">"Mr. "&amp;PROPER(MID(G75,7,27))&amp;" ("&amp;LEFT(G75,5)&amp;")"</f>
        <v>Mr.  ()</v>
      </c>
    </row>
    <row r="76" spans="1:7" x14ac:dyDescent="0.25">
      <c r="C76" s="263" t="s">
        <v>47</v>
      </c>
      <c r="D76" s="234">
        <v>6.23</v>
      </c>
      <c r="E76" s="254">
        <f t="shared" si="3"/>
        <v>4.2300000000000004</v>
      </c>
      <c r="F76" s="241" t="str">
        <f t="shared" si="4"/>
        <v>Mr.  ()</v>
      </c>
    </row>
    <row r="77" spans="1:7" x14ac:dyDescent="0.25">
      <c r="C77" s="263" t="s">
        <v>25</v>
      </c>
      <c r="D77" s="234">
        <v>3.6</v>
      </c>
      <c r="E77" s="254">
        <f t="shared" si="3"/>
        <v>1.6</v>
      </c>
      <c r="F77" s="241" t="str">
        <f t="shared" si="4"/>
        <v>Mr.  ()</v>
      </c>
    </row>
    <row r="78" spans="1:7" x14ac:dyDescent="0.25">
      <c r="C78" s="263" t="s">
        <v>46</v>
      </c>
      <c r="D78" s="234">
        <v>3.72</v>
      </c>
      <c r="E78" s="254">
        <f t="shared" si="3"/>
        <v>1.7200000000000002</v>
      </c>
      <c r="F78" s="241" t="str">
        <f t="shared" si="4"/>
        <v>Mr.  ()</v>
      </c>
    </row>
    <row r="79" spans="1:7" x14ac:dyDescent="0.25">
      <c r="C79" s="263" t="s">
        <v>47</v>
      </c>
      <c r="D79" s="234">
        <v>6.45</v>
      </c>
      <c r="E79" s="254">
        <f t="shared" si="3"/>
        <v>4.45</v>
      </c>
      <c r="F79" s="241" t="str">
        <f>"Mr. "&amp;PROPER(MID(G79,7,27))&amp;" ("&amp;LEFT(G79,5)&amp;")"</f>
        <v>Mr.  ()</v>
      </c>
    </row>
    <row r="80" spans="1:7" x14ac:dyDescent="0.25">
      <c r="C80" s="263" t="s">
        <v>25</v>
      </c>
      <c r="D80" s="264"/>
      <c r="E80" s="254">
        <f t="shared" si="3"/>
        <v>-2</v>
      </c>
      <c r="F80" s="241" t="str">
        <f t="shared" si="4"/>
        <v>Mr.  ()</v>
      </c>
    </row>
    <row r="81" spans="3:6" x14ac:dyDescent="0.25">
      <c r="C81" s="263" t="s">
        <v>46</v>
      </c>
      <c r="D81" s="264"/>
      <c r="E81" s="254">
        <f t="shared" si="3"/>
        <v>-2</v>
      </c>
      <c r="F81" s="241" t="str">
        <f t="shared" si="4"/>
        <v>Mr.  ()</v>
      </c>
    </row>
    <row r="82" spans="3:6" x14ac:dyDescent="0.25">
      <c r="C82" s="263" t="s">
        <v>47</v>
      </c>
      <c r="D82" s="264"/>
      <c r="E82" s="254">
        <f t="shared" si="3"/>
        <v>-2</v>
      </c>
      <c r="F82" s="241" t="str">
        <f t="shared" si="4"/>
        <v>Mr.  ()</v>
      </c>
    </row>
    <row r="83" spans="3:6" x14ac:dyDescent="0.25">
      <c r="C83" s="263" t="s">
        <v>25</v>
      </c>
      <c r="D83" s="264"/>
      <c r="E83" s="254">
        <f t="shared" si="3"/>
        <v>-2</v>
      </c>
      <c r="F83" s="241" t="str">
        <f t="shared" si="4"/>
        <v>Mr.  ()</v>
      </c>
    </row>
    <row r="84" spans="3:6" x14ac:dyDescent="0.25">
      <c r="C84" s="263" t="s">
        <v>46</v>
      </c>
      <c r="D84" s="264"/>
      <c r="E84" s="254">
        <f t="shared" si="3"/>
        <v>-2</v>
      </c>
      <c r="F84" s="241" t="str">
        <f t="shared" si="4"/>
        <v>Mr.  ()</v>
      </c>
    </row>
    <row r="85" spans="3:6" x14ac:dyDescent="0.25">
      <c r="C85" s="263" t="s">
        <v>47</v>
      </c>
      <c r="D85" s="254"/>
      <c r="E85" s="254">
        <f t="shared" si="3"/>
        <v>-2</v>
      </c>
      <c r="F85" s="241" t="str">
        <f t="shared" si="4"/>
        <v>Mr.  ()</v>
      </c>
    </row>
    <row r="86" spans="3:6" ht="16.5" customHeight="1" x14ac:dyDescent="0.25"/>
    <row r="88" spans="3:6" ht="25.5" x14ac:dyDescent="0.25">
      <c r="C88" s="50" t="s">
        <v>48</v>
      </c>
      <c r="D88" s="251" t="s">
        <v>49</v>
      </c>
      <c r="E88" s="251" t="s">
        <v>50</v>
      </c>
      <c r="F88" s="50" t="s">
        <v>51</v>
      </c>
    </row>
    <row r="89" spans="3:6" x14ac:dyDescent="0.2">
      <c r="C89" s="241"/>
      <c r="D89" s="259"/>
      <c r="E89" s="259"/>
      <c r="F89" s="259">
        <f t="shared" ref="F89:F95" si="5">D89-E89</f>
        <v>0</v>
      </c>
    </row>
    <row r="90" spans="3:6" x14ac:dyDescent="0.2">
      <c r="C90" s="51"/>
      <c r="D90" s="25"/>
      <c r="E90" s="25"/>
      <c r="F90" s="25">
        <f t="shared" si="5"/>
        <v>0</v>
      </c>
    </row>
    <row r="91" spans="3:6" x14ac:dyDescent="0.2">
      <c r="C91" s="51"/>
      <c r="D91" s="25"/>
      <c r="E91" s="25"/>
      <c r="F91" s="25">
        <f t="shared" si="5"/>
        <v>0</v>
      </c>
    </row>
    <row r="92" spans="3:6" x14ac:dyDescent="0.2">
      <c r="C92" s="51"/>
      <c r="D92" s="25"/>
      <c r="E92" s="25"/>
      <c r="F92" s="25">
        <f t="shared" si="5"/>
        <v>0</v>
      </c>
    </row>
    <row r="93" spans="3:6" x14ac:dyDescent="0.2">
      <c r="C93" s="51"/>
      <c r="D93" s="25"/>
      <c r="E93" s="25"/>
      <c r="F93" s="25">
        <f t="shared" si="5"/>
        <v>0</v>
      </c>
    </row>
    <row r="94" spans="3:6" x14ac:dyDescent="0.2">
      <c r="C94" s="241"/>
      <c r="D94" s="25"/>
      <c r="E94" s="25"/>
      <c r="F94" s="25">
        <f t="shared" si="5"/>
        <v>0</v>
      </c>
    </row>
    <row r="95" spans="3:6" x14ac:dyDescent="0.2">
      <c r="C95" s="241"/>
      <c r="D95" s="25"/>
      <c r="E95" s="25"/>
      <c r="F95" s="25">
        <f t="shared" si="5"/>
        <v>0</v>
      </c>
    </row>
    <row r="96" spans="3:6" x14ac:dyDescent="0.2">
      <c r="C96" s="241"/>
      <c r="D96" s="25"/>
      <c r="E96" s="25"/>
      <c r="F96" s="25">
        <f t="shared" ref="F96:F98" si="6">D96-E96</f>
        <v>0</v>
      </c>
    </row>
    <row r="97" spans="3:6" x14ac:dyDescent="0.2">
      <c r="C97" s="241"/>
      <c r="D97" s="25"/>
      <c r="E97" s="25"/>
      <c r="F97" s="25">
        <f t="shared" si="6"/>
        <v>0</v>
      </c>
    </row>
    <row r="98" spans="3:6" x14ac:dyDescent="0.2">
      <c r="C98" s="241"/>
      <c r="D98" s="25"/>
      <c r="E98" s="25"/>
      <c r="F98" s="25">
        <f t="shared" si="6"/>
        <v>0</v>
      </c>
    </row>
  </sheetData>
  <mergeCells count="5">
    <mergeCell ref="C10:C11"/>
    <mergeCell ref="D10:D11"/>
    <mergeCell ref="E10:E11"/>
    <mergeCell ref="A1:B1"/>
    <mergeCell ref="C1:D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68BA-6D22-4E66-939F-AA7F1BB61E1C}">
  <dimension ref="A1:E345"/>
  <sheetViews>
    <sheetView topLeftCell="A327" workbookViewId="0">
      <selection activeCell="K346" sqref="K346"/>
    </sheetView>
  </sheetViews>
  <sheetFormatPr defaultRowHeight="15" x14ac:dyDescent="0.25"/>
  <cols>
    <col min="1" max="1" width="3.140625" bestFit="1" customWidth="1"/>
    <col min="2" max="2" width="10.140625" bestFit="1" customWidth="1"/>
    <col min="3" max="4" width="13.42578125" bestFit="1" customWidth="1"/>
    <col min="5" max="5" width="12.42578125" bestFit="1" customWidth="1"/>
  </cols>
  <sheetData>
    <row r="1" spans="1:5" x14ac:dyDescent="0.25">
      <c r="A1" s="301" t="s">
        <v>126</v>
      </c>
      <c r="B1" s="301" t="s">
        <v>128</v>
      </c>
      <c r="C1" s="301" t="s">
        <v>181</v>
      </c>
      <c r="D1" s="301" t="s">
        <v>182</v>
      </c>
      <c r="E1" s="301" t="s">
        <v>183</v>
      </c>
    </row>
    <row r="2" spans="1:5" x14ac:dyDescent="0.25">
      <c r="A2" s="301">
        <v>37</v>
      </c>
      <c r="B2" s="302">
        <v>45410</v>
      </c>
      <c r="C2" s="303">
        <v>9119549</v>
      </c>
      <c r="D2" s="303">
        <v>9119649</v>
      </c>
      <c r="E2" s="301">
        <v>-100</v>
      </c>
    </row>
    <row r="3" spans="1:5" x14ac:dyDescent="0.25">
      <c r="A3" s="301">
        <v>37</v>
      </c>
      <c r="B3" s="302">
        <v>45162</v>
      </c>
      <c r="C3" s="303">
        <v>2189624</v>
      </c>
      <c r="D3" s="303">
        <v>2189634</v>
      </c>
      <c r="E3" s="301">
        <v>-10</v>
      </c>
    </row>
    <row r="4" spans="1:5" x14ac:dyDescent="0.25">
      <c r="A4" s="301">
        <v>37</v>
      </c>
      <c r="B4" s="302">
        <v>45316</v>
      </c>
      <c r="C4" s="303">
        <v>2307448.2000000002</v>
      </c>
      <c r="D4" s="303">
        <v>2307452.2000000002</v>
      </c>
      <c r="E4" s="301">
        <v>-4</v>
      </c>
    </row>
    <row r="5" spans="1:5" x14ac:dyDescent="0.25">
      <c r="A5" s="301">
        <v>37</v>
      </c>
      <c r="B5" s="302">
        <v>45137</v>
      </c>
      <c r="C5" s="303">
        <v>11104991</v>
      </c>
      <c r="D5" s="303">
        <v>11104994</v>
      </c>
      <c r="E5" s="301">
        <v>-3</v>
      </c>
    </row>
    <row r="6" spans="1:5" x14ac:dyDescent="0.25">
      <c r="A6" s="301">
        <v>37</v>
      </c>
      <c r="B6" s="302">
        <v>45053</v>
      </c>
      <c r="C6" s="303">
        <v>2230753</v>
      </c>
      <c r="D6" s="303">
        <v>2230754</v>
      </c>
      <c r="E6" s="301">
        <v>-1</v>
      </c>
    </row>
    <row r="7" spans="1:5" x14ac:dyDescent="0.25">
      <c r="A7" s="301">
        <v>37</v>
      </c>
      <c r="B7" s="302">
        <v>45369</v>
      </c>
      <c r="C7" s="303">
        <v>2598736</v>
      </c>
      <c r="D7" s="303">
        <v>2598737</v>
      </c>
      <c r="E7" s="301">
        <v>-1</v>
      </c>
    </row>
    <row r="8" spans="1:5" x14ac:dyDescent="0.25">
      <c r="A8" s="301">
        <v>37</v>
      </c>
      <c r="B8" s="302">
        <v>45047</v>
      </c>
      <c r="C8" s="303">
        <v>139930</v>
      </c>
      <c r="D8" s="303">
        <v>139930</v>
      </c>
      <c r="E8" s="301">
        <v>0</v>
      </c>
    </row>
    <row r="9" spans="1:5" x14ac:dyDescent="0.25">
      <c r="A9" s="301">
        <v>37</v>
      </c>
      <c r="B9" s="302">
        <v>45048</v>
      </c>
      <c r="C9" s="303">
        <v>525624</v>
      </c>
      <c r="D9" s="303">
        <v>525624</v>
      </c>
      <c r="E9" s="301">
        <v>0</v>
      </c>
    </row>
    <row r="10" spans="1:5" x14ac:dyDescent="0.25">
      <c r="A10" s="301">
        <v>37</v>
      </c>
      <c r="B10" s="302">
        <v>45049</v>
      </c>
      <c r="C10" s="303">
        <v>1125407</v>
      </c>
      <c r="D10" s="303">
        <v>1125407</v>
      </c>
      <c r="E10" s="301">
        <v>0</v>
      </c>
    </row>
    <row r="11" spans="1:5" x14ac:dyDescent="0.25">
      <c r="A11" s="301">
        <v>37</v>
      </c>
      <c r="B11" s="302">
        <v>45050</v>
      </c>
      <c r="C11" s="303">
        <v>561485</v>
      </c>
      <c r="D11" s="303">
        <v>561485</v>
      </c>
      <c r="E11" s="301">
        <v>0</v>
      </c>
    </row>
    <row r="12" spans="1:5" x14ac:dyDescent="0.25">
      <c r="A12" s="301">
        <v>37</v>
      </c>
      <c r="B12" s="302">
        <v>45051</v>
      </c>
      <c r="C12" s="303">
        <v>110000</v>
      </c>
      <c r="D12" s="303">
        <v>110000</v>
      </c>
      <c r="E12" s="301">
        <v>0</v>
      </c>
    </row>
    <row r="13" spans="1:5" x14ac:dyDescent="0.25">
      <c r="A13" s="301">
        <v>37</v>
      </c>
      <c r="B13" s="302">
        <v>45052</v>
      </c>
      <c r="C13" s="303">
        <v>402880</v>
      </c>
      <c r="D13" s="303">
        <v>402880</v>
      </c>
      <c r="E13" s="301">
        <v>0</v>
      </c>
    </row>
    <row r="14" spans="1:5" x14ac:dyDescent="0.25">
      <c r="A14" s="301">
        <v>37</v>
      </c>
      <c r="B14" s="302">
        <v>45054</v>
      </c>
      <c r="C14" s="303">
        <v>1097547</v>
      </c>
      <c r="D14" s="303">
        <v>1097547</v>
      </c>
      <c r="E14" s="301">
        <v>0</v>
      </c>
    </row>
    <row r="15" spans="1:5" x14ac:dyDescent="0.25">
      <c r="A15" s="301">
        <v>37</v>
      </c>
      <c r="B15" s="302">
        <v>45056</v>
      </c>
      <c r="C15" s="303">
        <v>1460095</v>
      </c>
      <c r="D15" s="303">
        <v>1460095</v>
      </c>
      <c r="E15" s="301">
        <v>0</v>
      </c>
    </row>
    <row r="16" spans="1:5" x14ac:dyDescent="0.25">
      <c r="A16" s="301">
        <v>37</v>
      </c>
      <c r="B16" s="302">
        <v>45057</v>
      </c>
      <c r="C16" s="303">
        <v>1644350</v>
      </c>
      <c r="D16" s="303">
        <v>1644350</v>
      </c>
      <c r="E16" s="301">
        <v>0</v>
      </c>
    </row>
    <row r="17" spans="1:5" x14ac:dyDescent="0.25">
      <c r="A17" s="301">
        <v>37</v>
      </c>
      <c r="B17" s="302">
        <v>45059</v>
      </c>
      <c r="C17" s="303">
        <v>1729402</v>
      </c>
      <c r="D17" s="303">
        <v>1729402</v>
      </c>
      <c r="E17" s="301">
        <v>0</v>
      </c>
    </row>
    <row r="18" spans="1:5" x14ac:dyDescent="0.25">
      <c r="A18" s="301">
        <v>37</v>
      </c>
      <c r="B18" s="302">
        <v>45060</v>
      </c>
      <c r="C18" s="303">
        <v>2127294</v>
      </c>
      <c r="D18" s="303">
        <v>2127294</v>
      </c>
      <c r="E18" s="301">
        <v>0</v>
      </c>
    </row>
    <row r="19" spans="1:5" x14ac:dyDescent="0.25">
      <c r="A19" s="301">
        <v>37</v>
      </c>
      <c r="B19" s="302">
        <v>45061</v>
      </c>
      <c r="C19" s="303">
        <v>1380279</v>
      </c>
      <c r="D19" s="303">
        <v>1380279</v>
      </c>
      <c r="E19" s="301">
        <v>0</v>
      </c>
    </row>
    <row r="20" spans="1:5" x14ac:dyDescent="0.25">
      <c r="A20" s="301">
        <v>37</v>
      </c>
      <c r="B20" s="302">
        <v>45062</v>
      </c>
      <c r="C20" s="303">
        <v>1114813</v>
      </c>
      <c r="D20" s="303">
        <v>1114813</v>
      </c>
      <c r="E20" s="301">
        <v>0</v>
      </c>
    </row>
    <row r="21" spans="1:5" x14ac:dyDescent="0.25">
      <c r="A21" s="301">
        <v>37</v>
      </c>
      <c r="B21" s="302">
        <v>45063</v>
      </c>
      <c r="C21" s="303">
        <v>1897693</v>
      </c>
      <c r="D21" s="303">
        <v>1897693</v>
      </c>
      <c r="E21" s="301">
        <v>0</v>
      </c>
    </row>
    <row r="22" spans="1:5" x14ac:dyDescent="0.25">
      <c r="A22" s="301">
        <v>37</v>
      </c>
      <c r="B22" s="302">
        <v>45064</v>
      </c>
      <c r="C22" s="303">
        <v>1279516</v>
      </c>
      <c r="D22" s="303">
        <v>1279516</v>
      </c>
      <c r="E22" s="301">
        <v>0</v>
      </c>
    </row>
    <row r="23" spans="1:5" x14ac:dyDescent="0.25">
      <c r="A23" s="301">
        <v>37</v>
      </c>
      <c r="B23" s="302">
        <v>45066</v>
      </c>
      <c r="C23" s="303">
        <v>903322</v>
      </c>
      <c r="D23" s="303">
        <v>903322</v>
      </c>
      <c r="E23" s="301">
        <v>0</v>
      </c>
    </row>
    <row r="24" spans="1:5" x14ac:dyDescent="0.25">
      <c r="A24" s="301">
        <v>37</v>
      </c>
      <c r="B24" s="302">
        <v>45067</v>
      </c>
      <c r="C24" s="303">
        <v>3906480</v>
      </c>
      <c r="D24" s="303">
        <v>3906480</v>
      </c>
      <c r="E24" s="301">
        <v>0</v>
      </c>
    </row>
    <row r="25" spans="1:5" x14ac:dyDescent="0.25">
      <c r="A25" s="301">
        <v>37</v>
      </c>
      <c r="B25" s="302">
        <v>45068</v>
      </c>
      <c r="C25" s="303">
        <v>1922483</v>
      </c>
      <c r="D25" s="303">
        <v>1922483</v>
      </c>
      <c r="E25" s="301">
        <v>0</v>
      </c>
    </row>
    <row r="26" spans="1:5" x14ac:dyDescent="0.25">
      <c r="A26" s="301">
        <v>37</v>
      </c>
      <c r="B26" s="302">
        <v>45069</v>
      </c>
      <c r="C26" s="303">
        <v>2268756</v>
      </c>
      <c r="D26" s="303">
        <v>2268756</v>
      </c>
      <c r="E26" s="301">
        <v>0</v>
      </c>
    </row>
    <row r="27" spans="1:5" x14ac:dyDescent="0.25">
      <c r="A27" s="301">
        <v>37</v>
      </c>
      <c r="B27" s="302">
        <v>45070</v>
      </c>
      <c r="C27" s="303">
        <v>1921813</v>
      </c>
      <c r="D27" s="303">
        <v>1921813</v>
      </c>
      <c r="E27" s="301">
        <v>0</v>
      </c>
    </row>
    <row r="28" spans="1:5" x14ac:dyDescent="0.25">
      <c r="A28" s="301">
        <v>37</v>
      </c>
      <c r="B28" s="302">
        <v>45071</v>
      </c>
      <c r="C28" s="303">
        <v>2492747</v>
      </c>
      <c r="D28" s="303">
        <v>2492747</v>
      </c>
      <c r="E28" s="301">
        <v>0</v>
      </c>
    </row>
    <row r="29" spans="1:5" x14ac:dyDescent="0.25">
      <c r="A29" s="301">
        <v>37</v>
      </c>
      <c r="B29" s="302">
        <v>45072</v>
      </c>
      <c r="C29" s="303">
        <v>1413192.5</v>
      </c>
      <c r="D29" s="303">
        <v>1413192.5</v>
      </c>
      <c r="E29" s="301">
        <v>0</v>
      </c>
    </row>
    <row r="30" spans="1:5" x14ac:dyDescent="0.25">
      <c r="A30" s="301">
        <v>37</v>
      </c>
      <c r="B30" s="302">
        <v>45073</v>
      </c>
      <c r="C30" s="303">
        <v>2015436</v>
      </c>
      <c r="D30" s="303">
        <v>2015436</v>
      </c>
      <c r="E30" s="301">
        <v>0</v>
      </c>
    </row>
    <row r="31" spans="1:5" x14ac:dyDescent="0.25">
      <c r="A31" s="301">
        <v>37</v>
      </c>
      <c r="B31" s="302">
        <v>45074</v>
      </c>
      <c r="C31" s="303">
        <v>6529548</v>
      </c>
      <c r="D31" s="303">
        <v>6529548</v>
      </c>
      <c r="E31" s="301">
        <v>0</v>
      </c>
    </row>
    <row r="32" spans="1:5" x14ac:dyDescent="0.25">
      <c r="A32" s="301">
        <v>37</v>
      </c>
      <c r="B32" s="302">
        <v>45075</v>
      </c>
      <c r="C32" s="303">
        <v>4519317</v>
      </c>
      <c r="D32" s="303">
        <v>4519317</v>
      </c>
      <c r="E32" s="301">
        <v>0</v>
      </c>
    </row>
    <row r="33" spans="1:5" x14ac:dyDescent="0.25">
      <c r="A33" s="301">
        <v>37</v>
      </c>
      <c r="B33" s="302">
        <v>45076</v>
      </c>
      <c r="C33" s="303">
        <v>7425883</v>
      </c>
      <c r="D33" s="303">
        <v>7425883</v>
      </c>
      <c r="E33" s="301">
        <v>0</v>
      </c>
    </row>
    <row r="34" spans="1:5" x14ac:dyDescent="0.25">
      <c r="A34" s="301">
        <v>37</v>
      </c>
      <c r="B34" s="302">
        <v>45077</v>
      </c>
      <c r="C34" s="303">
        <v>22946278</v>
      </c>
      <c r="D34" s="303">
        <v>22946278</v>
      </c>
      <c r="E34" s="301">
        <v>0</v>
      </c>
    </row>
    <row r="35" spans="1:5" x14ac:dyDescent="0.25">
      <c r="A35" s="301">
        <v>37</v>
      </c>
      <c r="B35" s="302">
        <v>45078</v>
      </c>
      <c r="C35" s="303">
        <v>203059</v>
      </c>
      <c r="D35" s="303">
        <v>203059</v>
      </c>
      <c r="E35" s="301">
        <v>0</v>
      </c>
    </row>
    <row r="36" spans="1:5" x14ac:dyDescent="0.25">
      <c r="A36" s="301">
        <v>37</v>
      </c>
      <c r="B36" s="302">
        <v>45079</v>
      </c>
      <c r="C36" s="303">
        <v>27000</v>
      </c>
      <c r="D36" s="303">
        <v>27000</v>
      </c>
      <c r="E36" s="301">
        <v>0</v>
      </c>
    </row>
    <row r="37" spans="1:5" x14ac:dyDescent="0.25">
      <c r="A37" s="301">
        <v>37</v>
      </c>
      <c r="B37" s="302">
        <v>45080</v>
      </c>
      <c r="C37" s="303">
        <v>286210</v>
      </c>
      <c r="D37" s="303">
        <v>286210</v>
      </c>
      <c r="E37" s="301">
        <v>0</v>
      </c>
    </row>
    <row r="38" spans="1:5" x14ac:dyDescent="0.25">
      <c r="A38" s="301">
        <v>37</v>
      </c>
      <c r="B38" s="302">
        <v>45081</v>
      </c>
      <c r="C38" s="303">
        <v>1037246</v>
      </c>
      <c r="D38" s="303">
        <v>1037246</v>
      </c>
      <c r="E38" s="301">
        <v>0</v>
      </c>
    </row>
    <row r="39" spans="1:5" x14ac:dyDescent="0.25">
      <c r="A39" s="301">
        <v>37</v>
      </c>
      <c r="B39" s="302">
        <v>45082</v>
      </c>
      <c r="C39" s="303">
        <v>749148</v>
      </c>
      <c r="D39" s="303">
        <v>749148</v>
      </c>
      <c r="E39" s="301">
        <v>0</v>
      </c>
    </row>
    <row r="40" spans="1:5" x14ac:dyDescent="0.25">
      <c r="A40" s="301">
        <v>37</v>
      </c>
      <c r="B40" s="302">
        <v>45083</v>
      </c>
      <c r="C40" s="303">
        <v>840245</v>
      </c>
      <c r="D40" s="303">
        <v>840245</v>
      </c>
      <c r="E40" s="301">
        <v>0</v>
      </c>
    </row>
    <row r="41" spans="1:5" x14ac:dyDescent="0.25">
      <c r="A41" s="301">
        <v>37</v>
      </c>
      <c r="B41" s="302">
        <v>45084</v>
      </c>
      <c r="C41" s="303">
        <v>1268418</v>
      </c>
      <c r="D41" s="303">
        <v>1268418</v>
      </c>
      <c r="E41" s="301">
        <v>0</v>
      </c>
    </row>
    <row r="42" spans="1:5" x14ac:dyDescent="0.25">
      <c r="A42" s="301">
        <v>37</v>
      </c>
      <c r="B42" s="302">
        <v>45085</v>
      </c>
      <c r="C42" s="303">
        <v>1076125</v>
      </c>
      <c r="D42" s="303">
        <v>1076125</v>
      </c>
      <c r="E42" s="301">
        <v>0</v>
      </c>
    </row>
    <row r="43" spans="1:5" x14ac:dyDescent="0.25">
      <c r="A43" s="301">
        <v>37</v>
      </c>
      <c r="B43" s="302">
        <v>45087</v>
      </c>
      <c r="C43" s="303">
        <v>649167.12</v>
      </c>
      <c r="D43" s="303">
        <v>649167.12</v>
      </c>
      <c r="E43" s="301">
        <v>0</v>
      </c>
    </row>
    <row r="44" spans="1:5" x14ac:dyDescent="0.25">
      <c r="A44" s="301">
        <v>37</v>
      </c>
      <c r="B44" s="302">
        <v>45088</v>
      </c>
      <c r="C44" s="303">
        <v>2042246.1</v>
      </c>
      <c r="D44" s="303">
        <v>2042246.1</v>
      </c>
      <c r="E44" s="301">
        <v>0</v>
      </c>
    </row>
    <row r="45" spans="1:5" x14ac:dyDescent="0.25">
      <c r="A45" s="301">
        <v>37</v>
      </c>
      <c r="B45" s="302">
        <v>45089</v>
      </c>
      <c r="C45" s="303">
        <v>1407665</v>
      </c>
      <c r="D45" s="303">
        <v>1407665</v>
      </c>
      <c r="E45" s="301">
        <v>0</v>
      </c>
    </row>
    <row r="46" spans="1:5" x14ac:dyDescent="0.25">
      <c r="A46" s="301">
        <v>37</v>
      </c>
      <c r="B46" s="302">
        <v>45090</v>
      </c>
      <c r="C46" s="303">
        <v>1213167</v>
      </c>
      <c r="D46" s="303">
        <v>1213167</v>
      </c>
      <c r="E46" s="301">
        <v>0</v>
      </c>
    </row>
    <row r="47" spans="1:5" x14ac:dyDescent="0.25">
      <c r="A47" s="301">
        <v>37</v>
      </c>
      <c r="B47" s="302">
        <v>45091</v>
      </c>
      <c r="C47" s="303">
        <v>2209273</v>
      </c>
      <c r="D47" s="303">
        <v>2209273</v>
      </c>
      <c r="E47" s="301">
        <v>0</v>
      </c>
    </row>
    <row r="48" spans="1:5" x14ac:dyDescent="0.25">
      <c r="A48" s="301">
        <v>37</v>
      </c>
      <c r="B48" s="302">
        <v>45092</v>
      </c>
      <c r="C48" s="303">
        <v>1297680</v>
      </c>
      <c r="D48" s="303">
        <v>1297680</v>
      </c>
      <c r="E48" s="301">
        <v>0</v>
      </c>
    </row>
    <row r="49" spans="1:5" x14ac:dyDescent="0.25">
      <c r="A49" s="301">
        <v>37</v>
      </c>
      <c r="B49" s="302">
        <v>45094</v>
      </c>
      <c r="C49" s="303">
        <v>1321235</v>
      </c>
      <c r="D49" s="303">
        <v>1321235</v>
      </c>
      <c r="E49" s="301">
        <v>0</v>
      </c>
    </row>
    <row r="50" spans="1:5" x14ac:dyDescent="0.25">
      <c r="A50" s="301">
        <v>37</v>
      </c>
      <c r="B50" s="302">
        <v>45095</v>
      </c>
      <c r="C50" s="303">
        <v>3461916</v>
      </c>
      <c r="D50" s="303">
        <v>3461916</v>
      </c>
      <c r="E50" s="301">
        <v>0</v>
      </c>
    </row>
    <row r="51" spans="1:5" x14ac:dyDescent="0.25">
      <c r="A51" s="301">
        <v>37</v>
      </c>
      <c r="B51" s="302">
        <v>45096</v>
      </c>
      <c r="C51" s="303">
        <v>2103226</v>
      </c>
      <c r="D51" s="303">
        <v>2103226</v>
      </c>
      <c r="E51" s="301">
        <v>0</v>
      </c>
    </row>
    <row r="52" spans="1:5" x14ac:dyDescent="0.25">
      <c r="A52" s="301">
        <v>37</v>
      </c>
      <c r="B52" s="302">
        <v>45097</v>
      </c>
      <c r="C52" s="303">
        <v>1684656</v>
      </c>
      <c r="D52" s="303">
        <v>1684656</v>
      </c>
      <c r="E52" s="301">
        <v>0</v>
      </c>
    </row>
    <row r="53" spans="1:5" x14ac:dyDescent="0.25">
      <c r="A53" s="301">
        <v>37</v>
      </c>
      <c r="B53" s="302">
        <v>45098</v>
      </c>
      <c r="C53" s="303">
        <v>3921072.1</v>
      </c>
      <c r="D53" s="303">
        <v>3921072.1</v>
      </c>
      <c r="E53" s="301">
        <v>0</v>
      </c>
    </row>
    <row r="54" spans="1:5" x14ac:dyDescent="0.25">
      <c r="A54" s="301">
        <v>37</v>
      </c>
      <c r="B54" s="302">
        <v>45099</v>
      </c>
      <c r="C54" s="303">
        <v>3357823</v>
      </c>
      <c r="D54" s="303">
        <v>3357823</v>
      </c>
      <c r="E54" s="301">
        <v>0</v>
      </c>
    </row>
    <row r="55" spans="1:5" x14ac:dyDescent="0.25">
      <c r="A55" s="301">
        <v>37</v>
      </c>
      <c r="B55" s="302">
        <v>45100</v>
      </c>
      <c r="C55" s="303">
        <v>2584170</v>
      </c>
      <c r="D55" s="303">
        <v>2584170</v>
      </c>
      <c r="E55" s="301">
        <v>0</v>
      </c>
    </row>
    <row r="56" spans="1:5" x14ac:dyDescent="0.25">
      <c r="A56" s="301">
        <v>37</v>
      </c>
      <c r="B56" s="302">
        <v>45101</v>
      </c>
      <c r="C56" s="303">
        <v>3978776</v>
      </c>
      <c r="D56" s="303">
        <v>3978776</v>
      </c>
      <c r="E56" s="301">
        <v>0</v>
      </c>
    </row>
    <row r="57" spans="1:5" x14ac:dyDescent="0.25">
      <c r="A57" s="301">
        <v>37</v>
      </c>
      <c r="B57" s="302">
        <v>45102</v>
      </c>
      <c r="C57" s="303">
        <v>15012236</v>
      </c>
      <c r="D57" s="303">
        <v>15012236</v>
      </c>
      <c r="E57" s="301">
        <v>0</v>
      </c>
    </row>
    <row r="58" spans="1:5" x14ac:dyDescent="0.25">
      <c r="A58" s="301">
        <v>37</v>
      </c>
      <c r="B58" s="302">
        <v>45103</v>
      </c>
      <c r="C58" s="303">
        <v>13353707</v>
      </c>
      <c r="D58" s="303">
        <v>13353707</v>
      </c>
      <c r="E58" s="301">
        <v>0</v>
      </c>
    </row>
    <row r="59" spans="1:5" x14ac:dyDescent="0.25">
      <c r="A59" s="301">
        <v>37</v>
      </c>
      <c r="B59" s="302">
        <v>45104</v>
      </c>
      <c r="C59" s="303">
        <v>905071</v>
      </c>
      <c r="D59" s="303">
        <v>905071</v>
      </c>
      <c r="E59" s="301">
        <v>0</v>
      </c>
    </row>
    <row r="60" spans="1:5" x14ac:dyDescent="0.25">
      <c r="A60" s="301">
        <v>37</v>
      </c>
      <c r="B60" s="302">
        <v>45110</v>
      </c>
      <c r="C60" s="303">
        <v>1068026</v>
      </c>
      <c r="D60" s="303">
        <v>1068026</v>
      </c>
      <c r="E60" s="301">
        <v>0</v>
      </c>
    </row>
    <row r="61" spans="1:5" x14ac:dyDescent="0.25">
      <c r="A61" s="301">
        <v>37</v>
      </c>
      <c r="B61" s="302">
        <v>45111</v>
      </c>
      <c r="C61" s="303">
        <v>1233826</v>
      </c>
      <c r="D61" s="303">
        <v>1233826</v>
      </c>
      <c r="E61" s="301">
        <v>0</v>
      </c>
    </row>
    <row r="62" spans="1:5" x14ac:dyDescent="0.25">
      <c r="A62" s="301">
        <v>37</v>
      </c>
      <c r="B62" s="302">
        <v>45112</v>
      </c>
      <c r="C62" s="303">
        <v>1910350</v>
      </c>
      <c r="D62" s="303">
        <v>1910350</v>
      </c>
      <c r="E62" s="301">
        <v>0</v>
      </c>
    </row>
    <row r="63" spans="1:5" x14ac:dyDescent="0.25">
      <c r="A63" s="301">
        <v>37</v>
      </c>
      <c r="B63" s="302">
        <v>45113</v>
      </c>
      <c r="C63" s="303">
        <v>1411140</v>
      </c>
      <c r="D63" s="303">
        <v>1411140</v>
      </c>
      <c r="E63" s="301">
        <v>0</v>
      </c>
    </row>
    <row r="64" spans="1:5" x14ac:dyDescent="0.25">
      <c r="A64" s="301">
        <v>37</v>
      </c>
      <c r="B64" s="302">
        <v>45114</v>
      </c>
      <c r="C64" s="303">
        <v>316920</v>
      </c>
      <c r="D64" s="303">
        <v>316920</v>
      </c>
      <c r="E64" s="301">
        <v>0</v>
      </c>
    </row>
    <row r="65" spans="1:5" x14ac:dyDescent="0.25">
      <c r="A65" s="301">
        <v>37</v>
      </c>
      <c r="B65" s="302">
        <v>45115</v>
      </c>
      <c r="C65" s="303">
        <v>1038489</v>
      </c>
      <c r="D65" s="303">
        <v>1038489</v>
      </c>
      <c r="E65" s="301">
        <v>0</v>
      </c>
    </row>
    <row r="66" spans="1:5" x14ac:dyDescent="0.25">
      <c r="A66" s="301">
        <v>37</v>
      </c>
      <c r="B66" s="302">
        <v>45116</v>
      </c>
      <c r="C66" s="303">
        <v>3469136.1</v>
      </c>
      <c r="D66" s="303">
        <v>3469136.1</v>
      </c>
      <c r="E66" s="301">
        <v>0</v>
      </c>
    </row>
    <row r="67" spans="1:5" x14ac:dyDescent="0.25">
      <c r="A67" s="301">
        <v>37</v>
      </c>
      <c r="B67" s="302">
        <v>45117</v>
      </c>
      <c r="C67" s="303">
        <v>1266873</v>
      </c>
      <c r="D67" s="303">
        <v>1266873</v>
      </c>
      <c r="E67" s="301">
        <v>0</v>
      </c>
    </row>
    <row r="68" spans="1:5" x14ac:dyDescent="0.25">
      <c r="A68" s="301">
        <v>37</v>
      </c>
      <c r="B68" s="302">
        <v>45118</v>
      </c>
      <c r="C68" s="303">
        <v>1290199</v>
      </c>
      <c r="D68" s="303">
        <v>1290199</v>
      </c>
      <c r="E68" s="301">
        <v>0</v>
      </c>
    </row>
    <row r="69" spans="1:5" x14ac:dyDescent="0.25">
      <c r="A69" s="301">
        <v>37</v>
      </c>
      <c r="B69" s="302">
        <v>45119</v>
      </c>
      <c r="C69" s="303">
        <v>1946470</v>
      </c>
      <c r="D69" s="303">
        <v>1946470</v>
      </c>
      <c r="E69" s="301">
        <v>0</v>
      </c>
    </row>
    <row r="70" spans="1:5" x14ac:dyDescent="0.25">
      <c r="A70" s="301">
        <v>37</v>
      </c>
      <c r="B70" s="302">
        <v>45120</v>
      </c>
      <c r="C70" s="303">
        <v>1610702.5</v>
      </c>
      <c r="D70" s="303">
        <v>1610702.5</v>
      </c>
      <c r="E70" s="301">
        <v>0</v>
      </c>
    </row>
    <row r="71" spans="1:5" x14ac:dyDescent="0.25">
      <c r="A71" s="301">
        <v>37</v>
      </c>
      <c r="B71" s="302">
        <v>45122</v>
      </c>
      <c r="C71" s="303">
        <v>1259240</v>
      </c>
      <c r="D71" s="303">
        <v>1259240</v>
      </c>
      <c r="E71" s="301">
        <v>0</v>
      </c>
    </row>
    <row r="72" spans="1:5" x14ac:dyDescent="0.25">
      <c r="A72" s="301">
        <v>37</v>
      </c>
      <c r="B72" s="302">
        <v>45123</v>
      </c>
      <c r="C72" s="303">
        <v>3212472</v>
      </c>
      <c r="D72" s="303">
        <v>3212472</v>
      </c>
      <c r="E72" s="301">
        <v>0</v>
      </c>
    </row>
    <row r="73" spans="1:5" x14ac:dyDescent="0.25">
      <c r="A73" s="301">
        <v>37</v>
      </c>
      <c r="B73" s="302">
        <v>45124</v>
      </c>
      <c r="C73" s="303">
        <v>2043571</v>
      </c>
      <c r="D73" s="303">
        <v>2043571</v>
      </c>
      <c r="E73" s="301">
        <v>0</v>
      </c>
    </row>
    <row r="74" spans="1:5" x14ac:dyDescent="0.25">
      <c r="A74" s="301">
        <v>37</v>
      </c>
      <c r="B74" s="302">
        <v>45125</v>
      </c>
      <c r="C74" s="303">
        <v>1285158</v>
      </c>
      <c r="D74" s="303">
        <v>1285158</v>
      </c>
      <c r="E74" s="301">
        <v>0</v>
      </c>
    </row>
    <row r="75" spans="1:5" x14ac:dyDescent="0.25">
      <c r="A75" s="301">
        <v>37</v>
      </c>
      <c r="B75" s="302">
        <v>45126</v>
      </c>
      <c r="C75" s="303">
        <v>2507784.7799999998</v>
      </c>
      <c r="D75" s="303">
        <v>2507784.7799999998</v>
      </c>
      <c r="E75" s="301">
        <v>0</v>
      </c>
    </row>
    <row r="76" spans="1:5" x14ac:dyDescent="0.25">
      <c r="A76" s="301">
        <v>37</v>
      </c>
      <c r="B76" s="302">
        <v>45127</v>
      </c>
      <c r="C76" s="303">
        <v>2000388</v>
      </c>
      <c r="D76" s="303">
        <v>2000388</v>
      </c>
      <c r="E76" s="301">
        <v>0</v>
      </c>
    </row>
    <row r="77" spans="1:5" x14ac:dyDescent="0.25">
      <c r="A77" s="301">
        <v>37</v>
      </c>
      <c r="B77" s="302">
        <v>45129</v>
      </c>
      <c r="C77" s="303">
        <v>1348750</v>
      </c>
      <c r="D77" s="303">
        <v>1348750</v>
      </c>
      <c r="E77" s="301">
        <v>0</v>
      </c>
    </row>
    <row r="78" spans="1:5" x14ac:dyDescent="0.25">
      <c r="A78" s="301">
        <v>37</v>
      </c>
      <c r="B78" s="302">
        <v>45130</v>
      </c>
      <c r="C78" s="303">
        <v>4077804</v>
      </c>
      <c r="D78" s="303">
        <v>4077804</v>
      </c>
      <c r="E78" s="301">
        <v>0</v>
      </c>
    </row>
    <row r="79" spans="1:5" x14ac:dyDescent="0.25">
      <c r="A79" s="301">
        <v>37</v>
      </c>
      <c r="B79" s="302">
        <v>45131</v>
      </c>
      <c r="C79" s="303">
        <v>1845342</v>
      </c>
      <c r="D79" s="303">
        <v>1845342</v>
      </c>
      <c r="E79" s="301">
        <v>0</v>
      </c>
    </row>
    <row r="80" spans="1:5" x14ac:dyDescent="0.25">
      <c r="A80" s="301">
        <v>37</v>
      </c>
      <c r="B80" s="302">
        <v>45132</v>
      </c>
      <c r="C80" s="303">
        <v>3031850.14</v>
      </c>
      <c r="D80" s="303">
        <v>3031850.14</v>
      </c>
      <c r="E80" s="301">
        <v>0</v>
      </c>
    </row>
    <row r="81" spans="1:5" x14ac:dyDescent="0.25">
      <c r="A81" s="301">
        <v>37</v>
      </c>
      <c r="B81" s="302">
        <v>45133</v>
      </c>
      <c r="C81" s="303">
        <v>3579593.1</v>
      </c>
      <c r="D81" s="303">
        <v>3579593.1</v>
      </c>
      <c r="E81" s="301">
        <v>0</v>
      </c>
    </row>
    <row r="82" spans="1:5" x14ac:dyDescent="0.25">
      <c r="A82" s="301">
        <v>37</v>
      </c>
      <c r="B82" s="302">
        <v>45134</v>
      </c>
      <c r="C82" s="303">
        <v>4090944</v>
      </c>
      <c r="D82" s="303">
        <v>4090944</v>
      </c>
      <c r="E82" s="301">
        <v>0</v>
      </c>
    </row>
    <row r="83" spans="1:5" x14ac:dyDescent="0.25">
      <c r="A83" s="301">
        <v>37</v>
      </c>
      <c r="B83" s="302">
        <v>45135</v>
      </c>
      <c r="C83" s="303">
        <v>1271854</v>
      </c>
      <c r="D83" s="303">
        <v>1271854</v>
      </c>
      <c r="E83" s="301">
        <v>0</v>
      </c>
    </row>
    <row r="84" spans="1:5" x14ac:dyDescent="0.25">
      <c r="A84" s="301">
        <v>37</v>
      </c>
      <c r="B84" s="302">
        <v>45136</v>
      </c>
      <c r="C84" s="303">
        <v>4052516</v>
      </c>
      <c r="D84" s="303">
        <v>4052516</v>
      </c>
      <c r="E84" s="301">
        <v>0</v>
      </c>
    </row>
    <row r="85" spans="1:5" x14ac:dyDescent="0.25">
      <c r="A85" s="301">
        <v>37</v>
      </c>
      <c r="B85" s="302">
        <v>45139</v>
      </c>
      <c r="C85" s="303">
        <v>360500</v>
      </c>
      <c r="D85" s="303">
        <v>360500</v>
      </c>
      <c r="E85" s="301">
        <v>0</v>
      </c>
    </row>
    <row r="86" spans="1:5" x14ac:dyDescent="0.25">
      <c r="A86" s="301">
        <v>37</v>
      </c>
      <c r="B86" s="302">
        <v>45140</v>
      </c>
      <c r="C86" s="303">
        <v>718086</v>
      </c>
      <c r="D86" s="303">
        <v>718086</v>
      </c>
      <c r="E86" s="301">
        <v>0</v>
      </c>
    </row>
    <row r="87" spans="1:5" x14ac:dyDescent="0.25">
      <c r="A87" s="301">
        <v>37</v>
      </c>
      <c r="B87" s="302">
        <v>45141</v>
      </c>
      <c r="C87" s="303">
        <v>684714</v>
      </c>
      <c r="D87" s="303">
        <v>684714</v>
      </c>
      <c r="E87" s="301">
        <v>0</v>
      </c>
    </row>
    <row r="88" spans="1:5" x14ac:dyDescent="0.25">
      <c r="A88" s="301">
        <v>37</v>
      </c>
      <c r="B88" s="302">
        <v>45142</v>
      </c>
      <c r="C88" s="303">
        <v>129513</v>
      </c>
      <c r="D88" s="303">
        <v>129513</v>
      </c>
      <c r="E88" s="301">
        <v>0</v>
      </c>
    </row>
    <row r="89" spans="1:5" x14ac:dyDescent="0.25">
      <c r="A89" s="301">
        <v>37</v>
      </c>
      <c r="B89" s="302">
        <v>45143</v>
      </c>
      <c r="C89" s="303">
        <v>340594</v>
      </c>
      <c r="D89" s="303">
        <v>340594</v>
      </c>
      <c r="E89" s="301">
        <v>0</v>
      </c>
    </row>
    <row r="90" spans="1:5" x14ac:dyDescent="0.25">
      <c r="A90" s="301">
        <v>37</v>
      </c>
      <c r="B90" s="302">
        <v>45144</v>
      </c>
      <c r="C90" s="303">
        <v>1803369</v>
      </c>
      <c r="D90" s="303">
        <v>1803369</v>
      </c>
      <c r="E90" s="301">
        <v>0</v>
      </c>
    </row>
    <row r="91" spans="1:5" x14ac:dyDescent="0.25">
      <c r="A91" s="301">
        <v>37</v>
      </c>
      <c r="B91" s="302">
        <v>45145</v>
      </c>
      <c r="C91" s="303">
        <v>952358</v>
      </c>
      <c r="D91" s="303">
        <v>952358</v>
      </c>
      <c r="E91" s="301">
        <v>0</v>
      </c>
    </row>
    <row r="92" spans="1:5" x14ac:dyDescent="0.25">
      <c r="A92" s="301">
        <v>37</v>
      </c>
      <c r="B92" s="302">
        <v>45146</v>
      </c>
      <c r="C92" s="303">
        <v>962192</v>
      </c>
      <c r="D92" s="303">
        <v>962192</v>
      </c>
      <c r="E92" s="301">
        <v>0</v>
      </c>
    </row>
    <row r="93" spans="1:5" x14ac:dyDescent="0.25">
      <c r="A93" s="301">
        <v>37</v>
      </c>
      <c r="B93" s="302">
        <v>45147</v>
      </c>
      <c r="C93" s="303">
        <v>1537784</v>
      </c>
      <c r="D93" s="303">
        <v>1537784</v>
      </c>
      <c r="E93" s="301">
        <v>0</v>
      </c>
    </row>
    <row r="94" spans="1:5" x14ac:dyDescent="0.25">
      <c r="A94" s="301">
        <v>37</v>
      </c>
      <c r="B94" s="302">
        <v>45148</v>
      </c>
      <c r="C94" s="303">
        <v>1624897</v>
      </c>
      <c r="D94" s="303">
        <v>1624897</v>
      </c>
      <c r="E94" s="301">
        <v>0</v>
      </c>
    </row>
    <row r="95" spans="1:5" x14ac:dyDescent="0.25">
      <c r="A95" s="301">
        <v>37</v>
      </c>
      <c r="B95" s="302">
        <v>45150</v>
      </c>
      <c r="C95" s="303">
        <v>1830734</v>
      </c>
      <c r="D95" s="303">
        <v>1830734</v>
      </c>
      <c r="E95" s="301">
        <v>0</v>
      </c>
    </row>
    <row r="96" spans="1:5" x14ac:dyDescent="0.25">
      <c r="A96" s="301">
        <v>37</v>
      </c>
      <c r="B96" s="302">
        <v>45151</v>
      </c>
      <c r="C96" s="303">
        <v>2456841</v>
      </c>
      <c r="D96" s="303">
        <v>2456841</v>
      </c>
      <c r="E96" s="301">
        <v>0</v>
      </c>
    </row>
    <row r="97" spans="1:5" x14ac:dyDescent="0.25">
      <c r="A97" s="301">
        <v>37</v>
      </c>
      <c r="B97" s="302">
        <v>45152</v>
      </c>
      <c r="C97" s="303">
        <v>1688206</v>
      </c>
      <c r="D97" s="303">
        <v>1688206</v>
      </c>
      <c r="E97" s="301">
        <v>0</v>
      </c>
    </row>
    <row r="98" spans="1:5" x14ac:dyDescent="0.25">
      <c r="A98" s="301">
        <v>37</v>
      </c>
      <c r="B98" s="302">
        <v>45153</v>
      </c>
      <c r="C98" s="303">
        <v>1181270</v>
      </c>
      <c r="D98" s="303">
        <v>1181270</v>
      </c>
      <c r="E98" s="301">
        <v>0</v>
      </c>
    </row>
    <row r="99" spans="1:5" x14ac:dyDescent="0.25">
      <c r="A99" s="301">
        <v>37</v>
      </c>
      <c r="B99" s="302">
        <v>45154</v>
      </c>
      <c r="C99" s="303">
        <v>2248927</v>
      </c>
      <c r="D99" s="303">
        <v>2248927</v>
      </c>
      <c r="E99" s="301">
        <v>0</v>
      </c>
    </row>
    <row r="100" spans="1:5" x14ac:dyDescent="0.25">
      <c r="A100" s="301">
        <v>37</v>
      </c>
      <c r="B100" s="302">
        <v>45155</v>
      </c>
      <c r="C100" s="303">
        <v>1755324</v>
      </c>
      <c r="D100" s="303">
        <v>1755324</v>
      </c>
      <c r="E100" s="301">
        <v>0</v>
      </c>
    </row>
    <row r="101" spans="1:5" x14ac:dyDescent="0.25">
      <c r="A101" s="301">
        <v>37</v>
      </c>
      <c r="B101" s="302">
        <v>45157</v>
      </c>
      <c r="C101" s="303">
        <v>744654</v>
      </c>
      <c r="D101" s="303">
        <v>744654</v>
      </c>
      <c r="E101" s="301">
        <v>0</v>
      </c>
    </row>
    <row r="102" spans="1:5" x14ac:dyDescent="0.25">
      <c r="A102" s="301">
        <v>37</v>
      </c>
      <c r="B102" s="302">
        <v>45158</v>
      </c>
      <c r="C102" s="303">
        <v>4035800</v>
      </c>
      <c r="D102" s="303">
        <v>4035800</v>
      </c>
      <c r="E102" s="301">
        <v>0</v>
      </c>
    </row>
    <row r="103" spans="1:5" x14ac:dyDescent="0.25">
      <c r="A103" s="301">
        <v>37</v>
      </c>
      <c r="B103" s="302">
        <v>45159</v>
      </c>
      <c r="C103" s="303">
        <v>2046357</v>
      </c>
      <c r="D103" s="303">
        <v>2046357</v>
      </c>
      <c r="E103" s="301">
        <v>0</v>
      </c>
    </row>
    <row r="104" spans="1:5" x14ac:dyDescent="0.25">
      <c r="A104" s="301">
        <v>37</v>
      </c>
      <c r="B104" s="302">
        <v>45160</v>
      </c>
      <c r="C104" s="303">
        <v>2080006</v>
      </c>
      <c r="D104" s="303">
        <v>2080006</v>
      </c>
      <c r="E104" s="301">
        <v>0</v>
      </c>
    </row>
    <row r="105" spans="1:5" x14ac:dyDescent="0.25">
      <c r="A105" s="301">
        <v>37</v>
      </c>
      <c r="B105" s="302">
        <v>45161</v>
      </c>
      <c r="C105" s="303">
        <v>2297028</v>
      </c>
      <c r="D105" s="303">
        <v>2297028</v>
      </c>
      <c r="E105" s="301">
        <v>0</v>
      </c>
    </row>
    <row r="106" spans="1:5" x14ac:dyDescent="0.25">
      <c r="A106" s="301">
        <v>37</v>
      </c>
      <c r="B106" s="302">
        <v>45163</v>
      </c>
      <c r="C106" s="303">
        <v>1244450</v>
      </c>
      <c r="D106" s="303">
        <v>1244450</v>
      </c>
      <c r="E106" s="301">
        <v>0</v>
      </c>
    </row>
    <row r="107" spans="1:5" x14ac:dyDescent="0.25">
      <c r="A107" s="301">
        <v>37</v>
      </c>
      <c r="B107" s="302">
        <v>45164</v>
      </c>
      <c r="C107" s="303">
        <v>3070633</v>
      </c>
      <c r="D107" s="303">
        <v>3070633</v>
      </c>
      <c r="E107" s="301">
        <v>0</v>
      </c>
    </row>
    <row r="108" spans="1:5" x14ac:dyDescent="0.25">
      <c r="A108" s="301">
        <v>37</v>
      </c>
      <c r="B108" s="302">
        <v>45165</v>
      </c>
      <c r="C108" s="303">
        <v>6597622</v>
      </c>
      <c r="D108" s="303">
        <v>6597622</v>
      </c>
      <c r="E108" s="301">
        <v>0</v>
      </c>
    </row>
    <row r="109" spans="1:5" x14ac:dyDescent="0.25">
      <c r="A109" s="301">
        <v>37</v>
      </c>
      <c r="B109" s="302">
        <v>45166</v>
      </c>
      <c r="C109" s="303">
        <v>4158207</v>
      </c>
      <c r="D109" s="303">
        <v>4158207</v>
      </c>
      <c r="E109" s="301">
        <v>0</v>
      </c>
    </row>
    <row r="110" spans="1:5" x14ac:dyDescent="0.25">
      <c r="A110" s="301">
        <v>37</v>
      </c>
      <c r="B110" s="302">
        <v>45167</v>
      </c>
      <c r="C110" s="303">
        <v>5481705</v>
      </c>
      <c r="D110" s="303">
        <v>5481705</v>
      </c>
      <c r="E110" s="301">
        <v>0</v>
      </c>
    </row>
    <row r="111" spans="1:5" x14ac:dyDescent="0.25">
      <c r="A111" s="301">
        <v>37</v>
      </c>
      <c r="B111" s="302">
        <v>45169</v>
      </c>
      <c r="C111" s="303">
        <v>19769892</v>
      </c>
      <c r="D111" s="303">
        <v>19769892</v>
      </c>
      <c r="E111" s="301">
        <v>0</v>
      </c>
    </row>
    <row r="112" spans="1:5" x14ac:dyDescent="0.25">
      <c r="A112" s="301">
        <v>37</v>
      </c>
      <c r="B112" s="302">
        <v>45170</v>
      </c>
      <c r="C112" s="303">
        <v>112000</v>
      </c>
      <c r="D112" s="303">
        <v>112000</v>
      </c>
      <c r="E112" s="301">
        <v>0</v>
      </c>
    </row>
    <row r="113" spans="1:5" x14ac:dyDescent="0.25">
      <c r="A113" s="301">
        <v>37</v>
      </c>
      <c r="B113" s="302">
        <v>45171</v>
      </c>
      <c r="C113" s="303">
        <v>302785</v>
      </c>
      <c r="D113" s="303">
        <v>302785</v>
      </c>
      <c r="E113" s="301">
        <v>0</v>
      </c>
    </row>
    <row r="114" spans="1:5" x14ac:dyDescent="0.25">
      <c r="A114" s="301">
        <v>37</v>
      </c>
      <c r="B114" s="302">
        <v>45172</v>
      </c>
      <c r="C114" s="303">
        <v>1282647</v>
      </c>
      <c r="D114" s="303">
        <v>1282647</v>
      </c>
      <c r="E114" s="301">
        <v>0</v>
      </c>
    </row>
    <row r="115" spans="1:5" x14ac:dyDescent="0.25">
      <c r="A115" s="301">
        <v>37</v>
      </c>
      <c r="B115" s="302">
        <v>45173</v>
      </c>
      <c r="C115" s="303">
        <v>757880</v>
      </c>
      <c r="D115" s="303">
        <v>757880</v>
      </c>
      <c r="E115" s="301">
        <v>0</v>
      </c>
    </row>
    <row r="116" spans="1:5" x14ac:dyDescent="0.25">
      <c r="A116" s="301">
        <v>37</v>
      </c>
      <c r="B116" s="302">
        <v>45174</v>
      </c>
      <c r="C116" s="303">
        <v>1074046</v>
      </c>
      <c r="D116" s="303">
        <v>1074046</v>
      </c>
      <c r="E116" s="301">
        <v>0</v>
      </c>
    </row>
    <row r="117" spans="1:5" x14ac:dyDescent="0.25">
      <c r="A117" s="301">
        <v>37</v>
      </c>
      <c r="B117" s="302">
        <v>45175</v>
      </c>
      <c r="C117" s="303">
        <v>947418.1</v>
      </c>
      <c r="D117" s="303">
        <v>947418.1</v>
      </c>
      <c r="E117" s="301">
        <v>0</v>
      </c>
    </row>
    <row r="118" spans="1:5" x14ac:dyDescent="0.25">
      <c r="A118" s="301">
        <v>37</v>
      </c>
      <c r="B118" s="302">
        <v>45176</v>
      </c>
      <c r="C118" s="303">
        <v>1746020</v>
      </c>
      <c r="D118" s="303">
        <v>1746020</v>
      </c>
      <c r="E118" s="301">
        <v>0</v>
      </c>
    </row>
    <row r="119" spans="1:5" x14ac:dyDescent="0.25">
      <c r="A119" s="301">
        <v>37</v>
      </c>
      <c r="B119" s="302">
        <v>45178</v>
      </c>
      <c r="C119" s="303">
        <v>794969</v>
      </c>
      <c r="D119" s="303">
        <v>794969</v>
      </c>
      <c r="E119" s="301">
        <v>0</v>
      </c>
    </row>
    <row r="120" spans="1:5" x14ac:dyDescent="0.25">
      <c r="A120" s="301">
        <v>37</v>
      </c>
      <c r="B120" s="302">
        <v>45179</v>
      </c>
      <c r="C120" s="303">
        <v>3021979.79</v>
      </c>
      <c r="D120" s="303">
        <v>3021979.79</v>
      </c>
      <c r="E120" s="301">
        <v>0</v>
      </c>
    </row>
    <row r="121" spans="1:5" x14ac:dyDescent="0.25">
      <c r="A121" s="301">
        <v>37</v>
      </c>
      <c r="B121" s="302">
        <v>45180</v>
      </c>
      <c r="C121" s="303">
        <v>1635793</v>
      </c>
      <c r="D121" s="303">
        <v>1635793</v>
      </c>
      <c r="E121" s="301">
        <v>0</v>
      </c>
    </row>
    <row r="122" spans="1:5" x14ac:dyDescent="0.25">
      <c r="A122" s="301">
        <v>37</v>
      </c>
      <c r="B122" s="302">
        <v>45181</v>
      </c>
      <c r="C122" s="303">
        <v>1534876</v>
      </c>
      <c r="D122" s="303">
        <v>1534876</v>
      </c>
      <c r="E122" s="301">
        <v>0</v>
      </c>
    </row>
    <row r="123" spans="1:5" x14ac:dyDescent="0.25">
      <c r="A123" s="301">
        <v>37</v>
      </c>
      <c r="B123" s="302">
        <v>45182</v>
      </c>
      <c r="C123" s="303">
        <v>2469970.1</v>
      </c>
      <c r="D123" s="303">
        <v>2469970.1</v>
      </c>
      <c r="E123" s="301">
        <v>0</v>
      </c>
    </row>
    <row r="124" spans="1:5" x14ac:dyDescent="0.25">
      <c r="A124" s="301">
        <v>37</v>
      </c>
      <c r="B124" s="302">
        <v>45183</v>
      </c>
      <c r="C124" s="303">
        <v>1630336</v>
      </c>
      <c r="D124" s="303">
        <v>1630336</v>
      </c>
      <c r="E124" s="301">
        <v>0</v>
      </c>
    </row>
    <row r="125" spans="1:5" x14ac:dyDescent="0.25">
      <c r="A125" s="301">
        <v>37</v>
      </c>
      <c r="B125" s="302">
        <v>45185</v>
      </c>
      <c r="C125" s="303">
        <v>967974</v>
      </c>
      <c r="D125" s="303">
        <v>967974</v>
      </c>
      <c r="E125" s="301">
        <v>0</v>
      </c>
    </row>
    <row r="126" spans="1:5" x14ac:dyDescent="0.25">
      <c r="A126" s="301">
        <v>37</v>
      </c>
      <c r="B126" s="302">
        <v>45186</v>
      </c>
      <c r="C126" s="303">
        <v>3508028</v>
      </c>
      <c r="D126" s="303">
        <v>3508028</v>
      </c>
      <c r="E126" s="301">
        <v>0</v>
      </c>
    </row>
    <row r="127" spans="1:5" x14ac:dyDescent="0.25">
      <c r="A127" s="301">
        <v>37</v>
      </c>
      <c r="B127" s="302">
        <v>45187</v>
      </c>
      <c r="C127" s="303">
        <v>1537061</v>
      </c>
      <c r="D127" s="303">
        <v>1537061</v>
      </c>
      <c r="E127" s="301">
        <v>0</v>
      </c>
    </row>
    <row r="128" spans="1:5" x14ac:dyDescent="0.25">
      <c r="A128" s="301">
        <v>37</v>
      </c>
      <c r="B128" s="302">
        <v>45188</v>
      </c>
      <c r="C128" s="303">
        <v>1634503</v>
      </c>
      <c r="D128" s="303">
        <v>1634503</v>
      </c>
      <c r="E128" s="301">
        <v>0</v>
      </c>
    </row>
    <row r="129" spans="1:5" x14ac:dyDescent="0.25">
      <c r="A129" s="301">
        <v>37</v>
      </c>
      <c r="B129" s="302">
        <v>45189</v>
      </c>
      <c r="C129" s="303">
        <v>2500957</v>
      </c>
      <c r="D129" s="303">
        <v>2500957</v>
      </c>
      <c r="E129" s="301">
        <v>0</v>
      </c>
    </row>
    <row r="130" spans="1:5" x14ac:dyDescent="0.25">
      <c r="A130" s="301">
        <v>37</v>
      </c>
      <c r="B130" s="302">
        <v>45190</v>
      </c>
      <c r="C130" s="303">
        <v>1779526</v>
      </c>
      <c r="D130" s="303">
        <v>1779526</v>
      </c>
      <c r="E130" s="301">
        <v>0</v>
      </c>
    </row>
    <row r="131" spans="1:5" x14ac:dyDescent="0.25">
      <c r="A131" s="301">
        <v>37</v>
      </c>
      <c r="B131" s="302">
        <v>45192</v>
      </c>
      <c r="C131" s="303">
        <v>2254699</v>
      </c>
      <c r="D131" s="303">
        <v>2254699</v>
      </c>
      <c r="E131" s="301">
        <v>0</v>
      </c>
    </row>
    <row r="132" spans="1:5" x14ac:dyDescent="0.25">
      <c r="A132" s="301">
        <v>37</v>
      </c>
      <c r="B132" s="302">
        <v>45193</v>
      </c>
      <c r="C132" s="303">
        <v>3781223</v>
      </c>
      <c r="D132" s="303">
        <v>3781223</v>
      </c>
      <c r="E132" s="301">
        <v>0</v>
      </c>
    </row>
    <row r="133" spans="1:5" x14ac:dyDescent="0.25">
      <c r="A133" s="301">
        <v>37</v>
      </c>
      <c r="B133" s="302">
        <v>45194</v>
      </c>
      <c r="C133" s="303">
        <v>2937525</v>
      </c>
      <c r="D133" s="303">
        <v>2937525</v>
      </c>
      <c r="E133" s="301">
        <v>0</v>
      </c>
    </row>
    <row r="134" spans="1:5" x14ac:dyDescent="0.25">
      <c r="A134" s="301">
        <v>37</v>
      </c>
      <c r="B134" s="302">
        <v>45195</v>
      </c>
      <c r="C134" s="303">
        <v>3794263.68</v>
      </c>
      <c r="D134" s="303">
        <v>3794263.68</v>
      </c>
      <c r="E134" s="301">
        <v>0</v>
      </c>
    </row>
    <row r="135" spans="1:5" x14ac:dyDescent="0.25">
      <c r="A135" s="301">
        <v>37</v>
      </c>
      <c r="B135" s="302">
        <v>45196</v>
      </c>
      <c r="C135" s="303">
        <v>8018197</v>
      </c>
      <c r="D135" s="303">
        <v>8018197</v>
      </c>
      <c r="E135" s="301">
        <v>0</v>
      </c>
    </row>
    <row r="136" spans="1:5" x14ac:dyDescent="0.25">
      <c r="A136" s="301">
        <v>37</v>
      </c>
      <c r="B136" s="302">
        <v>45197</v>
      </c>
      <c r="C136" s="303">
        <v>4906942</v>
      </c>
      <c r="D136" s="303">
        <v>4906942</v>
      </c>
      <c r="E136" s="301">
        <v>0</v>
      </c>
    </row>
    <row r="137" spans="1:5" x14ac:dyDescent="0.25">
      <c r="A137" s="301">
        <v>37</v>
      </c>
      <c r="B137" s="302">
        <v>45198</v>
      </c>
      <c r="C137" s="303">
        <v>4457630</v>
      </c>
      <c r="D137" s="303">
        <v>4457630</v>
      </c>
      <c r="E137" s="301">
        <v>0</v>
      </c>
    </row>
    <row r="138" spans="1:5" x14ac:dyDescent="0.25">
      <c r="A138" s="301">
        <v>37</v>
      </c>
      <c r="B138" s="302">
        <v>45199</v>
      </c>
      <c r="C138" s="303">
        <v>24765071.109999999</v>
      </c>
      <c r="D138" s="303">
        <v>24765071.109999999</v>
      </c>
      <c r="E138" s="301">
        <v>0</v>
      </c>
    </row>
    <row r="139" spans="1:5" x14ac:dyDescent="0.25">
      <c r="A139" s="301">
        <v>37</v>
      </c>
      <c r="B139" s="302">
        <v>45200</v>
      </c>
      <c r="C139" s="303">
        <v>257832</v>
      </c>
      <c r="D139" s="303">
        <v>257832</v>
      </c>
      <c r="E139" s="301">
        <v>0</v>
      </c>
    </row>
    <row r="140" spans="1:5" x14ac:dyDescent="0.25">
      <c r="A140" s="301">
        <v>37</v>
      </c>
      <c r="B140" s="302">
        <v>45201</v>
      </c>
      <c r="C140" s="303">
        <v>351790</v>
      </c>
      <c r="D140" s="303">
        <v>351790</v>
      </c>
      <c r="E140" s="301">
        <v>0</v>
      </c>
    </row>
    <row r="141" spans="1:5" x14ac:dyDescent="0.25">
      <c r="A141" s="301">
        <v>37</v>
      </c>
      <c r="B141" s="302">
        <v>45202</v>
      </c>
      <c r="C141" s="303">
        <v>578798</v>
      </c>
      <c r="D141" s="303">
        <v>578798</v>
      </c>
      <c r="E141" s="301">
        <v>0</v>
      </c>
    </row>
    <row r="142" spans="1:5" x14ac:dyDescent="0.25">
      <c r="A142" s="301">
        <v>37</v>
      </c>
      <c r="B142" s="302">
        <v>45203</v>
      </c>
      <c r="C142" s="303">
        <v>1027559</v>
      </c>
      <c r="D142" s="303">
        <v>1027559</v>
      </c>
      <c r="E142" s="301">
        <v>0</v>
      </c>
    </row>
    <row r="143" spans="1:5" x14ac:dyDescent="0.25">
      <c r="A143" s="301">
        <v>37</v>
      </c>
      <c r="B143" s="302">
        <v>45204</v>
      </c>
      <c r="C143" s="303">
        <v>626388</v>
      </c>
      <c r="D143" s="303">
        <v>626388</v>
      </c>
      <c r="E143" s="301">
        <v>0</v>
      </c>
    </row>
    <row r="144" spans="1:5" x14ac:dyDescent="0.25">
      <c r="A144" s="301">
        <v>37</v>
      </c>
      <c r="B144" s="302">
        <v>45205</v>
      </c>
      <c r="C144" s="303">
        <v>390300</v>
      </c>
      <c r="D144" s="303">
        <v>390300</v>
      </c>
      <c r="E144" s="301">
        <v>0</v>
      </c>
    </row>
    <row r="145" spans="1:5" x14ac:dyDescent="0.25">
      <c r="A145" s="301">
        <v>37</v>
      </c>
      <c r="B145" s="302">
        <v>45206</v>
      </c>
      <c r="C145" s="303">
        <v>773875</v>
      </c>
      <c r="D145" s="303">
        <v>773875</v>
      </c>
      <c r="E145" s="301">
        <v>0</v>
      </c>
    </row>
    <row r="146" spans="1:5" x14ac:dyDescent="0.25">
      <c r="A146" s="301">
        <v>37</v>
      </c>
      <c r="B146" s="302">
        <v>45207</v>
      </c>
      <c r="C146" s="303">
        <v>2111357.1</v>
      </c>
      <c r="D146" s="303">
        <v>2111357.1</v>
      </c>
      <c r="E146" s="301">
        <v>0</v>
      </c>
    </row>
    <row r="147" spans="1:5" x14ac:dyDescent="0.25">
      <c r="A147" s="301">
        <v>37</v>
      </c>
      <c r="B147" s="302">
        <v>45208</v>
      </c>
      <c r="C147" s="303">
        <v>1346902</v>
      </c>
      <c r="D147" s="303">
        <v>1346902</v>
      </c>
      <c r="E147" s="301">
        <v>0</v>
      </c>
    </row>
    <row r="148" spans="1:5" x14ac:dyDescent="0.25">
      <c r="A148" s="301">
        <v>37</v>
      </c>
      <c r="B148" s="302">
        <v>45209</v>
      </c>
      <c r="C148" s="303">
        <v>1068032</v>
      </c>
      <c r="D148" s="303">
        <v>1068032</v>
      </c>
      <c r="E148" s="301">
        <v>0</v>
      </c>
    </row>
    <row r="149" spans="1:5" x14ac:dyDescent="0.25">
      <c r="A149" s="301">
        <v>37</v>
      </c>
      <c r="B149" s="302">
        <v>45210</v>
      </c>
      <c r="C149" s="303">
        <v>2345627</v>
      </c>
      <c r="D149" s="303">
        <v>2345627</v>
      </c>
      <c r="E149" s="301">
        <v>0</v>
      </c>
    </row>
    <row r="150" spans="1:5" x14ac:dyDescent="0.25">
      <c r="A150" s="301">
        <v>37</v>
      </c>
      <c r="B150" s="302">
        <v>45211</v>
      </c>
      <c r="C150" s="303">
        <v>1325275</v>
      </c>
      <c r="D150" s="303">
        <v>1325275</v>
      </c>
      <c r="E150" s="301">
        <v>0</v>
      </c>
    </row>
    <row r="151" spans="1:5" x14ac:dyDescent="0.25">
      <c r="A151" s="301">
        <v>37</v>
      </c>
      <c r="B151" s="302">
        <v>45213</v>
      </c>
      <c r="C151" s="303">
        <v>1268698</v>
      </c>
      <c r="D151" s="303">
        <v>1268698</v>
      </c>
      <c r="E151" s="301">
        <v>0</v>
      </c>
    </row>
    <row r="152" spans="1:5" x14ac:dyDescent="0.25">
      <c r="A152" s="301">
        <v>37</v>
      </c>
      <c r="B152" s="302">
        <v>45214</v>
      </c>
      <c r="C152" s="303">
        <v>2921256</v>
      </c>
      <c r="D152" s="303">
        <v>2921256</v>
      </c>
      <c r="E152" s="301">
        <v>0</v>
      </c>
    </row>
    <row r="153" spans="1:5" x14ac:dyDescent="0.25">
      <c r="A153" s="301">
        <v>37</v>
      </c>
      <c r="B153" s="302">
        <v>45215</v>
      </c>
      <c r="C153" s="303">
        <v>1522938</v>
      </c>
      <c r="D153" s="303">
        <v>1522938</v>
      </c>
      <c r="E153" s="301">
        <v>0</v>
      </c>
    </row>
    <row r="154" spans="1:5" x14ac:dyDescent="0.25">
      <c r="A154" s="301">
        <v>37</v>
      </c>
      <c r="B154" s="302">
        <v>45216</v>
      </c>
      <c r="C154" s="303">
        <v>1417062</v>
      </c>
      <c r="D154" s="303">
        <v>1417062</v>
      </c>
      <c r="E154" s="301">
        <v>0</v>
      </c>
    </row>
    <row r="155" spans="1:5" x14ac:dyDescent="0.25">
      <c r="A155" s="301">
        <v>37</v>
      </c>
      <c r="B155" s="302">
        <v>45217</v>
      </c>
      <c r="C155" s="303">
        <v>2465380.1</v>
      </c>
      <c r="D155" s="303">
        <v>2465380.1</v>
      </c>
      <c r="E155" s="301">
        <v>0</v>
      </c>
    </row>
    <row r="156" spans="1:5" x14ac:dyDescent="0.25">
      <c r="A156" s="301">
        <v>37</v>
      </c>
      <c r="B156" s="302">
        <v>45218</v>
      </c>
      <c r="C156" s="303">
        <v>1702839</v>
      </c>
      <c r="D156" s="303">
        <v>1702839</v>
      </c>
      <c r="E156" s="301">
        <v>0</v>
      </c>
    </row>
    <row r="157" spans="1:5" x14ac:dyDescent="0.25">
      <c r="A157" s="301">
        <v>37</v>
      </c>
      <c r="B157" s="302">
        <v>45220</v>
      </c>
      <c r="C157" s="303">
        <v>2051149</v>
      </c>
      <c r="D157" s="303">
        <v>2051149</v>
      </c>
      <c r="E157" s="301">
        <v>0</v>
      </c>
    </row>
    <row r="158" spans="1:5" x14ac:dyDescent="0.25">
      <c r="A158" s="301">
        <v>37</v>
      </c>
      <c r="B158" s="302">
        <v>45221</v>
      </c>
      <c r="C158" s="303">
        <v>2769991</v>
      </c>
      <c r="D158" s="303">
        <v>2769991</v>
      </c>
      <c r="E158" s="301">
        <v>0</v>
      </c>
    </row>
    <row r="159" spans="1:5" x14ac:dyDescent="0.25">
      <c r="A159" s="301">
        <v>37</v>
      </c>
      <c r="B159" s="302">
        <v>45222</v>
      </c>
      <c r="C159" s="303">
        <v>2116426</v>
      </c>
      <c r="D159" s="303">
        <v>2116426</v>
      </c>
      <c r="E159" s="301">
        <v>0</v>
      </c>
    </row>
    <row r="160" spans="1:5" x14ac:dyDescent="0.25">
      <c r="A160" s="301">
        <v>37</v>
      </c>
      <c r="B160" s="302">
        <v>45223</v>
      </c>
      <c r="C160" s="303">
        <v>1258322</v>
      </c>
      <c r="D160" s="303">
        <v>1258322</v>
      </c>
      <c r="E160" s="301">
        <v>0</v>
      </c>
    </row>
    <row r="161" spans="1:5" x14ac:dyDescent="0.25">
      <c r="A161" s="301">
        <v>37</v>
      </c>
      <c r="B161" s="302">
        <v>45224</v>
      </c>
      <c r="C161" s="303">
        <v>4069654</v>
      </c>
      <c r="D161" s="303">
        <v>4069654</v>
      </c>
      <c r="E161" s="301">
        <v>0</v>
      </c>
    </row>
    <row r="162" spans="1:5" x14ac:dyDescent="0.25">
      <c r="A162" s="301">
        <v>37</v>
      </c>
      <c r="B162" s="302">
        <v>45225</v>
      </c>
      <c r="C162" s="303">
        <v>2900750</v>
      </c>
      <c r="D162" s="303">
        <v>2900750</v>
      </c>
      <c r="E162" s="301">
        <v>0</v>
      </c>
    </row>
    <row r="163" spans="1:5" x14ac:dyDescent="0.25">
      <c r="A163" s="301">
        <v>37</v>
      </c>
      <c r="B163" s="302">
        <v>45226</v>
      </c>
      <c r="C163" s="303">
        <v>1852484</v>
      </c>
      <c r="D163" s="303">
        <v>1852484</v>
      </c>
      <c r="E163" s="301">
        <v>0</v>
      </c>
    </row>
    <row r="164" spans="1:5" x14ac:dyDescent="0.25">
      <c r="A164" s="301">
        <v>37</v>
      </c>
      <c r="B164" s="302">
        <v>45227</v>
      </c>
      <c r="C164" s="303">
        <v>4214507</v>
      </c>
      <c r="D164" s="303">
        <v>4214507</v>
      </c>
      <c r="E164" s="301">
        <v>0</v>
      </c>
    </row>
    <row r="165" spans="1:5" x14ac:dyDescent="0.25">
      <c r="A165" s="301">
        <v>37</v>
      </c>
      <c r="B165" s="302">
        <v>45228</v>
      </c>
      <c r="C165" s="303">
        <v>8403619.0999999996</v>
      </c>
      <c r="D165" s="303">
        <v>8403619.0999999996</v>
      </c>
      <c r="E165" s="301">
        <v>0</v>
      </c>
    </row>
    <row r="166" spans="1:5" x14ac:dyDescent="0.25">
      <c r="A166" s="301">
        <v>37</v>
      </c>
      <c r="B166" s="302">
        <v>45229</v>
      </c>
      <c r="C166" s="303">
        <v>6091758</v>
      </c>
      <c r="D166" s="303">
        <v>6091758</v>
      </c>
      <c r="E166" s="301">
        <v>0</v>
      </c>
    </row>
    <row r="167" spans="1:5" x14ac:dyDescent="0.25">
      <c r="A167" s="301">
        <v>37</v>
      </c>
      <c r="B167" s="302">
        <v>45230</v>
      </c>
      <c r="C167" s="303">
        <v>23863574</v>
      </c>
      <c r="D167" s="303">
        <v>23863574</v>
      </c>
      <c r="E167" s="301">
        <v>0</v>
      </c>
    </row>
    <row r="168" spans="1:5" x14ac:dyDescent="0.25">
      <c r="A168" s="301">
        <v>37</v>
      </c>
      <c r="B168" s="302">
        <v>45231</v>
      </c>
      <c r="C168" s="303">
        <v>364700</v>
      </c>
      <c r="D168" s="303">
        <v>364700</v>
      </c>
      <c r="E168" s="301">
        <v>0</v>
      </c>
    </row>
    <row r="169" spans="1:5" x14ac:dyDescent="0.25">
      <c r="A169" s="301">
        <v>37</v>
      </c>
      <c r="B169" s="302">
        <v>45232</v>
      </c>
      <c r="C169" s="303">
        <v>523565</v>
      </c>
      <c r="D169" s="303">
        <v>523565</v>
      </c>
      <c r="E169" s="301">
        <v>0</v>
      </c>
    </row>
    <row r="170" spans="1:5" x14ac:dyDescent="0.25">
      <c r="A170" s="301">
        <v>37</v>
      </c>
      <c r="B170" s="302">
        <v>45233</v>
      </c>
      <c r="C170" s="303">
        <v>359101</v>
      </c>
      <c r="D170" s="303">
        <v>359101</v>
      </c>
      <c r="E170" s="301">
        <v>0</v>
      </c>
    </row>
    <row r="171" spans="1:5" x14ac:dyDescent="0.25">
      <c r="A171" s="301">
        <v>37</v>
      </c>
      <c r="B171" s="302">
        <v>45234</v>
      </c>
      <c r="C171" s="303">
        <v>455830</v>
      </c>
      <c r="D171" s="303">
        <v>455830</v>
      </c>
      <c r="E171" s="301">
        <v>0</v>
      </c>
    </row>
    <row r="172" spans="1:5" x14ac:dyDescent="0.25">
      <c r="A172" s="301">
        <v>37</v>
      </c>
      <c r="B172" s="302">
        <v>45235</v>
      </c>
      <c r="C172" s="303">
        <v>1664509</v>
      </c>
      <c r="D172" s="303">
        <v>1664509</v>
      </c>
      <c r="E172" s="301">
        <v>0</v>
      </c>
    </row>
    <row r="173" spans="1:5" x14ac:dyDescent="0.25">
      <c r="A173" s="301">
        <v>37</v>
      </c>
      <c r="B173" s="302">
        <v>45236</v>
      </c>
      <c r="C173" s="303">
        <v>987884</v>
      </c>
      <c r="D173" s="303">
        <v>987884</v>
      </c>
      <c r="E173" s="301">
        <v>0</v>
      </c>
    </row>
    <row r="174" spans="1:5" x14ac:dyDescent="0.25">
      <c r="A174" s="301">
        <v>37</v>
      </c>
      <c r="B174" s="302">
        <v>45237</v>
      </c>
      <c r="C174" s="303">
        <v>1086395</v>
      </c>
      <c r="D174" s="303">
        <v>1086395</v>
      </c>
      <c r="E174" s="301">
        <v>0</v>
      </c>
    </row>
    <row r="175" spans="1:5" x14ac:dyDescent="0.25">
      <c r="A175" s="301">
        <v>37</v>
      </c>
      <c r="B175" s="302">
        <v>45238</v>
      </c>
      <c r="C175" s="303">
        <v>1713754</v>
      </c>
      <c r="D175" s="303">
        <v>1713754</v>
      </c>
      <c r="E175" s="301">
        <v>0</v>
      </c>
    </row>
    <row r="176" spans="1:5" x14ac:dyDescent="0.25">
      <c r="A176" s="301">
        <v>37</v>
      </c>
      <c r="B176" s="302">
        <v>45239</v>
      </c>
      <c r="C176" s="303">
        <v>1422538</v>
      </c>
      <c r="D176" s="303">
        <v>1422538</v>
      </c>
      <c r="E176" s="301">
        <v>0</v>
      </c>
    </row>
    <row r="177" spans="1:5" x14ac:dyDescent="0.25">
      <c r="A177" s="301">
        <v>37</v>
      </c>
      <c r="B177" s="302">
        <v>45241</v>
      </c>
      <c r="C177" s="303">
        <v>1088083</v>
      </c>
      <c r="D177" s="303">
        <v>1088083</v>
      </c>
      <c r="E177" s="301">
        <v>0</v>
      </c>
    </row>
    <row r="178" spans="1:5" x14ac:dyDescent="0.25">
      <c r="A178" s="301">
        <v>37</v>
      </c>
      <c r="B178" s="302">
        <v>45242</v>
      </c>
      <c r="C178" s="303">
        <v>2524382</v>
      </c>
      <c r="D178" s="303">
        <v>2524382</v>
      </c>
      <c r="E178" s="301">
        <v>0</v>
      </c>
    </row>
    <row r="179" spans="1:5" x14ac:dyDescent="0.25">
      <c r="A179" s="301">
        <v>37</v>
      </c>
      <c r="B179" s="302">
        <v>45243</v>
      </c>
      <c r="C179" s="303">
        <v>1537381</v>
      </c>
      <c r="D179" s="303">
        <v>1537381</v>
      </c>
      <c r="E179" s="301">
        <v>0</v>
      </c>
    </row>
    <row r="180" spans="1:5" x14ac:dyDescent="0.25">
      <c r="A180" s="301">
        <v>37</v>
      </c>
      <c r="B180" s="302">
        <v>45244</v>
      </c>
      <c r="C180" s="303">
        <v>1431499</v>
      </c>
      <c r="D180" s="303">
        <v>1431499</v>
      </c>
      <c r="E180" s="301">
        <v>0</v>
      </c>
    </row>
    <row r="181" spans="1:5" x14ac:dyDescent="0.25">
      <c r="A181" s="301">
        <v>37</v>
      </c>
      <c r="B181" s="302">
        <v>45245</v>
      </c>
      <c r="C181" s="303">
        <v>2342088.2400000002</v>
      </c>
      <c r="D181" s="303">
        <v>2342088.2400000002</v>
      </c>
      <c r="E181" s="301">
        <v>0</v>
      </c>
    </row>
    <row r="182" spans="1:5" x14ac:dyDescent="0.25">
      <c r="A182" s="301">
        <v>37</v>
      </c>
      <c r="B182" s="302">
        <v>45246</v>
      </c>
      <c r="C182" s="303">
        <v>1530299</v>
      </c>
      <c r="D182" s="303">
        <v>1530299</v>
      </c>
      <c r="E182" s="301">
        <v>0</v>
      </c>
    </row>
    <row r="183" spans="1:5" x14ac:dyDescent="0.25">
      <c r="A183" s="301">
        <v>37</v>
      </c>
      <c r="B183" s="302">
        <v>45248</v>
      </c>
      <c r="C183" s="303">
        <v>1289695</v>
      </c>
      <c r="D183" s="303">
        <v>1289695</v>
      </c>
      <c r="E183" s="301">
        <v>0</v>
      </c>
    </row>
    <row r="184" spans="1:5" x14ac:dyDescent="0.25">
      <c r="A184" s="301">
        <v>37</v>
      </c>
      <c r="B184" s="302">
        <v>45249</v>
      </c>
      <c r="C184" s="303">
        <v>2513775</v>
      </c>
      <c r="D184" s="303">
        <v>2513775</v>
      </c>
      <c r="E184" s="301">
        <v>0</v>
      </c>
    </row>
    <row r="185" spans="1:5" x14ac:dyDescent="0.25">
      <c r="A185" s="301">
        <v>37</v>
      </c>
      <c r="B185" s="302">
        <v>45250</v>
      </c>
      <c r="C185" s="303">
        <v>1658481</v>
      </c>
      <c r="D185" s="303">
        <v>1658481</v>
      </c>
      <c r="E185" s="301">
        <v>0</v>
      </c>
    </row>
    <row r="186" spans="1:5" x14ac:dyDescent="0.25">
      <c r="A186" s="301">
        <v>37</v>
      </c>
      <c r="B186" s="302">
        <v>45251</v>
      </c>
      <c r="C186" s="303">
        <v>1780782</v>
      </c>
      <c r="D186" s="303">
        <v>1780782</v>
      </c>
      <c r="E186" s="301">
        <v>0</v>
      </c>
    </row>
    <row r="187" spans="1:5" x14ac:dyDescent="0.25">
      <c r="A187" s="301">
        <v>37</v>
      </c>
      <c r="B187" s="302">
        <v>45252</v>
      </c>
      <c r="C187" s="303">
        <v>2565652.63</v>
      </c>
      <c r="D187" s="303">
        <v>2565652.63</v>
      </c>
      <c r="E187" s="301">
        <v>0</v>
      </c>
    </row>
    <row r="188" spans="1:5" x14ac:dyDescent="0.25">
      <c r="A188" s="301">
        <v>37</v>
      </c>
      <c r="B188" s="302">
        <v>45253</v>
      </c>
      <c r="C188" s="303">
        <v>2119709</v>
      </c>
      <c r="D188" s="303">
        <v>2119709</v>
      </c>
      <c r="E188" s="301">
        <v>0</v>
      </c>
    </row>
    <row r="189" spans="1:5" x14ac:dyDescent="0.25">
      <c r="A189" s="301">
        <v>37</v>
      </c>
      <c r="B189" s="302">
        <v>45255</v>
      </c>
      <c r="C189" s="303">
        <v>2341020</v>
      </c>
      <c r="D189" s="303">
        <v>2341020</v>
      </c>
      <c r="E189" s="301">
        <v>0</v>
      </c>
    </row>
    <row r="190" spans="1:5" x14ac:dyDescent="0.25">
      <c r="A190" s="301">
        <v>37</v>
      </c>
      <c r="B190" s="302">
        <v>45256</v>
      </c>
      <c r="C190" s="303">
        <v>5502453</v>
      </c>
      <c r="D190" s="303">
        <v>5502453</v>
      </c>
      <c r="E190" s="301">
        <v>0</v>
      </c>
    </row>
    <row r="191" spans="1:5" x14ac:dyDescent="0.25">
      <c r="A191" s="301">
        <v>37</v>
      </c>
      <c r="B191" s="302">
        <v>45257</v>
      </c>
      <c r="C191" s="303">
        <v>3109987</v>
      </c>
      <c r="D191" s="303">
        <v>3109987</v>
      </c>
      <c r="E191" s="301">
        <v>0</v>
      </c>
    </row>
    <row r="192" spans="1:5" x14ac:dyDescent="0.25">
      <c r="A192" s="301">
        <v>37</v>
      </c>
      <c r="B192" s="302">
        <v>45258</v>
      </c>
      <c r="C192" s="303">
        <v>5174288</v>
      </c>
      <c r="D192" s="303">
        <v>5174288</v>
      </c>
      <c r="E192" s="301">
        <v>0</v>
      </c>
    </row>
    <row r="193" spans="1:5" x14ac:dyDescent="0.25">
      <c r="A193" s="301">
        <v>37</v>
      </c>
      <c r="B193" s="302">
        <v>45259</v>
      </c>
      <c r="C193" s="303">
        <v>7706836.0999999996</v>
      </c>
      <c r="D193" s="303">
        <v>7706836.0999999996</v>
      </c>
      <c r="E193" s="301">
        <v>0</v>
      </c>
    </row>
    <row r="194" spans="1:5" x14ac:dyDescent="0.25">
      <c r="A194" s="301">
        <v>37</v>
      </c>
      <c r="B194" s="302">
        <v>45260</v>
      </c>
      <c r="C194" s="303">
        <v>27997707.66</v>
      </c>
      <c r="D194" s="303">
        <v>27997707.66</v>
      </c>
      <c r="E194" s="301">
        <v>0</v>
      </c>
    </row>
    <row r="195" spans="1:5" x14ac:dyDescent="0.25">
      <c r="A195" s="301">
        <v>37</v>
      </c>
      <c r="B195" s="302">
        <v>45261</v>
      </c>
      <c r="C195" s="303">
        <v>83000</v>
      </c>
      <c r="D195" s="303">
        <v>83000</v>
      </c>
      <c r="E195" s="301">
        <v>0</v>
      </c>
    </row>
    <row r="196" spans="1:5" x14ac:dyDescent="0.25">
      <c r="A196" s="301">
        <v>37</v>
      </c>
      <c r="B196" s="302">
        <v>45262</v>
      </c>
      <c r="C196" s="303">
        <v>227800</v>
      </c>
      <c r="D196" s="303">
        <v>227800</v>
      </c>
      <c r="E196" s="301">
        <v>0</v>
      </c>
    </row>
    <row r="197" spans="1:5" x14ac:dyDescent="0.25">
      <c r="A197" s="301">
        <v>37</v>
      </c>
      <c r="B197" s="302">
        <v>45263</v>
      </c>
      <c r="C197" s="303">
        <v>807031</v>
      </c>
      <c r="D197" s="303">
        <v>807031</v>
      </c>
      <c r="E197" s="301">
        <v>0</v>
      </c>
    </row>
    <row r="198" spans="1:5" x14ac:dyDescent="0.25">
      <c r="A198" s="301">
        <v>37</v>
      </c>
      <c r="B198" s="302">
        <v>45264</v>
      </c>
      <c r="C198" s="303">
        <v>795268</v>
      </c>
      <c r="D198" s="303">
        <v>795268</v>
      </c>
      <c r="E198" s="301">
        <v>0</v>
      </c>
    </row>
    <row r="199" spans="1:5" x14ac:dyDescent="0.25">
      <c r="A199" s="301">
        <v>37</v>
      </c>
      <c r="B199" s="302">
        <v>45265</v>
      </c>
      <c r="C199" s="303">
        <v>766446</v>
      </c>
      <c r="D199" s="303">
        <v>766446</v>
      </c>
      <c r="E199" s="301">
        <v>0</v>
      </c>
    </row>
    <row r="200" spans="1:5" x14ac:dyDescent="0.25">
      <c r="A200" s="301">
        <v>37</v>
      </c>
      <c r="B200" s="302">
        <v>45266</v>
      </c>
      <c r="C200" s="303">
        <v>1149483</v>
      </c>
      <c r="D200" s="303">
        <v>1149483</v>
      </c>
      <c r="E200" s="301">
        <v>0</v>
      </c>
    </row>
    <row r="201" spans="1:5" x14ac:dyDescent="0.25">
      <c r="A201" s="301">
        <v>37</v>
      </c>
      <c r="B201" s="302">
        <v>45267</v>
      </c>
      <c r="C201" s="303">
        <v>1116001</v>
      </c>
      <c r="D201" s="303">
        <v>1116001</v>
      </c>
      <c r="E201" s="301">
        <v>0</v>
      </c>
    </row>
    <row r="202" spans="1:5" x14ac:dyDescent="0.25">
      <c r="A202" s="301">
        <v>37</v>
      </c>
      <c r="B202" s="302">
        <v>45269</v>
      </c>
      <c r="C202" s="303">
        <v>954642</v>
      </c>
      <c r="D202" s="303">
        <v>954642</v>
      </c>
      <c r="E202" s="301">
        <v>0</v>
      </c>
    </row>
    <row r="203" spans="1:5" x14ac:dyDescent="0.25">
      <c r="A203" s="301">
        <v>37</v>
      </c>
      <c r="B203" s="302">
        <v>45270</v>
      </c>
      <c r="C203" s="303">
        <v>1920607</v>
      </c>
      <c r="D203" s="303">
        <v>1920607</v>
      </c>
      <c r="E203" s="301">
        <v>0</v>
      </c>
    </row>
    <row r="204" spans="1:5" x14ac:dyDescent="0.25">
      <c r="A204" s="301">
        <v>37</v>
      </c>
      <c r="B204" s="302">
        <v>45271</v>
      </c>
      <c r="C204" s="303">
        <v>1150123</v>
      </c>
      <c r="D204" s="303">
        <v>1150123</v>
      </c>
      <c r="E204" s="301">
        <v>0</v>
      </c>
    </row>
    <row r="205" spans="1:5" x14ac:dyDescent="0.25">
      <c r="A205" s="301">
        <v>37</v>
      </c>
      <c r="B205" s="302">
        <v>45272</v>
      </c>
      <c r="C205" s="303">
        <v>1276228</v>
      </c>
      <c r="D205" s="303">
        <v>1276228</v>
      </c>
      <c r="E205" s="301">
        <v>0</v>
      </c>
    </row>
    <row r="206" spans="1:5" x14ac:dyDescent="0.25">
      <c r="A206" s="301">
        <v>37</v>
      </c>
      <c r="B206" s="302">
        <v>45273</v>
      </c>
      <c r="C206" s="303">
        <v>1741995</v>
      </c>
      <c r="D206" s="303">
        <v>1741995</v>
      </c>
      <c r="E206" s="301">
        <v>0</v>
      </c>
    </row>
    <row r="207" spans="1:5" x14ac:dyDescent="0.25">
      <c r="A207" s="301">
        <v>37</v>
      </c>
      <c r="B207" s="302">
        <v>45274</v>
      </c>
      <c r="C207" s="303">
        <v>1724217.42</v>
      </c>
      <c r="D207" s="303">
        <v>1724217.42</v>
      </c>
      <c r="E207" s="301">
        <v>0</v>
      </c>
    </row>
    <row r="208" spans="1:5" x14ac:dyDescent="0.25">
      <c r="A208" s="301">
        <v>37</v>
      </c>
      <c r="B208" s="302">
        <v>45276</v>
      </c>
      <c r="C208" s="303">
        <v>1198934</v>
      </c>
      <c r="D208" s="303">
        <v>1198934</v>
      </c>
      <c r="E208" s="301">
        <v>0</v>
      </c>
    </row>
    <row r="209" spans="1:5" x14ac:dyDescent="0.25">
      <c r="A209" s="301">
        <v>37</v>
      </c>
      <c r="B209" s="302">
        <v>45277</v>
      </c>
      <c r="C209" s="303">
        <v>2621076</v>
      </c>
      <c r="D209" s="303">
        <v>2621076</v>
      </c>
      <c r="E209" s="301">
        <v>0</v>
      </c>
    </row>
    <row r="210" spans="1:5" x14ac:dyDescent="0.25">
      <c r="A210" s="301">
        <v>37</v>
      </c>
      <c r="B210" s="302">
        <v>45278</v>
      </c>
      <c r="C210" s="303">
        <v>1315021</v>
      </c>
      <c r="D210" s="303">
        <v>1315021</v>
      </c>
      <c r="E210" s="301">
        <v>0</v>
      </c>
    </row>
    <row r="211" spans="1:5" x14ac:dyDescent="0.25">
      <c r="A211" s="301">
        <v>37</v>
      </c>
      <c r="B211" s="302">
        <v>45279</v>
      </c>
      <c r="C211" s="303">
        <v>1438091</v>
      </c>
      <c r="D211" s="303">
        <v>1438091</v>
      </c>
      <c r="E211" s="301">
        <v>0</v>
      </c>
    </row>
    <row r="212" spans="1:5" x14ac:dyDescent="0.25">
      <c r="A212" s="301">
        <v>37</v>
      </c>
      <c r="B212" s="302">
        <v>45280</v>
      </c>
      <c r="C212" s="303">
        <v>2526405.1</v>
      </c>
      <c r="D212" s="303">
        <v>2526405.1</v>
      </c>
      <c r="E212" s="301">
        <v>0</v>
      </c>
    </row>
    <row r="213" spans="1:5" x14ac:dyDescent="0.25">
      <c r="A213" s="301">
        <v>37</v>
      </c>
      <c r="B213" s="302">
        <v>45281</v>
      </c>
      <c r="C213" s="303">
        <v>1716464</v>
      </c>
      <c r="D213" s="303">
        <v>1716464</v>
      </c>
      <c r="E213" s="301">
        <v>0</v>
      </c>
    </row>
    <row r="214" spans="1:5" x14ac:dyDescent="0.25">
      <c r="A214" s="301">
        <v>37</v>
      </c>
      <c r="B214" s="302">
        <v>45283</v>
      </c>
      <c r="C214" s="303">
        <v>2048001</v>
      </c>
      <c r="D214" s="303">
        <v>2048001</v>
      </c>
      <c r="E214" s="301">
        <v>0</v>
      </c>
    </row>
    <row r="215" spans="1:5" x14ac:dyDescent="0.25">
      <c r="A215" s="301">
        <v>37</v>
      </c>
      <c r="B215" s="302">
        <v>45284</v>
      </c>
      <c r="C215" s="303">
        <v>3290180.1</v>
      </c>
      <c r="D215" s="303">
        <v>3290180.1</v>
      </c>
      <c r="E215" s="301">
        <v>0</v>
      </c>
    </row>
    <row r="216" spans="1:5" x14ac:dyDescent="0.25">
      <c r="A216" s="301">
        <v>37</v>
      </c>
      <c r="B216" s="302">
        <v>45285</v>
      </c>
      <c r="C216" s="303">
        <v>2319950</v>
      </c>
      <c r="D216" s="303">
        <v>2319950</v>
      </c>
      <c r="E216" s="301">
        <v>0</v>
      </c>
    </row>
    <row r="217" spans="1:5" x14ac:dyDescent="0.25">
      <c r="A217" s="301">
        <v>37</v>
      </c>
      <c r="B217" s="302">
        <v>45286</v>
      </c>
      <c r="C217" s="303">
        <v>3251364</v>
      </c>
      <c r="D217" s="303">
        <v>3251364</v>
      </c>
      <c r="E217" s="301">
        <v>0</v>
      </c>
    </row>
    <row r="218" spans="1:5" x14ac:dyDescent="0.25">
      <c r="A218" s="301">
        <v>37</v>
      </c>
      <c r="B218" s="302">
        <v>45287</v>
      </c>
      <c r="C218" s="303">
        <v>5134607</v>
      </c>
      <c r="D218" s="303">
        <v>5134607</v>
      </c>
      <c r="E218" s="301">
        <v>0</v>
      </c>
    </row>
    <row r="219" spans="1:5" x14ac:dyDescent="0.25">
      <c r="A219" s="301">
        <v>37</v>
      </c>
      <c r="B219" s="302">
        <v>45288</v>
      </c>
      <c r="C219" s="303">
        <v>5922859</v>
      </c>
      <c r="D219" s="303">
        <v>5922859</v>
      </c>
      <c r="E219" s="301">
        <v>0</v>
      </c>
    </row>
    <row r="220" spans="1:5" x14ac:dyDescent="0.25">
      <c r="A220" s="301">
        <v>37</v>
      </c>
      <c r="B220" s="302">
        <v>45289</v>
      </c>
      <c r="C220" s="303">
        <v>4302674.41</v>
      </c>
      <c r="D220" s="303">
        <v>4302674.41</v>
      </c>
      <c r="E220" s="301">
        <v>0</v>
      </c>
    </row>
    <row r="221" spans="1:5" x14ac:dyDescent="0.25">
      <c r="A221" s="301">
        <v>37</v>
      </c>
      <c r="B221" s="302">
        <v>45290</v>
      </c>
      <c r="C221" s="303">
        <v>5465530</v>
      </c>
      <c r="D221" s="303">
        <v>5465530</v>
      </c>
      <c r="E221" s="301">
        <v>0</v>
      </c>
    </row>
    <row r="222" spans="1:5" x14ac:dyDescent="0.25">
      <c r="A222" s="301">
        <v>37</v>
      </c>
      <c r="B222" s="302">
        <v>45291</v>
      </c>
      <c r="C222" s="303">
        <v>18678433</v>
      </c>
      <c r="D222" s="303">
        <v>18678433</v>
      </c>
      <c r="E222" s="301">
        <v>0</v>
      </c>
    </row>
    <row r="223" spans="1:5" x14ac:dyDescent="0.25">
      <c r="A223" s="301">
        <v>37</v>
      </c>
      <c r="B223" s="302">
        <v>45292</v>
      </c>
      <c r="C223" s="303">
        <v>368910</v>
      </c>
      <c r="D223" s="303">
        <v>368910</v>
      </c>
      <c r="E223" s="301">
        <v>0</v>
      </c>
    </row>
    <row r="224" spans="1:5" x14ac:dyDescent="0.25">
      <c r="A224" s="301">
        <v>37</v>
      </c>
      <c r="B224" s="302">
        <v>45293</v>
      </c>
      <c r="C224" s="303">
        <v>727127</v>
      </c>
      <c r="D224" s="303">
        <v>727127</v>
      </c>
      <c r="E224" s="301">
        <v>0</v>
      </c>
    </row>
    <row r="225" spans="1:5" x14ac:dyDescent="0.25">
      <c r="A225" s="301">
        <v>37</v>
      </c>
      <c r="B225" s="302">
        <v>45294</v>
      </c>
      <c r="C225" s="303">
        <v>860999</v>
      </c>
      <c r="D225" s="303">
        <v>860999</v>
      </c>
      <c r="E225" s="301">
        <v>0</v>
      </c>
    </row>
    <row r="226" spans="1:5" x14ac:dyDescent="0.25">
      <c r="A226" s="301">
        <v>37</v>
      </c>
      <c r="B226" s="302">
        <v>45295</v>
      </c>
      <c r="C226" s="303">
        <v>1215699</v>
      </c>
      <c r="D226" s="303">
        <v>1215699</v>
      </c>
      <c r="E226" s="301">
        <v>0</v>
      </c>
    </row>
    <row r="227" spans="1:5" x14ac:dyDescent="0.25">
      <c r="A227" s="301">
        <v>37</v>
      </c>
      <c r="B227" s="302">
        <v>45296</v>
      </c>
      <c r="C227" s="303">
        <v>311932</v>
      </c>
      <c r="D227" s="303">
        <v>311932</v>
      </c>
      <c r="E227" s="301">
        <v>0</v>
      </c>
    </row>
    <row r="228" spans="1:5" x14ac:dyDescent="0.25">
      <c r="A228" s="301">
        <v>37</v>
      </c>
      <c r="B228" s="302">
        <v>45297</v>
      </c>
      <c r="C228" s="303">
        <v>685520</v>
      </c>
      <c r="D228" s="303">
        <v>685520</v>
      </c>
      <c r="E228" s="301">
        <v>0</v>
      </c>
    </row>
    <row r="229" spans="1:5" x14ac:dyDescent="0.25">
      <c r="A229" s="301">
        <v>37</v>
      </c>
      <c r="B229" s="302">
        <v>45298</v>
      </c>
      <c r="C229" s="303">
        <v>275050</v>
      </c>
      <c r="D229" s="303">
        <v>275050</v>
      </c>
      <c r="E229" s="301">
        <v>0</v>
      </c>
    </row>
    <row r="230" spans="1:5" x14ac:dyDescent="0.25">
      <c r="A230" s="301">
        <v>37</v>
      </c>
      <c r="B230" s="302">
        <v>45299</v>
      </c>
      <c r="C230" s="303">
        <v>1019668</v>
      </c>
      <c r="D230" s="303">
        <v>1019668</v>
      </c>
      <c r="E230" s="301">
        <v>0</v>
      </c>
    </row>
    <row r="231" spans="1:5" x14ac:dyDescent="0.25">
      <c r="A231" s="301">
        <v>37</v>
      </c>
      <c r="B231" s="302">
        <v>45300</v>
      </c>
      <c r="C231" s="303">
        <v>1373274</v>
      </c>
      <c r="D231" s="303">
        <v>1373274</v>
      </c>
      <c r="E231" s="301">
        <v>0</v>
      </c>
    </row>
    <row r="232" spans="1:5" x14ac:dyDescent="0.25">
      <c r="A232" s="301">
        <v>37</v>
      </c>
      <c r="B232" s="302">
        <v>45301</v>
      </c>
      <c r="C232" s="303">
        <v>1455143</v>
      </c>
      <c r="D232" s="303">
        <v>1455143</v>
      </c>
      <c r="E232" s="301">
        <v>0</v>
      </c>
    </row>
    <row r="233" spans="1:5" x14ac:dyDescent="0.25">
      <c r="A233" s="301">
        <v>37</v>
      </c>
      <c r="B233" s="302">
        <v>45302</v>
      </c>
      <c r="C233" s="303">
        <v>1451780</v>
      </c>
      <c r="D233" s="303">
        <v>1451780</v>
      </c>
      <c r="E233" s="301">
        <v>0</v>
      </c>
    </row>
    <row r="234" spans="1:5" x14ac:dyDescent="0.25">
      <c r="A234" s="301">
        <v>37</v>
      </c>
      <c r="B234" s="302">
        <v>45304</v>
      </c>
      <c r="C234" s="303">
        <v>1164400</v>
      </c>
      <c r="D234" s="303">
        <v>1164400</v>
      </c>
      <c r="E234" s="301">
        <v>0</v>
      </c>
    </row>
    <row r="235" spans="1:5" x14ac:dyDescent="0.25">
      <c r="A235" s="301">
        <v>37</v>
      </c>
      <c r="B235" s="302">
        <v>45305</v>
      </c>
      <c r="C235" s="303">
        <v>2126574</v>
      </c>
      <c r="D235" s="303">
        <v>2126574</v>
      </c>
      <c r="E235" s="301">
        <v>0</v>
      </c>
    </row>
    <row r="236" spans="1:5" x14ac:dyDescent="0.25">
      <c r="A236" s="301">
        <v>37</v>
      </c>
      <c r="B236" s="302">
        <v>45306</v>
      </c>
      <c r="C236" s="303">
        <v>1194217</v>
      </c>
      <c r="D236" s="303">
        <v>1194217</v>
      </c>
      <c r="E236" s="301">
        <v>0</v>
      </c>
    </row>
    <row r="237" spans="1:5" x14ac:dyDescent="0.25">
      <c r="A237" s="301">
        <v>37</v>
      </c>
      <c r="B237" s="302">
        <v>45307</v>
      </c>
      <c r="C237" s="303">
        <v>1574645</v>
      </c>
      <c r="D237" s="303">
        <v>1574645</v>
      </c>
      <c r="E237" s="301">
        <v>0</v>
      </c>
    </row>
    <row r="238" spans="1:5" x14ac:dyDescent="0.25">
      <c r="A238" s="301">
        <v>37</v>
      </c>
      <c r="B238" s="302">
        <v>45308</v>
      </c>
      <c r="C238" s="303">
        <v>1565383</v>
      </c>
      <c r="D238" s="303">
        <v>1565383</v>
      </c>
      <c r="E238" s="301">
        <v>0</v>
      </c>
    </row>
    <row r="239" spans="1:5" x14ac:dyDescent="0.25">
      <c r="A239" s="301">
        <v>37</v>
      </c>
      <c r="B239" s="302">
        <v>45309</v>
      </c>
      <c r="C239" s="303">
        <v>1610919</v>
      </c>
      <c r="D239" s="303">
        <v>1610919</v>
      </c>
      <c r="E239" s="301">
        <v>0</v>
      </c>
    </row>
    <row r="240" spans="1:5" x14ac:dyDescent="0.25">
      <c r="A240" s="301">
        <v>37</v>
      </c>
      <c r="B240" s="302">
        <v>45311</v>
      </c>
      <c r="C240" s="303">
        <v>1604355</v>
      </c>
      <c r="D240" s="303">
        <v>1604355</v>
      </c>
      <c r="E240" s="301">
        <v>0</v>
      </c>
    </row>
    <row r="241" spans="1:5" x14ac:dyDescent="0.25">
      <c r="A241" s="301">
        <v>37</v>
      </c>
      <c r="B241" s="302">
        <v>45312</v>
      </c>
      <c r="C241" s="303">
        <v>2559637</v>
      </c>
      <c r="D241" s="303">
        <v>2559637</v>
      </c>
      <c r="E241" s="301">
        <v>0</v>
      </c>
    </row>
    <row r="242" spans="1:5" x14ac:dyDescent="0.25">
      <c r="A242" s="301">
        <v>37</v>
      </c>
      <c r="B242" s="302">
        <v>45313</v>
      </c>
      <c r="C242" s="303">
        <v>2220013</v>
      </c>
      <c r="D242" s="303">
        <v>2220013</v>
      </c>
      <c r="E242" s="301">
        <v>0</v>
      </c>
    </row>
    <row r="243" spans="1:5" x14ac:dyDescent="0.25">
      <c r="A243" s="301">
        <v>37</v>
      </c>
      <c r="B243" s="302">
        <v>45314</v>
      </c>
      <c r="C243" s="303">
        <v>1643980</v>
      </c>
      <c r="D243" s="303">
        <v>1643980</v>
      </c>
      <c r="E243" s="301">
        <v>0</v>
      </c>
    </row>
    <row r="244" spans="1:5" x14ac:dyDescent="0.25">
      <c r="A244" s="301">
        <v>37</v>
      </c>
      <c r="B244" s="302">
        <v>45315</v>
      </c>
      <c r="C244" s="303">
        <v>2550569</v>
      </c>
      <c r="D244" s="303">
        <v>2550569</v>
      </c>
      <c r="E244" s="301">
        <v>0</v>
      </c>
    </row>
    <row r="245" spans="1:5" x14ac:dyDescent="0.25">
      <c r="A245" s="301">
        <v>37</v>
      </c>
      <c r="B245" s="302">
        <v>45317</v>
      </c>
      <c r="C245" s="303">
        <v>2328800.1</v>
      </c>
      <c r="D245" s="303">
        <v>2328800.1</v>
      </c>
      <c r="E245" s="301">
        <v>0</v>
      </c>
    </row>
    <row r="246" spans="1:5" x14ac:dyDescent="0.25">
      <c r="A246" s="301">
        <v>37</v>
      </c>
      <c r="B246" s="302">
        <v>45318</v>
      </c>
      <c r="C246" s="303">
        <v>2588787</v>
      </c>
      <c r="D246" s="303">
        <v>2588787</v>
      </c>
      <c r="E246" s="301">
        <v>0</v>
      </c>
    </row>
    <row r="247" spans="1:5" x14ac:dyDescent="0.25">
      <c r="A247" s="301">
        <v>37</v>
      </c>
      <c r="B247" s="302">
        <v>45319</v>
      </c>
      <c r="C247" s="303">
        <v>5772194.0999999996</v>
      </c>
      <c r="D247" s="303">
        <v>5772194.0999999996</v>
      </c>
      <c r="E247" s="301">
        <v>0</v>
      </c>
    </row>
    <row r="248" spans="1:5" x14ac:dyDescent="0.25">
      <c r="A248" s="301">
        <v>37</v>
      </c>
      <c r="B248" s="302">
        <v>45320</v>
      </c>
      <c r="C248" s="303">
        <v>4393312</v>
      </c>
      <c r="D248" s="303">
        <v>4393312</v>
      </c>
      <c r="E248" s="301">
        <v>0</v>
      </c>
    </row>
    <row r="249" spans="1:5" x14ac:dyDescent="0.25">
      <c r="A249" s="301">
        <v>37</v>
      </c>
      <c r="B249" s="302">
        <v>45321</v>
      </c>
      <c r="C249" s="303">
        <v>7658028</v>
      </c>
      <c r="D249" s="303">
        <v>7658028</v>
      </c>
      <c r="E249" s="301">
        <v>0</v>
      </c>
    </row>
    <row r="250" spans="1:5" x14ac:dyDescent="0.25">
      <c r="A250" s="301">
        <v>37</v>
      </c>
      <c r="B250" s="302">
        <v>45323</v>
      </c>
      <c r="C250" s="303">
        <v>336000</v>
      </c>
      <c r="D250" s="303">
        <v>336000</v>
      </c>
      <c r="E250" s="301">
        <v>0</v>
      </c>
    </row>
    <row r="251" spans="1:5" x14ac:dyDescent="0.25">
      <c r="A251" s="301">
        <v>37</v>
      </c>
      <c r="B251" s="302">
        <v>45324</v>
      </c>
      <c r="C251" s="303">
        <v>526170</v>
      </c>
      <c r="D251" s="303">
        <v>526170</v>
      </c>
      <c r="E251" s="301">
        <v>0</v>
      </c>
    </row>
    <row r="252" spans="1:5" x14ac:dyDescent="0.25">
      <c r="A252" s="301">
        <v>37</v>
      </c>
      <c r="B252" s="302">
        <v>45325</v>
      </c>
      <c r="C252" s="303">
        <v>489413</v>
      </c>
      <c r="D252" s="303">
        <v>489413</v>
      </c>
      <c r="E252" s="301">
        <v>0</v>
      </c>
    </row>
    <row r="253" spans="1:5" x14ac:dyDescent="0.25">
      <c r="A253" s="301">
        <v>37</v>
      </c>
      <c r="B253" s="302">
        <v>45326</v>
      </c>
      <c r="C253" s="303">
        <v>1319416</v>
      </c>
      <c r="D253" s="303">
        <v>1319416</v>
      </c>
      <c r="E253" s="301">
        <v>0</v>
      </c>
    </row>
    <row r="254" spans="1:5" x14ac:dyDescent="0.25">
      <c r="A254" s="301">
        <v>37</v>
      </c>
      <c r="B254" s="302">
        <v>45327</v>
      </c>
      <c r="C254" s="303">
        <v>1071293</v>
      </c>
      <c r="D254" s="303">
        <v>1071293</v>
      </c>
      <c r="E254" s="301">
        <v>0</v>
      </c>
    </row>
    <row r="255" spans="1:5" x14ac:dyDescent="0.25">
      <c r="A255" s="301">
        <v>37</v>
      </c>
      <c r="B255" s="302">
        <v>45328</v>
      </c>
      <c r="C255" s="303">
        <v>885675</v>
      </c>
      <c r="D255" s="303">
        <v>885675</v>
      </c>
      <c r="E255" s="301">
        <v>0</v>
      </c>
    </row>
    <row r="256" spans="1:5" x14ac:dyDescent="0.25">
      <c r="A256" s="301">
        <v>37</v>
      </c>
      <c r="B256" s="302">
        <v>45329</v>
      </c>
      <c r="C256" s="303">
        <v>1705130</v>
      </c>
      <c r="D256" s="303">
        <v>1705130</v>
      </c>
      <c r="E256" s="301">
        <v>0</v>
      </c>
    </row>
    <row r="257" spans="1:5" x14ac:dyDescent="0.25">
      <c r="A257" s="301">
        <v>37</v>
      </c>
      <c r="B257" s="302">
        <v>45330</v>
      </c>
      <c r="C257" s="303">
        <v>1340096</v>
      </c>
      <c r="D257" s="303">
        <v>1340096</v>
      </c>
      <c r="E257" s="301">
        <v>0</v>
      </c>
    </row>
    <row r="258" spans="1:5" x14ac:dyDescent="0.25">
      <c r="A258" s="301">
        <v>37</v>
      </c>
      <c r="B258" s="302">
        <v>45332</v>
      </c>
      <c r="C258" s="303">
        <v>1265482</v>
      </c>
      <c r="D258" s="303">
        <v>1265482</v>
      </c>
      <c r="E258" s="301">
        <v>0</v>
      </c>
    </row>
    <row r="259" spans="1:5" x14ac:dyDescent="0.25">
      <c r="A259" s="301">
        <v>37</v>
      </c>
      <c r="B259" s="302">
        <v>45333</v>
      </c>
      <c r="C259" s="303">
        <v>2307858.1</v>
      </c>
      <c r="D259" s="303">
        <v>2307858.1</v>
      </c>
      <c r="E259" s="301">
        <v>0</v>
      </c>
    </row>
    <row r="260" spans="1:5" x14ac:dyDescent="0.25">
      <c r="A260" s="301">
        <v>37</v>
      </c>
      <c r="B260" s="302">
        <v>45334</v>
      </c>
      <c r="C260" s="303">
        <v>1590669</v>
      </c>
      <c r="D260" s="303">
        <v>1590669</v>
      </c>
      <c r="E260" s="301">
        <v>0</v>
      </c>
    </row>
    <row r="261" spans="1:5" x14ac:dyDescent="0.25">
      <c r="A261" s="301">
        <v>37</v>
      </c>
      <c r="B261" s="302">
        <v>45335</v>
      </c>
      <c r="C261" s="303">
        <v>1266657</v>
      </c>
      <c r="D261" s="303">
        <v>1266657</v>
      </c>
      <c r="E261" s="301">
        <v>0</v>
      </c>
    </row>
    <row r="262" spans="1:5" x14ac:dyDescent="0.25">
      <c r="A262" s="301">
        <v>37</v>
      </c>
      <c r="B262" s="302">
        <v>45336</v>
      </c>
      <c r="C262" s="303">
        <v>1677286</v>
      </c>
      <c r="D262" s="303">
        <v>1677286</v>
      </c>
      <c r="E262" s="301">
        <v>0</v>
      </c>
    </row>
    <row r="263" spans="1:5" x14ac:dyDescent="0.25">
      <c r="A263" s="301">
        <v>37</v>
      </c>
      <c r="B263" s="302">
        <v>45337</v>
      </c>
      <c r="C263" s="303">
        <v>1468364</v>
      </c>
      <c r="D263" s="303">
        <v>1468364</v>
      </c>
      <c r="E263" s="301">
        <v>0</v>
      </c>
    </row>
    <row r="264" spans="1:5" x14ac:dyDescent="0.25">
      <c r="A264" s="301">
        <v>37</v>
      </c>
      <c r="B264" s="302">
        <v>45339</v>
      </c>
      <c r="C264" s="303">
        <v>2286968</v>
      </c>
      <c r="D264" s="303">
        <v>2286968</v>
      </c>
      <c r="E264" s="301">
        <v>0</v>
      </c>
    </row>
    <row r="265" spans="1:5" x14ac:dyDescent="0.25">
      <c r="A265" s="301">
        <v>37</v>
      </c>
      <c r="B265" s="302">
        <v>45340</v>
      </c>
      <c r="C265" s="303">
        <v>2726246.1</v>
      </c>
      <c r="D265" s="303">
        <v>2726246.1</v>
      </c>
      <c r="E265" s="301">
        <v>0</v>
      </c>
    </row>
    <row r="266" spans="1:5" x14ac:dyDescent="0.25">
      <c r="A266" s="301">
        <v>37</v>
      </c>
      <c r="B266" s="302">
        <v>45341</v>
      </c>
      <c r="C266" s="303">
        <v>2195602</v>
      </c>
      <c r="D266" s="303">
        <v>2195602</v>
      </c>
      <c r="E266" s="301">
        <v>0</v>
      </c>
    </row>
    <row r="267" spans="1:5" x14ac:dyDescent="0.25">
      <c r="A267" s="301">
        <v>37</v>
      </c>
      <c r="B267" s="302">
        <v>45342</v>
      </c>
      <c r="C267" s="303">
        <v>2060090</v>
      </c>
      <c r="D267" s="303">
        <v>2060090</v>
      </c>
      <c r="E267" s="301">
        <v>0</v>
      </c>
    </row>
    <row r="268" spans="1:5" x14ac:dyDescent="0.25">
      <c r="A268" s="301">
        <v>37</v>
      </c>
      <c r="B268" s="302">
        <v>45343</v>
      </c>
      <c r="C268" s="303">
        <v>1479095</v>
      </c>
      <c r="D268" s="303">
        <v>1479095</v>
      </c>
      <c r="E268" s="301">
        <v>0</v>
      </c>
    </row>
    <row r="269" spans="1:5" x14ac:dyDescent="0.25">
      <c r="A269" s="301">
        <v>37</v>
      </c>
      <c r="B269" s="302">
        <v>45344</v>
      </c>
      <c r="C269" s="303">
        <v>2694226</v>
      </c>
      <c r="D269" s="303">
        <v>2694226</v>
      </c>
      <c r="E269" s="301">
        <v>0</v>
      </c>
    </row>
    <row r="270" spans="1:5" x14ac:dyDescent="0.25">
      <c r="A270" s="301">
        <v>37</v>
      </c>
      <c r="B270" s="302">
        <v>45346</v>
      </c>
      <c r="C270" s="303">
        <v>2920430.1</v>
      </c>
      <c r="D270" s="303">
        <v>2920430.1</v>
      </c>
      <c r="E270" s="301">
        <v>0</v>
      </c>
    </row>
    <row r="271" spans="1:5" x14ac:dyDescent="0.25">
      <c r="A271" s="301">
        <v>37</v>
      </c>
      <c r="B271" s="302">
        <v>45347</v>
      </c>
      <c r="C271" s="303">
        <v>5694291</v>
      </c>
      <c r="D271" s="303">
        <v>5694291</v>
      </c>
      <c r="E271" s="301">
        <v>0</v>
      </c>
    </row>
    <row r="272" spans="1:5" x14ac:dyDescent="0.25">
      <c r="A272" s="301">
        <v>37</v>
      </c>
      <c r="B272" s="302">
        <v>45348</v>
      </c>
      <c r="C272" s="303">
        <v>2805809</v>
      </c>
      <c r="D272" s="303">
        <v>2805809</v>
      </c>
      <c r="E272" s="301">
        <v>0</v>
      </c>
    </row>
    <row r="273" spans="1:5" x14ac:dyDescent="0.25">
      <c r="A273" s="301">
        <v>37</v>
      </c>
      <c r="B273" s="302">
        <v>45349</v>
      </c>
      <c r="C273" s="303">
        <v>5162929.0999999996</v>
      </c>
      <c r="D273" s="303">
        <v>5162929.0999999996</v>
      </c>
      <c r="E273" s="301">
        <v>0</v>
      </c>
    </row>
    <row r="274" spans="1:5" x14ac:dyDescent="0.25">
      <c r="A274" s="301">
        <v>37</v>
      </c>
      <c r="B274" s="302">
        <v>45350</v>
      </c>
      <c r="C274" s="303">
        <v>8319037</v>
      </c>
      <c r="D274" s="303">
        <v>8319037</v>
      </c>
      <c r="E274" s="301">
        <v>0</v>
      </c>
    </row>
    <row r="275" spans="1:5" x14ac:dyDescent="0.25">
      <c r="A275" s="301">
        <v>37</v>
      </c>
      <c r="B275" s="302">
        <v>45351</v>
      </c>
      <c r="C275" s="303">
        <v>25922095.440000001</v>
      </c>
      <c r="D275" s="303">
        <v>25922095.440000001</v>
      </c>
      <c r="E275" s="301">
        <v>0</v>
      </c>
    </row>
    <row r="276" spans="1:5" x14ac:dyDescent="0.25">
      <c r="A276" s="301">
        <v>37</v>
      </c>
      <c r="B276" s="302">
        <v>45352</v>
      </c>
      <c r="C276" s="303">
        <v>72000</v>
      </c>
      <c r="D276" s="303">
        <v>72000</v>
      </c>
      <c r="E276" s="301">
        <v>0</v>
      </c>
    </row>
    <row r="277" spans="1:5" x14ac:dyDescent="0.25">
      <c r="A277" s="301">
        <v>37</v>
      </c>
      <c r="B277" s="302">
        <v>45353</v>
      </c>
      <c r="C277" s="303">
        <v>534909</v>
      </c>
      <c r="D277" s="303">
        <v>534909</v>
      </c>
      <c r="E277" s="301">
        <v>0</v>
      </c>
    </row>
    <row r="278" spans="1:5" x14ac:dyDescent="0.25">
      <c r="A278" s="301">
        <v>37</v>
      </c>
      <c r="B278" s="302">
        <v>45354</v>
      </c>
      <c r="C278" s="303">
        <v>715616</v>
      </c>
      <c r="D278" s="303">
        <v>715616</v>
      </c>
      <c r="E278" s="301">
        <v>0</v>
      </c>
    </row>
    <row r="279" spans="1:5" x14ac:dyDescent="0.25">
      <c r="A279" s="301">
        <v>37</v>
      </c>
      <c r="B279" s="302">
        <v>45355</v>
      </c>
      <c r="C279" s="303">
        <v>780008.1</v>
      </c>
      <c r="D279" s="303">
        <v>780008.1</v>
      </c>
      <c r="E279" s="301">
        <v>0</v>
      </c>
    </row>
    <row r="280" spans="1:5" x14ac:dyDescent="0.25">
      <c r="A280" s="301">
        <v>37</v>
      </c>
      <c r="B280" s="302">
        <v>45356</v>
      </c>
      <c r="C280" s="303">
        <v>883591</v>
      </c>
      <c r="D280" s="303">
        <v>883591</v>
      </c>
      <c r="E280" s="301">
        <v>0</v>
      </c>
    </row>
    <row r="281" spans="1:5" x14ac:dyDescent="0.25">
      <c r="A281" s="301">
        <v>37</v>
      </c>
      <c r="B281" s="302">
        <v>45357</v>
      </c>
      <c r="C281" s="303">
        <v>1628852.2</v>
      </c>
      <c r="D281" s="303">
        <v>1628852.2</v>
      </c>
      <c r="E281" s="301">
        <v>0</v>
      </c>
    </row>
    <row r="282" spans="1:5" x14ac:dyDescent="0.25">
      <c r="A282" s="301">
        <v>37</v>
      </c>
      <c r="B282" s="302">
        <v>45358</v>
      </c>
      <c r="C282" s="303">
        <v>1283360</v>
      </c>
      <c r="D282" s="303">
        <v>1283360</v>
      </c>
      <c r="E282" s="301">
        <v>0</v>
      </c>
    </row>
    <row r="283" spans="1:5" x14ac:dyDescent="0.25">
      <c r="A283" s="301">
        <v>37</v>
      </c>
      <c r="B283" s="302">
        <v>45360</v>
      </c>
      <c r="C283" s="303">
        <v>1378468</v>
      </c>
      <c r="D283" s="303">
        <v>1378468</v>
      </c>
      <c r="E283" s="301">
        <v>0</v>
      </c>
    </row>
    <row r="284" spans="1:5" x14ac:dyDescent="0.25">
      <c r="A284" s="301">
        <v>37</v>
      </c>
      <c r="B284" s="302">
        <v>45361</v>
      </c>
      <c r="C284" s="303">
        <v>1986935</v>
      </c>
      <c r="D284" s="303">
        <v>1986935</v>
      </c>
      <c r="E284" s="301">
        <v>0</v>
      </c>
    </row>
    <row r="285" spans="1:5" x14ac:dyDescent="0.25">
      <c r="A285" s="301">
        <v>37</v>
      </c>
      <c r="B285" s="302">
        <v>45362</v>
      </c>
      <c r="C285" s="303">
        <v>1859791</v>
      </c>
      <c r="D285" s="303">
        <v>1859791</v>
      </c>
      <c r="E285" s="301">
        <v>0</v>
      </c>
    </row>
    <row r="286" spans="1:5" x14ac:dyDescent="0.25">
      <c r="A286" s="301">
        <v>37</v>
      </c>
      <c r="B286" s="302">
        <v>45363</v>
      </c>
      <c r="C286" s="303">
        <v>1428356</v>
      </c>
      <c r="D286" s="303">
        <v>1428356</v>
      </c>
      <c r="E286" s="301">
        <v>0</v>
      </c>
    </row>
    <row r="287" spans="1:5" x14ac:dyDescent="0.25">
      <c r="A287" s="301">
        <v>37</v>
      </c>
      <c r="B287" s="302">
        <v>45364</v>
      </c>
      <c r="C287" s="303">
        <v>2292262</v>
      </c>
      <c r="D287" s="303">
        <v>2292262</v>
      </c>
      <c r="E287" s="301">
        <v>0</v>
      </c>
    </row>
    <row r="288" spans="1:5" x14ac:dyDescent="0.25">
      <c r="A288" s="301">
        <v>37</v>
      </c>
      <c r="B288" s="302">
        <v>45365</v>
      </c>
      <c r="C288" s="303">
        <v>2231647</v>
      </c>
      <c r="D288" s="303">
        <v>2231647</v>
      </c>
      <c r="E288" s="301">
        <v>0</v>
      </c>
    </row>
    <row r="289" spans="1:5" x14ac:dyDescent="0.25">
      <c r="A289" s="301">
        <v>37</v>
      </c>
      <c r="B289" s="302">
        <v>45367</v>
      </c>
      <c r="C289" s="303">
        <v>1442538</v>
      </c>
      <c r="D289" s="303">
        <v>1442538</v>
      </c>
      <c r="E289" s="301">
        <v>0</v>
      </c>
    </row>
    <row r="290" spans="1:5" x14ac:dyDescent="0.25">
      <c r="A290" s="301">
        <v>37</v>
      </c>
      <c r="B290" s="302">
        <v>45368</v>
      </c>
      <c r="C290" s="303">
        <v>2106620.02</v>
      </c>
      <c r="D290" s="303">
        <v>2106620.02</v>
      </c>
      <c r="E290" s="301">
        <v>0</v>
      </c>
    </row>
    <row r="291" spans="1:5" x14ac:dyDescent="0.25">
      <c r="A291" s="301">
        <v>37</v>
      </c>
      <c r="B291" s="302">
        <v>45370</v>
      </c>
      <c r="C291" s="303">
        <v>1757513.1</v>
      </c>
      <c r="D291" s="303">
        <v>1757513.1</v>
      </c>
      <c r="E291" s="301">
        <v>0</v>
      </c>
    </row>
    <row r="292" spans="1:5" x14ac:dyDescent="0.25">
      <c r="A292" s="301">
        <v>37</v>
      </c>
      <c r="B292" s="302">
        <v>45371</v>
      </c>
      <c r="C292" s="303">
        <v>2530065.1</v>
      </c>
      <c r="D292" s="303">
        <v>2530065.1</v>
      </c>
      <c r="E292" s="301">
        <v>0</v>
      </c>
    </row>
    <row r="293" spans="1:5" x14ac:dyDescent="0.25">
      <c r="A293" s="301">
        <v>37</v>
      </c>
      <c r="B293" s="302">
        <v>45372</v>
      </c>
      <c r="C293" s="303">
        <v>2206821</v>
      </c>
      <c r="D293" s="303">
        <v>2206821</v>
      </c>
      <c r="E293" s="301">
        <v>0</v>
      </c>
    </row>
    <row r="294" spans="1:5" x14ac:dyDescent="0.25">
      <c r="A294" s="301">
        <v>37</v>
      </c>
      <c r="B294" s="302">
        <v>45373</v>
      </c>
      <c r="C294" s="303">
        <v>69390</v>
      </c>
      <c r="D294" s="303">
        <v>69390</v>
      </c>
      <c r="E294" s="301">
        <v>0</v>
      </c>
    </row>
    <row r="295" spans="1:5" x14ac:dyDescent="0.25">
      <c r="A295" s="301">
        <v>37</v>
      </c>
      <c r="B295" s="302">
        <v>45374</v>
      </c>
      <c r="C295" s="303">
        <v>2099686</v>
      </c>
      <c r="D295" s="303">
        <v>2099686</v>
      </c>
      <c r="E295" s="301">
        <v>0</v>
      </c>
    </row>
    <row r="296" spans="1:5" x14ac:dyDescent="0.25">
      <c r="A296" s="301">
        <v>37</v>
      </c>
      <c r="B296" s="302">
        <v>45376</v>
      </c>
      <c r="C296" s="303">
        <v>2370864</v>
      </c>
      <c r="D296" s="303">
        <v>2370864</v>
      </c>
      <c r="E296" s="301">
        <v>0</v>
      </c>
    </row>
    <row r="297" spans="1:5" x14ac:dyDescent="0.25">
      <c r="A297" s="301">
        <v>37</v>
      </c>
      <c r="B297" s="302">
        <v>45377</v>
      </c>
      <c r="C297" s="303">
        <v>2917058</v>
      </c>
      <c r="D297" s="303">
        <v>2917058</v>
      </c>
      <c r="E297" s="301">
        <v>0</v>
      </c>
    </row>
    <row r="298" spans="1:5" x14ac:dyDescent="0.25">
      <c r="A298" s="301">
        <v>37</v>
      </c>
      <c r="B298" s="302">
        <v>45378</v>
      </c>
      <c r="C298" s="303">
        <v>6090477</v>
      </c>
      <c r="D298" s="303">
        <v>6090477</v>
      </c>
      <c r="E298" s="301">
        <v>0</v>
      </c>
    </row>
    <row r="299" spans="1:5" x14ac:dyDescent="0.25">
      <c r="A299" s="301">
        <v>37</v>
      </c>
      <c r="B299" s="302">
        <v>45379</v>
      </c>
      <c r="C299" s="303">
        <v>4955675</v>
      </c>
      <c r="D299" s="303">
        <v>4955675</v>
      </c>
      <c r="E299" s="301">
        <v>0</v>
      </c>
    </row>
    <row r="300" spans="1:5" x14ac:dyDescent="0.25">
      <c r="A300" s="301">
        <v>37</v>
      </c>
      <c r="B300" s="302">
        <v>45380</v>
      </c>
      <c r="C300" s="303">
        <v>2700219</v>
      </c>
      <c r="D300" s="303">
        <v>2700219</v>
      </c>
      <c r="E300" s="301">
        <v>0</v>
      </c>
    </row>
    <row r="301" spans="1:5" x14ac:dyDescent="0.25">
      <c r="A301" s="301">
        <v>37</v>
      </c>
      <c r="B301" s="302">
        <v>45381</v>
      </c>
      <c r="C301" s="303">
        <v>5091749.1100000003</v>
      </c>
      <c r="D301" s="303">
        <v>5091749.1100000003</v>
      </c>
      <c r="E301" s="301">
        <v>0</v>
      </c>
    </row>
    <row r="302" spans="1:5" x14ac:dyDescent="0.25">
      <c r="A302" s="301">
        <v>37</v>
      </c>
      <c r="B302" s="302">
        <v>45382</v>
      </c>
      <c r="C302" s="303">
        <v>26143291.25</v>
      </c>
      <c r="D302" s="303">
        <v>26143291.25</v>
      </c>
      <c r="E302" s="301">
        <v>0</v>
      </c>
    </row>
    <row r="303" spans="1:5" x14ac:dyDescent="0.25">
      <c r="A303" s="301">
        <v>37</v>
      </c>
      <c r="B303" s="302">
        <v>45383</v>
      </c>
      <c r="C303" s="303">
        <v>523571</v>
      </c>
      <c r="D303" s="303">
        <v>523571</v>
      </c>
      <c r="E303" s="301">
        <v>0</v>
      </c>
    </row>
    <row r="304" spans="1:5" x14ac:dyDescent="0.25">
      <c r="A304" s="301">
        <v>37</v>
      </c>
      <c r="B304" s="302">
        <v>45384</v>
      </c>
      <c r="C304" s="303">
        <v>610386</v>
      </c>
      <c r="D304" s="303">
        <v>610386</v>
      </c>
      <c r="E304" s="301">
        <v>0</v>
      </c>
    </row>
    <row r="305" spans="1:5" x14ac:dyDescent="0.25">
      <c r="A305" s="301">
        <v>37</v>
      </c>
      <c r="B305" s="302">
        <v>45385</v>
      </c>
      <c r="C305" s="303">
        <v>902848</v>
      </c>
      <c r="D305" s="303">
        <v>902848</v>
      </c>
      <c r="E305" s="301">
        <v>0</v>
      </c>
    </row>
    <row r="306" spans="1:5" x14ac:dyDescent="0.25">
      <c r="A306" s="301">
        <v>37</v>
      </c>
      <c r="B306" s="302">
        <v>45386</v>
      </c>
      <c r="C306" s="303">
        <v>977510</v>
      </c>
      <c r="D306" s="303">
        <v>977510</v>
      </c>
      <c r="E306" s="301">
        <v>0</v>
      </c>
    </row>
    <row r="307" spans="1:5" x14ac:dyDescent="0.25">
      <c r="A307" s="301">
        <v>37</v>
      </c>
      <c r="B307" s="302">
        <v>45387</v>
      </c>
      <c r="C307" s="303">
        <v>740017</v>
      </c>
      <c r="D307" s="303">
        <v>740017</v>
      </c>
      <c r="E307" s="301">
        <v>0</v>
      </c>
    </row>
    <row r="308" spans="1:5" x14ac:dyDescent="0.25">
      <c r="A308" s="301">
        <v>37</v>
      </c>
      <c r="B308" s="302">
        <v>45388</v>
      </c>
      <c r="C308" s="303">
        <v>911620.1</v>
      </c>
      <c r="D308" s="303">
        <v>911620.1</v>
      </c>
      <c r="E308" s="301">
        <v>0</v>
      </c>
    </row>
    <row r="309" spans="1:5" x14ac:dyDescent="0.25">
      <c r="A309" s="301">
        <v>37</v>
      </c>
      <c r="B309" s="302">
        <v>45389</v>
      </c>
      <c r="C309" s="303">
        <v>1183683.1000000001</v>
      </c>
      <c r="D309" s="303">
        <v>1183683.1000000001</v>
      </c>
      <c r="E309" s="301">
        <v>0</v>
      </c>
    </row>
    <row r="310" spans="1:5" x14ac:dyDescent="0.25">
      <c r="A310" s="301">
        <v>37</v>
      </c>
      <c r="B310" s="302">
        <v>45390</v>
      </c>
      <c r="C310" s="303">
        <v>1197482</v>
      </c>
      <c r="D310" s="303">
        <v>1197482</v>
      </c>
      <c r="E310" s="301">
        <v>0</v>
      </c>
    </row>
    <row r="311" spans="1:5" x14ac:dyDescent="0.25">
      <c r="A311" s="301">
        <v>37</v>
      </c>
      <c r="B311" s="302">
        <v>45396</v>
      </c>
      <c r="C311" s="303">
        <v>382000</v>
      </c>
      <c r="D311" s="303">
        <v>382000</v>
      </c>
      <c r="E311" s="301">
        <v>0</v>
      </c>
    </row>
    <row r="312" spans="1:5" x14ac:dyDescent="0.25">
      <c r="A312" s="301">
        <v>37</v>
      </c>
      <c r="B312" s="302">
        <v>45397</v>
      </c>
      <c r="C312" s="303">
        <v>2076435</v>
      </c>
      <c r="D312" s="303">
        <v>2076435</v>
      </c>
      <c r="E312" s="301">
        <v>0</v>
      </c>
    </row>
    <row r="313" spans="1:5" x14ac:dyDescent="0.25">
      <c r="A313" s="301">
        <v>37</v>
      </c>
      <c r="B313" s="302">
        <v>45398</v>
      </c>
      <c r="C313" s="303">
        <v>2835289</v>
      </c>
      <c r="D313" s="303">
        <v>2835289</v>
      </c>
      <c r="E313" s="301">
        <v>0</v>
      </c>
    </row>
    <row r="314" spans="1:5" x14ac:dyDescent="0.25">
      <c r="A314" s="301">
        <v>37</v>
      </c>
      <c r="B314" s="302">
        <v>45399</v>
      </c>
      <c r="C314" s="303">
        <v>3525216</v>
      </c>
      <c r="D314" s="303">
        <v>3525216</v>
      </c>
      <c r="E314" s="301">
        <v>0</v>
      </c>
    </row>
    <row r="315" spans="1:5" x14ac:dyDescent="0.25">
      <c r="A315" s="301">
        <v>37</v>
      </c>
      <c r="B315" s="302">
        <v>45400</v>
      </c>
      <c r="C315" s="303">
        <v>2851002</v>
      </c>
      <c r="D315" s="303">
        <v>2851002</v>
      </c>
      <c r="E315" s="301">
        <v>0</v>
      </c>
    </row>
    <row r="316" spans="1:5" x14ac:dyDescent="0.25">
      <c r="A316" s="301">
        <v>37</v>
      </c>
      <c r="B316" s="302">
        <v>45402</v>
      </c>
      <c r="C316" s="303">
        <v>2534005</v>
      </c>
      <c r="D316" s="303">
        <v>2534005</v>
      </c>
      <c r="E316" s="301">
        <v>0</v>
      </c>
    </row>
    <row r="317" spans="1:5" x14ac:dyDescent="0.25">
      <c r="A317" s="301">
        <v>37</v>
      </c>
      <c r="B317" s="302">
        <v>45403</v>
      </c>
      <c r="C317" s="303">
        <v>3677199</v>
      </c>
      <c r="D317" s="303">
        <v>3677199</v>
      </c>
      <c r="E317" s="301">
        <v>0</v>
      </c>
    </row>
    <row r="318" spans="1:5" x14ac:dyDescent="0.25">
      <c r="A318" s="301">
        <v>37</v>
      </c>
      <c r="B318" s="302">
        <v>45404</v>
      </c>
      <c r="C318" s="303">
        <v>2810623</v>
      </c>
      <c r="D318" s="303">
        <v>2810623</v>
      </c>
      <c r="E318" s="301">
        <v>0</v>
      </c>
    </row>
    <row r="319" spans="1:5" x14ac:dyDescent="0.25">
      <c r="A319" s="301">
        <v>37</v>
      </c>
      <c r="B319" s="302">
        <v>45405</v>
      </c>
      <c r="C319" s="303">
        <v>2281360</v>
      </c>
      <c r="D319" s="303">
        <v>2281360</v>
      </c>
      <c r="E319" s="301">
        <v>0</v>
      </c>
    </row>
    <row r="320" spans="1:5" x14ac:dyDescent="0.25">
      <c r="A320" s="301">
        <v>37</v>
      </c>
      <c r="B320" s="302">
        <v>45406</v>
      </c>
      <c r="C320" s="303">
        <v>3870047</v>
      </c>
      <c r="D320" s="303">
        <v>3870047</v>
      </c>
      <c r="E320" s="301">
        <v>0</v>
      </c>
    </row>
    <row r="321" spans="1:5" x14ac:dyDescent="0.25">
      <c r="A321" s="301">
        <v>37</v>
      </c>
      <c r="B321" s="302">
        <v>45407</v>
      </c>
      <c r="C321" s="303">
        <v>3526052</v>
      </c>
      <c r="D321" s="303">
        <v>3526052</v>
      </c>
      <c r="E321" s="301">
        <v>0</v>
      </c>
    </row>
    <row r="322" spans="1:5" x14ac:dyDescent="0.25">
      <c r="A322" s="301">
        <v>37</v>
      </c>
      <c r="B322" s="302">
        <v>45408</v>
      </c>
      <c r="C322" s="303">
        <v>2969413</v>
      </c>
      <c r="D322" s="303">
        <v>2969413</v>
      </c>
      <c r="E322" s="301">
        <v>0</v>
      </c>
    </row>
    <row r="323" spans="1:5" x14ac:dyDescent="0.25">
      <c r="A323" s="301">
        <v>37</v>
      </c>
      <c r="B323" s="302">
        <v>45409</v>
      </c>
      <c r="C323" s="303">
        <v>4143086</v>
      </c>
      <c r="D323" s="303">
        <v>4143086</v>
      </c>
      <c r="E323" s="301">
        <v>0</v>
      </c>
    </row>
    <row r="324" spans="1:5" x14ac:dyDescent="0.25">
      <c r="A324" s="301">
        <v>37</v>
      </c>
      <c r="B324" s="302">
        <v>45411</v>
      </c>
      <c r="C324" s="303">
        <v>7939323</v>
      </c>
      <c r="D324" s="303">
        <v>7939323</v>
      </c>
      <c r="E324" s="301">
        <v>0</v>
      </c>
    </row>
    <row r="325" spans="1:5" x14ac:dyDescent="0.25">
      <c r="A325" s="301">
        <v>37</v>
      </c>
      <c r="B325" s="302">
        <v>45413</v>
      </c>
      <c r="C325" s="303">
        <v>293743</v>
      </c>
      <c r="D325" s="303">
        <v>293743</v>
      </c>
      <c r="E325" s="301">
        <v>0</v>
      </c>
    </row>
    <row r="326" spans="1:5" x14ac:dyDescent="0.25">
      <c r="A326" s="301">
        <v>37</v>
      </c>
      <c r="B326" s="302">
        <v>45414</v>
      </c>
      <c r="C326" s="303">
        <v>845163</v>
      </c>
      <c r="D326" s="303">
        <v>845163</v>
      </c>
      <c r="E326" s="301">
        <v>0</v>
      </c>
    </row>
    <row r="327" spans="1:5" x14ac:dyDescent="0.25">
      <c r="A327" s="301">
        <v>37</v>
      </c>
      <c r="B327" s="302">
        <v>45415</v>
      </c>
      <c r="C327" s="303">
        <v>276566</v>
      </c>
      <c r="D327" s="303">
        <v>276566</v>
      </c>
      <c r="E327" s="301">
        <v>0</v>
      </c>
    </row>
    <row r="328" spans="1:5" x14ac:dyDescent="0.25">
      <c r="A328" s="301">
        <v>37</v>
      </c>
      <c r="B328" s="302">
        <v>45416</v>
      </c>
      <c r="C328" s="303">
        <v>723402</v>
      </c>
      <c r="D328" s="303">
        <v>723402</v>
      </c>
      <c r="E328" s="301">
        <v>0</v>
      </c>
    </row>
    <row r="329" spans="1:5" x14ac:dyDescent="0.25">
      <c r="A329" s="301">
        <v>37</v>
      </c>
      <c r="B329" s="302">
        <v>45417</v>
      </c>
      <c r="C329" s="303">
        <v>1995028.94</v>
      </c>
      <c r="D329" s="303">
        <v>1995028.94</v>
      </c>
      <c r="E329" s="301">
        <v>0</v>
      </c>
    </row>
    <row r="330" spans="1:5" x14ac:dyDescent="0.25">
      <c r="A330" s="301">
        <v>37</v>
      </c>
      <c r="B330" s="302">
        <v>45418</v>
      </c>
      <c r="C330" s="303">
        <v>886845</v>
      </c>
      <c r="D330" s="303">
        <v>886845</v>
      </c>
      <c r="E330" s="301">
        <v>0</v>
      </c>
    </row>
    <row r="331" spans="1:5" x14ac:dyDescent="0.25">
      <c r="A331" s="301">
        <v>37</v>
      </c>
      <c r="B331" s="302">
        <v>45419</v>
      </c>
      <c r="C331" s="303">
        <v>929760</v>
      </c>
      <c r="D331" s="303">
        <v>929760</v>
      </c>
      <c r="E331" s="301">
        <v>0</v>
      </c>
    </row>
    <row r="332" spans="1:5" x14ac:dyDescent="0.25">
      <c r="A332" s="301">
        <v>37</v>
      </c>
      <c r="B332" s="302">
        <v>45420</v>
      </c>
      <c r="C332" s="303">
        <v>1930145</v>
      </c>
      <c r="D332" s="303">
        <v>1930145</v>
      </c>
      <c r="E332" s="301">
        <v>0</v>
      </c>
    </row>
    <row r="333" spans="1:5" x14ac:dyDescent="0.25">
      <c r="A333" s="301">
        <v>37</v>
      </c>
      <c r="B333" s="302">
        <v>45421</v>
      </c>
      <c r="C333" s="303">
        <v>1695781.86</v>
      </c>
      <c r="D333" s="303">
        <v>1695781.86</v>
      </c>
      <c r="E333" s="301">
        <v>0</v>
      </c>
    </row>
    <row r="334" spans="1:5" x14ac:dyDescent="0.25">
      <c r="A334" s="301">
        <v>37</v>
      </c>
      <c r="B334" s="302">
        <v>45423</v>
      </c>
      <c r="C334" s="303">
        <v>1877717</v>
      </c>
      <c r="D334" s="303">
        <v>1877717</v>
      </c>
      <c r="E334" s="301">
        <v>0</v>
      </c>
    </row>
    <row r="335" spans="1:5" x14ac:dyDescent="0.25">
      <c r="A335" s="301">
        <v>37</v>
      </c>
      <c r="B335" s="302">
        <v>45424</v>
      </c>
      <c r="C335" s="303">
        <v>2198204</v>
      </c>
      <c r="D335" s="303">
        <v>2198204</v>
      </c>
      <c r="E335" s="301">
        <v>0</v>
      </c>
    </row>
    <row r="336" spans="1:5" x14ac:dyDescent="0.25">
      <c r="A336" s="301">
        <v>37</v>
      </c>
      <c r="B336" s="302">
        <v>45425</v>
      </c>
      <c r="C336" s="303">
        <v>1692564</v>
      </c>
      <c r="D336" s="303">
        <v>1692564</v>
      </c>
      <c r="E336" s="301">
        <v>0</v>
      </c>
    </row>
    <row r="337" spans="1:5" x14ac:dyDescent="0.25">
      <c r="A337" s="301">
        <v>37</v>
      </c>
      <c r="B337" s="302">
        <v>45426</v>
      </c>
      <c r="C337" s="303">
        <v>1590225</v>
      </c>
      <c r="D337" s="303">
        <v>1590225</v>
      </c>
      <c r="E337" s="301">
        <v>0</v>
      </c>
    </row>
    <row r="338" spans="1:5" x14ac:dyDescent="0.25">
      <c r="A338" s="301">
        <v>37</v>
      </c>
      <c r="B338" s="302">
        <v>45427</v>
      </c>
      <c r="C338" s="303">
        <v>2080784</v>
      </c>
      <c r="D338" s="303">
        <v>2080784</v>
      </c>
      <c r="E338" s="301">
        <v>0</v>
      </c>
    </row>
    <row r="339" spans="1:5" x14ac:dyDescent="0.25">
      <c r="A339" s="301">
        <v>37</v>
      </c>
      <c r="B339" s="302">
        <v>45428</v>
      </c>
      <c r="C339" s="303">
        <v>339318</v>
      </c>
      <c r="D339" s="303">
        <v>339318</v>
      </c>
      <c r="E339" s="301">
        <v>0</v>
      </c>
    </row>
    <row r="340" spans="1:5" x14ac:dyDescent="0.25">
      <c r="A340" s="301">
        <v>37</v>
      </c>
      <c r="B340" s="302">
        <v>45055</v>
      </c>
      <c r="C340" s="303">
        <v>1166112</v>
      </c>
      <c r="D340" s="303">
        <v>1166111</v>
      </c>
      <c r="E340" s="301">
        <v>1</v>
      </c>
    </row>
    <row r="341" spans="1:5" x14ac:dyDescent="0.25">
      <c r="A341" s="301">
        <v>37</v>
      </c>
      <c r="B341" s="302">
        <v>45375</v>
      </c>
      <c r="C341" s="303">
        <v>3605851</v>
      </c>
      <c r="D341" s="303">
        <v>3605850</v>
      </c>
      <c r="E341" s="301">
        <v>1</v>
      </c>
    </row>
    <row r="342" spans="1:5" x14ac:dyDescent="0.25">
      <c r="A342" s="301">
        <v>37</v>
      </c>
      <c r="B342" s="302">
        <v>45138</v>
      </c>
      <c r="C342" s="303">
        <v>18329973</v>
      </c>
      <c r="D342" s="303">
        <v>18329970</v>
      </c>
      <c r="E342" s="301">
        <v>3</v>
      </c>
    </row>
    <row r="343" spans="1:5" x14ac:dyDescent="0.25">
      <c r="A343" s="301">
        <v>37</v>
      </c>
      <c r="B343" s="302">
        <v>45322</v>
      </c>
      <c r="C343" s="303">
        <v>24446871.25</v>
      </c>
      <c r="D343" s="303">
        <v>24446867.25</v>
      </c>
      <c r="E343" s="301">
        <v>4</v>
      </c>
    </row>
    <row r="344" spans="1:5" x14ac:dyDescent="0.25">
      <c r="A344" s="301">
        <v>37</v>
      </c>
      <c r="B344" s="302">
        <v>45168</v>
      </c>
      <c r="C344" s="303">
        <v>8687155</v>
      </c>
      <c r="D344" s="303">
        <v>8687145</v>
      </c>
      <c r="E344" s="301">
        <v>10</v>
      </c>
    </row>
    <row r="345" spans="1:5" x14ac:dyDescent="0.25">
      <c r="A345" s="301">
        <v>37</v>
      </c>
      <c r="B345" s="302">
        <v>45412</v>
      </c>
      <c r="C345" s="303">
        <v>27632877.010000002</v>
      </c>
      <c r="D345" s="303">
        <v>27632777.010000002</v>
      </c>
      <c r="E345" s="301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8397-7723-4755-80A4-E2813DD894D6}">
  <sheetPr>
    <tabColor rgb="FF92D050"/>
  </sheetPr>
  <dimension ref="A1:K59"/>
  <sheetViews>
    <sheetView workbookViewId="0">
      <selection activeCell="C10" sqref="C10"/>
    </sheetView>
  </sheetViews>
  <sheetFormatPr defaultRowHeight="15" x14ac:dyDescent="0.25"/>
  <cols>
    <col min="1" max="1" width="19.140625" style="61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58" t="s">
        <v>54</v>
      </c>
      <c r="B1" s="59" t="s">
        <v>10</v>
      </c>
      <c r="C1" s="60" t="s">
        <v>22</v>
      </c>
      <c r="D1" s="59" t="s">
        <v>11</v>
      </c>
      <c r="E1" s="59" t="s">
        <v>12</v>
      </c>
      <c r="F1" s="59" t="s">
        <v>13</v>
      </c>
      <c r="G1" s="59" t="s">
        <v>14</v>
      </c>
      <c r="H1" s="59" t="s">
        <v>15</v>
      </c>
      <c r="I1" s="59" t="s">
        <v>16</v>
      </c>
    </row>
    <row r="2" spans="1:11" ht="15.75" thickBot="1" x14ac:dyDescent="0.3">
      <c r="A2" s="81">
        <v>1</v>
      </c>
      <c r="B2" s="84">
        <f>A2</f>
        <v>1</v>
      </c>
      <c r="C2" s="84">
        <f>A4</f>
        <v>3</v>
      </c>
      <c r="D2" s="84">
        <f>A6</f>
        <v>5</v>
      </c>
      <c r="E2" s="84">
        <f>A8</f>
        <v>7</v>
      </c>
      <c r="F2" s="84">
        <f>A10</f>
        <v>9</v>
      </c>
      <c r="G2" s="84">
        <f>A12</f>
        <v>11</v>
      </c>
      <c r="H2" s="84">
        <f>A14</f>
        <v>13</v>
      </c>
      <c r="I2" s="84">
        <f>A16</f>
        <v>15</v>
      </c>
    </row>
    <row r="3" spans="1:11" x14ac:dyDescent="0.25">
      <c r="A3" s="81">
        <v>2</v>
      </c>
      <c r="B3" s="84">
        <f>A3</f>
        <v>2</v>
      </c>
      <c r="C3" s="84">
        <f>A5</f>
        <v>4</v>
      </c>
      <c r="D3" s="84">
        <f>A7</f>
        <v>6</v>
      </c>
      <c r="E3" s="84">
        <f>A9</f>
        <v>8</v>
      </c>
      <c r="F3" s="84">
        <f>A11</f>
        <v>10</v>
      </c>
      <c r="G3" s="84">
        <f>A13</f>
        <v>12</v>
      </c>
      <c r="H3" s="84">
        <f>A15</f>
        <v>14</v>
      </c>
      <c r="I3" s="84">
        <f>A17</f>
        <v>16</v>
      </c>
      <c r="K3" s="62" t="s">
        <v>55</v>
      </c>
    </row>
    <row r="4" spans="1:11" s="64" customFormat="1" ht="15.75" thickBot="1" x14ac:dyDescent="0.3">
      <c r="A4" s="81">
        <v>3</v>
      </c>
      <c r="B4" s="85">
        <f t="shared" ref="B4:I4" si="0">SUM(B2:B3)</f>
        <v>3</v>
      </c>
      <c r="C4" s="85">
        <f t="shared" si="0"/>
        <v>7</v>
      </c>
      <c r="D4" s="85">
        <f t="shared" si="0"/>
        <v>11</v>
      </c>
      <c r="E4" s="85">
        <f t="shared" si="0"/>
        <v>15</v>
      </c>
      <c r="F4" s="85">
        <f t="shared" si="0"/>
        <v>19</v>
      </c>
      <c r="G4" s="85">
        <f t="shared" si="0"/>
        <v>23</v>
      </c>
      <c r="H4" s="85">
        <f t="shared" si="0"/>
        <v>27</v>
      </c>
      <c r="I4" s="85">
        <f t="shared" si="0"/>
        <v>31</v>
      </c>
      <c r="K4" s="86">
        <f>SUM(B4:I4)</f>
        <v>136</v>
      </c>
    </row>
    <row r="5" spans="1:11" s="61" customFormat="1" x14ac:dyDescent="0.25">
      <c r="A5" s="81">
        <v>4</v>
      </c>
    </row>
    <row r="6" spans="1:11" s="61" customFormat="1" x14ac:dyDescent="0.25">
      <c r="A6" s="81">
        <v>5</v>
      </c>
      <c r="B6" s="67" t="s">
        <v>10</v>
      </c>
      <c r="C6" s="87">
        <f>B4</f>
        <v>3</v>
      </c>
    </row>
    <row r="7" spans="1:11" s="61" customFormat="1" x14ac:dyDescent="0.25">
      <c r="A7" s="81">
        <v>6</v>
      </c>
      <c r="B7" s="68" t="s">
        <v>22</v>
      </c>
      <c r="C7" s="87">
        <f>C4</f>
        <v>7</v>
      </c>
    </row>
    <row r="8" spans="1:11" s="61" customFormat="1" x14ac:dyDescent="0.25">
      <c r="A8" s="81">
        <v>7</v>
      </c>
      <c r="B8" s="67" t="s">
        <v>11</v>
      </c>
      <c r="C8" s="87">
        <f>D4</f>
        <v>11</v>
      </c>
      <c r="K8" s="63"/>
    </row>
    <row r="9" spans="1:11" s="61" customFormat="1" x14ac:dyDescent="0.25">
      <c r="A9" s="81">
        <v>8</v>
      </c>
      <c r="B9" s="67" t="s">
        <v>12</v>
      </c>
      <c r="C9" s="87">
        <f>E4</f>
        <v>15</v>
      </c>
    </row>
    <row r="10" spans="1:11" s="61" customFormat="1" x14ac:dyDescent="0.25">
      <c r="A10" s="81">
        <v>9</v>
      </c>
      <c r="B10" s="67" t="s">
        <v>13</v>
      </c>
      <c r="C10" s="87">
        <f>F4</f>
        <v>19</v>
      </c>
    </row>
    <row r="11" spans="1:11" s="61" customFormat="1" x14ac:dyDescent="0.25">
      <c r="A11" s="81">
        <v>10</v>
      </c>
      <c r="B11" s="67" t="s">
        <v>14</v>
      </c>
      <c r="C11" s="87">
        <f>G4</f>
        <v>23</v>
      </c>
    </row>
    <row r="12" spans="1:11" s="61" customFormat="1" x14ac:dyDescent="0.25">
      <c r="A12" s="81">
        <v>11</v>
      </c>
      <c r="B12" s="67" t="s">
        <v>15</v>
      </c>
      <c r="C12" s="87">
        <f>H4</f>
        <v>27</v>
      </c>
    </row>
    <row r="13" spans="1:11" s="61" customFormat="1" x14ac:dyDescent="0.25">
      <c r="A13" s="81">
        <v>12</v>
      </c>
      <c r="B13" s="67" t="s">
        <v>16</v>
      </c>
      <c r="C13" s="87">
        <f>I4</f>
        <v>31</v>
      </c>
    </row>
    <row r="14" spans="1:11" s="61" customFormat="1" ht="15.75" thickBot="1" x14ac:dyDescent="0.3">
      <c r="A14" s="81">
        <v>13</v>
      </c>
      <c r="C14" s="88">
        <f>SUM(C6:C13)</f>
        <v>136</v>
      </c>
    </row>
    <row r="15" spans="1:11" s="61" customFormat="1" ht="15.75" thickTop="1" x14ac:dyDescent="0.25">
      <c r="A15" s="81">
        <v>14</v>
      </c>
    </row>
    <row r="16" spans="1:11" s="61" customFormat="1" x14ac:dyDescent="0.25">
      <c r="A16" s="81">
        <v>15</v>
      </c>
    </row>
    <row r="17" spans="1:1" s="61" customFormat="1" x14ac:dyDescent="0.25">
      <c r="A17" s="81">
        <v>16</v>
      </c>
    </row>
    <row r="18" spans="1:1" s="61" customFormat="1" x14ac:dyDescent="0.25">
      <c r="A18" s="63"/>
    </row>
    <row r="19" spans="1:1" s="61" customFormat="1" x14ac:dyDescent="0.25">
      <c r="A19" s="63"/>
    </row>
    <row r="20" spans="1:1" s="61" customFormat="1" x14ac:dyDescent="0.25">
      <c r="A20" s="63"/>
    </row>
    <row r="21" spans="1:1" s="61" customFormat="1" x14ac:dyDescent="0.25">
      <c r="A21" s="63"/>
    </row>
    <row r="22" spans="1:1" s="61" customFormat="1" x14ac:dyDescent="0.25">
      <c r="A22" s="63"/>
    </row>
    <row r="23" spans="1:1" s="61" customFormat="1" x14ac:dyDescent="0.25">
      <c r="A23" s="63"/>
    </row>
    <row r="24" spans="1:1" s="61" customFormat="1" x14ac:dyDescent="0.25">
      <c r="A24" s="63"/>
    </row>
    <row r="25" spans="1:1" s="61" customFormat="1" x14ac:dyDescent="0.25">
      <c r="A25" s="63"/>
    </row>
    <row r="26" spans="1:1" s="61" customFormat="1" x14ac:dyDescent="0.25">
      <c r="A26" s="63"/>
    </row>
    <row r="27" spans="1:1" s="61" customFormat="1" x14ac:dyDescent="0.25">
      <c r="A27" s="63"/>
    </row>
    <row r="28" spans="1:1" s="61" customFormat="1" x14ac:dyDescent="0.25">
      <c r="A28" s="63"/>
    </row>
    <row r="29" spans="1:1" s="61" customFormat="1" x14ac:dyDescent="0.25">
      <c r="A29" s="63"/>
    </row>
    <row r="30" spans="1:1" s="61" customFormat="1" x14ac:dyDescent="0.25">
      <c r="A30" s="63"/>
    </row>
    <row r="31" spans="1:1" s="61" customFormat="1" x14ac:dyDescent="0.25">
      <c r="A31" s="63"/>
    </row>
    <row r="32" spans="1:1" s="61" customFormat="1" x14ac:dyDescent="0.25">
      <c r="A32" s="63"/>
    </row>
    <row r="33" spans="1:1" s="61" customFormat="1" x14ac:dyDescent="0.25">
      <c r="A33" s="63"/>
    </row>
    <row r="34" spans="1:1" s="61" customFormat="1" x14ac:dyDescent="0.25">
      <c r="A34" s="63"/>
    </row>
    <row r="35" spans="1:1" s="61" customFormat="1" x14ac:dyDescent="0.25">
      <c r="A35" s="63"/>
    </row>
    <row r="36" spans="1:1" s="61" customFormat="1" x14ac:dyDescent="0.25">
      <c r="A36" s="63"/>
    </row>
    <row r="37" spans="1:1" s="61" customFormat="1" x14ac:dyDescent="0.25">
      <c r="A37" s="63"/>
    </row>
    <row r="38" spans="1:1" s="61" customFormat="1" x14ac:dyDescent="0.25">
      <c r="A38" s="63"/>
    </row>
    <row r="39" spans="1:1" s="61" customFormat="1" x14ac:dyDescent="0.25">
      <c r="A39" s="63"/>
    </row>
    <row r="40" spans="1:1" s="61" customFormat="1" x14ac:dyDescent="0.25">
      <c r="A40" s="63"/>
    </row>
    <row r="41" spans="1:1" s="61" customFormat="1" x14ac:dyDescent="0.25">
      <c r="A41" s="63"/>
    </row>
    <row r="42" spans="1:1" s="61" customFormat="1" x14ac:dyDescent="0.25">
      <c r="A42" s="63"/>
    </row>
    <row r="43" spans="1:1" s="61" customFormat="1" x14ac:dyDescent="0.25">
      <c r="A43" s="63"/>
    </row>
    <row r="44" spans="1:1" s="61" customFormat="1" x14ac:dyDescent="0.25">
      <c r="A44" s="63"/>
    </row>
    <row r="45" spans="1:1" s="61" customFormat="1" x14ac:dyDescent="0.25">
      <c r="A45" s="63"/>
    </row>
    <row r="46" spans="1:1" s="61" customFormat="1" x14ac:dyDescent="0.25">
      <c r="A46" s="63"/>
    </row>
    <row r="47" spans="1:1" s="61" customFormat="1" x14ac:dyDescent="0.25">
      <c r="A47" s="63"/>
    </row>
    <row r="48" spans="1:1" s="61" customFormat="1" x14ac:dyDescent="0.25">
      <c r="A48" s="63"/>
    </row>
    <row r="49" spans="1:1" s="61" customFormat="1" x14ac:dyDescent="0.25">
      <c r="A49" s="63"/>
    </row>
    <row r="50" spans="1:1" s="61" customFormat="1" x14ac:dyDescent="0.25">
      <c r="A50" s="63"/>
    </row>
    <row r="51" spans="1:1" s="61" customFormat="1" x14ac:dyDescent="0.25">
      <c r="A51" s="63"/>
    </row>
    <row r="52" spans="1:1" s="61" customFormat="1" x14ac:dyDescent="0.25">
      <c r="A52" s="63"/>
    </row>
    <row r="53" spans="1:1" s="61" customFormat="1" x14ac:dyDescent="0.25">
      <c r="A53" s="63"/>
    </row>
    <row r="54" spans="1:1" s="61" customFormat="1" x14ac:dyDescent="0.25">
      <c r="A54" s="63"/>
    </row>
    <row r="55" spans="1:1" s="61" customFormat="1" x14ac:dyDescent="0.25">
      <c r="A55" s="63"/>
    </row>
    <row r="56" spans="1:1" x14ac:dyDescent="0.25">
      <c r="A56" s="63"/>
    </row>
    <row r="57" spans="1:1" x14ac:dyDescent="0.25">
      <c r="A57" s="63"/>
    </row>
    <row r="58" spans="1:1" x14ac:dyDescent="0.25">
      <c r="A58" s="66"/>
    </row>
    <row r="59" spans="1:1" x14ac:dyDescent="0.25">
      <c r="A59" s="66"/>
    </row>
  </sheetData>
  <sheetProtection algorithmName="SHA-512" hashValue="R9BKw6bsSxhIElbUb7MdwAKeyYF+PQg9sW6HqYmcppCpi1Y7+bVl3MQByR+iJKT3Wv58AFM8L7zAQ034X4N1ZQ==" saltValue="HXVR8Qr9elwOSNLPzzgdrg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B574-B282-4B2A-A550-EFC8B4EEE3CE}">
  <dimension ref="A1:K31"/>
  <sheetViews>
    <sheetView workbookViewId="0">
      <selection activeCell="C13" sqref="C13"/>
    </sheetView>
  </sheetViews>
  <sheetFormatPr defaultRowHeight="15" x14ac:dyDescent="0.25"/>
  <cols>
    <col min="1" max="1" width="19.140625" style="83" customWidth="1"/>
    <col min="2" max="6" width="19.140625" customWidth="1"/>
    <col min="7" max="7" width="17.7109375" customWidth="1"/>
    <col min="8" max="8" width="17" customWidth="1"/>
    <col min="9" max="9" width="15.7109375" customWidth="1"/>
    <col min="10" max="10" width="2.28515625" customWidth="1"/>
    <col min="11" max="17" width="19.140625" customWidth="1"/>
  </cols>
  <sheetData>
    <row r="1" spans="1:11" x14ac:dyDescent="0.25">
      <c r="A1" s="82" t="s">
        <v>54</v>
      </c>
      <c r="B1" s="59" t="s">
        <v>10</v>
      </c>
      <c r="C1" s="60" t="s">
        <v>22</v>
      </c>
      <c r="D1" s="59" t="s">
        <v>11</v>
      </c>
      <c r="E1" s="59" t="s">
        <v>12</v>
      </c>
      <c r="F1" s="59" t="s">
        <v>13</v>
      </c>
      <c r="G1" s="59" t="s">
        <v>14</v>
      </c>
      <c r="H1" s="59" t="s">
        <v>15</v>
      </c>
      <c r="I1" s="59" t="s">
        <v>16</v>
      </c>
    </row>
    <row r="2" spans="1:11" x14ac:dyDescent="0.25">
      <c r="A2" s="81">
        <v>1</v>
      </c>
      <c r="B2" s="84">
        <f>A2</f>
        <v>1</v>
      </c>
      <c r="C2" s="84">
        <f>A5</f>
        <v>4</v>
      </c>
      <c r="D2" s="84">
        <f>A8</f>
        <v>7</v>
      </c>
      <c r="E2" s="84">
        <f>A11</f>
        <v>10</v>
      </c>
      <c r="F2" s="84">
        <f>A14</f>
        <v>13</v>
      </c>
      <c r="G2" s="84">
        <f>A17</f>
        <v>16</v>
      </c>
      <c r="H2" s="84">
        <f>A20</f>
        <v>19</v>
      </c>
      <c r="I2" s="84">
        <f>A23</f>
        <v>22</v>
      </c>
    </row>
    <row r="3" spans="1:11" ht="15.75" thickBot="1" x14ac:dyDescent="0.3">
      <c r="A3" s="81">
        <v>2</v>
      </c>
      <c r="B3" s="84">
        <f t="shared" ref="B3:B4" si="0">A3</f>
        <v>2</v>
      </c>
      <c r="C3" s="84">
        <f t="shared" ref="C3:C4" si="1">A6</f>
        <v>5</v>
      </c>
      <c r="D3" s="84">
        <f t="shared" ref="D3:D4" si="2">A9</f>
        <v>8</v>
      </c>
      <c r="E3" s="84">
        <f t="shared" ref="E3:E4" si="3">A12</f>
        <v>11</v>
      </c>
      <c r="F3" s="84">
        <f t="shared" ref="F3:F4" si="4">A15</f>
        <v>14</v>
      </c>
      <c r="G3" s="84">
        <f t="shared" ref="G3:G4" si="5">A18</f>
        <v>17</v>
      </c>
      <c r="H3" s="84">
        <f t="shared" ref="H3:H4" si="6">A21</f>
        <v>20</v>
      </c>
      <c r="I3" s="84">
        <f t="shared" ref="I3:I4" si="7">A24</f>
        <v>23</v>
      </c>
    </row>
    <row r="4" spans="1:11" x14ac:dyDescent="0.25">
      <c r="A4" s="81">
        <v>3</v>
      </c>
      <c r="B4" s="84">
        <f t="shared" si="0"/>
        <v>3</v>
      </c>
      <c r="C4" s="84">
        <f t="shared" si="1"/>
        <v>6</v>
      </c>
      <c r="D4" s="84">
        <f t="shared" si="2"/>
        <v>9</v>
      </c>
      <c r="E4" s="84">
        <f t="shared" si="3"/>
        <v>12</v>
      </c>
      <c r="F4" s="84">
        <f t="shared" si="4"/>
        <v>15</v>
      </c>
      <c r="G4" s="84">
        <f t="shared" si="5"/>
        <v>18</v>
      </c>
      <c r="H4" s="84">
        <f t="shared" si="6"/>
        <v>21</v>
      </c>
      <c r="I4" s="84">
        <f t="shared" si="7"/>
        <v>24</v>
      </c>
      <c r="K4" s="62" t="s">
        <v>55</v>
      </c>
    </row>
    <row r="5" spans="1:11" s="64" customFormat="1" ht="15.75" thickBot="1" x14ac:dyDescent="0.3">
      <c r="A5" s="81">
        <v>4</v>
      </c>
      <c r="B5" s="85">
        <f t="shared" ref="B5:I5" si="8">SUM(B2:B4)</f>
        <v>6</v>
      </c>
      <c r="C5" s="85">
        <f t="shared" si="8"/>
        <v>15</v>
      </c>
      <c r="D5" s="85">
        <f t="shared" si="8"/>
        <v>24</v>
      </c>
      <c r="E5" s="85">
        <f t="shared" si="8"/>
        <v>33</v>
      </c>
      <c r="F5" s="85">
        <f t="shared" si="8"/>
        <v>42</v>
      </c>
      <c r="G5" s="85">
        <f t="shared" si="8"/>
        <v>51</v>
      </c>
      <c r="H5" s="85">
        <f t="shared" si="8"/>
        <v>60</v>
      </c>
      <c r="I5" s="85">
        <f t="shared" si="8"/>
        <v>69</v>
      </c>
      <c r="K5" s="86">
        <f>SUM(B5:I5)</f>
        <v>300</v>
      </c>
    </row>
    <row r="6" spans="1:11" s="61" customFormat="1" x14ac:dyDescent="0.25">
      <c r="A6" s="81">
        <v>5</v>
      </c>
    </row>
    <row r="7" spans="1:11" s="61" customFormat="1" x14ac:dyDescent="0.25">
      <c r="A7" s="81">
        <v>6</v>
      </c>
      <c r="B7" s="67" t="s">
        <v>10</v>
      </c>
      <c r="C7" s="87">
        <f>B5</f>
        <v>6</v>
      </c>
    </row>
    <row r="8" spans="1:11" s="61" customFormat="1" x14ac:dyDescent="0.25">
      <c r="A8" s="81">
        <v>7</v>
      </c>
      <c r="B8" s="68" t="s">
        <v>22</v>
      </c>
      <c r="C8" s="87">
        <f>C5</f>
        <v>15</v>
      </c>
    </row>
    <row r="9" spans="1:11" s="61" customFormat="1" x14ac:dyDescent="0.25">
      <c r="A9" s="81">
        <v>8</v>
      </c>
      <c r="B9" s="67" t="s">
        <v>11</v>
      </c>
      <c r="C9" s="87">
        <f>D5</f>
        <v>24</v>
      </c>
      <c r="K9" s="63"/>
    </row>
    <row r="10" spans="1:11" s="61" customFormat="1" x14ac:dyDescent="0.25">
      <c r="A10" s="81">
        <v>9</v>
      </c>
      <c r="B10" s="67" t="s">
        <v>12</v>
      </c>
      <c r="C10" s="87">
        <f>E5</f>
        <v>33</v>
      </c>
    </row>
    <row r="11" spans="1:11" s="61" customFormat="1" x14ac:dyDescent="0.25">
      <c r="A11" s="81">
        <v>10</v>
      </c>
      <c r="B11" s="67" t="s">
        <v>13</v>
      </c>
      <c r="C11" s="87">
        <f>F5</f>
        <v>42</v>
      </c>
    </row>
    <row r="12" spans="1:11" s="61" customFormat="1" x14ac:dyDescent="0.25">
      <c r="A12" s="81">
        <v>11</v>
      </c>
      <c r="B12" s="67" t="s">
        <v>14</v>
      </c>
      <c r="C12" s="87">
        <f>G5</f>
        <v>51</v>
      </c>
    </row>
    <row r="13" spans="1:11" s="61" customFormat="1" x14ac:dyDescent="0.25">
      <c r="A13" s="81">
        <v>12</v>
      </c>
      <c r="B13" s="67" t="s">
        <v>15</v>
      </c>
      <c r="C13" s="87">
        <f>H5</f>
        <v>60</v>
      </c>
    </row>
    <row r="14" spans="1:11" s="61" customFormat="1" x14ac:dyDescent="0.25">
      <c r="A14" s="81">
        <v>13</v>
      </c>
      <c r="B14" s="67" t="s">
        <v>16</v>
      </c>
      <c r="C14" s="87">
        <f>I5</f>
        <v>69</v>
      </c>
    </row>
    <row r="15" spans="1:11" s="61" customFormat="1" ht="15.75" thickBot="1" x14ac:dyDescent="0.3">
      <c r="A15" s="81">
        <v>14</v>
      </c>
      <c r="C15" s="88">
        <f>SUM(C7:C14)</f>
        <v>300</v>
      </c>
    </row>
    <row r="16" spans="1:11" s="61" customFormat="1" ht="15.75" thickTop="1" x14ac:dyDescent="0.25">
      <c r="A16" s="81">
        <v>15</v>
      </c>
    </row>
    <row r="17" spans="1:1" s="61" customFormat="1" x14ac:dyDescent="0.25">
      <c r="A17" s="81">
        <v>16</v>
      </c>
    </row>
    <row r="18" spans="1:1" s="61" customFormat="1" x14ac:dyDescent="0.25">
      <c r="A18" s="81">
        <v>17</v>
      </c>
    </row>
    <row r="19" spans="1:1" s="61" customFormat="1" x14ac:dyDescent="0.25">
      <c r="A19" s="81">
        <v>18</v>
      </c>
    </row>
    <row r="20" spans="1:1" s="61" customFormat="1" x14ac:dyDescent="0.25">
      <c r="A20" s="81">
        <v>19</v>
      </c>
    </row>
    <row r="21" spans="1:1" s="61" customFormat="1" x14ac:dyDescent="0.25">
      <c r="A21" s="81">
        <v>20</v>
      </c>
    </row>
    <row r="22" spans="1:1" s="61" customFormat="1" x14ac:dyDescent="0.25">
      <c r="A22" s="81">
        <v>21</v>
      </c>
    </row>
    <row r="23" spans="1:1" s="61" customFormat="1" x14ac:dyDescent="0.25">
      <c r="A23" s="81">
        <v>22</v>
      </c>
    </row>
    <row r="24" spans="1:1" s="61" customFormat="1" x14ac:dyDescent="0.25">
      <c r="A24" s="81">
        <v>23</v>
      </c>
    </row>
    <row r="25" spans="1:1" s="61" customFormat="1" x14ac:dyDescent="0.25">
      <c r="A25" s="81">
        <v>24</v>
      </c>
    </row>
    <row r="26" spans="1:1" s="61" customFormat="1" x14ac:dyDescent="0.25">
      <c r="A26" s="83"/>
    </row>
    <row r="27" spans="1:1" s="61" customFormat="1" x14ac:dyDescent="0.25">
      <c r="A27" s="83"/>
    </row>
    <row r="28" spans="1:1" s="61" customFormat="1" x14ac:dyDescent="0.25">
      <c r="A28" s="83"/>
    </row>
    <row r="29" spans="1:1" s="61" customFormat="1" x14ac:dyDescent="0.25">
      <c r="A29" s="83"/>
    </row>
    <row r="30" spans="1:1" s="61" customFormat="1" x14ac:dyDescent="0.25">
      <c r="A30" s="83"/>
    </row>
    <row r="31" spans="1:1" s="61" customFormat="1" x14ac:dyDescent="0.25">
      <c r="A31" s="83"/>
    </row>
  </sheetData>
  <sheetProtection algorithmName="SHA-512" hashValue="APruwFI5eKMeJsOdrB16lKw+N01l8M9uaGygE2qe1fe/6QMyZF3yRt3oxsUd65zV6A3ho4B1vdOsE+fYedxQ0Q==" saltValue="2pMSdbimRY8OGR/HtOeCo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324B-B705-40DA-95F4-317083111513}">
  <dimension ref="A1:K58"/>
  <sheetViews>
    <sheetView workbookViewId="0">
      <selection activeCell="C13" sqref="C13"/>
    </sheetView>
  </sheetViews>
  <sheetFormatPr defaultRowHeight="15" x14ac:dyDescent="0.25"/>
  <cols>
    <col min="1" max="1" width="19.140625" style="61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58" t="s">
        <v>54</v>
      </c>
      <c r="B1" s="59" t="s">
        <v>10</v>
      </c>
      <c r="C1" s="60" t="s">
        <v>22</v>
      </c>
      <c r="D1" s="59" t="s">
        <v>11</v>
      </c>
      <c r="E1" s="59" t="s">
        <v>12</v>
      </c>
      <c r="F1" s="59" t="s">
        <v>13</v>
      </c>
      <c r="G1" s="59" t="s">
        <v>14</v>
      </c>
      <c r="H1" s="59" t="s">
        <v>15</v>
      </c>
      <c r="I1" s="59" t="s">
        <v>16</v>
      </c>
    </row>
    <row r="2" spans="1:11" x14ac:dyDescent="0.25">
      <c r="A2" s="81">
        <v>1</v>
      </c>
      <c r="B2" s="84">
        <f>A2</f>
        <v>1</v>
      </c>
      <c r="C2" s="84">
        <f>A7</f>
        <v>6</v>
      </c>
      <c r="D2" s="84">
        <f>A12</f>
        <v>11</v>
      </c>
      <c r="E2" s="84">
        <f>A17</f>
        <v>16</v>
      </c>
      <c r="F2" s="84">
        <f>A22</f>
        <v>21</v>
      </c>
      <c r="G2" s="84">
        <f>A27</f>
        <v>26</v>
      </c>
      <c r="H2" s="84">
        <f>A32</f>
        <v>31</v>
      </c>
      <c r="I2" s="84">
        <f>A37</f>
        <v>36</v>
      </c>
    </row>
    <row r="3" spans="1:11" x14ac:dyDescent="0.25">
      <c r="A3" s="81">
        <v>2</v>
      </c>
      <c r="B3" s="84">
        <f>A3</f>
        <v>2</v>
      </c>
      <c r="C3" s="84">
        <f>A8</f>
        <v>7</v>
      </c>
      <c r="D3" s="84">
        <f>A13</f>
        <v>12</v>
      </c>
      <c r="E3" s="84">
        <f>A18</f>
        <v>17</v>
      </c>
      <c r="F3" s="84">
        <f>A23</f>
        <v>22</v>
      </c>
      <c r="G3" s="84">
        <f>A28</f>
        <v>27</v>
      </c>
      <c r="H3" s="84">
        <f>A33</f>
        <v>32</v>
      </c>
      <c r="I3" s="84">
        <f>A38</f>
        <v>37</v>
      </c>
    </row>
    <row r="4" spans="1:11" x14ac:dyDescent="0.25">
      <c r="A4" s="81">
        <v>3</v>
      </c>
      <c r="B4" s="84">
        <f>A4</f>
        <v>3</v>
      </c>
      <c r="C4" s="84">
        <f>A9</f>
        <v>8</v>
      </c>
      <c r="D4" s="84">
        <f>A14</f>
        <v>13</v>
      </c>
      <c r="E4" s="84">
        <f>A19</f>
        <v>18</v>
      </c>
      <c r="F4" s="84">
        <f>A24</f>
        <v>23</v>
      </c>
      <c r="G4" s="84">
        <f>A29</f>
        <v>28</v>
      </c>
      <c r="H4" s="84">
        <f>A34</f>
        <v>33</v>
      </c>
      <c r="I4" s="84">
        <f>A39</f>
        <v>38</v>
      </c>
    </row>
    <row r="5" spans="1:11" ht="15.75" thickBot="1" x14ac:dyDescent="0.3">
      <c r="A5" s="81">
        <v>4</v>
      </c>
      <c r="B5" s="84">
        <f>A5</f>
        <v>4</v>
      </c>
      <c r="C5" s="84">
        <f>A10</f>
        <v>9</v>
      </c>
      <c r="D5" s="84">
        <f>A15</f>
        <v>14</v>
      </c>
      <c r="E5" s="84">
        <f>A20</f>
        <v>19</v>
      </c>
      <c r="F5" s="84">
        <f>A25</f>
        <v>24</v>
      </c>
      <c r="G5" s="84">
        <f>A30</f>
        <v>29</v>
      </c>
      <c r="H5" s="84">
        <f>A35</f>
        <v>34</v>
      </c>
      <c r="I5" s="84">
        <f>A40</f>
        <v>39</v>
      </c>
    </row>
    <row r="6" spans="1:11" x14ac:dyDescent="0.25">
      <c r="A6" s="81">
        <v>5</v>
      </c>
      <c r="B6" s="84">
        <f>A6</f>
        <v>5</v>
      </c>
      <c r="C6" s="84">
        <f>A11</f>
        <v>10</v>
      </c>
      <c r="D6" s="84">
        <f>A16</f>
        <v>15</v>
      </c>
      <c r="E6" s="84">
        <f>A21</f>
        <v>20</v>
      </c>
      <c r="F6" s="84">
        <f>A26</f>
        <v>25</v>
      </c>
      <c r="G6" s="84">
        <f>A31</f>
        <v>30</v>
      </c>
      <c r="H6" s="84">
        <f>A36</f>
        <v>35</v>
      </c>
      <c r="I6" s="84">
        <f>A41</f>
        <v>40</v>
      </c>
      <c r="K6" s="62" t="s">
        <v>55</v>
      </c>
    </row>
    <row r="7" spans="1:11" s="64" customFormat="1" ht="15.75" thickBot="1" x14ac:dyDescent="0.3">
      <c r="A7" s="81">
        <v>6</v>
      </c>
      <c r="B7" s="85">
        <f>SUM(B2:B6)</f>
        <v>15</v>
      </c>
      <c r="C7" s="85">
        <f t="shared" ref="C7:I7" si="0">SUM(C2:C6)</f>
        <v>40</v>
      </c>
      <c r="D7" s="85">
        <f t="shared" si="0"/>
        <v>65</v>
      </c>
      <c r="E7" s="85">
        <f t="shared" si="0"/>
        <v>90</v>
      </c>
      <c r="F7" s="85">
        <f t="shared" si="0"/>
        <v>115</v>
      </c>
      <c r="G7" s="85">
        <f t="shared" si="0"/>
        <v>140</v>
      </c>
      <c r="H7" s="85">
        <f t="shared" si="0"/>
        <v>165</v>
      </c>
      <c r="I7" s="85">
        <f t="shared" si="0"/>
        <v>190</v>
      </c>
      <c r="K7" s="86">
        <f>SUM(B7:I7)</f>
        <v>820</v>
      </c>
    </row>
    <row r="8" spans="1:11" s="61" customFormat="1" x14ac:dyDescent="0.25">
      <c r="A8" s="81">
        <v>7</v>
      </c>
    </row>
    <row r="9" spans="1:11" s="61" customFormat="1" x14ac:dyDescent="0.25">
      <c r="A9" s="81">
        <v>8</v>
      </c>
      <c r="B9" s="67" t="s">
        <v>10</v>
      </c>
      <c r="C9" s="91">
        <f>B7</f>
        <v>15</v>
      </c>
    </row>
    <row r="10" spans="1:11" s="61" customFormat="1" x14ac:dyDescent="0.25">
      <c r="A10" s="81">
        <v>9</v>
      </c>
      <c r="B10" s="68" t="s">
        <v>22</v>
      </c>
      <c r="C10" s="91">
        <f>C7</f>
        <v>40</v>
      </c>
    </row>
    <row r="11" spans="1:11" s="61" customFormat="1" x14ac:dyDescent="0.25">
      <c r="A11" s="81">
        <v>10</v>
      </c>
      <c r="B11" s="67" t="s">
        <v>11</v>
      </c>
      <c r="C11" s="91">
        <f>D7</f>
        <v>65</v>
      </c>
      <c r="K11" s="63"/>
    </row>
    <row r="12" spans="1:11" s="61" customFormat="1" x14ac:dyDescent="0.25">
      <c r="A12" s="81">
        <v>11</v>
      </c>
      <c r="B12" s="67" t="s">
        <v>12</v>
      </c>
      <c r="C12" s="91">
        <f>E7</f>
        <v>90</v>
      </c>
    </row>
    <row r="13" spans="1:11" s="61" customFormat="1" x14ac:dyDescent="0.25">
      <c r="A13" s="81">
        <v>12</v>
      </c>
      <c r="B13" s="67" t="s">
        <v>13</v>
      </c>
      <c r="C13" s="91">
        <f>F7</f>
        <v>115</v>
      </c>
    </row>
    <row r="14" spans="1:11" s="61" customFormat="1" x14ac:dyDescent="0.25">
      <c r="A14" s="81">
        <v>13</v>
      </c>
      <c r="B14" s="67" t="s">
        <v>14</v>
      </c>
      <c r="C14" s="91">
        <f>G7</f>
        <v>140</v>
      </c>
    </row>
    <row r="15" spans="1:11" s="61" customFormat="1" x14ac:dyDescent="0.25">
      <c r="A15" s="81">
        <v>14</v>
      </c>
      <c r="B15" s="67" t="s">
        <v>15</v>
      </c>
      <c r="C15" s="91">
        <f>H7</f>
        <v>165</v>
      </c>
    </row>
    <row r="16" spans="1:11" s="61" customFormat="1" x14ac:dyDescent="0.25">
      <c r="A16" s="81">
        <v>15</v>
      </c>
      <c r="B16" s="67" t="s">
        <v>16</v>
      </c>
      <c r="C16" s="91">
        <f>I7</f>
        <v>190</v>
      </c>
    </row>
    <row r="17" spans="1:3" s="61" customFormat="1" ht="15.75" thickBot="1" x14ac:dyDescent="0.3">
      <c r="A17" s="81">
        <v>16</v>
      </c>
      <c r="C17" s="88">
        <f>SUM(C9:C16)</f>
        <v>820</v>
      </c>
    </row>
    <row r="18" spans="1:3" s="61" customFormat="1" ht="15.75" thickTop="1" x14ac:dyDescent="0.25">
      <c r="A18" s="81">
        <v>17</v>
      </c>
    </row>
    <row r="19" spans="1:3" s="61" customFormat="1" x14ac:dyDescent="0.25">
      <c r="A19" s="81">
        <v>18</v>
      </c>
    </row>
    <row r="20" spans="1:3" s="61" customFormat="1" x14ac:dyDescent="0.25">
      <c r="A20" s="81">
        <v>19</v>
      </c>
    </row>
    <row r="21" spans="1:3" s="61" customFormat="1" x14ac:dyDescent="0.25">
      <c r="A21" s="81">
        <v>20</v>
      </c>
    </row>
    <row r="22" spans="1:3" s="61" customFormat="1" x14ac:dyDescent="0.25">
      <c r="A22" s="81">
        <v>21</v>
      </c>
    </row>
    <row r="23" spans="1:3" s="61" customFormat="1" x14ac:dyDescent="0.25">
      <c r="A23" s="81">
        <v>22</v>
      </c>
    </row>
    <row r="24" spans="1:3" s="61" customFormat="1" x14ac:dyDescent="0.25">
      <c r="A24" s="81">
        <v>23</v>
      </c>
    </row>
    <row r="25" spans="1:3" s="61" customFormat="1" x14ac:dyDescent="0.25">
      <c r="A25" s="81">
        <v>24</v>
      </c>
    </row>
    <row r="26" spans="1:3" s="61" customFormat="1" x14ac:dyDescent="0.25">
      <c r="A26" s="81">
        <v>25</v>
      </c>
    </row>
    <row r="27" spans="1:3" s="61" customFormat="1" x14ac:dyDescent="0.25">
      <c r="A27" s="81">
        <v>26</v>
      </c>
    </row>
    <row r="28" spans="1:3" s="61" customFormat="1" x14ac:dyDescent="0.25">
      <c r="A28" s="81">
        <v>27</v>
      </c>
    </row>
    <row r="29" spans="1:3" s="61" customFormat="1" x14ac:dyDescent="0.25">
      <c r="A29" s="81">
        <v>28</v>
      </c>
    </row>
    <row r="30" spans="1:3" s="61" customFormat="1" x14ac:dyDescent="0.25">
      <c r="A30" s="81">
        <v>29</v>
      </c>
    </row>
    <row r="31" spans="1:3" s="61" customFormat="1" x14ac:dyDescent="0.25">
      <c r="A31" s="81">
        <v>30</v>
      </c>
    </row>
    <row r="32" spans="1:3" s="61" customFormat="1" x14ac:dyDescent="0.25">
      <c r="A32" s="81">
        <v>31</v>
      </c>
    </row>
    <row r="33" spans="1:1" s="61" customFormat="1" x14ac:dyDescent="0.25">
      <c r="A33" s="81">
        <v>32</v>
      </c>
    </row>
    <row r="34" spans="1:1" s="61" customFormat="1" x14ac:dyDescent="0.25">
      <c r="A34" s="81">
        <v>33</v>
      </c>
    </row>
    <row r="35" spans="1:1" s="61" customFormat="1" x14ac:dyDescent="0.25">
      <c r="A35" s="81">
        <v>34</v>
      </c>
    </row>
    <row r="36" spans="1:1" s="61" customFormat="1" x14ac:dyDescent="0.25">
      <c r="A36" s="81">
        <v>35</v>
      </c>
    </row>
    <row r="37" spans="1:1" s="61" customFormat="1" x14ac:dyDescent="0.25">
      <c r="A37" s="81">
        <v>36</v>
      </c>
    </row>
    <row r="38" spans="1:1" s="61" customFormat="1" x14ac:dyDescent="0.25">
      <c r="A38" s="81">
        <v>37</v>
      </c>
    </row>
    <row r="39" spans="1:1" s="61" customFormat="1" x14ac:dyDescent="0.25">
      <c r="A39" s="81">
        <v>38</v>
      </c>
    </row>
    <row r="40" spans="1:1" s="61" customFormat="1" x14ac:dyDescent="0.25">
      <c r="A40" s="81">
        <v>39</v>
      </c>
    </row>
    <row r="41" spans="1:1" s="61" customFormat="1" x14ac:dyDescent="0.25">
      <c r="A41" s="81">
        <v>40</v>
      </c>
    </row>
    <row r="42" spans="1:1" s="61" customFormat="1" x14ac:dyDescent="0.25">
      <c r="A42" s="63"/>
    </row>
    <row r="43" spans="1:1" s="61" customFormat="1" x14ac:dyDescent="0.25">
      <c r="A43" s="63"/>
    </row>
    <row r="44" spans="1:1" s="61" customFormat="1" x14ac:dyDescent="0.25">
      <c r="A44" s="63"/>
    </row>
    <row r="45" spans="1:1" s="61" customFormat="1" x14ac:dyDescent="0.25">
      <c r="A45" s="63"/>
    </row>
    <row r="46" spans="1:1" s="61" customFormat="1" x14ac:dyDescent="0.25">
      <c r="A46" s="63"/>
    </row>
    <row r="47" spans="1:1" s="61" customFormat="1" x14ac:dyDescent="0.25">
      <c r="A47" s="63"/>
    </row>
    <row r="48" spans="1:1" s="61" customFormat="1" x14ac:dyDescent="0.25">
      <c r="A48" s="63"/>
    </row>
    <row r="49" spans="1:1" s="61" customFormat="1" x14ac:dyDescent="0.25">
      <c r="A49" s="63"/>
    </row>
    <row r="50" spans="1:1" s="61" customFormat="1" x14ac:dyDescent="0.25">
      <c r="A50" s="63"/>
    </row>
    <row r="51" spans="1:1" s="61" customFormat="1" x14ac:dyDescent="0.25">
      <c r="A51" s="63"/>
    </row>
    <row r="52" spans="1:1" s="61" customFormat="1" x14ac:dyDescent="0.25">
      <c r="A52" s="63"/>
    </row>
    <row r="53" spans="1:1" s="61" customFormat="1" x14ac:dyDescent="0.25">
      <c r="A53" s="63"/>
    </row>
    <row r="54" spans="1:1" s="61" customFormat="1" x14ac:dyDescent="0.25">
      <c r="A54" s="63"/>
    </row>
    <row r="55" spans="1:1" s="61" customFormat="1" x14ac:dyDescent="0.25">
      <c r="A55" s="63"/>
    </row>
    <row r="56" spans="1:1" s="61" customFormat="1" x14ac:dyDescent="0.25">
      <c r="A56" s="63"/>
    </row>
    <row r="57" spans="1:1" s="61" customFormat="1" x14ac:dyDescent="0.25">
      <c r="A57" s="66"/>
    </row>
    <row r="58" spans="1:1" s="61" customFormat="1" x14ac:dyDescent="0.25">
      <c r="A58" s="66"/>
    </row>
  </sheetData>
  <sheetProtection algorithmName="SHA-512" hashValue="iwA1uVYR7YhbALg/Omdsge7YHb6L1/84bbKq9xnHtRjHE8yLnxDi4Bl+LfLkEW8Sh/AFzpAXqv+z08NmkWdLag==" saltValue="6zHiQ1/a23a6XSRT8rrZBw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6718-8249-42CE-A4BD-FA1E39C10D22}">
  <sheetPr>
    <tabColor rgb="FF92D050"/>
  </sheetPr>
  <dimension ref="A1:K61"/>
  <sheetViews>
    <sheetView zoomScale="90" zoomScaleNormal="90" workbookViewId="0">
      <selection activeCell="F15" sqref="F15"/>
    </sheetView>
  </sheetViews>
  <sheetFormatPr defaultRowHeight="15" x14ac:dyDescent="0.25"/>
  <cols>
    <col min="1" max="1" width="19.140625" style="61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58" t="s">
        <v>54</v>
      </c>
      <c r="B1" s="59" t="s">
        <v>10</v>
      </c>
      <c r="C1" s="60" t="s">
        <v>22</v>
      </c>
      <c r="D1" s="59" t="s">
        <v>11</v>
      </c>
      <c r="E1" s="59" t="s">
        <v>12</v>
      </c>
      <c r="F1" s="59" t="s">
        <v>13</v>
      </c>
      <c r="G1" s="59" t="s">
        <v>14</v>
      </c>
      <c r="H1" s="59" t="s">
        <v>15</v>
      </c>
      <c r="I1" s="59" t="s">
        <v>16</v>
      </c>
    </row>
    <row r="2" spans="1:11" x14ac:dyDescent="0.25">
      <c r="A2" s="81">
        <v>1</v>
      </c>
      <c r="B2" s="89">
        <f t="shared" ref="B2:B7" si="0">A2</f>
        <v>1</v>
      </c>
      <c r="C2" s="89">
        <f t="shared" ref="C2:C7" si="1">A8</f>
        <v>7</v>
      </c>
      <c r="D2" s="89">
        <f t="shared" ref="D2:D7" si="2">A14</f>
        <v>13</v>
      </c>
      <c r="E2" s="89">
        <f t="shared" ref="E2:E7" si="3">A20</f>
        <v>19</v>
      </c>
      <c r="F2" s="89">
        <f t="shared" ref="F2:F7" si="4">A26</f>
        <v>25</v>
      </c>
      <c r="G2" s="89">
        <f t="shared" ref="G2:G7" si="5">A32</f>
        <v>31</v>
      </c>
      <c r="H2" s="89">
        <f t="shared" ref="H2:H7" si="6">A38</f>
        <v>37</v>
      </c>
      <c r="I2" s="89">
        <f t="shared" ref="I2:I7" si="7">A44</f>
        <v>43</v>
      </c>
    </row>
    <row r="3" spans="1:11" x14ac:dyDescent="0.25">
      <c r="A3" s="81">
        <v>2</v>
      </c>
      <c r="B3" s="89">
        <f t="shared" si="0"/>
        <v>2</v>
      </c>
      <c r="C3" s="89">
        <f t="shared" si="1"/>
        <v>8</v>
      </c>
      <c r="D3" s="89">
        <f t="shared" si="2"/>
        <v>14</v>
      </c>
      <c r="E3" s="89">
        <f t="shared" si="3"/>
        <v>20</v>
      </c>
      <c r="F3" s="89">
        <f t="shared" si="4"/>
        <v>26</v>
      </c>
      <c r="G3" s="89">
        <f t="shared" si="5"/>
        <v>32</v>
      </c>
      <c r="H3" s="89">
        <f t="shared" si="6"/>
        <v>38</v>
      </c>
      <c r="I3" s="89">
        <f t="shared" si="7"/>
        <v>44</v>
      </c>
    </row>
    <row r="4" spans="1:11" x14ac:dyDescent="0.25">
      <c r="A4" s="81">
        <v>3</v>
      </c>
      <c r="B4" s="89">
        <f t="shared" si="0"/>
        <v>3</v>
      </c>
      <c r="C4" s="89">
        <f t="shared" si="1"/>
        <v>9</v>
      </c>
      <c r="D4" s="89">
        <f t="shared" si="2"/>
        <v>15</v>
      </c>
      <c r="E4" s="89">
        <f t="shared" si="3"/>
        <v>21</v>
      </c>
      <c r="F4" s="89">
        <f t="shared" si="4"/>
        <v>27</v>
      </c>
      <c r="G4" s="89">
        <f t="shared" si="5"/>
        <v>33</v>
      </c>
      <c r="H4" s="89">
        <f t="shared" si="6"/>
        <v>39</v>
      </c>
      <c r="I4" s="89">
        <f t="shared" si="7"/>
        <v>45</v>
      </c>
    </row>
    <row r="5" spans="1:11" x14ac:dyDescent="0.25">
      <c r="A5" s="81">
        <v>4</v>
      </c>
      <c r="B5" s="89">
        <f t="shared" si="0"/>
        <v>4</v>
      </c>
      <c r="C5" s="89">
        <f t="shared" si="1"/>
        <v>10</v>
      </c>
      <c r="D5" s="89">
        <f t="shared" si="2"/>
        <v>16</v>
      </c>
      <c r="E5" s="89">
        <f t="shared" si="3"/>
        <v>22</v>
      </c>
      <c r="F5" s="89">
        <f t="shared" si="4"/>
        <v>28</v>
      </c>
      <c r="G5" s="89">
        <f t="shared" si="5"/>
        <v>34</v>
      </c>
      <c r="H5" s="89">
        <f t="shared" si="6"/>
        <v>40</v>
      </c>
      <c r="I5" s="89">
        <f t="shared" si="7"/>
        <v>46</v>
      </c>
    </row>
    <row r="6" spans="1:11" ht="15.75" thickBot="1" x14ac:dyDescent="0.3">
      <c r="A6" s="81">
        <v>5</v>
      </c>
      <c r="B6" s="89">
        <f t="shared" si="0"/>
        <v>5</v>
      </c>
      <c r="C6" s="89">
        <f t="shared" si="1"/>
        <v>11</v>
      </c>
      <c r="D6" s="89">
        <f t="shared" si="2"/>
        <v>17</v>
      </c>
      <c r="E6" s="89">
        <f t="shared" si="3"/>
        <v>23</v>
      </c>
      <c r="F6" s="89">
        <f t="shared" si="4"/>
        <v>29</v>
      </c>
      <c r="G6" s="89">
        <f t="shared" si="5"/>
        <v>35</v>
      </c>
      <c r="H6" s="89">
        <f t="shared" si="6"/>
        <v>41</v>
      </c>
      <c r="I6" s="89">
        <f t="shared" si="7"/>
        <v>47</v>
      </c>
    </row>
    <row r="7" spans="1:11" x14ac:dyDescent="0.25">
      <c r="A7" s="81">
        <v>6</v>
      </c>
      <c r="B7" s="89">
        <f t="shared" si="0"/>
        <v>6</v>
      </c>
      <c r="C7" s="89">
        <f t="shared" si="1"/>
        <v>12</v>
      </c>
      <c r="D7" s="89">
        <f t="shared" si="2"/>
        <v>18</v>
      </c>
      <c r="E7" s="89">
        <f t="shared" si="3"/>
        <v>24</v>
      </c>
      <c r="F7" s="89">
        <f t="shared" si="4"/>
        <v>30</v>
      </c>
      <c r="G7" s="89">
        <f t="shared" si="5"/>
        <v>36</v>
      </c>
      <c r="H7" s="89">
        <f t="shared" si="6"/>
        <v>42</v>
      </c>
      <c r="I7" s="89">
        <f t="shared" si="7"/>
        <v>48</v>
      </c>
      <c r="K7" s="62" t="s">
        <v>55</v>
      </c>
    </row>
    <row r="8" spans="1:11" ht="15.75" thickBot="1" x14ac:dyDescent="0.3">
      <c r="A8" s="81">
        <v>7</v>
      </c>
      <c r="B8" s="85">
        <f t="shared" ref="B8:I8" si="8">SUM(B2:B7)</f>
        <v>21</v>
      </c>
      <c r="C8" s="85">
        <f t="shared" si="8"/>
        <v>57</v>
      </c>
      <c r="D8" s="85">
        <f t="shared" si="8"/>
        <v>93</v>
      </c>
      <c r="E8" s="85">
        <f t="shared" si="8"/>
        <v>129</v>
      </c>
      <c r="F8" s="85">
        <f t="shared" si="8"/>
        <v>165</v>
      </c>
      <c r="G8" s="85">
        <f t="shared" si="8"/>
        <v>201</v>
      </c>
      <c r="H8" s="85">
        <f t="shared" si="8"/>
        <v>237</v>
      </c>
      <c r="I8" s="85">
        <f t="shared" si="8"/>
        <v>273</v>
      </c>
      <c r="K8" s="86">
        <f>SUM(B8:I8)</f>
        <v>1176</v>
      </c>
    </row>
    <row r="9" spans="1:11" s="61" customFormat="1" x14ac:dyDescent="0.25">
      <c r="A9" s="81">
        <v>8</v>
      </c>
    </row>
    <row r="10" spans="1:11" s="61" customFormat="1" x14ac:dyDescent="0.25">
      <c r="A10" s="81">
        <v>9</v>
      </c>
      <c r="B10" s="67" t="s">
        <v>10</v>
      </c>
      <c r="C10" s="87">
        <f>B8</f>
        <v>21</v>
      </c>
    </row>
    <row r="11" spans="1:11" s="61" customFormat="1" x14ac:dyDescent="0.25">
      <c r="A11" s="81">
        <v>10</v>
      </c>
      <c r="B11" s="68" t="s">
        <v>22</v>
      </c>
      <c r="C11" s="87">
        <f>C8</f>
        <v>57</v>
      </c>
    </row>
    <row r="12" spans="1:11" s="61" customFormat="1" x14ac:dyDescent="0.25">
      <c r="A12" s="81">
        <v>11</v>
      </c>
      <c r="B12" s="67" t="s">
        <v>11</v>
      </c>
      <c r="C12" s="87">
        <f>D8</f>
        <v>93</v>
      </c>
    </row>
    <row r="13" spans="1:11" s="61" customFormat="1" x14ac:dyDescent="0.25">
      <c r="A13" s="81">
        <v>12</v>
      </c>
      <c r="B13" s="67" t="s">
        <v>12</v>
      </c>
      <c r="C13" s="87">
        <f>E8</f>
        <v>129</v>
      </c>
      <c r="K13" s="63"/>
    </row>
    <row r="14" spans="1:11" s="61" customFormat="1" x14ac:dyDescent="0.25">
      <c r="A14" s="81">
        <v>13</v>
      </c>
      <c r="B14" s="67" t="s">
        <v>13</v>
      </c>
      <c r="C14" s="87">
        <f>F8</f>
        <v>165</v>
      </c>
    </row>
    <row r="15" spans="1:11" s="61" customFormat="1" x14ac:dyDescent="0.25">
      <c r="A15" s="81">
        <v>14</v>
      </c>
      <c r="B15" s="67" t="s">
        <v>14</v>
      </c>
      <c r="C15" s="87">
        <f>G8</f>
        <v>201</v>
      </c>
    </row>
    <row r="16" spans="1:11" s="61" customFormat="1" x14ac:dyDescent="0.25">
      <c r="A16" s="81">
        <v>15</v>
      </c>
      <c r="B16" s="67" t="s">
        <v>15</v>
      </c>
      <c r="C16" s="87">
        <f>H8</f>
        <v>237</v>
      </c>
    </row>
    <row r="17" spans="1:3" s="61" customFormat="1" x14ac:dyDescent="0.25">
      <c r="A17" s="81">
        <v>16</v>
      </c>
      <c r="B17" s="67" t="s">
        <v>16</v>
      </c>
      <c r="C17" s="87">
        <f>I8</f>
        <v>273</v>
      </c>
    </row>
    <row r="18" spans="1:3" s="61" customFormat="1" ht="15.75" thickBot="1" x14ac:dyDescent="0.3">
      <c r="A18" s="81">
        <v>17</v>
      </c>
      <c r="C18" s="88">
        <f>SUM(C10:C17)</f>
        <v>1176</v>
      </c>
    </row>
    <row r="19" spans="1:3" s="61" customFormat="1" ht="15.75" thickTop="1" x14ac:dyDescent="0.25">
      <c r="A19" s="81">
        <v>18</v>
      </c>
    </row>
    <row r="20" spans="1:3" s="61" customFormat="1" x14ac:dyDescent="0.25">
      <c r="A20" s="81">
        <v>19</v>
      </c>
    </row>
    <row r="21" spans="1:3" s="61" customFormat="1" x14ac:dyDescent="0.25">
      <c r="A21" s="81">
        <v>20</v>
      </c>
    </row>
    <row r="22" spans="1:3" s="61" customFormat="1" x14ac:dyDescent="0.25">
      <c r="A22" s="81">
        <v>21</v>
      </c>
    </row>
    <row r="23" spans="1:3" s="61" customFormat="1" x14ac:dyDescent="0.25">
      <c r="A23" s="81">
        <v>22</v>
      </c>
    </row>
    <row r="24" spans="1:3" s="61" customFormat="1" x14ac:dyDescent="0.25">
      <c r="A24" s="81">
        <v>23</v>
      </c>
    </row>
    <row r="25" spans="1:3" s="61" customFormat="1" x14ac:dyDescent="0.25">
      <c r="A25" s="81">
        <v>24</v>
      </c>
    </row>
    <row r="26" spans="1:3" s="61" customFormat="1" x14ac:dyDescent="0.25">
      <c r="A26" s="81">
        <v>25</v>
      </c>
    </row>
    <row r="27" spans="1:3" s="61" customFormat="1" x14ac:dyDescent="0.25">
      <c r="A27" s="81">
        <v>26</v>
      </c>
    </row>
    <row r="28" spans="1:3" s="61" customFormat="1" x14ac:dyDescent="0.25">
      <c r="A28" s="81">
        <v>27</v>
      </c>
    </row>
    <row r="29" spans="1:3" s="61" customFormat="1" x14ac:dyDescent="0.25">
      <c r="A29" s="81">
        <v>28</v>
      </c>
    </row>
    <row r="30" spans="1:3" s="61" customFormat="1" x14ac:dyDescent="0.25">
      <c r="A30" s="81">
        <v>29</v>
      </c>
    </row>
    <row r="31" spans="1:3" s="61" customFormat="1" x14ac:dyDescent="0.25">
      <c r="A31" s="81">
        <v>30</v>
      </c>
    </row>
    <row r="32" spans="1:3" s="61" customFormat="1" x14ac:dyDescent="0.25">
      <c r="A32" s="81">
        <v>31</v>
      </c>
    </row>
    <row r="33" spans="1:1" s="61" customFormat="1" x14ac:dyDescent="0.25">
      <c r="A33" s="81">
        <v>32</v>
      </c>
    </row>
    <row r="34" spans="1:1" s="61" customFormat="1" x14ac:dyDescent="0.25">
      <c r="A34" s="81">
        <v>33</v>
      </c>
    </row>
    <row r="35" spans="1:1" s="61" customFormat="1" x14ac:dyDescent="0.25">
      <c r="A35" s="81">
        <v>34</v>
      </c>
    </row>
    <row r="36" spans="1:1" s="61" customFormat="1" x14ac:dyDescent="0.25">
      <c r="A36" s="81">
        <v>35</v>
      </c>
    </row>
    <row r="37" spans="1:1" s="61" customFormat="1" x14ac:dyDescent="0.25">
      <c r="A37" s="81">
        <v>36</v>
      </c>
    </row>
    <row r="38" spans="1:1" s="61" customFormat="1" x14ac:dyDescent="0.25">
      <c r="A38" s="81">
        <v>37</v>
      </c>
    </row>
    <row r="39" spans="1:1" s="61" customFormat="1" x14ac:dyDescent="0.25">
      <c r="A39" s="81">
        <v>38</v>
      </c>
    </row>
    <row r="40" spans="1:1" s="61" customFormat="1" x14ac:dyDescent="0.25">
      <c r="A40" s="81">
        <v>39</v>
      </c>
    </row>
    <row r="41" spans="1:1" s="61" customFormat="1" x14ac:dyDescent="0.25">
      <c r="A41" s="81">
        <v>40</v>
      </c>
    </row>
    <row r="42" spans="1:1" s="61" customFormat="1" x14ac:dyDescent="0.25">
      <c r="A42" s="81">
        <v>41</v>
      </c>
    </row>
    <row r="43" spans="1:1" s="61" customFormat="1" x14ac:dyDescent="0.25">
      <c r="A43" s="81">
        <v>42</v>
      </c>
    </row>
    <row r="44" spans="1:1" s="61" customFormat="1" x14ac:dyDescent="0.25">
      <c r="A44" s="81">
        <v>43</v>
      </c>
    </row>
    <row r="45" spans="1:1" s="61" customFormat="1" x14ac:dyDescent="0.25">
      <c r="A45" s="81">
        <v>44</v>
      </c>
    </row>
    <row r="46" spans="1:1" s="61" customFormat="1" x14ac:dyDescent="0.25">
      <c r="A46" s="81">
        <v>45</v>
      </c>
    </row>
    <row r="47" spans="1:1" s="61" customFormat="1" x14ac:dyDescent="0.25">
      <c r="A47" s="81">
        <v>46</v>
      </c>
    </row>
    <row r="48" spans="1:1" s="61" customFormat="1" x14ac:dyDescent="0.25">
      <c r="A48" s="81">
        <v>47</v>
      </c>
    </row>
    <row r="49" spans="1:1" s="61" customFormat="1" x14ac:dyDescent="0.25">
      <c r="A49" s="81">
        <v>48</v>
      </c>
    </row>
    <row r="50" spans="1:1" s="61" customFormat="1" x14ac:dyDescent="0.25"/>
    <row r="51" spans="1:1" s="61" customFormat="1" x14ac:dyDescent="0.25"/>
    <row r="52" spans="1:1" s="61" customFormat="1" x14ac:dyDescent="0.25"/>
    <row r="53" spans="1:1" s="61" customFormat="1" x14ac:dyDescent="0.25"/>
    <row r="54" spans="1:1" s="61" customFormat="1" x14ac:dyDescent="0.25"/>
    <row r="55" spans="1:1" s="61" customFormat="1" x14ac:dyDescent="0.25"/>
    <row r="56" spans="1:1" s="61" customFormat="1" x14ac:dyDescent="0.25"/>
    <row r="57" spans="1:1" s="61" customFormat="1" x14ac:dyDescent="0.25"/>
    <row r="58" spans="1:1" s="61" customFormat="1" x14ac:dyDescent="0.25"/>
    <row r="59" spans="1:1" s="61" customFormat="1" x14ac:dyDescent="0.25"/>
    <row r="60" spans="1:1" s="61" customFormat="1" x14ac:dyDescent="0.25"/>
    <row r="61" spans="1:1" s="61" customFormat="1" x14ac:dyDescent="0.25"/>
  </sheetData>
  <sheetProtection algorithmName="SHA-512" hashValue="iEUfBwfQ/dp3szHDyGXP6/bpJmwJ1OCMjYsMZeHnmiyl49lzIWFVwNPSMcVqprcX3T04IrIvZjUEQjvuoy38Bg==" saltValue="3mLUg7KoizBu2XWBkGlUbA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79D1-570F-4870-9D5B-E727BE5083CE}">
  <sheetPr>
    <tabColor rgb="FF92D050"/>
  </sheetPr>
  <dimension ref="A1:K57"/>
  <sheetViews>
    <sheetView zoomScale="90" zoomScaleNormal="90" workbookViewId="0">
      <selection activeCell="A19" sqref="A19"/>
    </sheetView>
  </sheetViews>
  <sheetFormatPr defaultRowHeight="15" x14ac:dyDescent="0.25"/>
  <cols>
    <col min="1" max="9" width="19.140625" style="71" customWidth="1"/>
    <col min="10" max="10" width="2.28515625" style="71" customWidth="1"/>
    <col min="11" max="17" width="19.140625" style="71" customWidth="1"/>
    <col min="18" max="16384" width="9.140625" style="71"/>
  </cols>
  <sheetData>
    <row r="1" spans="1:11" x14ac:dyDescent="0.25">
      <c r="A1" s="72" t="s">
        <v>54</v>
      </c>
      <c r="B1" s="73" t="s">
        <v>10</v>
      </c>
      <c r="C1" s="74" t="s">
        <v>22</v>
      </c>
      <c r="D1" s="73" t="s">
        <v>11</v>
      </c>
      <c r="E1" s="73" t="s">
        <v>12</v>
      </c>
      <c r="F1" s="73" t="s">
        <v>13</v>
      </c>
      <c r="G1" s="73" t="s">
        <v>14</v>
      </c>
      <c r="H1" s="73" t="s">
        <v>15</v>
      </c>
      <c r="I1" s="73" t="s">
        <v>16</v>
      </c>
    </row>
    <row r="2" spans="1:11" x14ac:dyDescent="0.25">
      <c r="A2" s="81">
        <v>1</v>
      </c>
      <c r="B2" s="89">
        <f t="shared" ref="B2:B8" si="0">A2</f>
        <v>1</v>
      </c>
      <c r="C2" s="89">
        <f t="shared" ref="C2:C8" si="1">A9</f>
        <v>8</v>
      </c>
      <c r="D2" s="89">
        <f t="shared" ref="D2:D8" si="2">A16</f>
        <v>15</v>
      </c>
      <c r="E2" s="89">
        <f t="shared" ref="E2:E8" si="3">A23</f>
        <v>22</v>
      </c>
      <c r="F2" s="89">
        <f t="shared" ref="F2:F8" si="4">A30</f>
        <v>29</v>
      </c>
      <c r="G2" s="89">
        <f t="shared" ref="G2:G8" si="5">A37</f>
        <v>36</v>
      </c>
      <c r="H2" s="89">
        <f t="shared" ref="H2:H8" si="6">A44</f>
        <v>43</v>
      </c>
      <c r="I2" s="89">
        <f t="shared" ref="I2:I8" si="7">A51</f>
        <v>50</v>
      </c>
    </row>
    <row r="3" spans="1:11" x14ac:dyDescent="0.25">
      <c r="A3" s="81">
        <v>2</v>
      </c>
      <c r="B3" s="89">
        <f t="shared" si="0"/>
        <v>2</v>
      </c>
      <c r="C3" s="89">
        <f t="shared" si="1"/>
        <v>9</v>
      </c>
      <c r="D3" s="89">
        <f t="shared" si="2"/>
        <v>16</v>
      </c>
      <c r="E3" s="89">
        <f t="shared" si="3"/>
        <v>23</v>
      </c>
      <c r="F3" s="89">
        <f t="shared" si="4"/>
        <v>30</v>
      </c>
      <c r="G3" s="89">
        <f t="shared" si="5"/>
        <v>37</v>
      </c>
      <c r="H3" s="89">
        <f t="shared" si="6"/>
        <v>44</v>
      </c>
      <c r="I3" s="89">
        <f t="shared" si="7"/>
        <v>51</v>
      </c>
    </row>
    <row r="4" spans="1:11" x14ac:dyDescent="0.25">
      <c r="A4" s="81">
        <v>3</v>
      </c>
      <c r="B4" s="89">
        <f t="shared" si="0"/>
        <v>3</v>
      </c>
      <c r="C4" s="89">
        <f t="shared" si="1"/>
        <v>10</v>
      </c>
      <c r="D4" s="89">
        <f t="shared" si="2"/>
        <v>17</v>
      </c>
      <c r="E4" s="89">
        <f t="shared" si="3"/>
        <v>24</v>
      </c>
      <c r="F4" s="89">
        <f t="shared" si="4"/>
        <v>31</v>
      </c>
      <c r="G4" s="89">
        <f t="shared" si="5"/>
        <v>38</v>
      </c>
      <c r="H4" s="89">
        <f t="shared" si="6"/>
        <v>45</v>
      </c>
      <c r="I4" s="89">
        <f t="shared" si="7"/>
        <v>52</v>
      </c>
    </row>
    <row r="5" spans="1:11" x14ac:dyDescent="0.25">
      <c r="A5" s="81">
        <v>4</v>
      </c>
      <c r="B5" s="89">
        <f t="shared" si="0"/>
        <v>4</v>
      </c>
      <c r="C5" s="89">
        <f t="shared" si="1"/>
        <v>11</v>
      </c>
      <c r="D5" s="89">
        <f t="shared" si="2"/>
        <v>18</v>
      </c>
      <c r="E5" s="89">
        <f t="shared" si="3"/>
        <v>25</v>
      </c>
      <c r="F5" s="89">
        <f t="shared" si="4"/>
        <v>32</v>
      </c>
      <c r="G5" s="89">
        <f t="shared" si="5"/>
        <v>39</v>
      </c>
      <c r="H5" s="89">
        <f t="shared" si="6"/>
        <v>46</v>
      </c>
      <c r="I5" s="89">
        <f t="shared" si="7"/>
        <v>53</v>
      </c>
    </row>
    <row r="6" spans="1:11" x14ac:dyDescent="0.25">
      <c r="A6" s="81">
        <v>5</v>
      </c>
      <c r="B6" s="89">
        <f t="shared" si="0"/>
        <v>5</v>
      </c>
      <c r="C6" s="89">
        <f t="shared" si="1"/>
        <v>12</v>
      </c>
      <c r="D6" s="89">
        <f t="shared" si="2"/>
        <v>19</v>
      </c>
      <c r="E6" s="89">
        <f t="shared" si="3"/>
        <v>26</v>
      </c>
      <c r="F6" s="89">
        <f t="shared" si="4"/>
        <v>33</v>
      </c>
      <c r="G6" s="89">
        <f t="shared" si="5"/>
        <v>40</v>
      </c>
      <c r="H6" s="89">
        <f t="shared" si="6"/>
        <v>47</v>
      </c>
      <c r="I6" s="89">
        <f t="shared" si="7"/>
        <v>54</v>
      </c>
    </row>
    <row r="7" spans="1:11" ht="15.75" thickBot="1" x14ac:dyDescent="0.3">
      <c r="A7" s="81">
        <v>6</v>
      </c>
      <c r="B7" s="89">
        <f t="shared" si="0"/>
        <v>6</v>
      </c>
      <c r="C7" s="89">
        <f t="shared" si="1"/>
        <v>13</v>
      </c>
      <c r="D7" s="89">
        <f t="shared" si="2"/>
        <v>20</v>
      </c>
      <c r="E7" s="89">
        <f t="shared" si="3"/>
        <v>27</v>
      </c>
      <c r="F7" s="89">
        <f t="shared" si="4"/>
        <v>34</v>
      </c>
      <c r="G7" s="89">
        <f t="shared" si="5"/>
        <v>41</v>
      </c>
      <c r="H7" s="89">
        <f t="shared" si="6"/>
        <v>48</v>
      </c>
      <c r="I7" s="89">
        <f t="shared" si="7"/>
        <v>55</v>
      </c>
    </row>
    <row r="8" spans="1:11" x14ac:dyDescent="0.25">
      <c r="A8" s="81">
        <v>7</v>
      </c>
      <c r="B8" s="89">
        <f t="shared" si="0"/>
        <v>7</v>
      </c>
      <c r="C8" s="89">
        <f t="shared" si="1"/>
        <v>14</v>
      </c>
      <c r="D8" s="89">
        <f t="shared" si="2"/>
        <v>21</v>
      </c>
      <c r="E8" s="89">
        <f t="shared" si="3"/>
        <v>28</v>
      </c>
      <c r="F8" s="89">
        <f t="shared" si="4"/>
        <v>35</v>
      </c>
      <c r="G8" s="89">
        <f t="shared" si="5"/>
        <v>42</v>
      </c>
      <c r="H8" s="89">
        <f t="shared" si="6"/>
        <v>49</v>
      </c>
      <c r="I8" s="89">
        <f t="shared" si="7"/>
        <v>56</v>
      </c>
      <c r="K8" s="75" t="s">
        <v>55</v>
      </c>
    </row>
    <row r="9" spans="1:11" s="76" customFormat="1" ht="15.75" thickBot="1" x14ac:dyDescent="0.3">
      <c r="A9" s="81">
        <v>8</v>
      </c>
      <c r="B9" s="85">
        <f t="shared" ref="B9:I9" si="8">SUM(B2:B8)</f>
        <v>28</v>
      </c>
      <c r="C9" s="85">
        <f t="shared" si="8"/>
        <v>77</v>
      </c>
      <c r="D9" s="85">
        <f t="shared" si="8"/>
        <v>126</v>
      </c>
      <c r="E9" s="85">
        <f t="shared" si="8"/>
        <v>175</v>
      </c>
      <c r="F9" s="85">
        <f t="shared" si="8"/>
        <v>224</v>
      </c>
      <c r="G9" s="85">
        <f t="shared" si="8"/>
        <v>273</v>
      </c>
      <c r="H9" s="85">
        <f t="shared" si="8"/>
        <v>322</v>
      </c>
      <c r="I9" s="85">
        <f t="shared" si="8"/>
        <v>371</v>
      </c>
      <c r="K9" s="86">
        <f>SUM(B9:I9)</f>
        <v>1596</v>
      </c>
    </row>
    <row r="10" spans="1:11" s="76" customFormat="1" x14ac:dyDescent="0.25">
      <c r="A10" s="81">
        <v>9</v>
      </c>
    </row>
    <row r="11" spans="1:11" s="76" customFormat="1" x14ac:dyDescent="0.25">
      <c r="A11" s="81">
        <v>10</v>
      </c>
      <c r="B11" s="77" t="s">
        <v>10</v>
      </c>
      <c r="C11" s="87">
        <f>B9</f>
        <v>28</v>
      </c>
    </row>
    <row r="12" spans="1:11" s="76" customFormat="1" x14ac:dyDescent="0.25">
      <c r="A12" s="81">
        <v>11</v>
      </c>
      <c r="B12" s="78" t="s">
        <v>22</v>
      </c>
      <c r="C12" s="87">
        <f>C9</f>
        <v>77</v>
      </c>
    </row>
    <row r="13" spans="1:11" s="76" customFormat="1" x14ac:dyDescent="0.25">
      <c r="A13" s="81">
        <v>12</v>
      </c>
      <c r="B13" s="77" t="s">
        <v>11</v>
      </c>
      <c r="C13" s="87">
        <f>D9</f>
        <v>126</v>
      </c>
      <c r="K13" s="79"/>
    </row>
    <row r="14" spans="1:11" s="76" customFormat="1" x14ac:dyDescent="0.25">
      <c r="A14" s="81">
        <v>13</v>
      </c>
      <c r="B14" s="77" t="s">
        <v>12</v>
      </c>
      <c r="C14" s="87">
        <f>E9</f>
        <v>175</v>
      </c>
    </row>
    <row r="15" spans="1:11" s="76" customFormat="1" x14ac:dyDescent="0.25">
      <c r="A15" s="81">
        <v>14</v>
      </c>
      <c r="B15" s="77" t="s">
        <v>13</v>
      </c>
      <c r="C15" s="87">
        <f>F9</f>
        <v>224</v>
      </c>
    </row>
    <row r="16" spans="1:11" x14ac:dyDescent="0.25">
      <c r="A16" s="81">
        <v>15</v>
      </c>
      <c r="B16" s="77" t="s">
        <v>14</v>
      </c>
      <c r="C16" s="87">
        <f>G9</f>
        <v>273</v>
      </c>
    </row>
    <row r="17" spans="1:3" x14ac:dyDescent="0.25">
      <c r="A17" s="81">
        <v>16</v>
      </c>
      <c r="B17" s="77" t="s">
        <v>15</v>
      </c>
      <c r="C17" s="87">
        <f>H9</f>
        <v>322</v>
      </c>
    </row>
    <row r="18" spans="1:3" x14ac:dyDescent="0.25">
      <c r="A18" s="81">
        <v>17</v>
      </c>
      <c r="B18" s="77" t="s">
        <v>16</v>
      </c>
      <c r="C18" s="87">
        <f>I9</f>
        <v>371</v>
      </c>
    </row>
    <row r="19" spans="1:3" ht="15.75" thickBot="1" x14ac:dyDescent="0.3">
      <c r="A19" s="81">
        <v>18</v>
      </c>
      <c r="B19" s="80"/>
      <c r="C19" s="88">
        <f>SUM(C11:C18)</f>
        <v>1596</v>
      </c>
    </row>
    <row r="20" spans="1:3" ht="15.75" thickTop="1" x14ac:dyDescent="0.25">
      <c r="A20" s="81">
        <v>19</v>
      </c>
    </row>
    <row r="21" spans="1:3" x14ac:dyDescent="0.25">
      <c r="A21" s="81">
        <v>20</v>
      </c>
    </row>
    <row r="22" spans="1:3" x14ac:dyDescent="0.25">
      <c r="A22" s="81">
        <v>21</v>
      </c>
    </row>
    <row r="23" spans="1:3" s="76" customFormat="1" x14ac:dyDescent="0.25">
      <c r="A23" s="81">
        <v>22</v>
      </c>
    </row>
    <row r="24" spans="1:3" x14ac:dyDescent="0.25">
      <c r="A24" s="81">
        <v>23</v>
      </c>
    </row>
    <row r="25" spans="1:3" x14ac:dyDescent="0.25">
      <c r="A25" s="81">
        <v>24</v>
      </c>
    </row>
    <row r="26" spans="1:3" x14ac:dyDescent="0.25">
      <c r="A26" s="81">
        <v>25</v>
      </c>
    </row>
    <row r="27" spans="1:3" x14ac:dyDescent="0.25">
      <c r="A27" s="81">
        <v>26</v>
      </c>
    </row>
    <row r="28" spans="1:3" x14ac:dyDescent="0.25">
      <c r="A28" s="81">
        <v>27</v>
      </c>
    </row>
    <row r="29" spans="1:3" x14ac:dyDescent="0.25">
      <c r="A29" s="81">
        <v>28</v>
      </c>
    </row>
    <row r="30" spans="1:3" x14ac:dyDescent="0.25">
      <c r="A30" s="81">
        <v>29</v>
      </c>
    </row>
    <row r="31" spans="1:3" x14ac:dyDescent="0.25">
      <c r="A31" s="81">
        <v>30</v>
      </c>
    </row>
    <row r="32" spans="1:3" x14ac:dyDescent="0.25">
      <c r="A32" s="81">
        <v>31</v>
      </c>
    </row>
    <row r="33" spans="1:1" x14ac:dyDescent="0.25">
      <c r="A33" s="81">
        <v>32</v>
      </c>
    </row>
    <row r="34" spans="1:1" x14ac:dyDescent="0.25">
      <c r="A34" s="81">
        <v>33</v>
      </c>
    </row>
    <row r="35" spans="1:1" x14ac:dyDescent="0.25">
      <c r="A35" s="81">
        <v>34</v>
      </c>
    </row>
    <row r="36" spans="1:1" x14ac:dyDescent="0.25">
      <c r="A36" s="81">
        <v>35</v>
      </c>
    </row>
    <row r="37" spans="1:1" x14ac:dyDescent="0.25">
      <c r="A37" s="81">
        <v>36</v>
      </c>
    </row>
    <row r="38" spans="1:1" x14ac:dyDescent="0.25">
      <c r="A38" s="81">
        <v>37</v>
      </c>
    </row>
    <row r="39" spans="1:1" x14ac:dyDescent="0.25">
      <c r="A39" s="81">
        <v>38</v>
      </c>
    </row>
    <row r="40" spans="1:1" x14ac:dyDescent="0.25">
      <c r="A40" s="81">
        <v>39</v>
      </c>
    </row>
    <row r="41" spans="1:1" x14ac:dyDescent="0.25">
      <c r="A41" s="81">
        <v>40</v>
      </c>
    </row>
    <row r="42" spans="1:1" x14ac:dyDescent="0.25">
      <c r="A42" s="81">
        <v>41</v>
      </c>
    </row>
    <row r="43" spans="1:1" x14ac:dyDescent="0.25">
      <c r="A43" s="81">
        <v>42</v>
      </c>
    </row>
    <row r="44" spans="1:1" x14ac:dyDescent="0.25">
      <c r="A44" s="81">
        <v>43</v>
      </c>
    </row>
    <row r="45" spans="1:1" x14ac:dyDescent="0.25">
      <c r="A45" s="81">
        <v>44</v>
      </c>
    </row>
    <row r="46" spans="1:1" x14ac:dyDescent="0.25">
      <c r="A46" s="81">
        <v>45</v>
      </c>
    </row>
    <row r="47" spans="1:1" x14ac:dyDescent="0.25">
      <c r="A47" s="81">
        <v>46</v>
      </c>
    </row>
    <row r="48" spans="1:1" x14ac:dyDescent="0.25">
      <c r="A48" s="81">
        <v>47</v>
      </c>
    </row>
    <row r="49" spans="1:1" x14ac:dyDescent="0.25">
      <c r="A49" s="81">
        <v>48</v>
      </c>
    </row>
    <row r="50" spans="1:1" x14ac:dyDescent="0.25">
      <c r="A50" s="81">
        <v>49</v>
      </c>
    </row>
    <row r="51" spans="1:1" x14ac:dyDescent="0.25">
      <c r="A51" s="81">
        <v>50</v>
      </c>
    </row>
    <row r="52" spans="1:1" x14ac:dyDescent="0.25">
      <c r="A52" s="81">
        <v>51</v>
      </c>
    </row>
    <row r="53" spans="1:1" x14ac:dyDescent="0.25">
      <c r="A53" s="81">
        <v>52</v>
      </c>
    </row>
    <row r="54" spans="1:1" x14ac:dyDescent="0.25">
      <c r="A54" s="81">
        <v>53</v>
      </c>
    </row>
    <row r="55" spans="1:1" x14ac:dyDescent="0.25">
      <c r="A55" s="81">
        <v>54</v>
      </c>
    </row>
    <row r="56" spans="1:1" x14ac:dyDescent="0.25">
      <c r="A56" s="81">
        <v>55</v>
      </c>
    </row>
    <row r="57" spans="1:1" x14ac:dyDescent="0.25">
      <c r="A57" s="81">
        <v>56</v>
      </c>
    </row>
  </sheetData>
  <sheetProtection algorithmName="SHA-512" hashValue="CCWHLcWDebIZSmEeQKTETysQ99Hnf9+3LT4Q7bPmED7LS9AdqdO74uOKhRJCIDrEWtZrxR01IsTGAUuIhYspdQ==" saltValue="5mFpZqjNocsDIkmnvJNUng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E688D-B0DD-4183-B5C6-CF952E0B1299}">
  <dimension ref="A1:K65"/>
  <sheetViews>
    <sheetView workbookViewId="0">
      <selection activeCell="C6" sqref="C6"/>
    </sheetView>
  </sheetViews>
  <sheetFormatPr defaultRowHeight="15" x14ac:dyDescent="0.25"/>
  <cols>
    <col min="1" max="1" width="19.140625" style="63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70" t="s">
        <v>54</v>
      </c>
      <c r="B1" s="59" t="s">
        <v>10</v>
      </c>
      <c r="C1" s="60" t="s">
        <v>22</v>
      </c>
      <c r="D1" s="59" t="s">
        <v>11</v>
      </c>
      <c r="E1" s="59" t="s">
        <v>12</v>
      </c>
      <c r="F1" s="59" t="s">
        <v>13</v>
      </c>
      <c r="G1" s="59" t="s">
        <v>14</v>
      </c>
      <c r="H1" s="59" t="s">
        <v>15</v>
      </c>
      <c r="I1" s="59" t="s">
        <v>16</v>
      </c>
    </row>
    <row r="2" spans="1:11" x14ac:dyDescent="0.25">
      <c r="A2" s="81">
        <v>1</v>
      </c>
      <c r="B2" s="89">
        <f t="shared" ref="B2:B9" si="0">A2</f>
        <v>1</v>
      </c>
      <c r="C2" s="89">
        <f t="shared" ref="C2:C9" si="1">A10</f>
        <v>9</v>
      </c>
      <c r="D2" s="89">
        <f t="shared" ref="D2:D9" si="2">A18</f>
        <v>17</v>
      </c>
      <c r="E2" s="89">
        <f t="shared" ref="E2:E9" si="3">A26</f>
        <v>25</v>
      </c>
      <c r="F2" s="89">
        <f t="shared" ref="F2:F9" si="4">A34</f>
        <v>33</v>
      </c>
      <c r="G2" s="89">
        <f t="shared" ref="G2:G9" si="5">A42</f>
        <v>41</v>
      </c>
      <c r="H2" s="89">
        <f t="shared" ref="H2:H9" si="6">A50</f>
        <v>49</v>
      </c>
      <c r="I2" s="89">
        <f t="shared" ref="I2:I9" si="7">A58</f>
        <v>57</v>
      </c>
    </row>
    <row r="3" spans="1:11" x14ac:dyDescent="0.25">
      <c r="A3" s="81">
        <v>2</v>
      </c>
      <c r="B3" s="89">
        <f t="shared" si="0"/>
        <v>2</v>
      </c>
      <c r="C3" s="89">
        <f t="shared" si="1"/>
        <v>10</v>
      </c>
      <c r="D3" s="89">
        <f t="shared" si="2"/>
        <v>18</v>
      </c>
      <c r="E3" s="89">
        <f t="shared" si="3"/>
        <v>26</v>
      </c>
      <c r="F3" s="89">
        <f t="shared" si="4"/>
        <v>34</v>
      </c>
      <c r="G3" s="89">
        <f t="shared" si="5"/>
        <v>42</v>
      </c>
      <c r="H3" s="89">
        <f t="shared" si="6"/>
        <v>50</v>
      </c>
      <c r="I3" s="89">
        <f t="shared" si="7"/>
        <v>58</v>
      </c>
    </row>
    <row r="4" spans="1:11" x14ac:dyDescent="0.25">
      <c r="A4" s="81">
        <v>3</v>
      </c>
      <c r="B4" s="89">
        <f t="shared" si="0"/>
        <v>3</v>
      </c>
      <c r="C4" s="89">
        <f t="shared" si="1"/>
        <v>11</v>
      </c>
      <c r="D4" s="89">
        <f t="shared" si="2"/>
        <v>19</v>
      </c>
      <c r="E4" s="89">
        <f t="shared" si="3"/>
        <v>27</v>
      </c>
      <c r="F4" s="89">
        <f t="shared" si="4"/>
        <v>35</v>
      </c>
      <c r="G4" s="89">
        <f t="shared" si="5"/>
        <v>43</v>
      </c>
      <c r="H4" s="89">
        <f t="shared" si="6"/>
        <v>51</v>
      </c>
      <c r="I4" s="89">
        <f t="shared" si="7"/>
        <v>59</v>
      </c>
    </row>
    <row r="5" spans="1:11" x14ac:dyDescent="0.25">
      <c r="A5" s="81">
        <v>4</v>
      </c>
      <c r="B5" s="89">
        <f t="shared" si="0"/>
        <v>4</v>
      </c>
      <c r="C5" s="89">
        <f t="shared" si="1"/>
        <v>12</v>
      </c>
      <c r="D5" s="89">
        <f t="shared" si="2"/>
        <v>20</v>
      </c>
      <c r="E5" s="89">
        <f t="shared" si="3"/>
        <v>28</v>
      </c>
      <c r="F5" s="89">
        <f t="shared" si="4"/>
        <v>36</v>
      </c>
      <c r="G5" s="89">
        <f t="shared" si="5"/>
        <v>44</v>
      </c>
      <c r="H5" s="89">
        <f t="shared" si="6"/>
        <v>52</v>
      </c>
      <c r="I5" s="89">
        <f t="shared" si="7"/>
        <v>60</v>
      </c>
    </row>
    <row r="6" spans="1:11" x14ac:dyDescent="0.25">
      <c r="A6" s="81">
        <v>5</v>
      </c>
      <c r="B6" s="89">
        <f t="shared" si="0"/>
        <v>5</v>
      </c>
      <c r="C6" s="89">
        <f t="shared" si="1"/>
        <v>13</v>
      </c>
      <c r="D6" s="89">
        <f t="shared" si="2"/>
        <v>21</v>
      </c>
      <c r="E6" s="89">
        <f t="shared" si="3"/>
        <v>29</v>
      </c>
      <c r="F6" s="89">
        <f t="shared" si="4"/>
        <v>37</v>
      </c>
      <c r="G6" s="89">
        <f t="shared" si="5"/>
        <v>45</v>
      </c>
      <c r="H6" s="89">
        <f t="shared" si="6"/>
        <v>53</v>
      </c>
      <c r="I6" s="89">
        <f t="shared" si="7"/>
        <v>61</v>
      </c>
    </row>
    <row r="7" spans="1:11" x14ac:dyDescent="0.25">
      <c r="A7" s="81">
        <v>6</v>
      </c>
      <c r="B7" s="89">
        <f t="shared" si="0"/>
        <v>6</v>
      </c>
      <c r="C7" s="89">
        <f t="shared" si="1"/>
        <v>14</v>
      </c>
      <c r="D7" s="89">
        <f t="shared" si="2"/>
        <v>22</v>
      </c>
      <c r="E7" s="89">
        <f t="shared" si="3"/>
        <v>30</v>
      </c>
      <c r="F7" s="89">
        <f t="shared" si="4"/>
        <v>38</v>
      </c>
      <c r="G7" s="89">
        <f t="shared" si="5"/>
        <v>46</v>
      </c>
      <c r="H7" s="89">
        <f t="shared" si="6"/>
        <v>54</v>
      </c>
      <c r="I7" s="89">
        <f t="shared" si="7"/>
        <v>62</v>
      </c>
    </row>
    <row r="8" spans="1:11" ht="15.75" thickBot="1" x14ac:dyDescent="0.3">
      <c r="A8" s="81">
        <v>7</v>
      </c>
      <c r="B8" s="89">
        <f t="shared" si="0"/>
        <v>7</v>
      </c>
      <c r="C8" s="89">
        <f t="shared" si="1"/>
        <v>15</v>
      </c>
      <c r="D8" s="89">
        <f t="shared" si="2"/>
        <v>23</v>
      </c>
      <c r="E8" s="89">
        <f t="shared" si="3"/>
        <v>31</v>
      </c>
      <c r="F8" s="89">
        <f t="shared" si="4"/>
        <v>39</v>
      </c>
      <c r="G8" s="89">
        <f t="shared" si="5"/>
        <v>47</v>
      </c>
      <c r="H8" s="89">
        <f t="shared" si="6"/>
        <v>55</v>
      </c>
      <c r="I8" s="89">
        <f t="shared" si="7"/>
        <v>63</v>
      </c>
    </row>
    <row r="9" spans="1:11" x14ac:dyDescent="0.25">
      <c r="A9" s="81">
        <v>8</v>
      </c>
      <c r="B9" s="89">
        <f t="shared" si="0"/>
        <v>8</v>
      </c>
      <c r="C9" s="89">
        <f t="shared" si="1"/>
        <v>16</v>
      </c>
      <c r="D9" s="89">
        <f t="shared" si="2"/>
        <v>24</v>
      </c>
      <c r="E9" s="89">
        <f t="shared" si="3"/>
        <v>32</v>
      </c>
      <c r="F9" s="89">
        <f t="shared" si="4"/>
        <v>40</v>
      </c>
      <c r="G9" s="89">
        <f t="shared" si="5"/>
        <v>48</v>
      </c>
      <c r="H9" s="89">
        <f t="shared" si="6"/>
        <v>56</v>
      </c>
      <c r="I9" s="89">
        <f t="shared" si="7"/>
        <v>64</v>
      </c>
      <c r="K9" s="62" t="s">
        <v>55</v>
      </c>
    </row>
    <row r="10" spans="1:11" s="64" customFormat="1" ht="15.75" thickBot="1" x14ac:dyDescent="0.3">
      <c r="A10" s="81">
        <v>9</v>
      </c>
      <c r="B10" s="85">
        <f t="shared" ref="B10:I10" si="8">SUM(B2:B9)</f>
        <v>36</v>
      </c>
      <c r="C10" s="85">
        <f t="shared" si="8"/>
        <v>100</v>
      </c>
      <c r="D10" s="85">
        <f t="shared" si="8"/>
        <v>164</v>
      </c>
      <c r="E10" s="85">
        <f t="shared" si="8"/>
        <v>228</v>
      </c>
      <c r="F10" s="85">
        <f t="shared" si="8"/>
        <v>292</v>
      </c>
      <c r="G10" s="85">
        <f t="shared" si="8"/>
        <v>356</v>
      </c>
      <c r="H10" s="85">
        <f t="shared" si="8"/>
        <v>420</v>
      </c>
      <c r="I10" s="85">
        <f t="shared" si="8"/>
        <v>484</v>
      </c>
      <c r="K10" s="86">
        <f>SUM(B10:I10)</f>
        <v>2080</v>
      </c>
    </row>
    <row r="11" spans="1:11" s="64" customFormat="1" x14ac:dyDescent="0.25">
      <c r="A11" s="81">
        <v>10</v>
      </c>
    </row>
    <row r="12" spans="1:11" s="64" customFormat="1" x14ac:dyDescent="0.25">
      <c r="A12" s="81">
        <v>11</v>
      </c>
      <c r="B12" s="67" t="s">
        <v>10</v>
      </c>
      <c r="C12" s="87">
        <f>B10</f>
        <v>36</v>
      </c>
    </row>
    <row r="13" spans="1:11" s="64" customFormat="1" x14ac:dyDescent="0.25">
      <c r="A13" s="81">
        <v>12</v>
      </c>
      <c r="B13" s="68" t="s">
        <v>22</v>
      </c>
      <c r="C13" s="87">
        <f>C10</f>
        <v>100</v>
      </c>
    </row>
    <row r="14" spans="1:11" s="64" customFormat="1" x14ac:dyDescent="0.25">
      <c r="A14" s="81">
        <v>13</v>
      </c>
      <c r="B14" s="67" t="s">
        <v>11</v>
      </c>
      <c r="C14" s="87">
        <f>D10</f>
        <v>164</v>
      </c>
      <c r="K14" s="65"/>
    </row>
    <row r="15" spans="1:11" s="64" customFormat="1" x14ac:dyDescent="0.25">
      <c r="A15" s="81">
        <v>14</v>
      </c>
      <c r="B15" s="67" t="s">
        <v>12</v>
      </c>
      <c r="C15" s="87">
        <f>E10</f>
        <v>228</v>
      </c>
      <c r="K15" s="65"/>
    </row>
    <row r="16" spans="1:11" s="64" customFormat="1" x14ac:dyDescent="0.25">
      <c r="A16" s="81">
        <v>15</v>
      </c>
      <c r="B16" s="67" t="s">
        <v>13</v>
      </c>
      <c r="C16" s="87">
        <f>F10</f>
        <v>292</v>
      </c>
    </row>
    <row r="17" spans="1:3" s="64" customFormat="1" x14ac:dyDescent="0.25">
      <c r="A17" s="81">
        <v>16</v>
      </c>
      <c r="B17" s="67" t="s">
        <v>14</v>
      </c>
      <c r="C17" s="87">
        <f>G10</f>
        <v>356</v>
      </c>
    </row>
    <row r="18" spans="1:3" x14ac:dyDescent="0.25">
      <c r="A18" s="81">
        <v>17</v>
      </c>
      <c r="B18" s="67" t="s">
        <v>15</v>
      </c>
      <c r="C18" s="87">
        <f>H10</f>
        <v>420</v>
      </c>
    </row>
    <row r="19" spans="1:3" x14ac:dyDescent="0.25">
      <c r="A19" s="81">
        <v>18</v>
      </c>
      <c r="B19" s="67" t="s">
        <v>16</v>
      </c>
      <c r="C19" s="87">
        <f>I10</f>
        <v>484</v>
      </c>
    </row>
    <row r="20" spans="1:3" x14ac:dyDescent="0.25">
      <c r="A20" s="81">
        <v>19</v>
      </c>
      <c r="B20" s="69"/>
      <c r="C20" s="90">
        <f>SUM(C12:C19)</f>
        <v>2080</v>
      </c>
    </row>
    <row r="21" spans="1:3" x14ac:dyDescent="0.25">
      <c r="A21" s="81">
        <v>20</v>
      </c>
    </row>
    <row r="22" spans="1:3" x14ac:dyDescent="0.25">
      <c r="A22" s="81">
        <v>21</v>
      </c>
    </row>
    <row r="23" spans="1:3" x14ac:dyDescent="0.25">
      <c r="A23" s="81">
        <v>22</v>
      </c>
    </row>
    <row r="24" spans="1:3" x14ac:dyDescent="0.25">
      <c r="A24" s="81">
        <v>23</v>
      </c>
    </row>
    <row r="25" spans="1:3" s="64" customFormat="1" x14ac:dyDescent="0.25">
      <c r="A25" s="81">
        <v>24</v>
      </c>
    </row>
    <row r="26" spans="1:3" x14ac:dyDescent="0.25">
      <c r="A26" s="81">
        <v>25</v>
      </c>
    </row>
    <row r="27" spans="1:3" x14ac:dyDescent="0.25">
      <c r="A27" s="81">
        <v>26</v>
      </c>
    </row>
    <row r="28" spans="1:3" x14ac:dyDescent="0.25">
      <c r="A28" s="81">
        <v>27</v>
      </c>
    </row>
    <row r="29" spans="1:3" x14ac:dyDescent="0.25">
      <c r="A29" s="81">
        <v>28</v>
      </c>
    </row>
    <row r="30" spans="1:3" x14ac:dyDescent="0.25">
      <c r="A30" s="81">
        <v>29</v>
      </c>
    </row>
    <row r="31" spans="1:3" x14ac:dyDescent="0.25">
      <c r="A31" s="81">
        <v>30</v>
      </c>
    </row>
    <row r="32" spans="1:3" x14ac:dyDescent="0.25">
      <c r="A32" s="81">
        <v>31</v>
      </c>
    </row>
    <row r="33" spans="1:1" x14ac:dyDescent="0.25">
      <c r="A33" s="81">
        <v>32</v>
      </c>
    </row>
    <row r="34" spans="1:1" x14ac:dyDescent="0.25">
      <c r="A34" s="81">
        <v>33</v>
      </c>
    </row>
    <row r="35" spans="1:1" x14ac:dyDescent="0.25">
      <c r="A35" s="81">
        <v>34</v>
      </c>
    </row>
    <row r="36" spans="1:1" x14ac:dyDescent="0.25">
      <c r="A36" s="81">
        <v>35</v>
      </c>
    </row>
    <row r="37" spans="1:1" x14ac:dyDescent="0.25">
      <c r="A37" s="81">
        <v>36</v>
      </c>
    </row>
    <row r="38" spans="1:1" x14ac:dyDescent="0.25">
      <c r="A38" s="81">
        <v>37</v>
      </c>
    </row>
    <row r="39" spans="1:1" x14ac:dyDescent="0.25">
      <c r="A39" s="81">
        <v>38</v>
      </c>
    </row>
    <row r="40" spans="1:1" x14ac:dyDescent="0.25">
      <c r="A40" s="81">
        <v>39</v>
      </c>
    </row>
    <row r="41" spans="1:1" x14ac:dyDescent="0.25">
      <c r="A41" s="81">
        <v>40</v>
      </c>
    </row>
    <row r="42" spans="1:1" x14ac:dyDescent="0.25">
      <c r="A42" s="81">
        <v>41</v>
      </c>
    </row>
    <row r="43" spans="1:1" x14ac:dyDescent="0.25">
      <c r="A43" s="81">
        <v>42</v>
      </c>
    </row>
    <row r="44" spans="1:1" x14ac:dyDescent="0.25">
      <c r="A44" s="81">
        <v>43</v>
      </c>
    </row>
    <row r="45" spans="1:1" x14ac:dyDescent="0.25">
      <c r="A45" s="81">
        <v>44</v>
      </c>
    </row>
    <row r="46" spans="1:1" x14ac:dyDescent="0.25">
      <c r="A46" s="81">
        <v>45</v>
      </c>
    </row>
    <row r="47" spans="1:1" x14ac:dyDescent="0.25">
      <c r="A47" s="81">
        <v>46</v>
      </c>
    </row>
    <row r="48" spans="1:1" x14ac:dyDescent="0.25">
      <c r="A48" s="81">
        <v>47</v>
      </c>
    </row>
    <row r="49" spans="1:1" x14ac:dyDescent="0.25">
      <c r="A49" s="81">
        <v>48</v>
      </c>
    </row>
    <row r="50" spans="1:1" x14ac:dyDescent="0.25">
      <c r="A50" s="81">
        <v>49</v>
      </c>
    </row>
    <row r="51" spans="1:1" x14ac:dyDescent="0.25">
      <c r="A51" s="81">
        <v>50</v>
      </c>
    </row>
    <row r="52" spans="1:1" x14ac:dyDescent="0.25">
      <c r="A52" s="81">
        <v>51</v>
      </c>
    </row>
    <row r="53" spans="1:1" x14ac:dyDescent="0.25">
      <c r="A53" s="81">
        <v>52</v>
      </c>
    </row>
    <row r="54" spans="1:1" x14ac:dyDescent="0.25">
      <c r="A54" s="81">
        <v>53</v>
      </c>
    </row>
    <row r="55" spans="1:1" x14ac:dyDescent="0.25">
      <c r="A55" s="81">
        <v>54</v>
      </c>
    </row>
    <row r="56" spans="1:1" x14ac:dyDescent="0.25">
      <c r="A56" s="81">
        <v>55</v>
      </c>
    </row>
    <row r="57" spans="1:1" x14ac:dyDescent="0.25">
      <c r="A57" s="81">
        <v>56</v>
      </c>
    </row>
    <row r="58" spans="1:1" x14ac:dyDescent="0.25">
      <c r="A58" s="81">
        <v>57</v>
      </c>
    </row>
    <row r="59" spans="1:1" x14ac:dyDescent="0.25">
      <c r="A59" s="81">
        <v>58</v>
      </c>
    </row>
    <row r="60" spans="1:1" x14ac:dyDescent="0.25">
      <c r="A60" s="81">
        <v>59</v>
      </c>
    </row>
    <row r="61" spans="1:1" x14ac:dyDescent="0.25">
      <c r="A61" s="81">
        <v>60</v>
      </c>
    </row>
    <row r="62" spans="1:1" x14ac:dyDescent="0.25">
      <c r="A62" s="81">
        <v>61</v>
      </c>
    </row>
    <row r="63" spans="1:1" x14ac:dyDescent="0.25">
      <c r="A63" s="81">
        <v>62</v>
      </c>
    </row>
    <row r="64" spans="1:1" x14ac:dyDescent="0.25">
      <c r="A64" s="81">
        <v>63</v>
      </c>
    </row>
    <row r="65" spans="1:1" x14ac:dyDescent="0.25">
      <c r="A65" s="81">
        <v>64</v>
      </c>
    </row>
  </sheetData>
  <sheetProtection algorithmName="SHA-512" hashValue="vf+U3YALdIbXtx1GSc48YaepX/1g5VmyfBBiDRsUX5uh4TxMnDDG50mUYf4HTCpKvJeCzsXuNcReAYr6H5IQeg==" saltValue="T3AiCQymYR7ktpyzUakuSA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topLeftCell="A25" zoomScale="106" zoomScaleNormal="106" workbookViewId="0">
      <selection activeCell="E18" sqref="E18"/>
    </sheetView>
  </sheetViews>
  <sheetFormatPr defaultColWidth="24.5703125" defaultRowHeight="12.75" x14ac:dyDescent="0.2"/>
  <cols>
    <col min="1" max="1" width="17.5703125" style="1" customWidth="1"/>
    <col min="2" max="5" width="18.85546875" style="1" customWidth="1"/>
    <col min="6" max="16384" width="24.5703125" style="1"/>
  </cols>
  <sheetData>
    <row r="1" spans="1:6" ht="13.5" thickBot="1" x14ac:dyDescent="0.25"/>
    <row r="2" spans="1:6" ht="13.5" thickBot="1" x14ac:dyDescent="0.25">
      <c r="A2" s="48">
        <f>Workings!C1</f>
        <v>0</v>
      </c>
      <c r="D2" s="46"/>
      <c r="E2" s="47"/>
      <c r="F2" s="49"/>
    </row>
    <row r="6" spans="1:6" x14ac:dyDescent="0.2">
      <c r="A6" s="24" t="s">
        <v>45</v>
      </c>
      <c r="D6" s="1">
        <f>B8-D2</f>
        <v>0</v>
      </c>
      <c r="E6" s="1">
        <f>E2-B25</f>
        <v>0</v>
      </c>
    </row>
    <row r="7" spans="1:6" ht="13.5" thickBot="1" x14ac:dyDescent="0.25">
      <c r="A7" s="42" t="s">
        <v>43</v>
      </c>
      <c r="B7" s="1">
        <f>B8-B10</f>
        <v>0</v>
      </c>
    </row>
    <row r="8" spans="1:6" ht="13.5" thickBot="1" x14ac:dyDescent="0.25">
      <c r="A8" s="38" t="s">
        <v>42</v>
      </c>
      <c r="B8" s="46"/>
    </row>
    <row r="9" spans="1:6" ht="13.5" thickBot="1" x14ac:dyDescent="0.25">
      <c r="A9" s="38"/>
      <c r="B9" s="39"/>
    </row>
    <row r="10" spans="1:6" ht="13.5" thickBot="1" x14ac:dyDescent="0.25">
      <c r="A10" s="24" t="s">
        <v>35</v>
      </c>
      <c r="B10" s="46"/>
      <c r="C10" s="2"/>
      <c r="D10" s="2"/>
      <c r="E10" s="2">
        <f>SUM(B10:D10)</f>
        <v>0</v>
      </c>
      <c r="F10" s="1">
        <f>B10+C11-C12</f>
        <v>0</v>
      </c>
    </row>
    <row r="11" spans="1:6" x14ac:dyDescent="0.2">
      <c r="A11" s="37" t="s">
        <v>39</v>
      </c>
      <c r="B11" s="2"/>
      <c r="C11" s="2"/>
      <c r="D11" s="2"/>
      <c r="E11" s="2">
        <f>SUM(B11:D11)</f>
        <v>0</v>
      </c>
    </row>
    <row r="12" spans="1:6" x14ac:dyDescent="0.2">
      <c r="A12" s="37" t="s">
        <v>40</v>
      </c>
      <c r="B12" s="2"/>
      <c r="C12" s="2"/>
      <c r="D12" s="2"/>
      <c r="E12" s="2">
        <f>SUM(B12:D12)</f>
        <v>0</v>
      </c>
      <c r="F12" s="1">
        <f>F10-F11</f>
        <v>0</v>
      </c>
    </row>
    <row r="13" spans="1:6" x14ac:dyDescent="0.2">
      <c r="A13" s="37" t="s">
        <v>41</v>
      </c>
      <c r="C13" s="2"/>
      <c r="D13" s="2"/>
      <c r="E13" s="2">
        <f>SUM(B13:D13)</f>
        <v>0</v>
      </c>
    </row>
    <row r="14" spans="1:6" x14ac:dyDescent="0.2">
      <c r="B14" s="2"/>
      <c r="C14" s="2"/>
      <c r="D14" s="25" t="s">
        <v>34</v>
      </c>
      <c r="E14" s="3">
        <f>+E10+E11-E12+E13</f>
        <v>0</v>
      </c>
    </row>
    <row r="17" spans="1:7" ht="13.5" thickBot="1" x14ac:dyDescent="0.25"/>
    <row r="18" spans="1:7" ht="13.5" thickBot="1" x14ac:dyDescent="0.25">
      <c r="D18" s="42" t="s">
        <v>42</v>
      </c>
      <c r="E18" s="46"/>
      <c r="F18" s="40"/>
      <c r="G18" s="41"/>
    </row>
    <row r="19" spans="1:7" x14ac:dyDescent="0.2">
      <c r="D19" s="42" t="s">
        <v>43</v>
      </c>
    </row>
    <row r="23" spans="1:7" x14ac:dyDescent="0.2">
      <c r="A23" s="24" t="s">
        <v>44</v>
      </c>
    </row>
    <row r="24" spans="1:7" ht="13.5" thickBot="1" x14ac:dyDescent="0.25">
      <c r="A24" s="42" t="s">
        <v>43</v>
      </c>
      <c r="B24" s="1">
        <f>B25-B27</f>
        <v>0</v>
      </c>
    </row>
    <row r="25" spans="1:7" ht="13.5" thickBot="1" x14ac:dyDescent="0.25">
      <c r="A25" s="38" t="s">
        <v>42</v>
      </c>
      <c r="B25" s="47"/>
    </row>
    <row r="26" spans="1:7" x14ac:dyDescent="0.2">
      <c r="A26" s="38"/>
      <c r="B26" s="39"/>
    </row>
    <row r="27" spans="1:7" x14ac:dyDescent="0.2">
      <c r="A27" s="24" t="s">
        <v>35</v>
      </c>
      <c r="B27" s="3"/>
      <c r="C27" s="2"/>
      <c r="D27" s="2"/>
      <c r="E27" s="2">
        <f>SUM(B27:D27)</f>
        <v>0</v>
      </c>
    </row>
    <row r="28" spans="1:7" x14ac:dyDescent="0.2">
      <c r="A28" s="37" t="s">
        <v>39</v>
      </c>
      <c r="B28" s="2"/>
      <c r="C28" s="2"/>
      <c r="D28" s="2"/>
      <c r="E28" s="2">
        <f>SUM(B28:D28)</f>
        <v>0</v>
      </c>
    </row>
    <row r="29" spans="1:7" x14ac:dyDescent="0.2">
      <c r="A29" s="37" t="s">
        <v>40</v>
      </c>
      <c r="B29" s="2"/>
      <c r="C29" s="2"/>
      <c r="D29" s="2"/>
      <c r="E29" s="2">
        <f>SUM(B29:D29)</f>
        <v>0</v>
      </c>
    </row>
    <row r="30" spans="1:7" x14ac:dyDescent="0.2">
      <c r="A30" s="37" t="s">
        <v>41</v>
      </c>
      <c r="C30" s="2"/>
      <c r="D30" s="2"/>
      <c r="E30" s="2">
        <f>SUM(B30:D30)</f>
        <v>0</v>
      </c>
    </row>
    <row r="31" spans="1:7" x14ac:dyDescent="0.2">
      <c r="B31" s="2"/>
      <c r="C31" s="2"/>
      <c r="D31" s="25" t="s">
        <v>34</v>
      </c>
      <c r="E31" s="3">
        <f>+E27+E28-E29+E30</f>
        <v>0</v>
      </c>
    </row>
    <row r="34" spans="4:5" ht="13.5" thickBot="1" x14ac:dyDescent="0.25"/>
    <row r="35" spans="4:5" ht="13.5" thickBot="1" x14ac:dyDescent="0.25">
      <c r="D35" s="42" t="s">
        <v>42</v>
      </c>
      <c r="E35" s="36"/>
    </row>
    <row r="36" spans="4:5" x14ac:dyDescent="0.2">
      <c r="D36" s="42" t="s">
        <v>43</v>
      </c>
      <c r="E36" s="1">
        <f>B27-B25</f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8293-BC96-4C1A-94FB-B3AF78D42239}">
  <dimension ref="A5:Q36"/>
  <sheetViews>
    <sheetView zoomScale="130" zoomScaleNormal="130" workbookViewId="0">
      <selection activeCell="A5" sqref="A5"/>
    </sheetView>
  </sheetViews>
  <sheetFormatPr defaultRowHeight="15" x14ac:dyDescent="0.25"/>
  <cols>
    <col min="1" max="1" width="13.7109375" customWidth="1"/>
    <col min="2" max="2" width="1.5703125" customWidth="1"/>
    <col min="3" max="3" width="10.42578125" bestFit="1" customWidth="1"/>
    <col min="4" max="14" width="8.28515625" customWidth="1"/>
    <col min="15" max="15" width="0.7109375" customWidth="1"/>
    <col min="16" max="16" width="8.28515625" customWidth="1"/>
    <col min="17" max="17" width="2" customWidth="1"/>
  </cols>
  <sheetData>
    <row r="5" spans="1:17" x14ac:dyDescent="0.25">
      <c r="A5" s="34">
        <f ca="1">TODAY()</f>
        <v>45441</v>
      </c>
      <c r="B5" s="6"/>
      <c r="C5" s="35">
        <v>12</v>
      </c>
      <c r="D5" s="35">
        <v>13</v>
      </c>
      <c r="E5" s="35">
        <v>14</v>
      </c>
      <c r="F5" s="35">
        <v>15</v>
      </c>
      <c r="G5" s="35">
        <v>16</v>
      </c>
      <c r="H5" s="35">
        <v>17</v>
      </c>
      <c r="I5" s="35">
        <v>18</v>
      </c>
      <c r="J5" s="35">
        <v>19</v>
      </c>
      <c r="K5" s="35">
        <v>20</v>
      </c>
      <c r="L5" s="35">
        <v>21</v>
      </c>
      <c r="M5" s="35">
        <v>22</v>
      </c>
      <c r="N5" s="35">
        <v>23</v>
      </c>
      <c r="O5" s="7"/>
      <c r="P5" s="7"/>
      <c r="Q5" s="8"/>
    </row>
    <row r="6" spans="1:17" s="4" customFormat="1" x14ac:dyDescent="0.25">
      <c r="B6" s="9"/>
      <c r="C6" s="10">
        <v>1</v>
      </c>
      <c r="D6" s="10">
        <v>2</v>
      </c>
      <c r="E6" s="10">
        <v>3</v>
      </c>
      <c r="F6" s="10">
        <v>4</v>
      </c>
      <c r="G6" s="10">
        <v>5</v>
      </c>
      <c r="H6" s="10">
        <v>6</v>
      </c>
      <c r="I6" s="10">
        <v>7</v>
      </c>
      <c r="J6" s="10">
        <v>8</v>
      </c>
      <c r="K6" s="10">
        <v>9</v>
      </c>
      <c r="L6" s="10">
        <v>10</v>
      </c>
      <c r="M6" s="10">
        <v>11</v>
      </c>
      <c r="N6" s="10">
        <v>12</v>
      </c>
      <c r="O6" s="10"/>
      <c r="P6" s="10"/>
      <c r="Q6" s="11"/>
    </row>
    <row r="7" spans="1:17" s="4" customFormat="1" ht="15.75" thickBot="1" x14ac:dyDescent="0.3">
      <c r="B7" s="9"/>
      <c r="C7" s="10" t="s">
        <v>27</v>
      </c>
      <c r="D7" s="10" t="s">
        <v>28</v>
      </c>
      <c r="E7" s="10" t="s">
        <v>29</v>
      </c>
      <c r="F7" s="10" t="s">
        <v>30</v>
      </c>
      <c r="G7" s="10" t="s">
        <v>31</v>
      </c>
      <c r="H7" s="12" t="s">
        <v>32</v>
      </c>
      <c r="I7" s="12" t="s">
        <v>33</v>
      </c>
      <c r="J7" s="10" t="s">
        <v>27</v>
      </c>
      <c r="K7" s="10" t="s">
        <v>28</v>
      </c>
      <c r="L7" s="10" t="s">
        <v>29</v>
      </c>
      <c r="M7" s="10" t="s">
        <v>30</v>
      </c>
      <c r="N7" s="10" t="s">
        <v>31</v>
      </c>
      <c r="O7" s="10"/>
      <c r="P7" s="12" t="s">
        <v>32</v>
      </c>
      <c r="Q7" s="11"/>
    </row>
    <row r="8" spans="1:17" ht="15.75" thickBot="1" x14ac:dyDescent="0.3">
      <c r="B8" s="13"/>
      <c r="C8" s="53"/>
      <c r="D8" s="29"/>
      <c r="E8" s="29"/>
      <c r="F8" s="29"/>
      <c r="G8" s="29"/>
      <c r="H8" s="54"/>
      <c r="I8" s="29"/>
      <c r="J8" s="29"/>
      <c r="K8" s="29"/>
      <c r="L8" s="29"/>
      <c r="M8" s="29"/>
      <c r="N8" s="54"/>
      <c r="O8" s="10"/>
      <c r="P8" s="16"/>
      <c r="Q8" s="17"/>
    </row>
    <row r="9" spans="1:17" s="5" customFormat="1" ht="4.5" customHeight="1" thickBot="1" x14ac:dyDescent="0.3">
      <c r="B9" s="22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0"/>
      <c r="P9" s="16"/>
      <c r="Q9" s="23"/>
    </row>
    <row r="10" spans="1:17" ht="15.75" thickBot="1" x14ac:dyDescent="0.3">
      <c r="B10" s="13"/>
      <c r="C10" s="15"/>
      <c r="D10" s="27"/>
      <c r="E10" s="28"/>
      <c r="F10" s="29"/>
      <c r="G10" s="30"/>
      <c r="H10" s="18"/>
      <c r="I10" s="18"/>
      <c r="J10" s="28"/>
      <c r="K10" s="29"/>
      <c r="L10" s="30"/>
      <c r="M10" s="27"/>
      <c r="N10" s="14"/>
      <c r="O10" s="10"/>
      <c r="P10" s="16"/>
      <c r="Q10" s="17"/>
    </row>
    <row r="11" spans="1:17" s="5" customFormat="1" ht="4.5" customHeight="1" thickBot="1" x14ac:dyDescent="0.3">
      <c r="B11" s="2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0"/>
      <c r="P11" s="16"/>
      <c r="Q11" s="23"/>
    </row>
    <row r="12" spans="1:17" ht="15.75" thickBot="1" x14ac:dyDescent="0.3">
      <c r="B12" s="13"/>
      <c r="C12" s="15"/>
      <c r="D12" s="15"/>
      <c r="E12" s="32"/>
      <c r="F12" s="28"/>
      <c r="G12" s="29"/>
      <c r="H12" s="30"/>
      <c r="I12" s="33"/>
      <c r="J12" s="33"/>
      <c r="K12" s="28"/>
      <c r="L12" s="29"/>
      <c r="M12" s="30"/>
      <c r="N12" s="26"/>
      <c r="O12" s="10"/>
      <c r="P12" s="16"/>
      <c r="Q12" s="17"/>
    </row>
    <row r="13" spans="1:17" x14ac:dyDescent="0.25">
      <c r="B13" s="13"/>
      <c r="C13" s="15"/>
      <c r="D13" s="15"/>
      <c r="E13" s="10">
        <v>1</v>
      </c>
      <c r="F13" s="10">
        <v>2</v>
      </c>
      <c r="G13" s="10">
        <v>3</v>
      </c>
      <c r="H13" s="12">
        <v>4</v>
      </c>
      <c r="I13" s="12">
        <v>5</v>
      </c>
      <c r="J13" s="10">
        <v>6</v>
      </c>
      <c r="K13" s="10">
        <v>7</v>
      </c>
      <c r="L13" s="10">
        <v>8</v>
      </c>
      <c r="M13" s="10">
        <v>9</v>
      </c>
      <c r="N13" s="10">
        <v>10</v>
      </c>
      <c r="O13" s="10"/>
      <c r="P13" s="16"/>
      <c r="Q13" s="17"/>
    </row>
    <row r="14" spans="1:17" x14ac:dyDescent="0.25"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1"/>
    </row>
    <row r="31" spans="3:3" x14ac:dyDescent="0.25">
      <c r="C31" s="10" t="s">
        <v>31</v>
      </c>
    </row>
    <row r="32" spans="3:3" x14ac:dyDescent="0.25">
      <c r="C32" s="10" t="s">
        <v>32</v>
      </c>
    </row>
    <row r="33" spans="3:3" x14ac:dyDescent="0.25">
      <c r="C33" s="10" t="s">
        <v>33</v>
      </c>
    </row>
    <row r="34" spans="3:3" x14ac:dyDescent="0.25">
      <c r="C34" s="31" t="s">
        <v>27</v>
      </c>
    </row>
    <row r="35" spans="3:3" x14ac:dyDescent="0.25">
      <c r="C35" s="31" t="s">
        <v>28</v>
      </c>
    </row>
    <row r="36" spans="3:3" x14ac:dyDescent="0.25">
      <c r="C36" s="10" t="s">
        <v>29</v>
      </c>
    </row>
  </sheetData>
  <pageMargins left="0.45" right="0.45" top="0.75" bottom="0.75" header="0.3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C99A-1B0D-448C-B059-29D16B343AF6}">
  <dimension ref="A1:B5"/>
  <sheetViews>
    <sheetView workbookViewId="0">
      <selection activeCell="F4" sqref="F4"/>
    </sheetView>
  </sheetViews>
  <sheetFormatPr defaultRowHeight="15" x14ac:dyDescent="0.25"/>
  <cols>
    <col min="1" max="1" width="12.5703125" customWidth="1"/>
    <col min="2" max="2" width="18" customWidth="1"/>
  </cols>
  <sheetData>
    <row r="1" spans="1:2" x14ac:dyDescent="0.25">
      <c r="A1" t="s">
        <v>102</v>
      </c>
      <c r="B1" t="str">
        <f>"DROP TABLE "&amp;TRIM(A1)&amp;";"</f>
        <v>DROP TABLE xyz;</v>
      </c>
    </row>
    <row r="2" spans="1:2" x14ac:dyDescent="0.25">
      <c r="A2" t="s">
        <v>100</v>
      </c>
      <c r="B2" t="str">
        <f t="shared" ref="B2:B5" si="0">"DROP TABLE "&amp;TRIM(A2)&amp;";"</f>
        <v>DROP TABLE fff;</v>
      </c>
    </row>
    <row r="3" spans="1:2" x14ac:dyDescent="0.25">
      <c r="A3" t="s">
        <v>101</v>
      </c>
      <c r="B3" t="str">
        <f t="shared" si="0"/>
        <v>DROP TABLE ttt;</v>
      </c>
    </row>
    <row r="4" spans="1:2" x14ac:dyDescent="0.25">
      <c r="B4" t="str">
        <f t="shared" si="0"/>
        <v>DROP TABLE ;</v>
      </c>
    </row>
    <row r="5" spans="1:2" x14ac:dyDescent="0.25">
      <c r="B5" t="str">
        <f t="shared" si="0"/>
        <v>DROP TABLE 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5084-7752-40A3-A835-A8B38605B5AA}">
  <dimension ref="A1:M65"/>
  <sheetViews>
    <sheetView workbookViewId="0">
      <selection activeCell="B5" sqref="B5"/>
    </sheetView>
  </sheetViews>
  <sheetFormatPr defaultRowHeight="12.75" x14ac:dyDescent="0.2"/>
  <cols>
    <col min="1" max="1" width="9.140625" style="93"/>
    <col min="2" max="2" width="9.28515625" style="169" bestFit="1" customWidth="1"/>
    <col min="3" max="3" width="9.140625" style="93"/>
    <col min="4" max="4" width="23.7109375" style="93" customWidth="1"/>
    <col min="5" max="5" width="6" style="93" customWidth="1"/>
    <col min="6" max="6" width="9.28515625" style="93" bestFit="1" customWidth="1"/>
    <col min="7" max="7" width="9.140625" style="93"/>
    <col min="8" max="8" width="9.28515625" style="93" bestFit="1" customWidth="1"/>
    <col min="9" max="9" width="15.28515625" style="93" customWidth="1"/>
    <col min="10" max="10" width="8.5703125" style="93" customWidth="1"/>
    <col min="11" max="16384" width="9.140625" style="101"/>
  </cols>
  <sheetData>
    <row r="1" spans="1:13" ht="18" x14ac:dyDescent="0.25">
      <c r="A1" s="328" t="s">
        <v>116</v>
      </c>
      <c r="B1" s="328"/>
      <c r="C1" s="328"/>
      <c r="D1" s="328"/>
      <c r="E1" s="328"/>
      <c r="F1" s="328"/>
      <c r="G1" s="328"/>
      <c r="H1" s="328"/>
      <c r="I1" s="328"/>
      <c r="J1" s="328"/>
    </row>
    <row r="2" spans="1:13" ht="15" customHeight="1" x14ac:dyDescent="0.2">
      <c r="A2" s="331" t="s">
        <v>73</v>
      </c>
      <c r="B2" s="164" t="s">
        <v>57</v>
      </c>
      <c r="C2" s="92" t="s">
        <v>58</v>
      </c>
      <c r="D2" s="92" t="s">
        <v>59</v>
      </c>
      <c r="E2" s="92" t="s">
        <v>60</v>
      </c>
      <c r="F2" s="92" t="s">
        <v>61</v>
      </c>
      <c r="G2" s="92" t="s">
        <v>62</v>
      </c>
      <c r="H2" s="92" t="s">
        <v>63</v>
      </c>
      <c r="I2" s="117" t="s">
        <v>64</v>
      </c>
      <c r="J2" s="92" t="s">
        <v>65</v>
      </c>
    </row>
    <row r="3" spans="1:13" x14ac:dyDescent="0.2">
      <c r="A3" s="332"/>
      <c r="B3" s="165"/>
      <c r="C3" s="94"/>
      <c r="D3" s="94"/>
      <c r="E3" s="94"/>
      <c r="F3" s="94"/>
      <c r="G3" s="95"/>
      <c r="H3" s="94"/>
      <c r="I3" s="96"/>
      <c r="J3" s="94"/>
    </row>
    <row r="4" spans="1:13" x14ac:dyDescent="0.2">
      <c r="A4" s="332"/>
      <c r="B4" s="165" t="s">
        <v>118</v>
      </c>
      <c r="C4" s="94"/>
      <c r="D4" s="94"/>
      <c r="E4" s="94"/>
      <c r="F4" s="94"/>
      <c r="G4" s="95"/>
      <c r="H4" s="94"/>
      <c r="I4" s="95"/>
      <c r="J4" s="94"/>
    </row>
    <row r="5" spans="1:13" x14ac:dyDescent="0.2">
      <c r="A5" s="332"/>
      <c r="B5" s="165"/>
      <c r="C5" s="94"/>
      <c r="D5" s="94"/>
      <c r="E5" s="94"/>
      <c r="F5" s="94"/>
      <c r="G5" s="95"/>
      <c r="H5" s="94"/>
      <c r="I5" s="95"/>
      <c r="J5" s="94"/>
    </row>
    <row r="6" spans="1:13" x14ac:dyDescent="0.2">
      <c r="A6" s="332"/>
      <c r="B6" s="165"/>
      <c r="C6" s="94"/>
      <c r="D6" s="94"/>
      <c r="E6" s="94"/>
      <c r="F6" s="94"/>
      <c r="G6" s="94"/>
      <c r="H6" s="94"/>
      <c r="I6" s="95"/>
      <c r="J6" s="94"/>
    </row>
    <row r="7" spans="1:13" ht="15" customHeight="1" x14ac:dyDescent="0.2">
      <c r="A7" s="332"/>
      <c r="B7" s="166"/>
      <c r="C7" s="97"/>
      <c r="D7" s="97"/>
      <c r="E7" s="97"/>
      <c r="F7" s="97"/>
      <c r="G7" s="97"/>
      <c r="H7" s="97"/>
      <c r="I7" s="98"/>
      <c r="J7" s="97"/>
    </row>
    <row r="8" spans="1:13" x14ac:dyDescent="0.2">
      <c r="A8" s="332"/>
      <c r="B8" s="166"/>
      <c r="C8" s="97"/>
      <c r="D8" s="97"/>
      <c r="E8" s="97"/>
      <c r="F8" s="97"/>
      <c r="G8" s="97"/>
      <c r="H8" s="97"/>
      <c r="I8" s="97"/>
      <c r="J8" s="97"/>
    </row>
    <row r="9" spans="1:13" x14ac:dyDescent="0.2">
      <c r="A9" s="333"/>
      <c r="B9" s="166"/>
      <c r="C9" s="97"/>
      <c r="D9" s="97"/>
      <c r="E9" s="97"/>
      <c r="F9" s="97"/>
      <c r="G9" s="98"/>
      <c r="H9" s="97"/>
      <c r="I9" s="98"/>
      <c r="J9" s="97"/>
      <c r="M9" s="101">
        <f>IF($B$4&lt;&gt;"Input here",1,0)</f>
        <v>1</v>
      </c>
    </row>
    <row r="10" spans="1:13" ht="15" customHeight="1" x14ac:dyDescent="0.2">
      <c r="A10" s="330" t="s">
        <v>87</v>
      </c>
      <c r="B10" s="167"/>
      <c r="C10" s="99"/>
      <c r="D10" s="99"/>
      <c r="E10" s="99"/>
      <c r="F10" s="99"/>
      <c r="G10" s="99"/>
      <c r="H10" s="99"/>
      <c r="I10" s="99"/>
      <c r="J10" s="99"/>
    </row>
    <row r="11" spans="1:13" x14ac:dyDescent="0.2">
      <c r="A11" s="330"/>
      <c r="B11" s="165"/>
      <c r="C11" s="94"/>
      <c r="D11" s="94"/>
      <c r="E11" s="94"/>
      <c r="F11" s="94"/>
      <c r="G11" s="95"/>
      <c r="H11" s="94"/>
      <c r="I11" s="95"/>
      <c r="J11" s="94"/>
    </row>
    <row r="12" spans="1:13" ht="15" customHeight="1" x14ac:dyDescent="0.2">
      <c r="A12" s="330"/>
      <c r="B12" s="165" t="s">
        <v>118</v>
      </c>
      <c r="C12" s="94"/>
      <c r="D12" s="94"/>
      <c r="E12" s="94"/>
      <c r="F12" s="94"/>
      <c r="G12" s="95"/>
      <c r="H12" s="94"/>
      <c r="I12" s="95"/>
      <c r="J12" s="94"/>
    </row>
    <row r="13" spans="1:13" x14ac:dyDescent="0.2">
      <c r="A13" s="330"/>
      <c r="B13" s="165"/>
      <c r="C13" s="94"/>
      <c r="D13" s="94"/>
      <c r="E13" s="94"/>
      <c r="F13" s="94"/>
      <c r="G13" s="95"/>
      <c r="H13" s="94"/>
      <c r="I13" s="95"/>
      <c r="J13" s="94"/>
    </row>
    <row r="14" spans="1:13" x14ac:dyDescent="0.2">
      <c r="A14" s="330"/>
      <c r="B14" s="165"/>
      <c r="C14" s="94"/>
      <c r="D14" s="94"/>
      <c r="E14" s="94"/>
      <c r="F14" s="94"/>
      <c r="G14" s="95"/>
      <c r="H14" s="94"/>
      <c r="I14" s="95"/>
      <c r="J14" s="94"/>
    </row>
    <row r="15" spans="1:13" x14ac:dyDescent="0.2">
      <c r="A15" s="330"/>
      <c r="B15" s="165"/>
      <c r="C15" s="94"/>
      <c r="D15" s="94"/>
      <c r="E15" s="94"/>
      <c r="F15" s="94"/>
      <c r="G15" s="94"/>
      <c r="H15" s="94"/>
      <c r="I15" s="95"/>
      <c r="J15" s="94"/>
    </row>
    <row r="16" spans="1:13" x14ac:dyDescent="0.2">
      <c r="A16" s="330"/>
      <c r="B16" s="165"/>
      <c r="C16" s="94"/>
      <c r="D16" s="94"/>
      <c r="E16" s="94"/>
      <c r="F16" s="94"/>
      <c r="G16" s="94"/>
      <c r="H16" s="94"/>
      <c r="I16" s="96"/>
      <c r="J16" s="94"/>
    </row>
    <row r="17" spans="1:10" ht="15" customHeight="1" x14ac:dyDescent="0.2">
      <c r="A17" s="330"/>
      <c r="B17" s="165"/>
      <c r="C17" s="94"/>
      <c r="D17" s="94"/>
      <c r="E17" s="94"/>
      <c r="F17" s="94"/>
      <c r="G17" s="94"/>
      <c r="H17" s="94"/>
      <c r="I17" s="95"/>
      <c r="J17" s="94"/>
    </row>
    <row r="18" spans="1:10" ht="15" customHeight="1" x14ac:dyDescent="0.2">
      <c r="A18" s="329" t="s">
        <v>88</v>
      </c>
      <c r="B18" s="168"/>
      <c r="C18" s="100"/>
      <c r="D18" s="100"/>
      <c r="E18" s="100"/>
      <c r="F18" s="100"/>
      <c r="G18" s="100"/>
      <c r="H18" s="100"/>
      <c r="I18" s="100"/>
      <c r="J18" s="100"/>
    </row>
    <row r="19" spans="1:10" x14ac:dyDescent="0.2">
      <c r="A19" s="329"/>
      <c r="B19" s="165"/>
      <c r="C19" s="94"/>
      <c r="D19" s="94"/>
      <c r="E19" s="94"/>
      <c r="F19" s="94"/>
      <c r="G19" s="95"/>
      <c r="H19" s="94"/>
      <c r="I19" s="95"/>
      <c r="J19" s="94"/>
    </row>
    <row r="20" spans="1:10" x14ac:dyDescent="0.2">
      <c r="A20" s="329"/>
      <c r="B20" s="165" t="s">
        <v>118</v>
      </c>
      <c r="C20" s="94"/>
      <c r="D20" s="94"/>
      <c r="E20" s="94"/>
      <c r="F20" s="94"/>
      <c r="G20" s="95"/>
      <c r="H20" s="94"/>
      <c r="I20" s="95"/>
      <c r="J20" s="94"/>
    </row>
    <row r="21" spans="1:10" x14ac:dyDescent="0.2">
      <c r="A21" s="329"/>
      <c r="B21" s="165"/>
      <c r="C21" s="94"/>
      <c r="D21" s="94"/>
      <c r="E21" s="94"/>
      <c r="F21" s="94"/>
      <c r="G21" s="95"/>
      <c r="H21" s="94"/>
      <c r="I21" s="95"/>
      <c r="J21" s="94"/>
    </row>
    <row r="22" spans="1:10" ht="15" customHeight="1" x14ac:dyDescent="0.2">
      <c r="A22" s="329"/>
      <c r="B22" s="165"/>
      <c r="C22" s="94"/>
      <c r="D22" s="94"/>
      <c r="E22" s="94"/>
      <c r="F22" s="94"/>
      <c r="G22" s="94"/>
      <c r="H22" s="94"/>
      <c r="I22" s="95"/>
      <c r="J22" s="94"/>
    </row>
    <row r="23" spans="1:10" x14ac:dyDescent="0.2">
      <c r="A23" s="329"/>
      <c r="B23" s="165"/>
      <c r="C23" s="94"/>
      <c r="D23" s="94"/>
      <c r="E23" s="94"/>
      <c r="F23" s="94"/>
      <c r="G23" s="94"/>
      <c r="H23" s="94"/>
      <c r="I23" s="96"/>
      <c r="J23" s="94"/>
    </row>
    <row r="24" spans="1:10" x14ac:dyDescent="0.2">
      <c r="A24" s="329"/>
      <c r="B24" s="165"/>
      <c r="C24" s="94"/>
      <c r="D24" s="94"/>
      <c r="E24" s="94"/>
      <c r="F24" s="94"/>
      <c r="G24" s="94"/>
      <c r="H24" s="94"/>
      <c r="I24" s="95"/>
      <c r="J24" s="94"/>
    </row>
    <row r="25" spans="1:10" x14ac:dyDescent="0.2">
      <c r="A25" s="329"/>
    </row>
    <row r="26" spans="1:10" ht="15" customHeight="1" x14ac:dyDescent="0.2">
      <c r="A26" s="330" t="s">
        <v>89</v>
      </c>
      <c r="B26" s="167"/>
      <c r="C26" s="99"/>
      <c r="D26" s="99"/>
      <c r="E26" s="99"/>
      <c r="F26" s="99"/>
      <c r="G26" s="99"/>
      <c r="H26" s="99"/>
      <c r="I26" s="99"/>
      <c r="J26" s="99"/>
    </row>
    <row r="27" spans="1:10" ht="15" customHeight="1" x14ac:dyDescent="0.2">
      <c r="A27" s="330"/>
      <c r="B27" s="165"/>
      <c r="C27" s="94"/>
      <c r="D27" s="94"/>
      <c r="E27" s="94"/>
      <c r="F27" s="94"/>
      <c r="G27" s="95"/>
      <c r="H27" s="94"/>
      <c r="I27" s="96"/>
      <c r="J27" s="94"/>
    </row>
    <row r="28" spans="1:10" x14ac:dyDescent="0.2">
      <c r="A28" s="330"/>
      <c r="B28" s="165" t="s">
        <v>118</v>
      </c>
      <c r="C28" s="94"/>
      <c r="D28" s="94"/>
      <c r="E28" s="94"/>
      <c r="F28" s="94"/>
      <c r="G28" s="95"/>
      <c r="H28" s="94"/>
      <c r="I28" s="95"/>
      <c r="J28" s="94"/>
    </row>
    <row r="29" spans="1:10" x14ac:dyDescent="0.2">
      <c r="A29" s="330"/>
      <c r="B29" s="165"/>
      <c r="C29" s="94"/>
      <c r="D29" s="94"/>
      <c r="E29" s="94"/>
      <c r="F29" s="94"/>
      <c r="G29" s="95"/>
      <c r="H29" s="94"/>
      <c r="I29" s="95"/>
      <c r="J29" s="94"/>
    </row>
    <row r="30" spans="1:10" x14ac:dyDescent="0.2">
      <c r="A30" s="330"/>
      <c r="B30" s="165"/>
      <c r="C30" s="94"/>
      <c r="D30" s="94"/>
      <c r="E30" s="94"/>
      <c r="F30" s="94"/>
      <c r="G30" s="95"/>
      <c r="H30" s="94"/>
      <c r="I30" s="95"/>
      <c r="J30" s="94"/>
    </row>
    <row r="31" spans="1:10" x14ac:dyDescent="0.2">
      <c r="A31" s="330"/>
      <c r="B31" s="165"/>
      <c r="C31" s="94"/>
      <c r="D31" s="94"/>
      <c r="E31" s="94"/>
      <c r="F31" s="94"/>
      <c r="G31" s="94"/>
      <c r="H31" s="94"/>
      <c r="I31" s="95"/>
      <c r="J31" s="94"/>
    </row>
    <row r="32" spans="1:10" x14ac:dyDescent="0.2">
      <c r="A32" s="330"/>
      <c r="B32" s="165"/>
      <c r="C32" s="94"/>
      <c r="D32" s="94"/>
      <c r="E32" s="94"/>
      <c r="F32" s="94"/>
      <c r="G32" s="94"/>
      <c r="H32" s="94"/>
      <c r="I32" s="96"/>
      <c r="J32" s="94"/>
    </row>
    <row r="33" spans="1:12" x14ac:dyDescent="0.2">
      <c r="A33" s="330"/>
      <c r="B33" s="165"/>
      <c r="C33" s="94"/>
      <c r="D33" s="94"/>
      <c r="E33" s="94"/>
      <c r="F33" s="94"/>
      <c r="G33" s="94"/>
      <c r="H33" s="94"/>
      <c r="I33" s="95"/>
      <c r="J33" s="94"/>
    </row>
    <row r="34" spans="1:12" ht="15" customHeight="1" x14ac:dyDescent="0.2">
      <c r="A34" s="329" t="s">
        <v>90</v>
      </c>
      <c r="B34" s="168"/>
      <c r="C34" s="100"/>
      <c r="D34" s="100"/>
      <c r="E34" s="100"/>
      <c r="F34" s="100"/>
      <c r="G34" s="100"/>
      <c r="H34" s="100"/>
      <c r="I34" s="100"/>
      <c r="J34" s="100"/>
    </row>
    <row r="35" spans="1:12" x14ac:dyDescent="0.2">
      <c r="A35" s="329"/>
    </row>
    <row r="36" spans="1:12" x14ac:dyDescent="0.2">
      <c r="A36" s="329"/>
      <c r="B36" s="165" t="s">
        <v>118</v>
      </c>
      <c r="C36" s="94"/>
      <c r="D36" s="94"/>
      <c r="E36" s="94"/>
      <c r="F36" s="94"/>
      <c r="G36" s="94"/>
      <c r="H36" s="94"/>
      <c r="I36" s="96"/>
      <c r="J36" s="94"/>
    </row>
    <row r="37" spans="1:12" x14ac:dyDescent="0.2">
      <c r="A37" s="329"/>
      <c r="B37" s="165"/>
      <c r="C37" s="94"/>
      <c r="D37" s="94"/>
      <c r="E37" s="94"/>
      <c r="F37" s="94"/>
      <c r="G37" s="95"/>
      <c r="H37" s="94"/>
      <c r="I37" s="96"/>
      <c r="J37" s="94"/>
    </row>
    <row r="38" spans="1:12" x14ac:dyDescent="0.2">
      <c r="A38" s="329"/>
      <c r="B38" s="165"/>
      <c r="C38" s="94"/>
      <c r="D38" s="94"/>
      <c r="E38" s="94"/>
      <c r="F38" s="94"/>
      <c r="G38" s="95"/>
      <c r="H38" s="94"/>
      <c r="I38" s="96"/>
      <c r="J38" s="94"/>
    </row>
    <row r="39" spans="1:12" x14ac:dyDescent="0.2">
      <c r="A39" s="329"/>
      <c r="B39" s="165"/>
      <c r="C39" s="94"/>
      <c r="D39" s="94"/>
      <c r="E39" s="94"/>
      <c r="F39" s="94"/>
      <c r="G39" s="94"/>
      <c r="H39" s="94"/>
      <c r="I39" s="96"/>
      <c r="J39" s="94"/>
    </row>
    <row r="40" spans="1:12" x14ac:dyDescent="0.2">
      <c r="A40" s="329"/>
      <c r="B40" s="165"/>
      <c r="C40" s="94"/>
      <c r="D40" s="94"/>
      <c r="E40" s="94"/>
      <c r="F40" s="94"/>
      <c r="G40" s="94"/>
      <c r="H40" s="94"/>
      <c r="I40" s="96"/>
      <c r="J40" s="94"/>
    </row>
    <row r="41" spans="1:12" x14ac:dyDescent="0.2">
      <c r="A41" s="329"/>
      <c r="B41" s="165"/>
      <c r="C41" s="94"/>
      <c r="D41" s="94"/>
      <c r="E41" s="94"/>
      <c r="F41" s="94"/>
      <c r="G41" s="94"/>
      <c r="H41" s="94"/>
      <c r="I41" s="96"/>
      <c r="J41" s="94"/>
    </row>
    <row r="42" spans="1:12" ht="15" customHeight="1" x14ac:dyDescent="0.2">
      <c r="A42" s="330" t="s">
        <v>91</v>
      </c>
      <c r="B42" s="167"/>
      <c r="C42" s="99"/>
      <c r="D42" s="99"/>
      <c r="E42" s="99"/>
      <c r="F42" s="99"/>
      <c r="G42" s="99"/>
      <c r="H42" s="99"/>
      <c r="I42" s="99"/>
      <c r="J42" s="99"/>
    </row>
    <row r="43" spans="1:12" x14ac:dyDescent="0.2">
      <c r="A43" s="330"/>
      <c r="B43" s="170"/>
      <c r="C43" s="94"/>
      <c r="D43" s="94"/>
      <c r="E43" s="94"/>
      <c r="F43" s="94"/>
      <c r="G43" s="110"/>
      <c r="H43" s="94"/>
      <c r="I43" s="96"/>
      <c r="J43" s="94"/>
      <c r="K43" s="111"/>
      <c r="L43" s="112"/>
    </row>
    <row r="44" spans="1:12" x14ac:dyDescent="0.2">
      <c r="A44" s="330"/>
      <c r="B44" s="165" t="s">
        <v>118</v>
      </c>
      <c r="C44" s="94"/>
      <c r="D44" s="94"/>
      <c r="E44" s="94"/>
      <c r="F44" s="94"/>
      <c r="G44" s="110"/>
      <c r="H44" s="94"/>
      <c r="I44" s="95"/>
      <c r="J44" s="94"/>
      <c r="K44" s="111"/>
      <c r="L44" s="112"/>
    </row>
    <row r="45" spans="1:12" x14ac:dyDescent="0.2">
      <c r="A45" s="330"/>
      <c r="B45" s="170"/>
      <c r="C45" s="94"/>
      <c r="D45" s="94"/>
      <c r="E45" s="94"/>
      <c r="F45" s="94"/>
      <c r="G45" s="110"/>
      <c r="H45" s="94"/>
      <c r="I45" s="95"/>
      <c r="J45" s="94"/>
      <c r="K45" s="111"/>
      <c r="L45" s="112"/>
    </row>
    <row r="46" spans="1:12" x14ac:dyDescent="0.2">
      <c r="A46" s="330"/>
      <c r="B46" s="170"/>
      <c r="C46" s="94"/>
      <c r="D46" s="94"/>
      <c r="E46" s="94"/>
      <c r="F46" s="94"/>
      <c r="G46" s="95"/>
      <c r="H46" s="94"/>
      <c r="I46" s="95"/>
      <c r="J46" s="94"/>
    </row>
    <row r="47" spans="1:12" x14ac:dyDescent="0.2">
      <c r="A47" s="330"/>
      <c r="B47" s="170"/>
      <c r="C47" s="94"/>
      <c r="D47" s="94"/>
      <c r="E47" s="94"/>
      <c r="F47" s="94"/>
      <c r="G47" s="94"/>
      <c r="H47" s="94"/>
      <c r="I47" s="95"/>
      <c r="J47" s="94"/>
    </row>
    <row r="48" spans="1:12" x14ac:dyDescent="0.2">
      <c r="A48" s="330"/>
      <c r="B48" s="170"/>
      <c r="C48" s="94"/>
      <c r="D48" s="94"/>
      <c r="E48" s="94"/>
      <c r="F48" s="94"/>
      <c r="G48" s="94"/>
      <c r="H48" s="94"/>
      <c r="I48" s="96"/>
      <c r="J48" s="94"/>
      <c r="L48" s="112"/>
    </row>
    <row r="49" spans="1:10" x14ac:dyDescent="0.2">
      <c r="A49" s="330"/>
      <c r="B49" s="165"/>
      <c r="C49" s="94"/>
      <c r="D49" s="94"/>
      <c r="E49" s="94"/>
      <c r="F49" s="94"/>
      <c r="G49" s="94"/>
      <c r="H49" s="94"/>
      <c r="I49" s="95"/>
      <c r="J49" s="94"/>
    </row>
    <row r="50" spans="1:10" x14ac:dyDescent="0.2">
      <c r="A50" s="329" t="s">
        <v>93</v>
      </c>
      <c r="B50" s="168"/>
      <c r="C50" s="100"/>
      <c r="D50" s="100"/>
      <c r="E50" s="100"/>
      <c r="F50" s="100"/>
      <c r="G50" s="100"/>
      <c r="H50" s="100"/>
      <c r="I50" s="100"/>
      <c r="J50" s="100"/>
    </row>
    <row r="51" spans="1:10" x14ac:dyDescent="0.2">
      <c r="A51" s="329"/>
    </row>
    <row r="52" spans="1:10" x14ac:dyDescent="0.2">
      <c r="A52" s="329"/>
      <c r="B52" s="165" t="s">
        <v>118</v>
      </c>
      <c r="C52" s="94"/>
      <c r="D52" s="94"/>
      <c r="E52" s="94"/>
      <c r="F52" s="94"/>
      <c r="G52" s="94"/>
      <c r="H52" s="94"/>
      <c r="I52" s="95"/>
      <c r="J52" s="94"/>
    </row>
    <row r="53" spans="1:10" x14ac:dyDescent="0.2">
      <c r="A53" s="329"/>
      <c r="B53" s="165"/>
      <c r="C53" s="94"/>
      <c r="D53" s="94"/>
      <c r="E53" s="94"/>
      <c r="F53" s="94"/>
      <c r="G53" s="95"/>
      <c r="H53" s="94"/>
      <c r="I53" s="95"/>
      <c r="J53" s="94"/>
    </row>
    <row r="54" spans="1:10" x14ac:dyDescent="0.2">
      <c r="A54" s="329"/>
      <c r="B54" s="165"/>
      <c r="C54" s="94"/>
      <c r="D54" s="94"/>
      <c r="E54" s="94"/>
      <c r="F54" s="94"/>
      <c r="G54" s="95"/>
      <c r="H54" s="94"/>
      <c r="I54" s="95"/>
      <c r="J54" s="94"/>
    </row>
    <row r="55" spans="1:10" x14ac:dyDescent="0.2">
      <c r="A55" s="329"/>
      <c r="B55" s="165"/>
      <c r="C55" s="94"/>
      <c r="D55" s="94"/>
      <c r="E55" s="94"/>
      <c r="F55" s="94"/>
      <c r="G55" s="94"/>
      <c r="H55" s="94"/>
      <c r="I55" s="95"/>
      <c r="J55" s="94"/>
    </row>
    <row r="56" spans="1:10" x14ac:dyDescent="0.2">
      <c r="A56" s="329"/>
      <c r="B56" s="165"/>
      <c r="C56" s="94"/>
      <c r="D56" s="94"/>
      <c r="E56" s="94"/>
      <c r="F56" s="94"/>
      <c r="G56" s="94"/>
      <c r="H56" s="94"/>
      <c r="I56" s="96"/>
      <c r="J56" s="94"/>
    </row>
    <row r="57" spans="1:10" x14ac:dyDescent="0.2">
      <c r="A57" s="329"/>
      <c r="B57" s="165"/>
      <c r="C57" s="94"/>
      <c r="D57" s="94"/>
      <c r="E57" s="94"/>
      <c r="F57" s="94"/>
      <c r="G57" s="94"/>
      <c r="H57" s="94"/>
      <c r="I57" s="95"/>
      <c r="J57" s="94"/>
    </row>
    <row r="58" spans="1:10" x14ac:dyDescent="0.2">
      <c r="A58" s="330" t="s">
        <v>94</v>
      </c>
      <c r="B58" s="167"/>
      <c r="C58" s="99"/>
      <c r="D58" s="99"/>
      <c r="E58" s="99"/>
      <c r="F58" s="99"/>
      <c r="G58" s="99"/>
      <c r="H58" s="99"/>
      <c r="I58" s="99"/>
      <c r="J58" s="99"/>
    </row>
    <row r="59" spans="1:10" x14ac:dyDescent="0.2">
      <c r="A59" s="330"/>
      <c r="B59" s="165"/>
      <c r="C59" s="94"/>
      <c r="D59" s="94"/>
      <c r="E59" s="94"/>
      <c r="F59" s="94"/>
      <c r="G59" s="95"/>
      <c r="H59" s="94"/>
      <c r="I59" s="96"/>
      <c r="J59" s="94"/>
    </row>
    <row r="60" spans="1:10" x14ac:dyDescent="0.2">
      <c r="A60" s="330"/>
      <c r="B60" s="165" t="s">
        <v>118</v>
      </c>
      <c r="C60" s="94"/>
      <c r="D60" s="94"/>
      <c r="E60" s="94"/>
      <c r="F60" s="94"/>
      <c r="G60" s="95"/>
      <c r="H60" s="94"/>
      <c r="I60" s="95"/>
      <c r="J60" s="94"/>
    </row>
    <row r="61" spans="1:10" x14ac:dyDescent="0.2">
      <c r="A61" s="330"/>
      <c r="B61" s="165"/>
      <c r="C61" s="94"/>
      <c r="D61" s="94"/>
      <c r="E61" s="94"/>
      <c r="F61" s="94"/>
      <c r="G61" s="95"/>
      <c r="H61" s="94"/>
      <c r="I61" s="95"/>
      <c r="J61" s="94"/>
    </row>
    <row r="62" spans="1:10" x14ac:dyDescent="0.2">
      <c r="A62" s="330"/>
      <c r="B62" s="165"/>
      <c r="C62" s="94"/>
      <c r="D62" s="94"/>
      <c r="E62" s="94"/>
      <c r="F62" s="94"/>
      <c r="G62" s="95"/>
      <c r="H62" s="94"/>
      <c r="I62" s="95"/>
      <c r="J62" s="94"/>
    </row>
    <row r="63" spans="1:10" x14ac:dyDescent="0.2">
      <c r="A63" s="330"/>
      <c r="B63" s="165"/>
      <c r="C63" s="94"/>
      <c r="D63" s="94"/>
      <c r="E63" s="94"/>
      <c r="F63" s="94"/>
      <c r="G63" s="94"/>
      <c r="H63" s="94"/>
      <c r="I63" s="95"/>
      <c r="J63" s="94"/>
    </row>
    <row r="64" spans="1:10" x14ac:dyDescent="0.2">
      <c r="A64" s="330"/>
      <c r="B64" s="165"/>
      <c r="C64" s="94"/>
      <c r="D64" s="94"/>
      <c r="E64" s="94"/>
      <c r="F64" s="94"/>
      <c r="G64" s="94"/>
      <c r="H64" s="94"/>
      <c r="I64" s="96"/>
      <c r="J64" s="94"/>
    </row>
    <row r="65" spans="1:10" x14ac:dyDescent="0.2">
      <c r="A65" s="330"/>
      <c r="B65" s="165"/>
      <c r="C65" s="94"/>
      <c r="D65" s="94"/>
      <c r="E65" s="94"/>
      <c r="F65" s="94"/>
      <c r="G65" s="94"/>
      <c r="H65" s="94"/>
      <c r="I65" s="95"/>
      <c r="J65" s="94"/>
    </row>
  </sheetData>
  <mergeCells count="9">
    <mergeCell ref="A1:J1"/>
    <mergeCell ref="A50:A57"/>
    <mergeCell ref="A58:A65"/>
    <mergeCell ref="A34:A41"/>
    <mergeCell ref="A42:A49"/>
    <mergeCell ref="A2:A9"/>
    <mergeCell ref="A10:A17"/>
    <mergeCell ref="A18:A25"/>
    <mergeCell ref="A26:A3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F3AE4-D01C-4852-AF66-7B8B75E4F3F1}">
  <dimension ref="A1:I61"/>
  <sheetViews>
    <sheetView zoomScale="110" zoomScaleNormal="110" workbookViewId="0">
      <selection activeCell="A31" sqref="A31"/>
    </sheetView>
  </sheetViews>
  <sheetFormatPr defaultRowHeight="12" x14ac:dyDescent="0.25"/>
  <cols>
    <col min="1" max="1" width="17.42578125" style="275" customWidth="1"/>
    <col min="2" max="2" width="25.85546875" style="275" bestFit="1" customWidth="1"/>
    <col min="3" max="3" width="14.85546875" style="275" customWidth="1"/>
    <col min="4" max="6" width="14.85546875" style="275" bestFit="1" customWidth="1"/>
    <col min="7" max="7" width="12.140625" style="275" bestFit="1" customWidth="1"/>
    <col min="8" max="8" width="13.42578125" style="275" bestFit="1" customWidth="1"/>
    <col min="9" max="9" width="7.42578125" style="275" bestFit="1" customWidth="1"/>
    <col min="10" max="16384" width="9.140625" style="275"/>
  </cols>
  <sheetData>
    <row r="1" spans="1:9" ht="15.75" x14ac:dyDescent="0.25">
      <c r="A1" s="354" t="s">
        <v>173</v>
      </c>
      <c r="B1" s="354"/>
      <c r="C1" s="354"/>
      <c r="D1" s="354"/>
      <c r="E1" s="354"/>
    </row>
    <row r="2" spans="1:9" ht="30" x14ac:dyDescent="0.25">
      <c r="A2" s="285" t="s">
        <v>166</v>
      </c>
      <c r="B2" s="285" t="s">
        <v>167</v>
      </c>
      <c r="C2" s="285" t="s">
        <v>168</v>
      </c>
      <c r="D2" s="285" t="s">
        <v>169</v>
      </c>
      <c r="E2" s="285" t="s">
        <v>170</v>
      </c>
    </row>
    <row r="3" spans="1:9" ht="23.25" customHeight="1" x14ac:dyDescent="0.25">
      <c r="A3" s="274" t="s">
        <v>171</v>
      </c>
      <c r="B3" s="286"/>
      <c r="C3" s="286"/>
      <c r="D3" s="272">
        <f>B3-C3</f>
        <v>0</v>
      </c>
      <c r="E3" s="273" t="e">
        <f>D3*100/C3</f>
        <v>#DIV/0!</v>
      </c>
    </row>
    <row r="4" spans="1:9" ht="23.25" customHeight="1" x14ac:dyDescent="0.25">
      <c r="A4" s="274" t="s">
        <v>172</v>
      </c>
      <c r="B4" s="286"/>
      <c r="C4" s="286"/>
      <c r="D4" s="272">
        <f>B4-C4</f>
        <v>0</v>
      </c>
      <c r="E4" s="273" t="e">
        <f>D4*100/C4</f>
        <v>#DIV/0!</v>
      </c>
    </row>
    <row r="7" spans="1:9" ht="16.5" thickBot="1" x14ac:dyDescent="0.3">
      <c r="A7" s="355" t="s">
        <v>174</v>
      </c>
      <c r="B7" s="355"/>
    </row>
    <row r="8" spans="1:9" ht="13.5" thickBot="1" x14ac:dyDescent="0.3">
      <c r="A8" s="267" t="s">
        <v>162</v>
      </c>
      <c r="B8" s="268" t="s">
        <v>163</v>
      </c>
      <c r="C8" s="269" t="s">
        <v>164</v>
      </c>
      <c r="D8" s="269" t="s">
        <v>1</v>
      </c>
      <c r="E8" s="269" t="s">
        <v>165</v>
      </c>
      <c r="F8" s="269" t="s">
        <v>164</v>
      </c>
      <c r="G8" s="269" t="s">
        <v>1</v>
      </c>
      <c r="H8" s="269" t="s">
        <v>165</v>
      </c>
      <c r="I8" s="270" t="s">
        <v>1</v>
      </c>
    </row>
    <row r="9" spans="1:9" ht="16.5" customHeight="1" x14ac:dyDescent="0.25">
      <c r="A9" s="287" t="s">
        <v>179</v>
      </c>
      <c r="B9" s="288"/>
      <c r="C9" s="289"/>
      <c r="D9" s="289"/>
      <c r="E9" s="289"/>
      <c r="F9" s="289"/>
      <c r="G9" s="289"/>
      <c r="H9" s="290"/>
      <c r="I9" s="290"/>
    </row>
    <row r="10" spans="1:9" ht="16.5" customHeight="1" x14ac:dyDescent="0.25">
      <c r="A10" s="287"/>
      <c r="B10" s="288"/>
      <c r="C10" s="289"/>
      <c r="D10" s="289"/>
      <c r="E10" s="289"/>
      <c r="F10" s="289"/>
      <c r="G10" s="289"/>
      <c r="H10" s="290"/>
      <c r="I10" s="290"/>
    </row>
    <row r="11" spans="1:9" ht="16.5" customHeight="1" x14ac:dyDescent="0.25">
      <c r="A11" s="287"/>
      <c r="B11" s="288"/>
      <c r="C11" s="289"/>
      <c r="D11" s="289"/>
      <c r="E11" s="289"/>
      <c r="F11" s="289"/>
      <c r="G11" s="289"/>
      <c r="H11" s="290"/>
      <c r="I11" s="290"/>
    </row>
    <row r="12" spans="1:9" ht="16.5" customHeight="1" x14ac:dyDescent="0.25">
      <c r="A12" s="287"/>
      <c r="B12" s="288"/>
      <c r="C12" s="289"/>
      <c r="D12" s="289"/>
      <c r="E12" s="289"/>
      <c r="F12" s="289"/>
      <c r="G12" s="289"/>
      <c r="H12" s="290"/>
      <c r="I12" s="290"/>
    </row>
    <row r="13" spans="1:9" ht="16.5" customHeight="1" x14ac:dyDescent="0.25">
      <c r="A13" s="287"/>
      <c r="B13" s="288"/>
      <c r="C13" s="289"/>
      <c r="D13" s="289"/>
      <c r="E13" s="289"/>
      <c r="F13" s="289"/>
      <c r="G13" s="289"/>
      <c r="H13" s="290"/>
      <c r="I13" s="290"/>
    </row>
    <row r="14" spans="1:9" ht="16.5" customHeight="1" x14ac:dyDescent="0.25">
      <c r="A14" s="287"/>
      <c r="B14" s="288"/>
      <c r="C14" s="289"/>
      <c r="D14" s="289"/>
      <c r="E14" s="289"/>
      <c r="F14" s="289"/>
      <c r="G14" s="289"/>
      <c r="H14" s="290"/>
      <c r="I14" s="290"/>
    </row>
    <row r="15" spans="1:9" ht="16.5" customHeight="1" x14ac:dyDescent="0.25"/>
    <row r="16" spans="1:9" ht="16.5" customHeight="1" x14ac:dyDescent="0.25"/>
    <row r="17" spans="1:9" ht="16.5" customHeight="1" thickBot="1" x14ac:dyDescent="0.3">
      <c r="A17" s="356" t="s">
        <v>175</v>
      </c>
      <c r="B17" s="356"/>
    </row>
    <row r="18" spans="1:9" ht="16.5" customHeight="1" x14ac:dyDescent="0.25">
      <c r="A18" s="276" t="s">
        <v>162</v>
      </c>
      <c r="B18" s="276" t="s">
        <v>163</v>
      </c>
      <c r="C18" s="277" t="s">
        <v>164</v>
      </c>
      <c r="D18" s="277" t="s">
        <v>1</v>
      </c>
      <c r="E18" s="277" t="s">
        <v>165</v>
      </c>
      <c r="F18" s="277" t="s">
        <v>164</v>
      </c>
      <c r="G18" s="277" t="s">
        <v>1</v>
      </c>
      <c r="H18" s="277" t="s">
        <v>165</v>
      </c>
      <c r="I18" s="277" t="s">
        <v>1</v>
      </c>
    </row>
    <row r="19" spans="1:9" ht="16.5" customHeight="1" x14ac:dyDescent="0.25">
      <c r="A19" s="287" t="s">
        <v>179</v>
      </c>
      <c r="B19" s="288"/>
      <c r="C19" s="289"/>
      <c r="D19" s="289"/>
      <c r="E19" s="289"/>
      <c r="F19" s="289"/>
      <c r="G19" s="289"/>
      <c r="H19" s="290"/>
      <c r="I19" s="290"/>
    </row>
    <row r="20" spans="1:9" ht="16.5" customHeight="1" x14ac:dyDescent="0.25">
      <c r="A20" s="287"/>
      <c r="B20" s="288"/>
      <c r="C20" s="289"/>
      <c r="D20" s="289"/>
      <c r="E20" s="289"/>
      <c r="F20" s="289"/>
      <c r="G20" s="289"/>
      <c r="H20" s="290"/>
      <c r="I20" s="290"/>
    </row>
    <row r="21" spans="1:9" ht="16.5" customHeight="1" x14ac:dyDescent="0.25">
      <c r="A21" s="287"/>
      <c r="B21" s="288"/>
      <c r="C21" s="289"/>
      <c r="D21" s="289"/>
      <c r="E21" s="289"/>
      <c r="F21" s="289"/>
      <c r="G21" s="289"/>
      <c r="H21" s="290"/>
      <c r="I21" s="290"/>
    </row>
    <row r="22" spans="1:9" ht="16.5" customHeight="1" x14ac:dyDescent="0.25">
      <c r="A22" s="287"/>
      <c r="B22" s="288"/>
      <c r="C22" s="289"/>
      <c r="D22" s="289"/>
      <c r="E22" s="289"/>
      <c r="F22" s="289"/>
      <c r="G22" s="289"/>
      <c r="H22" s="290"/>
      <c r="I22" s="290"/>
    </row>
    <row r="23" spans="1:9" ht="16.5" customHeight="1" x14ac:dyDescent="0.25">
      <c r="A23" s="287"/>
      <c r="B23" s="288"/>
      <c r="C23" s="289"/>
      <c r="D23" s="289"/>
      <c r="E23" s="289"/>
      <c r="F23" s="289"/>
      <c r="G23" s="289"/>
      <c r="H23" s="290"/>
      <c r="I23" s="290"/>
    </row>
    <row r="24" spans="1:9" ht="16.5" customHeight="1" x14ac:dyDescent="0.25">
      <c r="A24" s="287"/>
      <c r="B24" s="288"/>
      <c r="C24" s="289"/>
      <c r="D24" s="289"/>
      <c r="E24" s="289"/>
      <c r="F24" s="289"/>
      <c r="G24" s="289"/>
      <c r="H24" s="290"/>
      <c r="I24" s="290"/>
    </row>
    <row r="25" spans="1:9" ht="16.5" customHeight="1" x14ac:dyDescent="0.25"/>
    <row r="26" spans="1:9" ht="16.5" customHeight="1" x14ac:dyDescent="0.25"/>
    <row r="27" spans="1:9" ht="16.5" customHeight="1" thickBot="1" x14ac:dyDescent="0.3">
      <c r="A27" s="356" t="s">
        <v>176</v>
      </c>
      <c r="B27" s="356"/>
    </row>
    <row r="28" spans="1:9" ht="16.5" customHeight="1" x14ac:dyDescent="0.25">
      <c r="A28" s="276" t="s">
        <v>162</v>
      </c>
      <c r="B28" s="276" t="s">
        <v>163</v>
      </c>
      <c r="C28" s="277" t="s">
        <v>164</v>
      </c>
      <c r="D28" s="277" t="s">
        <v>1</v>
      </c>
      <c r="E28" s="277" t="s">
        <v>165</v>
      </c>
      <c r="F28" s="277" t="s">
        <v>164</v>
      </c>
      <c r="G28" s="277" t="s">
        <v>1</v>
      </c>
      <c r="H28" s="277" t="s">
        <v>165</v>
      </c>
      <c r="I28" s="277" t="s">
        <v>1</v>
      </c>
    </row>
    <row r="29" spans="1:9" ht="16.5" customHeight="1" x14ac:dyDescent="0.2">
      <c r="A29" s="291"/>
      <c r="B29" s="292"/>
      <c r="C29" s="292"/>
      <c r="D29" s="292"/>
      <c r="E29" s="293"/>
      <c r="F29" s="293"/>
      <c r="G29" s="294"/>
      <c r="H29" s="294"/>
      <c r="I29" s="290"/>
    </row>
    <row r="30" spans="1:9" ht="16.5" customHeight="1" x14ac:dyDescent="0.2">
      <c r="A30" s="291"/>
      <c r="B30" s="292"/>
      <c r="C30" s="292"/>
      <c r="D30" s="292"/>
      <c r="E30" s="293"/>
      <c r="F30" s="293"/>
      <c r="G30" s="294"/>
      <c r="H30" s="294"/>
      <c r="I30" s="290"/>
    </row>
    <row r="31" spans="1:9" ht="16.5" customHeight="1" x14ac:dyDescent="0.2">
      <c r="A31" s="291"/>
      <c r="B31" s="292"/>
      <c r="C31" s="292"/>
      <c r="D31" s="292"/>
      <c r="E31" s="293"/>
      <c r="F31" s="293"/>
      <c r="G31" s="294"/>
      <c r="H31" s="294"/>
      <c r="I31" s="290"/>
    </row>
    <row r="32" spans="1:9" ht="16.5" customHeight="1" x14ac:dyDescent="0.2">
      <c r="A32" s="291"/>
      <c r="B32" s="292"/>
      <c r="C32" s="292"/>
      <c r="D32" s="292"/>
      <c r="E32" s="293"/>
      <c r="F32" s="293"/>
      <c r="G32" s="294"/>
      <c r="H32" s="294"/>
      <c r="I32" s="290"/>
    </row>
    <row r="33" spans="1:9" ht="16.5" customHeight="1" x14ac:dyDescent="0.2">
      <c r="A33" s="291"/>
      <c r="B33" s="292"/>
      <c r="C33" s="292"/>
      <c r="D33" s="292"/>
      <c r="E33" s="293"/>
      <c r="F33" s="293"/>
      <c r="G33" s="294"/>
      <c r="H33" s="294"/>
      <c r="I33" s="290"/>
    </row>
    <row r="34" spans="1:9" ht="16.5" customHeight="1" x14ac:dyDescent="0.25">
      <c r="A34" s="287"/>
      <c r="B34" s="288"/>
      <c r="C34" s="289"/>
      <c r="D34" s="289"/>
      <c r="E34" s="289"/>
      <c r="F34" s="289"/>
      <c r="G34" s="289"/>
      <c r="H34" s="290"/>
      <c r="I34" s="290"/>
    </row>
    <row r="39" spans="1:9" x14ac:dyDescent="0.25">
      <c r="A39" s="357" t="s">
        <v>180</v>
      </c>
      <c r="B39" s="357"/>
      <c r="C39" s="357"/>
      <c r="D39" s="357"/>
      <c r="E39" s="357"/>
      <c r="F39" s="357"/>
    </row>
    <row r="40" spans="1:9" x14ac:dyDescent="0.25">
      <c r="A40" s="278" t="s">
        <v>174</v>
      </c>
    </row>
    <row r="41" spans="1:9" ht="24" x14ac:dyDescent="0.25">
      <c r="A41" s="271" t="s">
        <v>162</v>
      </c>
      <c r="B41" s="271" t="s">
        <v>177</v>
      </c>
      <c r="C41" s="271" t="s">
        <v>167</v>
      </c>
      <c r="D41" s="271" t="s">
        <v>168</v>
      </c>
      <c r="E41" s="271" t="s">
        <v>169</v>
      </c>
      <c r="F41" s="271" t="s">
        <v>178</v>
      </c>
    </row>
    <row r="42" spans="1:9" x14ac:dyDescent="0.25">
      <c r="A42" s="279"/>
      <c r="B42" s="280">
        <f>B9</f>
        <v>0</v>
      </c>
      <c r="C42" s="280">
        <f>C9</f>
        <v>0</v>
      </c>
      <c r="D42" s="281">
        <f>F9</f>
        <v>0</v>
      </c>
      <c r="E42" s="282">
        <f>C42-D42</f>
        <v>0</v>
      </c>
      <c r="F42" s="281" t="e">
        <f>E42*100/D42</f>
        <v>#DIV/0!</v>
      </c>
    </row>
    <row r="43" spans="1:9" x14ac:dyDescent="0.25">
      <c r="A43" s="283"/>
      <c r="B43" s="280">
        <f t="shared" ref="B43:C43" si="0">B10</f>
        <v>0</v>
      </c>
      <c r="C43" s="280">
        <f t="shared" si="0"/>
        <v>0</v>
      </c>
      <c r="D43" s="281">
        <f t="shared" ref="D43:D45" si="1">F10</f>
        <v>0</v>
      </c>
      <c r="E43" s="282">
        <f t="shared" ref="E43:E45" si="2">C43-D43</f>
        <v>0</v>
      </c>
      <c r="F43" s="281" t="e">
        <f t="shared" ref="F43:F45" si="3">E43*100/D43</f>
        <v>#DIV/0!</v>
      </c>
    </row>
    <row r="44" spans="1:9" x14ac:dyDescent="0.25">
      <c r="A44" s="283"/>
      <c r="B44" s="280">
        <f t="shared" ref="B44:C44" si="4">B11</f>
        <v>0</v>
      </c>
      <c r="C44" s="280">
        <f t="shared" si="4"/>
        <v>0</v>
      </c>
      <c r="D44" s="281">
        <f t="shared" si="1"/>
        <v>0</v>
      </c>
      <c r="E44" s="282">
        <f t="shared" si="2"/>
        <v>0</v>
      </c>
      <c r="F44" s="281" t="e">
        <f t="shared" si="3"/>
        <v>#DIV/0!</v>
      </c>
    </row>
    <row r="45" spans="1:9" x14ac:dyDescent="0.25">
      <c r="A45" s="283"/>
      <c r="B45" s="280">
        <f t="shared" ref="B45:C45" si="5">B12</f>
        <v>0</v>
      </c>
      <c r="C45" s="280">
        <f t="shared" si="5"/>
        <v>0</v>
      </c>
      <c r="D45" s="281">
        <f t="shared" si="1"/>
        <v>0</v>
      </c>
      <c r="E45" s="282">
        <f t="shared" si="2"/>
        <v>0</v>
      </c>
      <c r="F45" s="281" t="e">
        <f t="shared" si="3"/>
        <v>#DIV/0!</v>
      </c>
    </row>
    <row r="48" spans="1:9" x14ac:dyDescent="0.25">
      <c r="A48" s="278" t="s">
        <v>175</v>
      </c>
    </row>
    <row r="49" spans="1:6" ht="24" x14ac:dyDescent="0.25">
      <c r="A49" s="271" t="s">
        <v>162</v>
      </c>
      <c r="B49" s="271" t="s">
        <v>177</v>
      </c>
      <c r="C49" s="271" t="s">
        <v>167</v>
      </c>
      <c r="D49" s="271" t="s">
        <v>168</v>
      </c>
      <c r="E49" s="271" t="s">
        <v>169</v>
      </c>
      <c r="F49" s="271" t="s">
        <v>178</v>
      </c>
    </row>
    <row r="50" spans="1:6" x14ac:dyDescent="0.25">
      <c r="A50" s="279"/>
      <c r="B50" s="280">
        <f>B19</f>
        <v>0</v>
      </c>
      <c r="C50" s="284">
        <f>C19</f>
        <v>0</v>
      </c>
      <c r="D50" s="281">
        <f>F19</f>
        <v>0</v>
      </c>
      <c r="E50" s="282">
        <f>C50-D50</f>
        <v>0</v>
      </c>
      <c r="F50" s="281" t="e">
        <f>E50*100/D50</f>
        <v>#DIV/0!</v>
      </c>
    </row>
    <row r="51" spans="1:6" x14ac:dyDescent="0.25">
      <c r="A51" s="283"/>
      <c r="B51" s="280">
        <f t="shared" ref="B51:C51" si="6">B20</f>
        <v>0</v>
      </c>
      <c r="C51" s="284">
        <f t="shared" si="6"/>
        <v>0</v>
      </c>
      <c r="D51" s="281">
        <f t="shared" ref="D51:D53" si="7">F20</f>
        <v>0</v>
      </c>
      <c r="E51" s="282">
        <f t="shared" ref="E51:E53" si="8">C51-D51</f>
        <v>0</v>
      </c>
      <c r="F51" s="281" t="e">
        <f t="shared" ref="F51:F53" si="9">E51*100/D51</f>
        <v>#DIV/0!</v>
      </c>
    </row>
    <row r="52" spans="1:6" x14ac:dyDescent="0.25">
      <c r="A52" s="283"/>
      <c r="B52" s="280">
        <f t="shared" ref="B52:C52" si="10">B21</f>
        <v>0</v>
      </c>
      <c r="C52" s="284">
        <f t="shared" si="10"/>
        <v>0</v>
      </c>
      <c r="D52" s="281">
        <f t="shared" si="7"/>
        <v>0</v>
      </c>
      <c r="E52" s="282">
        <f t="shared" si="8"/>
        <v>0</v>
      </c>
      <c r="F52" s="281" t="e">
        <f t="shared" si="9"/>
        <v>#DIV/0!</v>
      </c>
    </row>
    <row r="53" spans="1:6" x14ac:dyDescent="0.25">
      <c r="A53" s="283"/>
      <c r="B53" s="280">
        <f t="shared" ref="B53:C53" si="11">B22</f>
        <v>0</v>
      </c>
      <c r="C53" s="284">
        <f t="shared" si="11"/>
        <v>0</v>
      </c>
      <c r="D53" s="281">
        <f t="shared" si="7"/>
        <v>0</v>
      </c>
      <c r="E53" s="282">
        <f t="shared" si="8"/>
        <v>0</v>
      </c>
      <c r="F53" s="281" t="e">
        <f t="shared" si="9"/>
        <v>#DIV/0!</v>
      </c>
    </row>
    <row r="56" spans="1:6" x14ac:dyDescent="0.25">
      <c r="A56" s="278" t="s">
        <v>176</v>
      </c>
    </row>
    <row r="57" spans="1:6" ht="24" x14ac:dyDescent="0.25">
      <c r="A57" s="271" t="s">
        <v>162</v>
      </c>
      <c r="B57" s="271" t="s">
        <v>177</v>
      </c>
      <c r="C57" s="271" t="s">
        <v>167</v>
      </c>
      <c r="D57" s="271" t="s">
        <v>168</v>
      </c>
      <c r="E57" s="271" t="s">
        <v>169</v>
      </c>
      <c r="F57" s="271" t="s">
        <v>178</v>
      </c>
    </row>
    <row r="58" spans="1:6" x14ac:dyDescent="0.25">
      <c r="A58" s="279"/>
      <c r="B58" s="284">
        <f>B29</f>
        <v>0</v>
      </c>
      <c r="C58" s="284">
        <f>C29</f>
        <v>0</v>
      </c>
      <c r="D58" s="281">
        <f>F29</f>
        <v>0</v>
      </c>
      <c r="E58" s="282">
        <f>C58-D58</f>
        <v>0</v>
      </c>
      <c r="F58" s="281" t="e">
        <f>E58*100/D58</f>
        <v>#DIV/0!</v>
      </c>
    </row>
    <row r="59" spans="1:6" x14ac:dyDescent="0.25">
      <c r="A59" s="283"/>
      <c r="B59" s="284">
        <f>B30</f>
        <v>0</v>
      </c>
      <c r="C59" s="284">
        <f t="shared" ref="C59" si="12">C30</f>
        <v>0</v>
      </c>
      <c r="D59" s="281">
        <f t="shared" ref="D59" si="13">F30</f>
        <v>0</v>
      </c>
      <c r="E59" s="282">
        <f t="shared" ref="E59:E61" si="14">C59-D59</f>
        <v>0</v>
      </c>
      <c r="F59" s="281" t="e">
        <f t="shared" ref="F59:F61" si="15">E59*100/D59</f>
        <v>#DIV/0!</v>
      </c>
    </row>
    <row r="60" spans="1:6" x14ac:dyDescent="0.25">
      <c r="A60" s="283"/>
      <c r="B60" s="284">
        <f>B31</f>
        <v>0</v>
      </c>
      <c r="C60" s="284">
        <f>C31</f>
        <v>0</v>
      </c>
      <c r="D60" s="281">
        <f>F31</f>
        <v>0</v>
      </c>
      <c r="E60" s="282">
        <f t="shared" si="14"/>
        <v>0</v>
      </c>
      <c r="F60" s="281" t="e">
        <f t="shared" si="15"/>
        <v>#DIV/0!</v>
      </c>
    </row>
    <row r="61" spans="1:6" x14ac:dyDescent="0.25">
      <c r="A61" s="283"/>
      <c r="B61" s="284">
        <f>B32</f>
        <v>0</v>
      </c>
      <c r="C61" s="284">
        <f>C32</f>
        <v>0</v>
      </c>
      <c r="D61" s="281">
        <f>F32</f>
        <v>0</v>
      </c>
      <c r="E61" s="282">
        <f t="shared" si="14"/>
        <v>0</v>
      </c>
      <c r="F61" s="281" t="e">
        <f t="shared" si="15"/>
        <v>#DIV/0!</v>
      </c>
    </row>
  </sheetData>
  <mergeCells count="5">
    <mergeCell ref="A1:E1"/>
    <mergeCell ref="A7:B7"/>
    <mergeCell ref="A17:B17"/>
    <mergeCell ref="A27:B27"/>
    <mergeCell ref="A39:F3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70AB-440B-40F2-8069-8A6F10A8D58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7170-F19B-47FB-B82C-D783A30C762E}">
  <dimension ref="A1:T103"/>
  <sheetViews>
    <sheetView zoomScale="110" zoomScaleNormal="110" workbookViewId="0">
      <selection activeCell="M68" sqref="M68"/>
    </sheetView>
  </sheetViews>
  <sheetFormatPr defaultRowHeight="12.75" x14ac:dyDescent="0.2"/>
  <cols>
    <col min="1" max="1" width="9.140625" style="94"/>
    <col min="2" max="2" width="9.28515625" style="94" bestFit="1" customWidth="1"/>
    <col min="3" max="4" width="9.140625" style="94"/>
    <col min="5" max="5" width="6" style="94" customWidth="1"/>
    <col min="6" max="6" width="9.28515625" style="94" bestFit="1" customWidth="1"/>
    <col min="7" max="7" width="9.140625" style="94"/>
    <col min="8" max="8" width="9.28515625" style="94" bestFit="1" customWidth="1"/>
    <col min="9" max="9" width="15.28515625" style="94" customWidth="1"/>
    <col min="10" max="10" width="8.5703125" style="94" customWidth="1"/>
    <col min="11" max="11" width="5.7109375" style="97" customWidth="1"/>
    <col min="12" max="18" width="9.28515625" style="114" bestFit="1" customWidth="1"/>
    <col min="19" max="19" width="10.85546875" style="114" bestFit="1" customWidth="1"/>
    <col min="20" max="20" width="9.28515625" style="114" bestFit="1" customWidth="1"/>
    <col min="21" max="16384" width="9.140625" style="94"/>
  </cols>
  <sheetData>
    <row r="1" spans="1:20" ht="15" customHeight="1" x14ac:dyDescent="0.2">
      <c r="A1" s="334" t="s">
        <v>66</v>
      </c>
      <c r="B1" s="100" t="s">
        <v>57</v>
      </c>
      <c r="C1" s="100" t="s">
        <v>58</v>
      </c>
      <c r="D1" s="100" t="s">
        <v>59</v>
      </c>
      <c r="E1" s="100" t="s">
        <v>60</v>
      </c>
      <c r="F1" s="100" t="s">
        <v>61</v>
      </c>
      <c r="G1" s="100" t="s">
        <v>62</v>
      </c>
      <c r="H1" s="100" t="s">
        <v>63</v>
      </c>
      <c r="I1" s="100" t="s">
        <v>64</v>
      </c>
      <c r="J1" s="100" t="s">
        <v>65</v>
      </c>
      <c r="L1" s="102" t="s">
        <v>57</v>
      </c>
      <c r="M1" s="102" t="s">
        <v>58</v>
      </c>
      <c r="N1" s="102" t="s">
        <v>59</v>
      </c>
      <c r="O1" s="102" t="s">
        <v>60</v>
      </c>
      <c r="P1" s="102" t="s">
        <v>61</v>
      </c>
      <c r="Q1" s="102" t="s">
        <v>62</v>
      </c>
      <c r="R1" s="102" t="s">
        <v>63</v>
      </c>
      <c r="S1" s="102" t="s">
        <v>64</v>
      </c>
      <c r="T1" s="102" t="s">
        <v>65</v>
      </c>
    </row>
    <row r="2" spans="1:20" ht="14.25" customHeight="1" x14ac:dyDescent="0.2">
      <c r="A2" s="335"/>
      <c r="B2" s="191"/>
      <c r="G2" s="95"/>
      <c r="I2" s="96"/>
      <c r="L2" s="103">
        <f t="shared" ref="L2:T2" si="0">B5</f>
        <v>0</v>
      </c>
      <c r="M2" s="103">
        <f t="shared" si="0"/>
        <v>0</v>
      </c>
      <c r="N2" s="103">
        <f t="shared" si="0"/>
        <v>0</v>
      </c>
      <c r="O2" s="103">
        <f t="shared" si="0"/>
        <v>0</v>
      </c>
      <c r="P2" s="103">
        <f t="shared" si="0"/>
        <v>0</v>
      </c>
      <c r="Q2" s="103">
        <f t="shared" si="0"/>
        <v>0</v>
      </c>
      <c r="R2" s="103">
        <f t="shared" si="0"/>
        <v>0</v>
      </c>
      <c r="S2" s="103">
        <f t="shared" si="0"/>
        <v>0</v>
      </c>
      <c r="T2" s="103">
        <f t="shared" si="0"/>
        <v>0</v>
      </c>
    </row>
    <row r="3" spans="1:20" ht="14.25" customHeight="1" x14ac:dyDescent="0.2">
      <c r="A3" s="335"/>
      <c r="B3" s="192" t="s">
        <v>118</v>
      </c>
      <c r="C3" s="151"/>
      <c r="G3" s="110"/>
      <c r="I3" s="95"/>
      <c r="L3" s="103">
        <f t="shared" ref="L3:T3" si="1">B4</f>
        <v>0</v>
      </c>
      <c r="M3" s="103">
        <f t="shared" si="1"/>
        <v>0</v>
      </c>
      <c r="N3" s="103">
        <f t="shared" si="1"/>
        <v>0</v>
      </c>
      <c r="O3" s="103">
        <f t="shared" si="1"/>
        <v>0</v>
      </c>
      <c r="P3" s="103">
        <f t="shared" si="1"/>
        <v>0</v>
      </c>
      <c r="Q3" s="103">
        <f t="shared" si="1"/>
        <v>0</v>
      </c>
      <c r="R3" s="103">
        <f t="shared" si="1"/>
        <v>0</v>
      </c>
      <c r="S3" s="103">
        <f t="shared" si="1"/>
        <v>0</v>
      </c>
      <c r="T3" s="103">
        <f t="shared" si="1"/>
        <v>0</v>
      </c>
    </row>
    <row r="4" spans="1:20" ht="14.25" customHeight="1" x14ac:dyDescent="0.2">
      <c r="A4" s="335"/>
      <c r="B4" s="265"/>
      <c r="G4" s="110"/>
      <c r="I4" s="95"/>
      <c r="L4" s="103" t="str">
        <f t="shared" ref="L4:T4" si="2">B3</f>
        <v>Replace here</v>
      </c>
      <c r="M4" s="103">
        <f t="shared" si="2"/>
        <v>0</v>
      </c>
      <c r="N4" s="103">
        <f t="shared" si="2"/>
        <v>0</v>
      </c>
      <c r="O4" s="103">
        <f t="shared" si="2"/>
        <v>0</v>
      </c>
      <c r="P4" s="103">
        <f t="shared" si="2"/>
        <v>0</v>
      </c>
      <c r="Q4" s="103">
        <f t="shared" si="2"/>
        <v>0</v>
      </c>
      <c r="R4" s="103">
        <f t="shared" si="2"/>
        <v>0</v>
      </c>
      <c r="S4" s="103">
        <f t="shared" si="2"/>
        <v>0</v>
      </c>
      <c r="T4" s="103">
        <f t="shared" si="2"/>
        <v>0</v>
      </c>
    </row>
    <row r="5" spans="1:20" ht="14.25" customHeight="1" x14ac:dyDescent="0.2">
      <c r="A5" s="335"/>
      <c r="B5" s="193"/>
      <c r="G5" s="110"/>
      <c r="I5" s="95"/>
      <c r="L5" s="103">
        <f t="shared" ref="L5:T5" si="3">B2</f>
        <v>0</v>
      </c>
      <c r="M5" s="103">
        <f t="shared" si="3"/>
        <v>0</v>
      </c>
      <c r="N5" s="103">
        <f t="shared" si="3"/>
        <v>0</v>
      </c>
      <c r="O5" s="103">
        <f t="shared" si="3"/>
        <v>0</v>
      </c>
      <c r="P5" s="103">
        <f t="shared" si="3"/>
        <v>0</v>
      </c>
      <c r="Q5" s="103">
        <f t="shared" si="3"/>
        <v>0</v>
      </c>
      <c r="R5" s="103">
        <f t="shared" si="3"/>
        <v>0</v>
      </c>
      <c r="S5" s="103">
        <f t="shared" si="3"/>
        <v>0</v>
      </c>
      <c r="T5" s="103">
        <f t="shared" si="3"/>
        <v>0</v>
      </c>
    </row>
    <row r="6" spans="1:20" ht="15" customHeight="1" x14ac:dyDescent="0.2">
      <c r="A6" s="335"/>
      <c r="B6" s="194"/>
      <c r="C6" s="97"/>
      <c r="D6" s="97"/>
      <c r="E6" s="97"/>
      <c r="F6" s="97"/>
      <c r="G6" s="97"/>
      <c r="H6" s="97"/>
      <c r="I6" s="98"/>
      <c r="J6" s="97"/>
      <c r="L6" s="103"/>
      <c r="M6" s="103"/>
      <c r="N6" s="103"/>
      <c r="O6" s="103"/>
      <c r="P6" s="103"/>
      <c r="Q6" s="103"/>
      <c r="R6" s="103"/>
      <c r="S6" s="103"/>
      <c r="T6" s="103"/>
    </row>
    <row r="7" spans="1:20" ht="15" customHeight="1" x14ac:dyDescent="0.2">
      <c r="A7" s="335"/>
      <c r="B7" s="194"/>
      <c r="C7" s="97"/>
      <c r="D7" s="97"/>
      <c r="E7" s="97"/>
      <c r="F7" s="97"/>
      <c r="G7" s="97"/>
      <c r="H7" s="97"/>
      <c r="I7" s="97"/>
      <c r="J7" s="97"/>
      <c r="L7" s="103"/>
      <c r="M7" s="103"/>
      <c r="N7" s="103"/>
      <c r="O7" s="103"/>
      <c r="P7" s="103"/>
      <c r="Q7" s="103"/>
      <c r="R7" s="103"/>
      <c r="S7" s="103"/>
      <c r="T7" s="103"/>
    </row>
    <row r="8" spans="1:20" ht="15" customHeight="1" x14ac:dyDescent="0.2">
      <c r="A8" s="336"/>
      <c r="B8" s="194"/>
      <c r="C8" s="97"/>
      <c r="D8" s="97"/>
      <c r="E8" s="97"/>
      <c r="F8" s="97"/>
      <c r="G8" s="98"/>
      <c r="H8" s="97"/>
      <c r="I8" s="98"/>
      <c r="J8" s="97"/>
      <c r="L8" s="103"/>
      <c r="M8" s="103"/>
      <c r="N8" s="103"/>
      <c r="O8" s="103"/>
      <c r="P8" s="103"/>
      <c r="Q8" s="103"/>
      <c r="R8" s="103"/>
      <c r="S8" s="103"/>
      <c r="T8" s="103"/>
    </row>
    <row r="9" spans="1:20" ht="15" customHeight="1" x14ac:dyDescent="0.2">
      <c r="A9" s="337" t="s">
        <v>67</v>
      </c>
      <c r="B9" s="195"/>
      <c r="C9" s="99"/>
      <c r="D9" s="99"/>
      <c r="E9" s="99"/>
      <c r="F9" s="99"/>
      <c r="G9" s="99"/>
      <c r="H9" s="99"/>
      <c r="I9" s="99"/>
      <c r="J9" s="99"/>
      <c r="L9" s="102" t="s">
        <v>57</v>
      </c>
      <c r="M9" s="102" t="s">
        <v>58</v>
      </c>
      <c r="N9" s="102" t="s">
        <v>59</v>
      </c>
      <c r="O9" s="102" t="s">
        <v>60</v>
      </c>
      <c r="P9" s="102" t="s">
        <v>61</v>
      </c>
      <c r="Q9" s="102" t="s">
        <v>62</v>
      </c>
      <c r="R9" s="102" t="s">
        <v>63</v>
      </c>
      <c r="S9" s="102" t="s">
        <v>64</v>
      </c>
      <c r="T9" s="102" t="s">
        <v>65</v>
      </c>
    </row>
    <row r="10" spans="1:20" ht="14.25" customHeight="1" x14ac:dyDescent="0.2">
      <c r="A10" s="337"/>
      <c r="B10" s="193"/>
      <c r="G10" s="95"/>
      <c r="I10" s="95"/>
      <c r="L10" s="103">
        <f t="shared" ref="L10:T10" si="4">B13</f>
        <v>0</v>
      </c>
      <c r="M10" s="103">
        <f t="shared" si="4"/>
        <v>0</v>
      </c>
      <c r="N10" s="103">
        <f t="shared" si="4"/>
        <v>0</v>
      </c>
      <c r="O10" s="103">
        <f t="shared" si="4"/>
        <v>0</v>
      </c>
      <c r="P10" s="103">
        <f t="shared" si="4"/>
        <v>0</v>
      </c>
      <c r="Q10" s="103">
        <f t="shared" si="4"/>
        <v>0</v>
      </c>
      <c r="R10" s="103">
        <f t="shared" si="4"/>
        <v>0</v>
      </c>
      <c r="S10" s="103">
        <f t="shared" si="4"/>
        <v>0</v>
      </c>
      <c r="T10" s="103">
        <f t="shared" si="4"/>
        <v>0</v>
      </c>
    </row>
    <row r="11" spans="1:20" ht="14.25" customHeight="1" x14ac:dyDescent="0.2">
      <c r="A11" s="337"/>
      <c r="B11" s="193"/>
      <c r="G11" s="110"/>
      <c r="I11" s="95"/>
      <c r="L11" s="103">
        <f>B12</f>
        <v>0</v>
      </c>
      <c r="M11" s="103">
        <f t="shared" ref="M11:T11" si="5">C12</f>
        <v>0</v>
      </c>
      <c r="N11" s="103">
        <f t="shared" si="5"/>
        <v>0</v>
      </c>
      <c r="O11" s="103">
        <f t="shared" si="5"/>
        <v>0</v>
      </c>
      <c r="P11" s="103">
        <f t="shared" si="5"/>
        <v>0</v>
      </c>
      <c r="Q11" s="103">
        <f t="shared" si="5"/>
        <v>0</v>
      </c>
      <c r="R11" s="103">
        <f t="shared" si="5"/>
        <v>0</v>
      </c>
      <c r="S11" s="103">
        <f t="shared" si="5"/>
        <v>0</v>
      </c>
      <c r="T11" s="103">
        <f t="shared" si="5"/>
        <v>0</v>
      </c>
    </row>
    <row r="12" spans="1:20" ht="14.25" customHeight="1" x14ac:dyDescent="0.2">
      <c r="A12" s="337"/>
      <c r="B12" s="193"/>
      <c r="G12" s="110"/>
      <c r="I12" s="95"/>
      <c r="L12" s="103">
        <f t="shared" ref="L12:T12" si="6">B11</f>
        <v>0</v>
      </c>
      <c r="M12" s="103">
        <f t="shared" si="6"/>
        <v>0</v>
      </c>
      <c r="N12" s="103">
        <f t="shared" si="6"/>
        <v>0</v>
      </c>
      <c r="O12" s="103">
        <f t="shared" si="6"/>
        <v>0</v>
      </c>
      <c r="P12" s="103">
        <f t="shared" si="6"/>
        <v>0</v>
      </c>
      <c r="Q12" s="103">
        <f t="shared" si="6"/>
        <v>0</v>
      </c>
      <c r="R12" s="103">
        <f t="shared" si="6"/>
        <v>0</v>
      </c>
      <c r="S12" s="103">
        <f t="shared" si="6"/>
        <v>0</v>
      </c>
      <c r="T12" s="103">
        <f t="shared" si="6"/>
        <v>0</v>
      </c>
    </row>
    <row r="13" spans="1:20" ht="14.25" customHeight="1" x14ac:dyDescent="0.2">
      <c r="A13" s="337"/>
      <c r="B13" s="193"/>
      <c r="G13" s="110"/>
      <c r="I13" s="95"/>
      <c r="L13" s="103">
        <f t="shared" ref="L13:T13" si="7">B10</f>
        <v>0</v>
      </c>
      <c r="M13" s="103">
        <f t="shared" si="7"/>
        <v>0</v>
      </c>
      <c r="N13" s="103">
        <f t="shared" si="7"/>
        <v>0</v>
      </c>
      <c r="O13" s="103">
        <f t="shared" si="7"/>
        <v>0</v>
      </c>
      <c r="P13" s="103">
        <f t="shared" si="7"/>
        <v>0</v>
      </c>
      <c r="Q13" s="103">
        <f t="shared" si="7"/>
        <v>0</v>
      </c>
      <c r="R13" s="103">
        <f t="shared" si="7"/>
        <v>0</v>
      </c>
      <c r="S13" s="103">
        <f t="shared" si="7"/>
        <v>0</v>
      </c>
      <c r="T13" s="103">
        <f t="shared" si="7"/>
        <v>0</v>
      </c>
    </row>
    <row r="14" spans="1:20" ht="15" customHeight="1" x14ac:dyDescent="0.2">
      <c r="A14" s="337"/>
      <c r="B14" s="193"/>
      <c r="I14" s="95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1:20" ht="15" customHeight="1" x14ac:dyDescent="0.2">
      <c r="A15" s="337"/>
      <c r="B15" s="193"/>
      <c r="I15" s="96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1:20" ht="15" customHeight="1" x14ac:dyDescent="0.2">
      <c r="A16" s="337"/>
      <c r="B16" s="193"/>
      <c r="I16" s="95"/>
      <c r="L16" s="103"/>
      <c r="M16" s="103"/>
      <c r="N16" s="103"/>
      <c r="O16" s="103"/>
      <c r="P16" s="103"/>
      <c r="Q16" s="103"/>
      <c r="R16" s="103"/>
      <c r="S16" s="103"/>
      <c r="T16" s="103"/>
    </row>
    <row r="17" spans="1:20" ht="15" customHeight="1" x14ac:dyDescent="0.2">
      <c r="A17" s="338" t="s">
        <v>68</v>
      </c>
      <c r="B17" s="196"/>
      <c r="C17" s="100"/>
      <c r="D17" s="100"/>
      <c r="E17" s="100"/>
      <c r="F17" s="100"/>
      <c r="G17" s="100"/>
      <c r="H17" s="100"/>
      <c r="I17" s="100"/>
      <c r="J17" s="100"/>
      <c r="L17" s="102" t="s">
        <v>57</v>
      </c>
      <c r="M17" s="102" t="s">
        <v>58</v>
      </c>
      <c r="N17" s="102" t="s">
        <v>59</v>
      </c>
      <c r="O17" s="102" t="s">
        <v>60</v>
      </c>
      <c r="P17" s="102" t="s">
        <v>61</v>
      </c>
      <c r="Q17" s="102" t="s">
        <v>62</v>
      </c>
      <c r="R17" s="102" t="s">
        <v>63</v>
      </c>
      <c r="S17" s="102" t="s">
        <v>64</v>
      </c>
      <c r="T17" s="102" t="s">
        <v>65</v>
      </c>
    </row>
    <row r="18" spans="1:20" x14ac:dyDescent="0.2">
      <c r="A18" s="338"/>
      <c r="B18" s="193"/>
      <c r="G18" s="95"/>
      <c r="I18" s="95"/>
      <c r="L18" s="103">
        <f>B21</f>
        <v>0</v>
      </c>
      <c r="M18" s="103">
        <f t="shared" ref="M18:T18" si="8">C21</f>
        <v>0</v>
      </c>
      <c r="N18" s="103">
        <f t="shared" si="8"/>
        <v>0</v>
      </c>
      <c r="O18" s="103">
        <f t="shared" si="8"/>
        <v>0</v>
      </c>
      <c r="P18" s="103">
        <f t="shared" si="8"/>
        <v>0</v>
      </c>
      <c r="Q18" s="103">
        <f t="shared" si="8"/>
        <v>0</v>
      </c>
      <c r="R18" s="103">
        <f t="shared" si="8"/>
        <v>0</v>
      </c>
      <c r="S18" s="103">
        <f t="shared" si="8"/>
        <v>0</v>
      </c>
      <c r="T18" s="103">
        <f t="shared" si="8"/>
        <v>0</v>
      </c>
    </row>
    <row r="19" spans="1:20" x14ac:dyDescent="0.2">
      <c r="A19" s="338"/>
      <c r="B19" s="191"/>
      <c r="G19" s="110"/>
      <c r="I19" s="95"/>
      <c r="L19" s="103">
        <f t="shared" ref="L19:T19" si="9">B20</f>
        <v>0</v>
      </c>
      <c r="M19" s="103">
        <f t="shared" si="9"/>
        <v>0</v>
      </c>
      <c r="N19" s="103">
        <f t="shared" si="9"/>
        <v>0</v>
      </c>
      <c r="O19" s="103">
        <f t="shared" si="9"/>
        <v>0</v>
      </c>
      <c r="P19" s="103">
        <f t="shared" si="9"/>
        <v>0</v>
      </c>
      <c r="Q19" s="103">
        <f t="shared" si="9"/>
        <v>0</v>
      </c>
      <c r="R19" s="103">
        <f t="shared" si="9"/>
        <v>0</v>
      </c>
      <c r="S19" s="103">
        <f t="shared" si="9"/>
        <v>0</v>
      </c>
      <c r="T19" s="103">
        <f t="shared" si="9"/>
        <v>0</v>
      </c>
    </row>
    <row r="20" spans="1:20" x14ac:dyDescent="0.2">
      <c r="A20" s="338"/>
      <c r="B20" s="191"/>
      <c r="G20" s="110"/>
      <c r="I20" s="95"/>
      <c r="L20" s="103">
        <f t="shared" ref="L20:T20" si="10">B19</f>
        <v>0</v>
      </c>
      <c r="M20" s="103">
        <f t="shared" si="10"/>
        <v>0</v>
      </c>
      <c r="N20" s="103">
        <f t="shared" si="10"/>
        <v>0</v>
      </c>
      <c r="O20" s="103">
        <f t="shared" si="10"/>
        <v>0</v>
      </c>
      <c r="P20" s="103">
        <f t="shared" si="10"/>
        <v>0</v>
      </c>
      <c r="Q20" s="103">
        <f t="shared" si="10"/>
        <v>0</v>
      </c>
      <c r="R20" s="103">
        <f t="shared" si="10"/>
        <v>0</v>
      </c>
      <c r="S20" s="103">
        <f t="shared" si="10"/>
        <v>0</v>
      </c>
      <c r="T20" s="103">
        <f t="shared" si="10"/>
        <v>0</v>
      </c>
    </row>
    <row r="21" spans="1:20" x14ac:dyDescent="0.2">
      <c r="A21" s="338"/>
      <c r="B21" s="191"/>
      <c r="G21" s="110"/>
      <c r="I21" s="95"/>
      <c r="L21" s="103">
        <f t="shared" ref="L21:T21" si="11">B18</f>
        <v>0</v>
      </c>
      <c r="M21" s="103">
        <f t="shared" si="11"/>
        <v>0</v>
      </c>
      <c r="N21" s="103">
        <f t="shared" si="11"/>
        <v>0</v>
      </c>
      <c r="O21" s="103">
        <f t="shared" si="11"/>
        <v>0</v>
      </c>
      <c r="P21" s="103">
        <f t="shared" si="11"/>
        <v>0</v>
      </c>
      <c r="Q21" s="103">
        <f t="shared" si="11"/>
        <v>0</v>
      </c>
      <c r="R21" s="103">
        <f t="shared" si="11"/>
        <v>0</v>
      </c>
      <c r="S21" s="103">
        <f t="shared" si="11"/>
        <v>0</v>
      </c>
      <c r="T21" s="103">
        <f t="shared" si="11"/>
        <v>0</v>
      </c>
    </row>
    <row r="22" spans="1:20" x14ac:dyDescent="0.2">
      <c r="A22" s="338"/>
      <c r="B22" s="191"/>
      <c r="I22" s="95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1:20" x14ac:dyDescent="0.2">
      <c r="A23" s="338"/>
      <c r="B23" s="191"/>
      <c r="I23" s="95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1:20" x14ac:dyDescent="0.2">
      <c r="A24" s="338"/>
      <c r="B24" s="191"/>
      <c r="I24" s="95"/>
      <c r="L24" s="104"/>
      <c r="M24" s="104"/>
      <c r="N24" s="104"/>
      <c r="O24" s="104"/>
      <c r="P24" s="104"/>
      <c r="Q24" s="104"/>
      <c r="R24" s="104"/>
      <c r="S24" s="104"/>
      <c r="T24" s="104"/>
    </row>
    <row r="25" spans="1:20" ht="15" customHeight="1" x14ac:dyDescent="0.2">
      <c r="A25" s="337" t="s">
        <v>70</v>
      </c>
      <c r="B25" s="195"/>
      <c r="C25" s="99"/>
      <c r="D25" s="99"/>
      <c r="E25" s="99"/>
      <c r="F25" s="99"/>
      <c r="G25" s="99"/>
      <c r="H25" s="99"/>
      <c r="I25" s="99"/>
      <c r="J25" s="99"/>
      <c r="L25" s="102" t="s">
        <v>57</v>
      </c>
      <c r="M25" s="102" t="s">
        <v>58</v>
      </c>
      <c r="N25" s="102" t="s">
        <v>59</v>
      </c>
      <c r="O25" s="102" t="s">
        <v>60</v>
      </c>
      <c r="P25" s="102" t="s">
        <v>61</v>
      </c>
      <c r="Q25" s="102" t="s">
        <v>62</v>
      </c>
      <c r="R25" s="102" t="s">
        <v>63</v>
      </c>
      <c r="S25" s="102" t="s">
        <v>64</v>
      </c>
      <c r="T25" s="102" t="s">
        <v>65</v>
      </c>
    </row>
    <row r="26" spans="1:20" x14ac:dyDescent="0.2">
      <c r="A26" s="337"/>
      <c r="B26" s="193"/>
      <c r="G26" s="95"/>
      <c r="I26" s="96"/>
      <c r="L26" s="103">
        <f>B29</f>
        <v>0</v>
      </c>
      <c r="M26" s="103">
        <f t="shared" ref="M26:T26" si="12">C29</f>
        <v>0</v>
      </c>
      <c r="N26" s="103">
        <f t="shared" si="12"/>
        <v>0</v>
      </c>
      <c r="O26" s="103">
        <f t="shared" si="12"/>
        <v>0</v>
      </c>
      <c r="P26" s="103">
        <f t="shared" si="12"/>
        <v>0</v>
      </c>
      <c r="Q26" s="103">
        <f t="shared" si="12"/>
        <v>0</v>
      </c>
      <c r="R26" s="103">
        <f t="shared" si="12"/>
        <v>0</v>
      </c>
      <c r="S26" s="103">
        <f t="shared" si="12"/>
        <v>0</v>
      </c>
      <c r="T26" s="103">
        <f t="shared" si="12"/>
        <v>0</v>
      </c>
    </row>
    <row r="27" spans="1:20" x14ac:dyDescent="0.2">
      <c r="A27" s="337"/>
      <c r="B27" s="193"/>
      <c r="G27" s="110"/>
      <c r="I27" s="95"/>
      <c r="L27" s="103">
        <f t="shared" ref="L27:T27" si="13">B28</f>
        <v>0</v>
      </c>
      <c r="M27" s="103">
        <f t="shared" si="13"/>
        <v>0</v>
      </c>
      <c r="N27" s="103">
        <f t="shared" si="13"/>
        <v>0</v>
      </c>
      <c r="O27" s="103">
        <f t="shared" si="13"/>
        <v>0</v>
      </c>
      <c r="P27" s="103">
        <f t="shared" si="13"/>
        <v>0</v>
      </c>
      <c r="Q27" s="103">
        <f t="shared" si="13"/>
        <v>0</v>
      </c>
      <c r="R27" s="103">
        <f t="shared" si="13"/>
        <v>0</v>
      </c>
      <c r="S27" s="103">
        <f t="shared" si="13"/>
        <v>0</v>
      </c>
      <c r="T27" s="103">
        <f t="shared" si="13"/>
        <v>0</v>
      </c>
    </row>
    <row r="28" spans="1:20" x14ac:dyDescent="0.2">
      <c r="A28" s="337"/>
      <c r="B28" s="193"/>
      <c r="G28" s="110"/>
      <c r="I28" s="95"/>
      <c r="L28" s="103">
        <f t="shared" ref="L28:T28" si="14">B27</f>
        <v>0</v>
      </c>
      <c r="M28" s="103">
        <f t="shared" si="14"/>
        <v>0</v>
      </c>
      <c r="N28" s="103">
        <f t="shared" si="14"/>
        <v>0</v>
      </c>
      <c r="O28" s="103">
        <f t="shared" si="14"/>
        <v>0</v>
      </c>
      <c r="P28" s="103">
        <f t="shared" si="14"/>
        <v>0</v>
      </c>
      <c r="Q28" s="103">
        <f t="shared" si="14"/>
        <v>0</v>
      </c>
      <c r="R28" s="103">
        <f t="shared" si="14"/>
        <v>0</v>
      </c>
      <c r="S28" s="103">
        <f t="shared" si="14"/>
        <v>0</v>
      </c>
      <c r="T28" s="103">
        <f t="shared" si="14"/>
        <v>0</v>
      </c>
    </row>
    <row r="29" spans="1:20" x14ac:dyDescent="0.2">
      <c r="A29" s="337"/>
      <c r="B29" s="193"/>
      <c r="G29" s="110"/>
      <c r="I29" s="95"/>
      <c r="L29" s="103">
        <f t="shared" ref="L29:T29" si="15">B26</f>
        <v>0</v>
      </c>
      <c r="M29" s="103">
        <f t="shared" si="15"/>
        <v>0</v>
      </c>
      <c r="N29" s="103">
        <f t="shared" si="15"/>
        <v>0</v>
      </c>
      <c r="O29" s="103">
        <f t="shared" si="15"/>
        <v>0</v>
      </c>
      <c r="P29" s="103">
        <f t="shared" si="15"/>
        <v>0</v>
      </c>
      <c r="Q29" s="103">
        <f t="shared" si="15"/>
        <v>0</v>
      </c>
      <c r="R29" s="103">
        <f t="shared" si="15"/>
        <v>0</v>
      </c>
      <c r="S29" s="103">
        <f t="shared" si="15"/>
        <v>0</v>
      </c>
      <c r="T29" s="103">
        <f t="shared" si="15"/>
        <v>0</v>
      </c>
    </row>
    <row r="30" spans="1:20" x14ac:dyDescent="0.2">
      <c r="A30" s="337"/>
      <c r="B30" s="193"/>
      <c r="I30" s="95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1:20" x14ac:dyDescent="0.2">
      <c r="A31" s="337"/>
      <c r="B31" s="193"/>
      <c r="I31" s="96"/>
      <c r="L31" s="105"/>
      <c r="M31" s="105"/>
      <c r="N31" s="105"/>
      <c r="O31" s="105"/>
      <c r="P31" s="105"/>
      <c r="Q31" s="105"/>
      <c r="R31" s="105"/>
      <c r="S31" s="105"/>
      <c r="T31" s="105"/>
    </row>
    <row r="32" spans="1:20" x14ac:dyDescent="0.2">
      <c r="A32" s="337"/>
      <c r="B32" s="193"/>
      <c r="I32" s="95"/>
      <c r="L32" s="104"/>
      <c r="M32" s="104"/>
      <c r="N32" s="104"/>
      <c r="O32" s="104"/>
      <c r="P32" s="104"/>
      <c r="Q32" s="104"/>
      <c r="R32" s="104"/>
      <c r="S32" s="104"/>
      <c r="T32" s="104"/>
    </row>
    <row r="33" spans="1:20" ht="15" customHeight="1" x14ac:dyDescent="0.2">
      <c r="A33" s="338" t="s">
        <v>72</v>
      </c>
      <c r="B33" s="196"/>
      <c r="C33" s="100"/>
      <c r="D33" s="100"/>
      <c r="E33" s="100"/>
      <c r="F33" s="100"/>
      <c r="G33" s="100"/>
      <c r="H33" s="100"/>
      <c r="I33" s="100"/>
      <c r="J33" s="100"/>
      <c r="L33" s="102" t="s">
        <v>57</v>
      </c>
      <c r="M33" s="102" t="s">
        <v>58</v>
      </c>
      <c r="N33" s="102" t="s">
        <v>59</v>
      </c>
      <c r="O33" s="102" t="s">
        <v>60</v>
      </c>
      <c r="P33" s="102" t="s">
        <v>61</v>
      </c>
      <c r="Q33" s="102" t="s">
        <v>62</v>
      </c>
      <c r="R33" s="102" t="s">
        <v>63</v>
      </c>
      <c r="S33" s="102" t="s">
        <v>64</v>
      </c>
      <c r="T33" s="102" t="s">
        <v>65</v>
      </c>
    </row>
    <row r="34" spans="1:20" x14ac:dyDescent="0.2">
      <c r="A34" s="338"/>
      <c r="B34" s="193"/>
      <c r="L34" s="103">
        <f>B37</f>
        <v>0</v>
      </c>
      <c r="M34" s="103">
        <f t="shared" ref="M34:T34" si="16">C37</f>
        <v>0</v>
      </c>
      <c r="N34" s="103">
        <f t="shared" si="16"/>
        <v>0</v>
      </c>
      <c r="O34" s="103">
        <f t="shared" si="16"/>
        <v>0</v>
      </c>
      <c r="P34" s="103">
        <f t="shared" si="16"/>
        <v>0</v>
      </c>
      <c r="Q34" s="103">
        <f t="shared" si="16"/>
        <v>0</v>
      </c>
      <c r="R34" s="103">
        <f t="shared" si="16"/>
        <v>0</v>
      </c>
      <c r="S34" s="103">
        <f t="shared" si="16"/>
        <v>0</v>
      </c>
      <c r="T34" s="103">
        <f t="shared" si="16"/>
        <v>0</v>
      </c>
    </row>
    <row r="35" spans="1:20" x14ac:dyDescent="0.2">
      <c r="A35" s="338"/>
      <c r="B35" s="191"/>
      <c r="G35" s="110"/>
      <c r="I35" s="95"/>
      <c r="L35" s="103">
        <f t="shared" ref="L35:T35" si="17">B36</f>
        <v>0</v>
      </c>
      <c r="M35" s="103">
        <f t="shared" si="17"/>
        <v>0</v>
      </c>
      <c r="N35" s="103">
        <f t="shared" si="17"/>
        <v>0</v>
      </c>
      <c r="O35" s="103">
        <f t="shared" si="17"/>
        <v>0</v>
      </c>
      <c r="P35" s="103">
        <f t="shared" si="17"/>
        <v>0</v>
      </c>
      <c r="Q35" s="103">
        <f t="shared" si="17"/>
        <v>0</v>
      </c>
      <c r="R35" s="103">
        <f t="shared" si="17"/>
        <v>0</v>
      </c>
      <c r="S35" s="103">
        <f t="shared" si="17"/>
        <v>0</v>
      </c>
      <c r="T35" s="103">
        <f t="shared" si="17"/>
        <v>0</v>
      </c>
    </row>
    <row r="36" spans="1:20" x14ac:dyDescent="0.2">
      <c r="A36" s="338"/>
      <c r="B36" s="191"/>
      <c r="G36" s="110"/>
      <c r="I36" s="95"/>
      <c r="L36" s="103">
        <f t="shared" ref="L36:T36" si="18">B35</f>
        <v>0</v>
      </c>
      <c r="M36" s="103">
        <f t="shared" si="18"/>
        <v>0</v>
      </c>
      <c r="N36" s="103">
        <f t="shared" si="18"/>
        <v>0</v>
      </c>
      <c r="O36" s="103">
        <f t="shared" si="18"/>
        <v>0</v>
      </c>
      <c r="P36" s="103">
        <f t="shared" si="18"/>
        <v>0</v>
      </c>
      <c r="Q36" s="103">
        <f t="shared" si="18"/>
        <v>0</v>
      </c>
      <c r="R36" s="103">
        <f t="shared" si="18"/>
        <v>0</v>
      </c>
      <c r="S36" s="103">
        <f t="shared" si="18"/>
        <v>0</v>
      </c>
      <c r="T36" s="103">
        <f t="shared" si="18"/>
        <v>0</v>
      </c>
    </row>
    <row r="37" spans="1:20" x14ac:dyDescent="0.2">
      <c r="A37" s="338"/>
      <c r="B37" s="191"/>
      <c r="G37" s="110"/>
      <c r="I37" s="95"/>
      <c r="L37" s="103">
        <f t="shared" ref="L37:T37" si="19">B34</f>
        <v>0</v>
      </c>
      <c r="M37" s="103">
        <f t="shared" si="19"/>
        <v>0</v>
      </c>
      <c r="N37" s="103">
        <f t="shared" si="19"/>
        <v>0</v>
      </c>
      <c r="O37" s="103">
        <f t="shared" si="19"/>
        <v>0</v>
      </c>
      <c r="P37" s="103">
        <f t="shared" si="19"/>
        <v>0</v>
      </c>
      <c r="Q37" s="103">
        <f t="shared" si="19"/>
        <v>0</v>
      </c>
      <c r="R37" s="103">
        <f t="shared" si="19"/>
        <v>0</v>
      </c>
      <c r="S37" s="103">
        <f t="shared" si="19"/>
        <v>0</v>
      </c>
      <c r="T37" s="103">
        <f t="shared" si="19"/>
        <v>0</v>
      </c>
    </row>
    <row r="38" spans="1:20" x14ac:dyDescent="0.2">
      <c r="A38" s="338"/>
      <c r="B38" s="191"/>
      <c r="I38" s="95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1:20" x14ac:dyDescent="0.2">
      <c r="A39" s="338"/>
      <c r="B39" s="191"/>
      <c r="I39" s="96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1:20" x14ac:dyDescent="0.2">
      <c r="A40" s="338"/>
      <c r="B40" s="191"/>
      <c r="I40" s="95"/>
      <c r="L40" s="104"/>
      <c r="M40" s="104"/>
      <c r="N40" s="104"/>
      <c r="O40" s="104"/>
      <c r="P40" s="104"/>
      <c r="Q40" s="104"/>
      <c r="R40" s="104"/>
      <c r="S40" s="104"/>
      <c r="T40" s="104"/>
    </row>
    <row r="41" spans="1:20" ht="15" customHeight="1" x14ac:dyDescent="0.2">
      <c r="A41" s="337" t="s">
        <v>69</v>
      </c>
      <c r="B41" s="195"/>
      <c r="C41" s="99"/>
      <c r="D41" s="99"/>
      <c r="E41" s="99"/>
      <c r="F41" s="99"/>
      <c r="G41" s="99"/>
      <c r="H41" s="99"/>
      <c r="I41" s="99"/>
      <c r="J41" s="99"/>
      <c r="L41" s="102" t="s">
        <v>57</v>
      </c>
      <c r="M41" s="102" t="s">
        <v>58</v>
      </c>
      <c r="N41" s="102" t="s">
        <v>59</v>
      </c>
      <c r="O41" s="102" t="s">
        <v>60</v>
      </c>
      <c r="P41" s="102" t="s">
        <v>61</v>
      </c>
      <c r="Q41" s="102" t="s">
        <v>62</v>
      </c>
      <c r="R41" s="102" t="s">
        <v>63</v>
      </c>
      <c r="S41" s="102" t="s">
        <v>64</v>
      </c>
      <c r="T41" s="102" t="s">
        <v>65</v>
      </c>
    </row>
    <row r="42" spans="1:20" ht="14.25" customHeight="1" x14ac:dyDescent="0.2">
      <c r="A42" s="337"/>
      <c r="B42" s="193"/>
      <c r="G42" s="110"/>
      <c r="I42" s="96"/>
      <c r="L42" s="103">
        <f t="shared" ref="L42:T42" si="20">B45</f>
        <v>0</v>
      </c>
      <c r="M42" s="103">
        <f t="shared" si="20"/>
        <v>0</v>
      </c>
      <c r="N42" s="103">
        <f t="shared" si="20"/>
        <v>0</v>
      </c>
      <c r="O42" s="103">
        <f t="shared" si="20"/>
        <v>0</v>
      </c>
      <c r="P42" s="103">
        <f t="shared" si="20"/>
        <v>0</v>
      </c>
      <c r="Q42" s="103">
        <f t="shared" si="20"/>
        <v>0</v>
      </c>
      <c r="R42" s="103">
        <f t="shared" si="20"/>
        <v>0</v>
      </c>
      <c r="S42" s="103">
        <f t="shared" si="20"/>
        <v>0</v>
      </c>
      <c r="T42" s="103">
        <f t="shared" si="20"/>
        <v>0</v>
      </c>
    </row>
    <row r="43" spans="1:20" ht="14.25" customHeight="1" x14ac:dyDescent="0.2">
      <c r="A43" s="337"/>
      <c r="B43" s="193"/>
      <c r="G43" s="110"/>
      <c r="I43" s="95"/>
      <c r="L43" s="103">
        <f t="shared" ref="L43:T43" si="21">B44</f>
        <v>0</v>
      </c>
      <c r="M43" s="103">
        <f t="shared" si="21"/>
        <v>0</v>
      </c>
      <c r="N43" s="103">
        <f t="shared" si="21"/>
        <v>0</v>
      </c>
      <c r="O43" s="103">
        <f t="shared" si="21"/>
        <v>0</v>
      </c>
      <c r="P43" s="103">
        <f t="shared" si="21"/>
        <v>0</v>
      </c>
      <c r="Q43" s="103">
        <f t="shared" si="21"/>
        <v>0</v>
      </c>
      <c r="R43" s="103">
        <f t="shared" si="21"/>
        <v>0</v>
      </c>
      <c r="S43" s="103">
        <f t="shared" si="21"/>
        <v>0</v>
      </c>
      <c r="T43" s="103">
        <f t="shared" si="21"/>
        <v>0</v>
      </c>
    </row>
    <row r="44" spans="1:20" ht="14.25" customHeight="1" x14ac:dyDescent="0.2">
      <c r="A44" s="337"/>
      <c r="B44" s="193"/>
      <c r="G44" s="110"/>
      <c r="I44" s="95"/>
      <c r="L44" s="103">
        <f t="shared" ref="L44:T44" si="22">B43</f>
        <v>0</v>
      </c>
      <c r="M44" s="103">
        <f t="shared" si="22"/>
        <v>0</v>
      </c>
      <c r="N44" s="103">
        <f t="shared" si="22"/>
        <v>0</v>
      </c>
      <c r="O44" s="103">
        <f t="shared" si="22"/>
        <v>0</v>
      </c>
      <c r="P44" s="103">
        <f t="shared" si="22"/>
        <v>0</v>
      </c>
      <c r="Q44" s="103">
        <f t="shared" si="22"/>
        <v>0</v>
      </c>
      <c r="R44" s="103">
        <f t="shared" si="22"/>
        <v>0</v>
      </c>
      <c r="S44" s="103">
        <f t="shared" si="22"/>
        <v>0</v>
      </c>
      <c r="T44" s="103">
        <f t="shared" si="22"/>
        <v>0</v>
      </c>
    </row>
    <row r="45" spans="1:20" ht="14.25" customHeight="1" x14ac:dyDescent="0.2">
      <c r="A45" s="337"/>
      <c r="B45" s="193"/>
      <c r="G45" s="110"/>
      <c r="I45" s="95"/>
      <c r="L45" s="103">
        <f t="shared" ref="L45:T45" si="23">B42</f>
        <v>0</v>
      </c>
      <c r="M45" s="103">
        <f t="shared" si="23"/>
        <v>0</v>
      </c>
      <c r="N45" s="103">
        <f t="shared" si="23"/>
        <v>0</v>
      </c>
      <c r="O45" s="103">
        <f t="shared" si="23"/>
        <v>0</v>
      </c>
      <c r="P45" s="103">
        <f t="shared" si="23"/>
        <v>0</v>
      </c>
      <c r="Q45" s="103">
        <f t="shared" si="23"/>
        <v>0</v>
      </c>
      <c r="R45" s="103">
        <f t="shared" si="23"/>
        <v>0</v>
      </c>
      <c r="S45" s="103">
        <f t="shared" si="23"/>
        <v>0</v>
      </c>
      <c r="T45" s="103">
        <f t="shared" si="23"/>
        <v>0</v>
      </c>
    </row>
    <row r="46" spans="1:20" ht="15" customHeight="1" x14ac:dyDescent="0.2">
      <c r="A46" s="337"/>
      <c r="B46" s="193"/>
      <c r="I46" s="95"/>
      <c r="L46" s="105"/>
      <c r="M46" s="105"/>
      <c r="N46" s="105"/>
      <c r="O46" s="105"/>
      <c r="P46" s="105"/>
      <c r="Q46" s="105"/>
      <c r="R46" s="105"/>
      <c r="S46" s="105"/>
      <c r="T46" s="105"/>
    </row>
    <row r="47" spans="1:20" ht="15" customHeight="1" x14ac:dyDescent="0.2">
      <c r="A47" s="337"/>
      <c r="B47" s="193"/>
      <c r="I47" s="96"/>
      <c r="L47" s="105"/>
      <c r="M47" s="105"/>
      <c r="N47" s="105"/>
      <c r="O47" s="105"/>
      <c r="P47" s="105"/>
      <c r="Q47" s="105"/>
      <c r="R47" s="105"/>
      <c r="S47" s="105"/>
      <c r="T47" s="105"/>
    </row>
    <row r="48" spans="1:20" ht="15" customHeight="1" x14ac:dyDescent="0.2">
      <c r="A48" s="337"/>
      <c r="B48" s="193"/>
      <c r="I48" s="95"/>
      <c r="K48" s="145"/>
      <c r="L48" s="104"/>
      <c r="M48" s="104"/>
      <c r="N48" s="104"/>
      <c r="O48" s="104"/>
      <c r="P48" s="104"/>
      <c r="Q48" s="104"/>
      <c r="R48" s="104"/>
      <c r="S48" s="104"/>
      <c r="T48" s="104"/>
    </row>
    <row r="49" spans="1:20" ht="15" customHeight="1" x14ac:dyDescent="0.2">
      <c r="A49" s="338" t="s">
        <v>95</v>
      </c>
      <c r="B49" s="197"/>
      <c r="C49" s="100"/>
      <c r="D49" s="100"/>
      <c r="E49" s="100"/>
      <c r="F49" s="100"/>
      <c r="G49" s="100"/>
      <c r="H49" s="100"/>
      <c r="I49" s="100"/>
      <c r="J49" s="100"/>
      <c r="K49" s="145"/>
      <c r="L49" s="102" t="s">
        <v>57</v>
      </c>
      <c r="M49" s="102" t="s">
        <v>58</v>
      </c>
      <c r="N49" s="102" t="s">
        <v>59</v>
      </c>
      <c r="O49" s="102" t="s">
        <v>60</v>
      </c>
      <c r="P49" s="102" t="s">
        <v>61</v>
      </c>
      <c r="Q49" s="102" t="s">
        <v>62</v>
      </c>
      <c r="R49" s="102" t="s">
        <v>63</v>
      </c>
      <c r="S49" s="102" t="s">
        <v>64</v>
      </c>
      <c r="T49" s="102" t="s">
        <v>65</v>
      </c>
    </row>
    <row r="50" spans="1:20" ht="15" customHeight="1" x14ac:dyDescent="0.2">
      <c r="A50" s="338"/>
      <c r="B50" s="198"/>
      <c r="K50" s="145"/>
      <c r="L50" s="103">
        <f>B53</f>
        <v>0</v>
      </c>
      <c r="M50" s="103">
        <f t="shared" ref="M50" si="24">C53</f>
        <v>0</v>
      </c>
      <c r="N50" s="103">
        <f t="shared" ref="N50" si="25">D53</f>
        <v>0</v>
      </c>
      <c r="O50" s="103">
        <f t="shared" ref="O50" si="26">E53</f>
        <v>0</v>
      </c>
      <c r="P50" s="103">
        <f t="shared" ref="P50" si="27">F53</f>
        <v>0</v>
      </c>
      <c r="Q50" s="103">
        <f t="shared" ref="Q50" si="28">G53</f>
        <v>0</v>
      </c>
      <c r="R50" s="103">
        <f t="shared" ref="R50" si="29">H53</f>
        <v>0</v>
      </c>
      <c r="S50" s="103">
        <f t="shared" ref="S50" si="30">I53</f>
        <v>0</v>
      </c>
      <c r="T50" s="103">
        <f t="shared" ref="T50" si="31">J53</f>
        <v>0</v>
      </c>
    </row>
    <row r="51" spans="1:20" ht="15" customHeight="1" x14ac:dyDescent="0.2">
      <c r="A51" s="338"/>
      <c r="B51" s="199"/>
      <c r="I51" s="95"/>
      <c r="K51" s="145"/>
      <c r="L51" s="103">
        <f t="shared" ref="L51" si="32">B52</f>
        <v>0</v>
      </c>
      <c r="M51" s="103">
        <f t="shared" ref="M51" si="33">C52</f>
        <v>0</v>
      </c>
      <c r="N51" s="103">
        <f t="shared" ref="N51" si="34">D52</f>
        <v>0</v>
      </c>
      <c r="O51" s="103">
        <f t="shared" ref="O51" si="35">E52</f>
        <v>0</v>
      </c>
      <c r="P51" s="103">
        <f t="shared" ref="P51" si="36">F52</f>
        <v>0</v>
      </c>
      <c r="Q51" s="103">
        <f t="shared" ref="Q51" si="37">G52</f>
        <v>0</v>
      </c>
      <c r="R51" s="103">
        <f t="shared" ref="R51" si="38">H52</f>
        <v>0</v>
      </c>
      <c r="S51" s="103">
        <f t="shared" ref="S51" si="39">I52</f>
        <v>0</v>
      </c>
      <c r="T51" s="103">
        <f t="shared" ref="T51" si="40">J52</f>
        <v>0</v>
      </c>
    </row>
    <row r="52" spans="1:20" ht="15" customHeight="1" x14ac:dyDescent="0.2">
      <c r="A52" s="338"/>
      <c r="B52" s="199"/>
      <c r="G52" s="95"/>
      <c r="I52" s="95"/>
      <c r="K52" s="145"/>
      <c r="L52" s="103">
        <f t="shared" ref="L52" si="41">B51</f>
        <v>0</v>
      </c>
      <c r="M52" s="103">
        <f t="shared" ref="M52" si="42">C51</f>
        <v>0</v>
      </c>
      <c r="N52" s="103">
        <f t="shared" ref="N52" si="43">D51</f>
        <v>0</v>
      </c>
      <c r="O52" s="103">
        <f t="shared" ref="O52" si="44">E51</f>
        <v>0</v>
      </c>
      <c r="P52" s="103">
        <f t="shared" ref="P52" si="45">F51</f>
        <v>0</v>
      </c>
      <c r="Q52" s="103">
        <f t="shared" ref="Q52" si="46">G51</f>
        <v>0</v>
      </c>
      <c r="R52" s="103">
        <f t="shared" ref="R52" si="47">H51</f>
        <v>0</v>
      </c>
      <c r="S52" s="103">
        <f t="shared" ref="S52" si="48">I51</f>
        <v>0</v>
      </c>
      <c r="T52" s="103">
        <f t="shared" ref="T52" si="49">J51</f>
        <v>0</v>
      </c>
    </row>
    <row r="53" spans="1:20" ht="15" customHeight="1" x14ac:dyDescent="0.2">
      <c r="A53" s="338"/>
      <c r="B53" s="199"/>
      <c r="G53" s="95"/>
      <c r="I53" s="95"/>
      <c r="K53" s="145"/>
      <c r="L53" s="103">
        <f t="shared" ref="L53" si="50">B50</f>
        <v>0</v>
      </c>
      <c r="M53" s="103">
        <f t="shared" ref="M53" si="51">C50</f>
        <v>0</v>
      </c>
      <c r="N53" s="103">
        <f t="shared" ref="N53" si="52">D50</f>
        <v>0</v>
      </c>
      <c r="O53" s="103">
        <f t="shared" ref="O53" si="53">E50</f>
        <v>0</v>
      </c>
      <c r="P53" s="103">
        <f t="shared" ref="P53" si="54">F50</f>
        <v>0</v>
      </c>
      <c r="Q53" s="103">
        <f t="shared" ref="Q53" si="55">G50</f>
        <v>0</v>
      </c>
      <c r="R53" s="103">
        <f t="shared" ref="R53" si="56">H50</f>
        <v>0</v>
      </c>
      <c r="S53" s="103">
        <f t="shared" ref="S53" si="57">I50</f>
        <v>0</v>
      </c>
      <c r="T53" s="103">
        <f t="shared" ref="T53" si="58">J50</f>
        <v>0</v>
      </c>
    </row>
    <row r="54" spans="1:20" ht="15" customHeight="1" x14ac:dyDescent="0.2">
      <c r="A54" s="338"/>
      <c r="B54" s="199"/>
      <c r="I54" s="95"/>
      <c r="K54" s="145"/>
      <c r="L54" s="104"/>
      <c r="M54" s="104"/>
      <c r="N54" s="104"/>
      <c r="O54" s="104"/>
      <c r="P54" s="104"/>
      <c r="Q54" s="104"/>
      <c r="R54" s="104"/>
      <c r="S54" s="104"/>
      <c r="T54" s="104"/>
    </row>
    <row r="55" spans="1:20" ht="15" customHeight="1" x14ac:dyDescent="0.2">
      <c r="A55" s="338"/>
      <c r="B55" s="199"/>
      <c r="I55" s="96"/>
      <c r="K55" s="145"/>
      <c r="L55" s="104"/>
      <c r="M55" s="104"/>
      <c r="N55" s="104"/>
      <c r="O55" s="104"/>
      <c r="P55" s="104"/>
      <c r="Q55" s="104"/>
      <c r="R55" s="104"/>
      <c r="S55" s="104"/>
      <c r="T55" s="104"/>
    </row>
    <row r="56" spans="1:20" ht="15" customHeight="1" x14ac:dyDescent="0.2">
      <c r="A56" s="338"/>
      <c r="B56" s="199"/>
      <c r="I56" s="95"/>
      <c r="K56" s="145"/>
      <c r="L56" s="104"/>
      <c r="M56" s="104"/>
      <c r="N56" s="104"/>
      <c r="O56" s="104"/>
      <c r="P56" s="104"/>
      <c r="Q56" s="104"/>
      <c r="R56" s="104"/>
      <c r="S56" s="104"/>
      <c r="T56" s="104"/>
    </row>
    <row r="57" spans="1:20" ht="15" customHeight="1" x14ac:dyDescent="0.2">
      <c r="A57" s="337" t="s">
        <v>96</v>
      </c>
      <c r="B57" s="200"/>
      <c r="C57" s="99"/>
      <c r="D57" s="99"/>
      <c r="E57" s="99"/>
      <c r="F57" s="99"/>
      <c r="G57" s="99"/>
      <c r="H57" s="99"/>
      <c r="I57" s="99"/>
      <c r="J57" s="99"/>
      <c r="K57" s="145"/>
      <c r="L57" s="102" t="s">
        <v>57</v>
      </c>
      <c r="M57" s="102" t="s">
        <v>58</v>
      </c>
      <c r="N57" s="102" t="s">
        <v>59</v>
      </c>
      <c r="O57" s="102" t="s">
        <v>60</v>
      </c>
      <c r="P57" s="102" t="s">
        <v>61</v>
      </c>
      <c r="Q57" s="102" t="s">
        <v>62</v>
      </c>
      <c r="R57" s="102" t="s">
        <v>63</v>
      </c>
      <c r="S57" s="102" t="s">
        <v>64</v>
      </c>
      <c r="T57" s="102" t="s">
        <v>65</v>
      </c>
    </row>
    <row r="58" spans="1:20" ht="15" customHeight="1" x14ac:dyDescent="0.2">
      <c r="A58" s="337"/>
      <c r="B58" s="199"/>
      <c r="G58" s="95"/>
      <c r="I58" s="96"/>
      <c r="K58" s="145"/>
      <c r="L58" s="103">
        <f>B61</f>
        <v>0</v>
      </c>
      <c r="M58" s="103">
        <f t="shared" ref="M58" si="59">C61</f>
        <v>0</v>
      </c>
      <c r="N58" s="103">
        <f t="shared" ref="N58" si="60">D61</f>
        <v>0</v>
      </c>
      <c r="O58" s="103">
        <f t="shared" ref="O58" si="61">E61</f>
        <v>0</v>
      </c>
      <c r="P58" s="103">
        <f t="shared" ref="P58" si="62">F61</f>
        <v>0</v>
      </c>
      <c r="Q58" s="103">
        <f t="shared" ref="Q58" si="63">G61</f>
        <v>0</v>
      </c>
      <c r="R58" s="103">
        <f t="shared" ref="R58" si="64">H61</f>
        <v>0</v>
      </c>
      <c r="S58" s="103">
        <f t="shared" ref="S58" si="65">I61</f>
        <v>0</v>
      </c>
      <c r="T58" s="103">
        <f t="shared" ref="T58" si="66">J61</f>
        <v>0</v>
      </c>
    </row>
    <row r="59" spans="1:20" ht="15" customHeight="1" x14ac:dyDescent="0.2">
      <c r="A59" s="337"/>
      <c r="B59" s="199"/>
      <c r="G59" s="95"/>
      <c r="I59" s="95"/>
      <c r="K59" s="145"/>
      <c r="L59" s="103">
        <f t="shared" ref="L59" si="67">B60</f>
        <v>0</v>
      </c>
      <c r="M59" s="103">
        <f t="shared" ref="M59" si="68">C60</f>
        <v>0</v>
      </c>
      <c r="N59" s="103">
        <f t="shared" ref="N59" si="69">D60</f>
        <v>0</v>
      </c>
      <c r="O59" s="103">
        <f t="shared" ref="O59" si="70">E60</f>
        <v>0</v>
      </c>
      <c r="P59" s="103">
        <f t="shared" ref="P59" si="71">F60</f>
        <v>0</v>
      </c>
      <c r="Q59" s="103">
        <f t="shared" ref="Q59" si="72">G60</f>
        <v>0</v>
      </c>
      <c r="R59" s="103">
        <f t="shared" ref="R59" si="73">H60</f>
        <v>0</v>
      </c>
      <c r="S59" s="103">
        <f t="shared" ref="S59" si="74">I60</f>
        <v>0</v>
      </c>
      <c r="T59" s="103">
        <f t="shared" ref="T59" si="75">J60</f>
        <v>0</v>
      </c>
    </row>
    <row r="60" spans="1:20" ht="15" customHeight="1" x14ac:dyDescent="0.2">
      <c r="A60" s="337"/>
      <c r="B60" s="199"/>
      <c r="G60" s="95"/>
      <c r="I60" s="95"/>
      <c r="K60" s="145"/>
      <c r="L60" s="103">
        <f t="shared" ref="L60" si="76">B59</f>
        <v>0</v>
      </c>
      <c r="M60" s="103">
        <f t="shared" ref="M60" si="77">C59</f>
        <v>0</v>
      </c>
      <c r="N60" s="103">
        <f t="shared" ref="N60" si="78">D59</f>
        <v>0</v>
      </c>
      <c r="O60" s="103">
        <f t="shared" ref="O60" si="79">E59</f>
        <v>0</v>
      </c>
      <c r="P60" s="103">
        <f t="shared" ref="P60" si="80">F59</f>
        <v>0</v>
      </c>
      <c r="Q60" s="103">
        <f t="shared" ref="Q60" si="81">G59</f>
        <v>0</v>
      </c>
      <c r="R60" s="103">
        <f t="shared" ref="R60" si="82">H59</f>
        <v>0</v>
      </c>
      <c r="S60" s="103">
        <f t="shared" ref="S60" si="83">I59</f>
        <v>0</v>
      </c>
      <c r="T60" s="103">
        <f t="shared" ref="T60" si="84">J59</f>
        <v>0</v>
      </c>
    </row>
    <row r="61" spans="1:20" ht="15" customHeight="1" x14ac:dyDescent="0.2">
      <c r="A61" s="337"/>
      <c r="B61" s="199"/>
      <c r="G61" s="95"/>
      <c r="I61" s="95"/>
      <c r="K61" s="145"/>
      <c r="L61" s="103">
        <f t="shared" ref="L61" si="85">B58</f>
        <v>0</v>
      </c>
      <c r="M61" s="103">
        <f t="shared" ref="M61" si="86">C58</f>
        <v>0</v>
      </c>
      <c r="N61" s="103">
        <f t="shared" ref="N61" si="87">D58</f>
        <v>0</v>
      </c>
      <c r="O61" s="103">
        <f t="shared" ref="O61" si="88">E58</f>
        <v>0</v>
      </c>
      <c r="P61" s="103">
        <f t="shared" ref="P61" si="89">F58</f>
        <v>0</v>
      </c>
      <c r="Q61" s="103">
        <f t="shared" ref="Q61" si="90">G58</f>
        <v>0</v>
      </c>
      <c r="R61" s="103">
        <f t="shared" ref="R61" si="91">H58</f>
        <v>0</v>
      </c>
      <c r="S61" s="103">
        <f t="shared" ref="S61" si="92">I58</f>
        <v>0</v>
      </c>
      <c r="T61" s="103">
        <f t="shared" ref="T61" si="93">J58</f>
        <v>0</v>
      </c>
    </row>
    <row r="62" spans="1:20" ht="15" customHeight="1" x14ac:dyDescent="0.2">
      <c r="A62" s="337"/>
      <c r="B62" s="199"/>
      <c r="I62" s="95"/>
      <c r="K62" s="145"/>
    </row>
    <row r="63" spans="1:20" ht="15" customHeight="1" x14ac:dyDescent="0.2">
      <c r="A63" s="337"/>
      <c r="B63" s="199"/>
      <c r="I63" s="96"/>
      <c r="K63" s="145"/>
    </row>
    <row r="64" spans="1:20" ht="15" customHeight="1" x14ac:dyDescent="0.2">
      <c r="A64" s="337"/>
      <c r="B64" s="199"/>
      <c r="I64" s="95"/>
      <c r="K64" s="145"/>
    </row>
    <row r="65" spans="1:17" ht="15" customHeight="1" x14ac:dyDescent="0.2">
      <c r="I65" s="95"/>
      <c r="K65" s="145"/>
    </row>
    <row r="66" spans="1:17" ht="15" customHeight="1" x14ac:dyDescent="0.2">
      <c r="I66" s="95"/>
      <c r="K66" s="145"/>
    </row>
    <row r="67" spans="1:17" ht="15" customHeight="1" x14ac:dyDescent="0.2">
      <c r="J67" s="334" t="s">
        <v>66</v>
      </c>
      <c r="K67" s="146">
        <v>1.1599999999999999</v>
      </c>
      <c r="L67" s="147" t="s">
        <v>83</v>
      </c>
      <c r="M67" s="107"/>
      <c r="N67" s="107"/>
      <c r="Q67" s="148">
        <v>1</v>
      </c>
    </row>
    <row r="68" spans="1:17" ht="59.25" customHeight="1" x14ac:dyDescent="0.2">
      <c r="H68" s="150"/>
      <c r="J68" s="335"/>
      <c r="K68" s="146"/>
      <c r="L68" s="106" t="str">
        <f>"Human Category: We have reviewed the collection procedure of COD credit parties bill and observed that Tk."&amp;I8&amp;" have been outstanding against no. of "&amp;F7&amp;" bills more than 31 days (Highest "&amp;MAX(J2:J5)&amp;" days). Examples are as follows-"</f>
        <v>Human Category: We have reviewed the collection procedure of COD credit parties bill and observed that Tk. have been outstanding against no. of  bills more than 31 days (Highest 0 days). Examples are as follows-</v>
      </c>
      <c r="M68" s="210" t="s">
        <v>143</v>
      </c>
      <c r="N68" s="211" t="s">
        <v>144</v>
      </c>
      <c r="Q68" s="148">
        <v>2</v>
      </c>
    </row>
    <row r="69" spans="1:17" ht="14.25" customHeight="1" x14ac:dyDescent="0.2">
      <c r="A69" s="149"/>
      <c r="B69" s="149"/>
      <c r="C69" s="149"/>
      <c r="D69" s="149"/>
      <c r="E69" s="149"/>
      <c r="F69" s="149"/>
      <c r="G69" s="149"/>
      <c r="H69" s="149"/>
      <c r="J69" s="335"/>
      <c r="K69" s="146"/>
      <c r="L69" s="108" t="str">
        <f>IF(VALUE(S2)=R2,"Amount of Tk.","Partial amount of Tk.")&amp;S2&amp;" has been outstanding against "&amp;IF(OR(O2="IM",O2="IC",O2="IN",O2="IP"),"an ","a ")&amp;O2&amp;" bill of "&amp;PROPER(N2)&amp;" for "&amp;T2&amp;" days."</f>
        <v>Amount of Tk.0 has been outstanding against a 0 bill of 0 for 0 days.</v>
      </c>
      <c r="M69" s="108" t="str">
        <f>"Bill No.: "&amp;P2&amp;" Date: "&amp;Q2</f>
        <v>Bill No.: 0 Date: 0</v>
      </c>
      <c r="N69" s="108" t="str">
        <f>"Mr. "&amp;PROPER(M2)&amp;" ("&amp;L2&amp;")"</f>
        <v>Mr. 0 (0)</v>
      </c>
      <c r="Q69" s="148">
        <v>3</v>
      </c>
    </row>
    <row r="70" spans="1:17" ht="14.25" customHeight="1" x14ac:dyDescent="0.2">
      <c r="A70" s="149"/>
      <c r="B70" s="149"/>
      <c r="C70" s="149"/>
      <c r="D70" s="149"/>
      <c r="E70" s="149"/>
      <c r="F70" s="149"/>
      <c r="G70" s="149"/>
      <c r="H70" s="149"/>
      <c r="J70" s="335"/>
      <c r="K70" s="146"/>
      <c r="L70" s="108" t="str">
        <f t="shared" ref="L70:L71" si="94">IF(VALUE(S3)=R3,"Amount of Tk.","Partial amount of Tk.")&amp;S3&amp;" has been outstanding against "&amp;IF(OR(O3="IM",O3="IC",O3="IN",O3="IP"),"an ","a ")&amp;O3&amp;" bill of "&amp;PROPER(N3)&amp;" for "&amp;T3&amp;" days."</f>
        <v>Amount of Tk.0 has been outstanding against a 0 bill of 0 for 0 days.</v>
      </c>
      <c r="M70" s="108" t="str">
        <f>"Bill No.: "&amp;P3&amp;" Date: "&amp;Q3</f>
        <v>Bill No.: 0 Date: 0</v>
      </c>
      <c r="N70" s="108" t="str">
        <f>"Mr. "&amp;PROPER(M3)&amp;" ("&amp;L3&amp;")"</f>
        <v>Mr. 0 (0)</v>
      </c>
      <c r="Q70" s="148">
        <v>4</v>
      </c>
    </row>
    <row r="71" spans="1:17" ht="14.25" customHeight="1" x14ac:dyDescent="0.2">
      <c r="A71" s="149"/>
      <c r="B71" s="149"/>
      <c r="C71" s="149"/>
      <c r="D71" s="149"/>
      <c r="E71" s="149"/>
      <c r="F71" s="149"/>
      <c r="G71" s="149"/>
      <c r="H71" s="149"/>
      <c r="J71" s="336"/>
      <c r="K71" s="146"/>
      <c r="L71" s="108" t="str">
        <f t="shared" si="94"/>
        <v>Amount of Tk.0 has been outstanding against a 0 bill of 0 for 0 days.</v>
      </c>
      <c r="M71" s="108" t="str">
        <f>"Bill No.: "&amp;P4&amp;" Date: "&amp;Q4</f>
        <v>Bill No.: 0 Date: 0</v>
      </c>
      <c r="N71" s="108" t="str">
        <f>"Mr. "&amp;PROPER(M4)&amp;" ("&amp;L4&amp;")"</f>
        <v>Mr. 0 (Replace here)</v>
      </c>
      <c r="Q71" s="148">
        <v>5</v>
      </c>
    </row>
    <row r="72" spans="1:17" s="114" customFormat="1" ht="14.25" customHeight="1" x14ac:dyDescent="0.2">
      <c r="A72" s="149"/>
      <c r="B72" s="149"/>
      <c r="C72" s="149"/>
      <c r="D72" s="149"/>
      <c r="E72" s="149"/>
      <c r="F72" s="149"/>
      <c r="G72" s="149"/>
      <c r="H72" s="149"/>
      <c r="I72" s="94"/>
      <c r="J72" s="339" t="s">
        <v>67</v>
      </c>
      <c r="K72" s="148">
        <v>1.17</v>
      </c>
      <c r="L72" s="109" t="s">
        <v>84</v>
      </c>
      <c r="M72" s="103"/>
      <c r="N72" s="103"/>
      <c r="Q72" s="148">
        <v>6</v>
      </c>
    </row>
    <row r="73" spans="1:17" s="114" customFormat="1" ht="15" customHeight="1" x14ac:dyDescent="0.2">
      <c r="A73" s="149"/>
      <c r="B73" s="149"/>
      <c r="C73" s="149"/>
      <c r="D73" s="149"/>
      <c r="E73" s="149"/>
      <c r="F73" s="149"/>
      <c r="G73" s="149"/>
      <c r="H73" s="149"/>
      <c r="I73" s="94"/>
      <c r="J73" s="340"/>
      <c r="K73" s="146"/>
      <c r="L73" s="106" t="str">
        <f>"Human Category: Total no. of "&amp;F15&amp;" bills have been outstanding against COD cash party bills for more than 05 days; which represent total amount of Tk."&amp;I16&amp;" (Highest "&amp;MAX(J10:J13)&amp;" days). Examples are as follows-"</f>
        <v>Human Category: Total no. of  bills have been outstanding against COD cash party bills for more than 05 days; which represent total amount of Tk. (Highest 0 days). Examples are as follows-</v>
      </c>
      <c r="M73" s="103" t="str">
        <f>M68</f>
        <v>XXXX Outstanding Report as on 08.05.23</v>
      </c>
      <c r="N73" s="103" t="str">
        <f>N68</f>
        <v xml:space="preserve">XXXX Mr. Md. Omar Faruk (23040),
Section In-charge </v>
      </c>
      <c r="Q73" s="148">
        <v>7</v>
      </c>
    </row>
    <row r="74" spans="1:17" s="114" customFormat="1" ht="14.25" customHeight="1" x14ac:dyDescent="0.2">
      <c r="A74" s="149"/>
      <c r="B74" s="149"/>
      <c r="C74" s="149"/>
      <c r="D74" s="149"/>
      <c r="E74" s="149"/>
      <c r="F74" s="149"/>
      <c r="G74" s="149"/>
      <c r="H74" s="149"/>
      <c r="I74" s="94"/>
      <c r="J74" s="340"/>
      <c r="K74" s="146"/>
      <c r="L74" s="108" t="str">
        <f>IF(VALUE(S10)=R10,"Amount of Tk.","Partial amount of Tk.")&amp;S10&amp;" has been outstanding against "&amp;IF(OR(O10="IM",O10="IC",O10="IN",O10="IP"),"an ","a ")&amp;O10&amp;" bill of "&amp;PROPER(N10)&amp;" for "&amp;T10&amp;" days."</f>
        <v>Amount of Tk.0 has been outstanding against a 0 bill of 0 for 0 days.</v>
      </c>
      <c r="M74" s="108" t="str">
        <f>"Bill No.: "&amp;P10&amp;" Date: "&amp;Q10</f>
        <v>Bill No.: 0 Date: 0</v>
      </c>
      <c r="N74" s="108" t="str">
        <f>"Mr. "&amp;PROPER(M10)&amp;" ("&amp;L10&amp;")"</f>
        <v>Mr. 0 (0)</v>
      </c>
      <c r="Q74" s="148">
        <v>8</v>
      </c>
    </row>
    <row r="75" spans="1:17" s="114" customFormat="1" ht="14.25" customHeight="1" x14ac:dyDescent="0.2">
      <c r="A75" s="149"/>
      <c r="B75" s="149"/>
      <c r="C75" s="149"/>
      <c r="D75" s="149"/>
      <c r="E75" s="149"/>
      <c r="F75" s="149"/>
      <c r="G75" s="149"/>
      <c r="H75" s="149"/>
      <c r="I75" s="94"/>
      <c r="J75" s="340"/>
      <c r="K75" s="146"/>
      <c r="L75" s="108" t="str">
        <f t="shared" ref="L75:L76" si="95">IF(VALUE(S11)=R11,"Amount of Tk.","Partial amount of Tk.")&amp;S11&amp;" has been outstanding against "&amp;IF(OR(O11="IM",O11="IC",O11="IN",O11="IP"),"an ","a ")&amp;O11&amp;" bill of "&amp;PROPER(N11)&amp;" for "&amp;T11&amp;" days."</f>
        <v>Amount of Tk.0 has been outstanding against a 0 bill of 0 for 0 days.</v>
      </c>
      <c r="M75" s="108" t="str">
        <f>"Bill No.: "&amp;P11&amp;" Date: "&amp;Q11</f>
        <v>Bill No.: 0 Date: 0</v>
      </c>
      <c r="N75" s="108" t="str">
        <f>"Mr. "&amp;PROPER(M11)&amp;" ("&amp;L11&amp;")"</f>
        <v>Mr. 0 (0)</v>
      </c>
      <c r="Q75" s="148">
        <v>9</v>
      </c>
    </row>
    <row r="76" spans="1:17" s="114" customFormat="1" ht="14.25" customHeight="1" x14ac:dyDescent="0.2">
      <c r="A76" s="149"/>
      <c r="B76" s="149"/>
      <c r="C76" s="149"/>
      <c r="D76" s="149"/>
      <c r="E76" s="149"/>
      <c r="F76" s="149"/>
      <c r="G76" s="149"/>
      <c r="H76" s="149"/>
      <c r="I76" s="94"/>
      <c r="J76" s="341"/>
      <c r="K76" s="146"/>
      <c r="L76" s="108" t="str">
        <f t="shared" si="95"/>
        <v>Amount of Tk.0 has been outstanding against a 0 bill of 0 for 0 days.</v>
      </c>
      <c r="M76" s="108" t="str">
        <f>"Bill No.: "&amp;P12&amp;" Date: "&amp;Q12</f>
        <v>Bill No.: 0 Date: 0</v>
      </c>
      <c r="N76" s="108" t="str">
        <f>"Mr. "&amp;PROPER(M12)&amp;" ("&amp;L12&amp;")"</f>
        <v>Mr. 0 (0)</v>
      </c>
      <c r="Q76" s="148">
        <v>10</v>
      </c>
    </row>
    <row r="77" spans="1:17" s="114" customFormat="1" ht="15" customHeight="1" x14ac:dyDescent="0.2">
      <c r="A77" s="149"/>
      <c r="B77" s="149"/>
      <c r="C77" s="149"/>
      <c r="D77" s="113"/>
      <c r="E77" s="113"/>
      <c r="F77" s="113"/>
      <c r="G77" s="113"/>
      <c r="H77" s="113"/>
      <c r="I77" s="94"/>
      <c r="J77" s="334" t="s">
        <v>68</v>
      </c>
      <c r="K77" s="146"/>
      <c r="L77" s="106" t="str">
        <f>"Veterinary Category: Total no. of "&amp;F23&amp;" bills have been outstanding against COD cash party bills for more than 05 days; which represent total amount of Tk."&amp;I24&amp;" (Highest "&amp;MAX(J18:J21)&amp;" days). Details are as follows-"</f>
        <v>Veterinary Category: Total no. of  bills have been outstanding against COD cash party bills for more than 05 days; which represent total amount of Tk. (Highest 0 days). Details are as follows-</v>
      </c>
      <c r="M77" s="103" t="str">
        <f>M68</f>
        <v>XXXX Outstanding Report as on 08.05.23</v>
      </c>
      <c r="N77" s="103" t="str">
        <f>N68</f>
        <v xml:space="preserve">XXXX Mr. Md. Omar Faruk (23040),
Section In-charge </v>
      </c>
      <c r="Q77" s="148">
        <v>11</v>
      </c>
    </row>
    <row r="78" spans="1:17" s="114" customFormat="1" ht="14.25" customHeight="1" x14ac:dyDescent="0.2">
      <c r="A78" s="94"/>
      <c r="B78" s="94"/>
      <c r="C78" s="94"/>
      <c r="D78" s="94"/>
      <c r="E78" s="94"/>
      <c r="F78" s="94"/>
      <c r="G78" s="94"/>
      <c r="H78" s="94"/>
      <c r="I78" s="94"/>
      <c r="J78" s="335"/>
      <c r="K78" s="146"/>
      <c r="L78" s="108" t="str">
        <f>IF(VALUE(S18)=R18,"Amount of Tk.","Partial amount of Tk.")&amp;S18&amp;" has been outstanding against "&amp;IF(OR(O18="IM",O18="IC",O18="IN",O18="IP"),"an ","a ")&amp;O18&amp;" bill of "&amp;PROPER(N18)&amp;" for "&amp;T18&amp;" days."</f>
        <v>Amount of Tk.0 has been outstanding against a 0 bill of 0 for 0 days.</v>
      </c>
      <c r="M78" s="108" t="str">
        <f>"Bill No.: "&amp;P18&amp;" Date: "&amp;Q18</f>
        <v>Bill No.: 0 Date: 0</v>
      </c>
      <c r="N78" s="108" t="str">
        <f>"Mr. "&amp;PROPER(M18)&amp;" ("&amp;L18&amp;")"</f>
        <v>Mr. 0 (0)</v>
      </c>
      <c r="Q78" s="148">
        <v>12</v>
      </c>
    </row>
    <row r="79" spans="1:17" s="114" customFormat="1" ht="14.25" customHeight="1" x14ac:dyDescent="0.2">
      <c r="A79" s="94"/>
      <c r="B79" s="94"/>
      <c r="C79" s="94"/>
      <c r="D79" s="94"/>
      <c r="E79" s="94"/>
      <c r="F79" s="94"/>
      <c r="G79" s="94"/>
      <c r="H79" s="94"/>
      <c r="I79" s="94"/>
      <c r="J79" s="335"/>
      <c r="K79" s="146"/>
      <c r="L79" s="108" t="str">
        <f t="shared" ref="L79:L80" si="96">IF(VALUE(S19)=R19,"Amount of Tk.","Partial amount of Tk.")&amp;S19&amp;" has been outstanding against "&amp;IF(OR(O19="IM",O19="IC",O19="IN",O19="IP"),"an ","a ")&amp;O19&amp;" bill of "&amp;PROPER(N19)&amp;" for "&amp;T19&amp;" days."</f>
        <v>Amount of Tk.0 has been outstanding against a 0 bill of 0 for 0 days.</v>
      </c>
      <c r="M79" s="108" t="str">
        <f>"Bill No.: "&amp;P19&amp;" Date: "&amp;Q19</f>
        <v>Bill No.: 0 Date: 0</v>
      </c>
      <c r="N79" s="108" t="str">
        <f>"Mr. "&amp;PROPER(M19)&amp;" ("&amp;L19&amp;")"</f>
        <v>Mr. 0 (0)</v>
      </c>
      <c r="Q79" s="148">
        <v>13</v>
      </c>
    </row>
    <row r="80" spans="1:17" s="114" customFormat="1" ht="14.25" customHeight="1" x14ac:dyDescent="0.2">
      <c r="A80" s="94"/>
      <c r="B80" s="94"/>
      <c r="C80" s="94"/>
      <c r="D80" s="94"/>
      <c r="E80" s="94"/>
      <c r="F80" s="94"/>
      <c r="G80" s="94"/>
      <c r="H80" s="94"/>
      <c r="I80" s="94"/>
      <c r="J80" s="336"/>
      <c r="K80" s="146"/>
      <c r="L80" s="108" t="str">
        <f t="shared" si="96"/>
        <v>Amount of Tk.0 has been outstanding against a 0 bill of 0 for 0 days.</v>
      </c>
      <c r="M80" s="108" t="str">
        <f>"Bill No.: "&amp;P20&amp;" Date: "&amp;Q20</f>
        <v>Bill No.: 0 Date: 0</v>
      </c>
      <c r="N80" s="108" t="str">
        <f>"Mr. "&amp;PROPER(M20)&amp;" ("&amp;L20&amp;")"</f>
        <v>Mr. 0 (0)</v>
      </c>
      <c r="Q80" s="148">
        <v>14</v>
      </c>
    </row>
    <row r="81" spans="1:17" s="114" customFormat="1" ht="15" customHeight="1" x14ac:dyDescent="0.2">
      <c r="A81" s="94"/>
      <c r="B81" s="94"/>
      <c r="C81" s="94"/>
      <c r="D81" s="94"/>
      <c r="E81" s="94"/>
      <c r="F81" s="94"/>
      <c r="G81" s="94"/>
      <c r="H81" s="94"/>
      <c r="I81" s="94"/>
      <c r="J81" s="339" t="s">
        <v>70</v>
      </c>
      <c r="K81" s="148">
        <v>1.18</v>
      </c>
      <c r="L81" s="109" t="s">
        <v>85</v>
      </c>
      <c r="M81" s="103"/>
      <c r="N81" s="103"/>
      <c r="Q81" s="148">
        <v>15</v>
      </c>
    </row>
    <row r="82" spans="1:17" s="114" customFormat="1" ht="15" customHeight="1" x14ac:dyDescent="0.2">
      <c r="A82" s="94"/>
      <c r="B82" s="94"/>
      <c r="C82" s="94"/>
      <c r="D82" s="94"/>
      <c r="E82" s="94"/>
      <c r="F82" s="94"/>
      <c r="G82" s="94"/>
      <c r="H82" s="94"/>
      <c r="I82" s="94"/>
      <c r="J82" s="340"/>
      <c r="K82" s="146"/>
      <c r="L82" s="106" t="str">
        <f>"Human Category: Total no. of "&amp;F31&amp;" bills have been outstanding against institution bills for more than 45 days; which represent total amount of Tk."&amp;I32&amp;" (Highest "&amp;MAX(J26:J29)&amp;" days). Examples are as follows-"</f>
        <v>Human Category: Total no. of  bills have been outstanding against institution bills for more than 45 days; which represent total amount of Tk. (Highest 0 days). Examples are as follows-</v>
      </c>
      <c r="M82" s="103" t="str">
        <f>M68</f>
        <v>XXXX Outstanding Report as on 08.05.23</v>
      </c>
      <c r="N82" s="103" t="str">
        <f>N68</f>
        <v xml:space="preserve">XXXX Mr. Md. Omar Faruk (23040),
Section In-charge </v>
      </c>
      <c r="Q82" s="148">
        <v>16</v>
      </c>
    </row>
    <row r="83" spans="1:17" s="114" customFormat="1" ht="14.25" customHeight="1" x14ac:dyDescent="0.2">
      <c r="A83" s="94"/>
      <c r="B83" s="94"/>
      <c r="C83" s="94"/>
      <c r="D83" s="94"/>
      <c r="E83" s="94"/>
      <c r="F83" s="94"/>
      <c r="G83" s="94"/>
      <c r="H83" s="94"/>
      <c r="I83" s="94"/>
      <c r="J83" s="340"/>
      <c r="K83" s="146"/>
      <c r="L83" s="108" t="str">
        <f>IF(VALUE(S26)=R26,"Amount of Tk.","Partial amount of Tk.")&amp;S26&amp;" has been outstanding against "&amp;IF(OR(O26="IM",O26="IC",O26="IN",O26="IP"),"an ","a ")&amp;O26&amp;" bill of "&amp;PROPER(N26)&amp;" for "&amp;T26&amp;" days."</f>
        <v>Amount of Tk.0 has been outstanding against a 0 bill of 0 for 0 days.</v>
      </c>
      <c r="M83" s="108" t="str">
        <f>"Bill No.: "&amp;P26&amp;" Date: "&amp;Q26</f>
        <v>Bill No.: 0 Date: 0</v>
      </c>
      <c r="N83" s="108" t="str">
        <f>"Mr. "&amp;PROPER(M26)&amp;" ("&amp;L26&amp;")"</f>
        <v>Mr. 0 (0)</v>
      </c>
      <c r="Q83" s="148">
        <v>17</v>
      </c>
    </row>
    <row r="84" spans="1:17" s="114" customFormat="1" ht="14.25" customHeight="1" x14ac:dyDescent="0.2">
      <c r="A84" s="94"/>
      <c r="B84" s="94"/>
      <c r="C84" s="94"/>
      <c r="D84" s="94"/>
      <c r="E84" s="94"/>
      <c r="F84" s="94"/>
      <c r="G84" s="94"/>
      <c r="H84" s="94"/>
      <c r="I84" s="94"/>
      <c r="J84" s="340"/>
      <c r="K84" s="146"/>
      <c r="L84" s="108" t="str">
        <f t="shared" ref="L84:L85" si="97">IF(VALUE(S27)=R27,"Amount of Tk.","Partial amount of Tk.")&amp;S27&amp;" has been outstanding against "&amp;IF(OR(O27="IM",O27="IC",O27="IN",O27="IP"),"an ","a ")&amp;O27&amp;" bill of "&amp;PROPER(N27)&amp;" for "&amp;T27&amp;" days."</f>
        <v>Amount of Tk.0 has been outstanding against a 0 bill of 0 for 0 days.</v>
      </c>
      <c r="M84" s="108" t="str">
        <f>"Bill No.: "&amp;P27&amp;" Date: "&amp;Q27</f>
        <v>Bill No.: 0 Date: 0</v>
      </c>
      <c r="N84" s="108" t="str">
        <f>"Mr. "&amp;PROPER(M27)&amp;" ("&amp;L27&amp;")"</f>
        <v>Mr. 0 (0)</v>
      </c>
      <c r="Q84" s="148">
        <v>18</v>
      </c>
    </row>
    <row r="85" spans="1:17" s="114" customFormat="1" ht="14.25" customHeight="1" x14ac:dyDescent="0.2">
      <c r="A85" s="94"/>
      <c r="B85" s="94"/>
      <c r="C85" s="94"/>
      <c r="D85" s="94"/>
      <c r="E85" s="94"/>
      <c r="F85" s="94"/>
      <c r="G85" s="94"/>
      <c r="H85" s="94"/>
      <c r="I85" s="94"/>
      <c r="J85" s="341"/>
      <c r="K85" s="146"/>
      <c r="L85" s="108" t="str">
        <f t="shared" si="97"/>
        <v>Amount of Tk.0 has been outstanding against a 0 bill of 0 for 0 days.</v>
      </c>
      <c r="M85" s="108" t="str">
        <f>"Bill No.: "&amp;P28&amp;" Date: "&amp;Q28</f>
        <v>Bill No.: 0 Date: 0</v>
      </c>
      <c r="N85" s="108" t="str">
        <f>"Mr. "&amp;PROPER(M28)&amp;" ("&amp;L28&amp;")"</f>
        <v>Mr. 0 (0)</v>
      </c>
      <c r="Q85" s="148">
        <v>19</v>
      </c>
    </row>
    <row r="86" spans="1:17" s="114" customFormat="1" ht="15" customHeight="1" x14ac:dyDescent="0.2">
      <c r="A86" s="94"/>
      <c r="B86" s="94"/>
      <c r="C86" s="94"/>
      <c r="D86" s="94"/>
      <c r="E86" s="94"/>
      <c r="F86" s="94"/>
      <c r="G86" s="94"/>
      <c r="H86" s="94"/>
      <c r="I86" s="94"/>
      <c r="J86" s="345" t="s">
        <v>71</v>
      </c>
      <c r="K86" s="146"/>
      <c r="L86" s="106" t="str">
        <f>"Veterinary Category: Total no. of "&amp;F39&amp;" bills have been outstanding against institution bills for more than 45 days; which represent total amount of Tk."&amp;I40&amp;" (Highest "&amp;MAX(J34:J37)&amp;" days). Examples are as follows-"</f>
        <v>Veterinary Category: Total no. of  bills have been outstanding against institution bills for more than 45 days; which represent total amount of Tk. (Highest 0 days). Examples are as follows-</v>
      </c>
      <c r="M86" s="103" t="str">
        <f>M68</f>
        <v>XXXX Outstanding Report as on 08.05.23</v>
      </c>
      <c r="N86" s="103" t="str">
        <f>N68</f>
        <v xml:space="preserve">XXXX Mr. Md. Omar Faruk (23040),
Section In-charge </v>
      </c>
      <c r="Q86" s="148">
        <v>20</v>
      </c>
    </row>
    <row r="87" spans="1:17" s="114" customFormat="1" ht="15" customHeight="1" x14ac:dyDescent="0.2">
      <c r="A87" s="94"/>
      <c r="B87" s="94"/>
      <c r="C87" s="94"/>
      <c r="D87" s="94"/>
      <c r="E87" s="94"/>
      <c r="F87" s="94"/>
      <c r="G87" s="94"/>
      <c r="H87" s="94"/>
      <c r="I87" s="94"/>
      <c r="J87" s="345"/>
      <c r="K87" s="146"/>
      <c r="L87" s="108" t="str">
        <f>IF(VALUE(S34)=R34,"Amount of Tk.","Partial amount of Tk.")&amp;S34&amp;" has been outstanding against "&amp;IF(OR(O34="IM",O34="IC",O34="IN",O34="IP"),"an ","a ")&amp;O34&amp;" bill of "&amp;PROPER(N34)&amp;" for "&amp;T34&amp;" days."</f>
        <v>Amount of Tk.0 has been outstanding against a 0 bill of 0 for 0 days.</v>
      </c>
      <c r="M87" s="108" t="str">
        <f>"Bill No.: "&amp;P34&amp;" Date: "&amp;Q34</f>
        <v>Bill No.: 0 Date: 0</v>
      </c>
      <c r="N87" s="108" t="str">
        <f>"Mr. "&amp;PROPER(M34)&amp;" ("&amp;L34&amp;")"</f>
        <v>Mr. 0 (0)</v>
      </c>
      <c r="Q87" s="148">
        <v>21</v>
      </c>
    </row>
    <row r="88" spans="1:17" s="114" customFormat="1" ht="14.25" customHeight="1" x14ac:dyDescent="0.2">
      <c r="A88" s="94"/>
      <c r="B88" s="94"/>
      <c r="C88" s="94"/>
      <c r="D88" s="94"/>
      <c r="E88" s="94"/>
      <c r="F88" s="94"/>
      <c r="G88" s="94"/>
      <c r="H88" s="94"/>
      <c r="I88" s="94"/>
      <c r="J88" s="345"/>
      <c r="K88" s="146"/>
      <c r="L88" s="108" t="str">
        <f t="shared" ref="L88:L89" si="98">IF(VALUE(S35)=R35,"Amount of Tk.","Partial amount of Tk.")&amp;S35&amp;" has been outstanding against "&amp;IF(OR(O35="IM",O35="IC",O35="IN",O35="IP"),"an ","a ")&amp;O35&amp;" bill of "&amp;PROPER(N35)&amp;" for "&amp;T35&amp;" days."</f>
        <v>Amount of Tk.0 has been outstanding against a 0 bill of 0 for 0 days.</v>
      </c>
      <c r="M88" s="108" t="str">
        <f>"Bill No.: "&amp;P35&amp;" Date: "&amp;Q35</f>
        <v>Bill No.: 0 Date: 0</v>
      </c>
      <c r="N88" s="108" t="str">
        <f>"Mr. "&amp;PROPER(M35)&amp;" ("&amp;L35&amp;")"</f>
        <v>Mr. 0 (0)</v>
      </c>
      <c r="Q88" s="148">
        <v>22</v>
      </c>
    </row>
    <row r="89" spans="1:17" s="114" customFormat="1" ht="14.25" customHeight="1" x14ac:dyDescent="0.2">
      <c r="A89" s="94"/>
      <c r="B89" s="94"/>
      <c r="C89" s="94"/>
      <c r="D89" s="94"/>
      <c r="E89" s="94"/>
      <c r="F89" s="94"/>
      <c r="G89" s="94"/>
      <c r="H89" s="94"/>
      <c r="I89" s="94"/>
      <c r="J89" s="345"/>
      <c r="K89" s="146"/>
      <c r="L89" s="108" t="str">
        <f t="shared" si="98"/>
        <v>Amount of Tk.0 has been outstanding against a 0 bill of 0 for 0 days.</v>
      </c>
      <c r="M89" s="108" t="str">
        <f>"Bill No.: "&amp;P36&amp;" Date: "&amp;Q36</f>
        <v>Bill No.: 0 Date: 0</v>
      </c>
      <c r="N89" s="108" t="str">
        <f>"Mr. "&amp;PROPER(M36)&amp;" ("&amp;L36&amp;")"</f>
        <v>Mr. 0 (0)</v>
      </c>
      <c r="Q89" s="148">
        <v>23</v>
      </c>
    </row>
    <row r="90" spans="1:17" s="114" customFormat="1" ht="15" customHeight="1" x14ac:dyDescent="0.2">
      <c r="A90" s="94"/>
      <c r="B90" s="94"/>
      <c r="C90" s="94"/>
      <c r="D90" s="94"/>
      <c r="E90" s="94"/>
      <c r="F90" s="94"/>
      <c r="G90" s="94"/>
      <c r="H90" s="94"/>
      <c r="I90" s="94"/>
      <c r="J90" s="339" t="s">
        <v>69</v>
      </c>
      <c r="K90" s="148">
        <v>1.19</v>
      </c>
      <c r="L90" s="109" t="s">
        <v>86</v>
      </c>
      <c r="M90" s="103"/>
      <c r="N90" s="103"/>
      <c r="Q90" s="148">
        <v>24</v>
      </c>
    </row>
    <row r="91" spans="1:17" s="114" customFormat="1" ht="15" customHeight="1" x14ac:dyDescent="0.2">
      <c r="A91" s="94"/>
      <c r="B91" s="94"/>
      <c r="C91" s="94"/>
      <c r="D91" s="94"/>
      <c r="E91" s="94"/>
      <c r="F91" s="94"/>
      <c r="G91" s="94"/>
      <c r="H91" s="94"/>
      <c r="I91" s="94"/>
      <c r="J91" s="340"/>
      <c r="K91" s="146"/>
      <c r="L91" s="106" t="str">
        <f>"Veterinary Category: Total no. of "&amp;F47&amp;" bills have been outstanding against RS bills for more than 31 days; which represent total amount of Tk."&amp;I48&amp;" (Highest "&amp;MAX(J42:J45)&amp;" days). Details are-"</f>
        <v>Veterinary Category: Total no. of  bills have been outstanding against RS bills for more than 31 days; which represent total amount of Tk. (Highest 0 days). Details are-</v>
      </c>
      <c r="M91" s="103" t="str">
        <f>M68</f>
        <v>XXXX Outstanding Report as on 08.05.23</v>
      </c>
      <c r="N91" s="103" t="str">
        <f>N68</f>
        <v xml:space="preserve">XXXX Mr. Md. Omar Faruk (23040),
Section In-charge </v>
      </c>
      <c r="Q91" s="148">
        <v>25</v>
      </c>
    </row>
    <row r="92" spans="1:17" s="114" customFormat="1" ht="15" customHeight="1" x14ac:dyDescent="0.2">
      <c r="A92" s="94"/>
      <c r="B92" s="94"/>
      <c r="C92" s="94"/>
      <c r="D92" s="94"/>
      <c r="E92" s="94"/>
      <c r="F92" s="94"/>
      <c r="G92" s="94"/>
      <c r="H92" s="94"/>
      <c r="I92" s="94"/>
      <c r="J92" s="340"/>
      <c r="K92" s="146"/>
      <c r="L92" s="108" t="str">
        <f>IF(VALUE(S42)=R42,"Amount of Tk.","Partial amount of Tk.")&amp;S42&amp;" has been outstanding against "&amp;IF(OR(O42="IM",O42="IC",O42="IN",O42="IP"),"an ","a ")&amp;O42&amp;" bill of "&amp;PROPER(N42)&amp;" for "&amp;T42&amp;" days."</f>
        <v>Amount of Tk.0 has been outstanding against a 0 bill of 0 for 0 days.</v>
      </c>
      <c r="M92" s="108" t="str">
        <f>"Bill No.: "&amp;P42&amp;" Date: "&amp;Q42</f>
        <v>Bill No.: 0 Date: 0</v>
      </c>
      <c r="N92" s="108" t="str">
        <f>"Mr. "&amp;PROPER(M42)&amp;" ("&amp;L42&amp;")"</f>
        <v>Mr. 0 (0)</v>
      </c>
      <c r="Q92" s="148">
        <v>26</v>
      </c>
    </row>
    <row r="93" spans="1:17" s="114" customFormat="1" x14ac:dyDescent="0.2">
      <c r="A93" s="94"/>
      <c r="B93" s="94"/>
      <c r="C93" s="94"/>
      <c r="D93" s="94"/>
      <c r="E93" s="94"/>
      <c r="F93" s="94"/>
      <c r="G93" s="94"/>
      <c r="H93" s="94"/>
      <c r="I93" s="94"/>
      <c r="J93" s="340"/>
      <c r="K93" s="146"/>
      <c r="L93" s="108" t="str">
        <f t="shared" ref="L93:L94" si="99">IF(VALUE(S43)=R43,"Amount of Tk.","Partial amount of Tk.")&amp;S43&amp;" has been outstanding against "&amp;IF(OR(O43="IM",O43="IC",O43="IN",O43="IP"),"an ","a ")&amp;O43&amp;" bill of "&amp;PROPER(N43)&amp;" for "&amp;T43&amp;" days."</f>
        <v>Amount of Tk.0 has been outstanding against a 0 bill of 0 for 0 days.</v>
      </c>
      <c r="M93" s="108" t="str">
        <f>"Bill No.: "&amp;P43&amp;" Date: "&amp;Q43</f>
        <v>Bill No.: 0 Date: 0</v>
      </c>
      <c r="N93" s="108" t="str">
        <f>"Mr. "&amp;PROPER(M43)&amp;" ("&amp;L43&amp;")"</f>
        <v>Mr. 0 (0)</v>
      </c>
      <c r="Q93" s="148">
        <v>27</v>
      </c>
    </row>
    <row r="94" spans="1:17" s="114" customFormat="1" x14ac:dyDescent="0.2">
      <c r="A94" s="94"/>
      <c r="B94" s="94"/>
      <c r="C94" s="94"/>
      <c r="D94" s="94"/>
      <c r="E94" s="94"/>
      <c r="F94" s="94"/>
      <c r="G94" s="94"/>
      <c r="H94" s="94"/>
      <c r="I94" s="94"/>
      <c r="J94" s="341"/>
      <c r="K94" s="146"/>
      <c r="L94" s="108" t="str">
        <f t="shared" si="99"/>
        <v>Amount of Tk.0 has been outstanding against a 0 bill of 0 for 0 days.</v>
      </c>
      <c r="M94" s="108" t="str">
        <f>"Bill No.: "&amp;P44&amp;" Date: "&amp;Q44</f>
        <v>Bill No.: 0 Date: 0</v>
      </c>
      <c r="N94" s="108" t="str">
        <f>"Mr. "&amp;PROPER(M44)&amp;" ("&amp;L44&amp;")"</f>
        <v>Mr. 0 (0)</v>
      </c>
      <c r="Q94" s="148">
        <v>28</v>
      </c>
    </row>
    <row r="95" spans="1:17" x14ac:dyDescent="0.2">
      <c r="J95" s="339" t="s">
        <v>98</v>
      </c>
      <c r="K95" s="148">
        <v>1.2</v>
      </c>
      <c r="L95" s="109" t="s">
        <v>97</v>
      </c>
      <c r="M95" s="103"/>
      <c r="N95" s="103"/>
      <c r="Q95" s="148">
        <v>29</v>
      </c>
    </row>
    <row r="96" spans="1:17" x14ac:dyDescent="0.2">
      <c r="J96" s="340"/>
      <c r="K96" s="146"/>
      <c r="L96" s="106" t="str">
        <f>"Human Category: Total no. of "&amp;F55&amp;" bills have been outstanding against WS bills for more than 05 days; which represent total amount of Tk."&amp;I56&amp;" (Highest "&amp;MAX(J50:J53)&amp;" days). Examples are as follows-"</f>
        <v>Human Category: Total no. of  bills have been outstanding against WS bills for more than 05 days; which represent total amount of Tk. (Highest 0 days). Examples are as follows-</v>
      </c>
      <c r="M96" s="103" t="str">
        <f>M68</f>
        <v>XXXX Outstanding Report as on 08.05.23</v>
      </c>
      <c r="N96" s="103" t="str">
        <f>N68</f>
        <v xml:space="preserve">XXXX Mr. Md. Omar Faruk (23040),
Section In-charge </v>
      </c>
      <c r="Q96" s="148">
        <v>30</v>
      </c>
    </row>
    <row r="97" spans="10:17" x14ac:dyDescent="0.2">
      <c r="J97" s="340"/>
      <c r="K97" s="146"/>
      <c r="L97" s="108" t="str">
        <f>IF(VALUE(S50)=R50,"Amount of Tk.","Partial amount of Tk.")&amp;S50&amp;" has been outstanding against "&amp;"a "&amp;O50&amp;" bill of "&amp;PROPER(N50)&amp;" for "&amp;T50&amp;" days."</f>
        <v>Amount of Tk.0 has been outstanding against a 0 bill of 0 for 0 days.</v>
      </c>
      <c r="M97" s="108" t="str">
        <f>"Bill No.: "&amp;P50&amp;" Date: "&amp;Q50</f>
        <v>Bill No.: 0 Date: 0</v>
      </c>
      <c r="N97" s="108" t="str">
        <f>"Mr. "&amp;PROPER(M50)&amp;" ("&amp;L50&amp;")"</f>
        <v>Mr. 0 (0)</v>
      </c>
      <c r="Q97" s="148">
        <v>31</v>
      </c>
    </row>
    <row r="98" spans="10:17" x14ac:dyDescent="0.2">
      <c r="J98" s="340"/>
      <c r="K98" s="146"/>
      <c r="L98" s="108" t="str">
        <f t="shared" ref="L98:L99" si="100">IF(VALUE(S51)=R51,"Amount of Tk.","Partial amount of Tk.")&amp;S51&amp;" has been outstanding against "&amp;"a "&amp;O51&amp;" bill of "&amp;PROPER(N51)&amp;" for "&amp;T51&amp;" days."</f>
        <v>Amount of Tk.0 has been outstanding against a 0 bill of 0 for 0 days.</v>
      </c>
      <c r="M98" s="108" t="str">
        <f t="shared" ref="M98:M99" si="101">"Bill No.: "&amp;P51&amp;" Date: "&amp;Q51</f>
        <v>Bill No.: 0 Date: 0</v>
      </c>
      <c r="N98" s="108" t="str">
        <f t="shared" ref="N98:N99" si="102">"Mr. "&amp;PROPER(M51)&amp;" ("&amp;L51&amp;")"</f>
        <v>Mr. 0 (0)</v>
      </c>
      <c r="Q98" s="148">
        <v>32</v>
      </c>
    </row>
    <row r="99" spans="10:17" x14ac:dyDescent="0.2">
      <c r="J99" s="341"/>
      <c r="K99" s="146"/>
      <c r="L99" s="108" t="str">
        <f t="shared" si="100"/>
        <v>Amount of Tk.0 has been outstanding against a 0 bill of 0 for 0 days.</v>
      </c>
      <c r="M99" s="108" t="str">
        <f t="shared" si="101"/>
        <v>Bill No.: 0 Date: 0</v>
      </c>
      <c r="N99" s="108" t="str">
        <f t="shared" si="102"/>
        <v>Mr. 0 (0)</v>
      </c>
      <c r="Q99" s="148">
        <v>33</v>
      </c>
    </row>
    <row r="100" spans="10:17" x14ac:dyDescent="0.2">
      <c r="J100" s="342" t="s">
        <v>96</v>
      </c>
      <c r="K100" s="146"/>
      <c r="L100" s="106" t="str">
        <f>"Veterinary Category: Total no. of "&amp;F63&amp;" bills have been outstanding against WS bills for more than 05 days; which represent total amount of Tk."&amp;I64&amp;" (Highest "&amp;MAX(J58:J61)&amp;" days). Details are as follows-"</f>
        <v>Veterinary Category: Total no. of  bills have been outstanding against WS bills for more than 05 days; which represent total amount of Tk. (Highest 0 days). Details are as follows-</v>
      </c>
      <c r="M100" s="103" t="str">
        <f>M68</f>
        <v>XXXX Outstanding Report as on 08.05.23</v>
      </c>
      <c r="N100" s="103" t="str">
        <f>N68</f>
        <v xml:space="preserve">XXXX Mr. Md. Omar Faruk (23040),
Section In-charge </v>
      </c>
      <c r="Q100" s="148">
        <v>34</v>
      </c>
    </row>
    <row r="101" spans="10:17" x14ac:dyDescent="0.2">
      <c r="J101" s="343"/>
      <c r="K101" s="146"/>
      <c r="L101" s="108" t="str">
        <f>IF(VALUE(S58)=R58,"Amount of Tk.","Partial amount of Tk.")&amp;S58&amp;" has been outstanding against "&amp;"a "&amp;O58&amp;" bill of "&amp;PROPER(N58)&amp;" for "&amp;T58&amp;" days."</f>
        <v>Amount of Tk.0 has been outstanding against a 0 bill of 0 for 0 days.</v>
      </c>
      <c r="M101" s="108" t="str">
        <f>"Bill No.: "&amp;P58&amp;" Date: "&amp;Q58</f>
        <v>Bill No.: 0 Date: 0</v>
      </c>
      <c r="N101" s="108" t="str">
        <f>"Mr. "&amp;PROPER(M58)&amp;" ("&amp;L58&amp;")"</f>
        <v>Mr. 0 (0)</v>
      </c>
      <c r="Q101" s="148">
        <v>35</v>
      </c>
    </row>
    <row r="102" spans="10:17" x14ac:dyDescent="0.2">
      <c r="J102" s="343"/>
      <c r="K102" s="146"/>
      <c r="L102" s="108" t="str">
        <f t="shared" ref="L102:L103" si="103">IF(VALUE(S59)=R59,"Amount of Tk.","Partial amount of Tk.")&amp;S59&amp;" has been outstanding against "&amp;"a "&amp;O59&amp;" bill of "&amp;PROPER(N59)&amp;" for "&amp;T59&amp;" days."</f>
        <v>Amount of Tk.0 has been outstanding against a 0 bill of 0 for 0 days.</v>
      </c>
      <c r="M102" s="108" t="str">
        <f t="shared" ref="M102:M103" si="104">"Bill No.: "&amp;P59&amp;" Date: "&amp;Q59</f>
        <v>Bill No.: 0 Date: 0</v>
      </c>
      <c r="N102" s="108" t="str">
        <f t="shared" ref="N102" si="105">"Mr. "&amp;PROPER(M59)&amp;" ("&amp;L59&amp;")"</f>
        <v>Mr. 0 (0)</v>
      </c>
      <c r="Q102" s="148">
        <v>36</v>
      </c>
    </row>
    <row r="103" spans="10:17" x14ac:dyDescent="0.2">
      <c r="J103" s="344"/>
      <c r="K103" s="146"/>
      <c r="L103" s="108" t="str">
        <f t="shared" si="103"/>
        <v>Amount of Tk.0 has been outstanding against a 0 bill of 0 for 0 days.</v>
      </c>
      <c r="M103" s="108" t="str">
        <f t="shared" si="104"/>
        <v>Bill No.: 0 Date: 0</v>
      </c>
      <c r="N103" s="108" t="str">
        <f>"Mr. "&amp;PROPER(M60)&amp;" ("&amp;L60&amp;")"</f>
        <v>Mr. 0 (0)</v>
      </c>
      <c r="Q103" s="148">
        <v>37</v>
      </c>
    </row>
  </sheetData>
  <sheetProtection algorithmName="SHA-512" hashValue="z4SxFR1Dp6DQDqGIHmBS+zJnfSskZsqpQmn9F1edmlnmJCZQz2MZ6UfjKzLMYKeADBxBbEsuS85rjTjYTfnYgg==" saltValue="RPy8jucrye+4hAOEqHU/nA==" spinCount="100000" sheet="1" objects="1" scenarios="1"/>
  <mergeCells count="16">
    <mergeCell ref="A49:A56"/>
    <mergeCell ref="A57:A64"/>
    <mergeCell ref="J95:J99"/>
    <mergeCell ref="J100:J103"/>
    <mergeCell ref="A41:A48"/>
    <mergeCell ref="J90:J94"/>
    <mergeCell ref="J67:J71"/>
    <mergeCell ref="J77:J80"/>
    <mergeCell ref="J86:J89"/>
    <mergeCell ref="J72:J76"/>
    <mergeCell ref="J81:J85"/>
    <mergeCell ref="A1:A8"/>
    <mergeCell ref="A9:A16"/>
    <mergeCell ref="A17:A24"/>
    <mergeCell ref="A25:A32"/>
    <mergeCell ref="A33:A40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B32C-B6C3-4EA2-A315-93F324DC1E74}">
  <dimension ref="A1:N15"/>
  <sheetViews>
    <sheetView zoomScale="120" zoomScaleNormal="120" workbookViewId="0">
      <selection activeCell="B15" sqref="B15"/>
    </sheetView>
  </sheetViews>
  <sheetFormatPr defaultRowHeight="12.75" x14ac:dyDescent="0.25"/>
  <cols>
    <col min="1" max="1" width="7" style="155" bestFit="1" customWidth="1"/>
    <col min="2" max="2" width="24.85546875" style="155" customWidth="1"/>
    <col min="3" max="3" width="11.5703125" style="162" customWidth="1"/>
    <col min="4" max="4" width="11.7109375" style="155" customWidth="1"/>
    <col min="5" max="5" width="10.7109375" style="155" bestFit="1" customWidth="1"/>
    <col min="6" max="6" width="10.42578125" style="155" bestFit="1" customWidth="1"/>
    <col min="7" max="7" width="8.140625" style="155" bestFit="1" customWidth="1"/>
    <col min="8" max="9" width="10.85546875" style="155" bestFit="1" customWidth="1"/>
    <col min="10" max="10" width="9.42578125" style="155" bestFit="1" customWidth="1"/>
    <col min="11" max="11" width="12" style="155" bestFit="1" customWidth="1"/>
    <col min="12" max="12" width="10.42578125" style="155" bestFit="1" customWidth="1"/>
    <col min="13" max="13" width="5.7109375" style="155" bestFit="1" customWidth="1"/>
    <col min="14" max="16384" width="9.140625" style="155"/>
  </cols>
  <sheetData>
    <row r="1" spans="1:14" x14ac:dyDescent="0.25">
      <c r="A1" s="346" t="s">
        <v>115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</row>
    <row r="2" spans="1:14" x14ac:dyDescent="0.25">
      <c r="A2" s="219" t="s">
        <v>57</v>
      </c>
      <c r="B2" s="153" t="s">
        <v>99</v>
      </c>
      <c r="C2" s="152" t="s">
        <v>74</v>
      </c>
      <c r="D2" s="154" t="s">
        <v>60</v>
      </c>
      <c r="E2" s="152" t="s">
        <v>61</v>
      </c>
      <c r="F2" s="152" t="s">
        <v>62</v>
      </c>
      <c r="G2" s="152" t="s">
        <v>75</v>
      </c>
      <c r="H2" s="152" t="s">
        <v>76</v>
      </c>
      <c r="I2" s="152" t="s">
        <v>77</v>
      </c>
      <c r="J2" s="152" t="s">
        <v>78</v>
      </c>
      <c r="K2" s="152" t="s">
        <v>79</v>
      </c>
      <c r="L2" s="219" t="s">
        <v>80</v>
      </c>
      <c r="M2" s="152" t="s">
        <v>81</v>
      </c>
      <c r="N2" s="152" t="s">
        <v>65</v>
      </c>
    </row>
    <row r="3" spans="1:14" ht="18" customHeight="1" x14ac:dyDescent="0.25">
      <c r="A3" s="217" t="s">
        <v>118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</row>
    <row r="4" spans="1:14" ht="18" customHeight="1" x14ac:dyDescent="0.25">
      <c r="A4" s="218"/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</row>
    <row r="5" spans="1:14" ht="18" customHeight="1" x14ac:dyDescent="0.25">
      <c r="A5" s="218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</row>
    <row r="6" spans="1:14" ht="15" x14ac:dyDescent="0.25">
      <c r="A6" s="156"/>
      <c r="B6" s="156"/>
      <c r="C6" s="156"/>
      <c r="D6" s="156"/>
      <c r="E6" s="156"/>
      <c r="F6" s="157"/>
      <c r="G6" s="156"/>
      <c r="H6" s="158"/>
      <c r="I6" s="158"/>
      <c r="J6" s="156"/>
      <c r="K6" s="157"/>
      <c r="L6" s="157"/>
      <c r="M6" s="156"/>
    </row>
    <row r="9" spans="1:14" s="161" customFormat="1" ht="27" customHeight="1" x14ac:dyDescent="0.25">
      <c r="A9" s="159" t="s">
        <v>0</v>
      </c>
      <c r="B9" s="106" t="str">
        <f>"We have reviewed cheque receiving statement and observed that few cases cheques have been received in delayed against institution bills (Highest "&amp;M5&amp;" Days). Few examples are stated below-"</f>
        <v>We have reviewed cheque receiving statement and observed that few cases cheques have been received in delayed against institution bills (Highest  Days). Few examples are stated below-</v>
      </c>
      <c r="C9" s="160" t="s">
        <v>82</v>
      </c>
      <c r="D9" s="163" t="str">
        <f>OsReport!N68</f>
        <v xml:space="preserve">XXXX Mr. Md. Omar Faruk (23040),
Section In-charge </v>
      </c>
    </row>
    <row r="10" spans="1:14" s="161" customFormat="1" x14ac:dyDescent="0.25">
      <c r="A10" s="162">
        <v>1</v>
      </c>
      <c r="B10" s="108" t="str">
        <f>"A cheque amount of Tk."&amp;L5&amp;" has been received from "&amp;PROPER(C5)&amp;" against institution bill after "&amp;N5&amp;" days (cheque receive date-"&amp;I5&amp;" and cheque date- "&amp;J5&amp;")."</f>
        <v>A cheque amount of Tk. has been received from  against institution bill after  days (cheque receive date- and cheque date- ).</v>
      </c>
      <c r="C10" s="108" t="str">
        <f>"Bill No.: "&amp;E5&amp;" Date: "&amp;F5</f>
        <v xml:space="preserve">Bill No.:  Date: </v>
      </c>
      <c r="D10" s="115" t="str">
        <f>"Mr. "&amp;PROPER(B5)&amp;" ("&amp;A5&amp;")"</f>
        <v>Mr.  ()</v>
      </c>
    </row>
    <row r="11" spans="1:14" s="161" customFormat="1" x14ac:dyDescent="0.25">
      <c r="A11" s="162">
        <v>2</v>
      </c>
      <c r="B11" s="108" t="str">
        <f>"A cheque amount of Tk."&amp;L4&amp;" has been received from "&amp;PROPER(C4)&amp;" against institution bill after "&amp;N4&amp;" days (cheque receive date-"&amp;I4&amp;" and cheque date- "&amp;J4&amp;")."</f>
        <v>A cheque amount of Tk. has been received from  against institution bill after  days (cheque receive date- and cheque date- ).</v>
      </c>
      <c r="C11" s="108" t="str">
        <f>"Bill No.: "&amp;E4&amp;" Date: "&amp;F4</f>
        <v xml:space="preserve">Bill No.:  Date: </v>
      </c>
      <c r="D11" s="115" t="str">
        <f>"Mr. "&amp;PROPER(B4)&amp;" ("&amp;A4&amp;")"</f>
        <v>Mr.  ()</v>
      </c>
    </row>
    <row r="12" spans="1:14" s="161" customFormat="1" x14ac:dyDescent="0.25">
      <c r="A12" s="162">
        <v>3</v>
      </c>
      <c r="B12" s="108" t="str">
        <f>"A cheque amount of Tk."&amp;L3&amp;" has been received from "&amp;PROPER(C3)&amp;" against institution bill after "&amp;N3&amp;" days (cheque receive date-"&amp;I3&amp;" and cheque date- "&amp;J3&amp;")."</f>
        <v>A cheque amount of Tk. has been received from  against institution bill after  days (cheque receive date- and cheque date- ).</v>
      </c>
      <c r="C12" s="108" t="str">
        <f>"Bill No.: "&amp;E3&amp;" Date: "&amp;F3</f>
        <v xml:space="preserve">Bill No.:  Date: </v>
      </c>
      <c r="D12" s="115" t="str">
        <f>"Mr. "&amp;PROPER(B3)&amp;" ("&amp;A3&amp;")"</f>
        <v>Mr.  (Replace here)</v>
      </c>
    </row>
    <row r="13" spans="1:14" s="161" customFormat="1" x14ac:dyDescent="0.25"/>
    <row r="15" spans="1:14" x14ac:dyDescent="0.25">
      <c r="C15" s="155"/>
    </row>
  </sheetData>
  <sheetProtection algorithmName="SHA-512" hashValue="kVv+CL3aSgZnAI9vK48CzQW4Z130LAX5b03uJ+kBRgh+CjR0VDoAkbEp17CgD7P+NC8IeLGP/YLzsuEISZlJPg==" saltValue="PK5/Od7YwtYiRUKz6XGRow==" spinCount="100000" sheet="1" objects="1" scenarios="1"/>
  <mergeCells count="1">
    <mergeCell ref="A1:N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2D7E0-146F-4542-A31E-1C18D3F8F5C1}">
  <dimension ref="A1:N41"/>
  <sheetViews>
    <sheetView topLeftCell="A22" zoomScale="110" zoomScaleNormal="110" workbookViewId="0">
      <selection activeCell="C4" sqref="C4"/>
    </sheetView>
  </sheetViews>
  <sheetFormatPr defaultRowHeight="14.25" x14ac:dyDescent="0.2"/>
  <cols>
    <col min="1" max="1" width="6.28515625" style="121" customWidth="1"/>
    <col min="2" max="2" width="9.28515625" style="207" bestFit="1" customWidth="1"/>
    <col min="3" max="3" width="9.140625" style="139"/>
    <col min="4" max="4" width="9.28515625" style="121" bestFit="1" customWidth="1"/>
    <col min="5" max="5" width="9.140625" style="121"/>
    <col min="6" max="6" width="10.42578125" style="121" customWidth="1"/>
    <col min="7" max="7" width="10.140625" style="121" bestFit="1" customWidth="1"/>
    <col min="8" max="8" width="12.140625" style="121" customWidth="1"/>
    <col min="9" max="10" width="10.140625" style="121" bestFit="1" customWidth="1"/>
    <col min="11" max="11" width="11" style="121" customWidth="1"/>
    <col min="12" max="12" width="16.140625" style="121" bestFit="1" customWidth="1"/>
    <col min="13" max="14" width="9.28515625" style="121" bestFit="1" customWidth="1"/>
    <col min="15" max="15" width="4.42578125" style="121" customWidth="1"/>
    <col min="16" max="16384" width="9.140625" style="121"/>
  </cols>
  <sheetData>
    <row r="1" spans="1:14" ht="15" customHeight="1" x14ac:dyDescent="0.2">
      <c r="A1" s="347" t="s">
        <v>111</v>
      </c>
      <c r="B1" s="201" t="s">
        <v>57</v>
      </c>
      <c r="C1" s="119" t="s">
        <v>74</v>
      </c>
      <c r="D1" s="118" t="s">
        <v>56</v>
      </c>
      <c r="E1" s="118" t="s">
        <v>60</v>
      </c>
      <c r="F1" s="118" t="s">
        <v>61</v>
      </c>
      <c r="G1" s="118" t="s">
        <v>62</v>
      </c>
      <c r="H1" s="118" t="s">
        <v>104</v>
      </c>
      <c r="I1" s="118" t="s">
        <v>105</v>
      </c>
      <c r="J1" s="118" t="s">
        <v>106</v>
      </c>
      <c r="K1" s="118" t="s">
        <v>107</v>
      </c>
      <c r="L1" s="118" t="s">
        <v>108</v>
      </c>
      <c r="M1" s="118" t="s">
        <v>109</v>
      </c>
      <c r="N1" s="120" t="s">
        <v>65</v>
      </c>
    </row>
    <row r="2" spans="1:14" ht="15" customHeight="1" x14ac:dyDescent="0.2">
      <c r="A2" s="348"/>
      <c r="B2" s="192" t="s">
        <v>206</v>
      </c>
      <c r="C2" s="123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</row>
    <row r="3" spans="1:14" ht="12.75" customHeight="1" x14ac:dyDescent="0.2">
      <c r="A3" s="348"/>
      <c r="B3" s="202"/>
      <c r="C3" s="125"/>
      <c r="D3" s="124"/>
      <c r="E3" s="124"/>
      <c r="F3" s="124"/>
      <c r="G3" s="126"/>
      <c r="H3" s="124"/>
      <c r="I3" s="124"/>
      <c r="J3" s="124"/>
      <c r="K3" s="126"/>
      <c r="L3" s="127"/>
      <c r="M3" s="124"/>
      <c r="N3" s="128"/>
    </row>
    <row r="4" spans="1:14" ht="12.75" customHeight="1" x14ac:dyDescent="0.2">
      <c r="A4" s="348"/>
      <c r="B4" s="202"/>
      <c r="C4" s="125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8"/>
    </row>
    <row r="5" spans="1:14" ht="12.75" customHeight="1" x14ac:dyDescent="0.2">
      <c r="A5" s="348"/>
      <c r="B5" s="202"/>
      <c r="C5" s="125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8"/>
    </row>
    <row r="6" spans="1:14" ht="12.75" customHeight="1" x14ac:dyDescent="0.2">
      <c r="A6" s="348"/>
      <c r="B6" s="202"/>
      <c r="C6" s="125"/>
      <c r="D6" s="124"/>
      <c r="E6" s="124"/>
      <c r="F6" s="124"/>
      <c r="G6" s="124"/>
      <c r="H6" s="124"/>
      <c r="I6" s="124"/>
      <c r="J6" s="124"/>
      <c r="K6" s="124"/>
      <c r="L6" s="127"/>
      <c r="M6" s="124"/>
      <c r="N6" s="128"/>
    </row>
    <row r="7" spans="1:14" ht="12.75" customHeight="1" x14ac:dyDescent="0.2">
      <c r="A7" s="349" t="s">
        <v>113</v>
      </c>
      <c r="B7" s="203"/>
      <c r="C7" s="130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31"/>
    </row>
    <row r="8" spans="1:14" ht="12.75" customHeight="1" x14ac:dyDescent="0.2">
      <c r="A8" s="349"/>
      <c r="B8" s="204"/>
      <c r="C8" s="123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</row>
    <row r="9" spans="1:14" ht="12.75" customHeight="1" x14ac:dyDescent="0.2">
      <c r="A9" s="349"/>
      <c r="B9" s="202"/>
      <c r="C9" s="125"/>
      <c r="D9" s="124"/>
      <c r="E9" s="124"/>
      <c r="F9" s="124"/>
      <c r="G9" s="126"/>
      <c r="H9" s="124"/>
      <c r="I9" s="124"/>
      <c r="J9" s="124"/>
      <c r="K9" s="126"/>
      <c r="L9" s="127"/>
      <c r="M9" s="124"/>
      <c r="N9" s="128"/>
    </row>
    <row r="10" spans="1:14" ht="12.75" customHeight="1" x14ac:dyDescent="0.2">
      <c r="A10" s="349"/>
      <c r="B10" s="202"/>
      <c r="C10" s="125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8"/>
    </row>
    <row r="11" spans="1:14" ht="12.75" customHeight="1" x14ac:dyDescent="0.2">
      <c r="A11" s="349"/>
      <c r="B11" s="202"/>
      <c r="C11" s="125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8"/>
    </row>
    <row r="12" spans="1:14" ht="12.75" customHeight="1" thickBot="1" x14ac:dyDescent="0.25">
      <c r="A12" s="350"/>
      <c r="B12" s="205"/>
      <c r="C12" s="133"/>
      <c r="D12" s="132"/>
      <c r="E12" s="132"/>
      <c r="F12" s="132"/>
      <c r="G12" s="132"/>
      <c r="H12" s="132"/>
      <c r="I12" s="132"/>
      <c r="J12" s="132"/>
      <c r="K12" s="132"/>
      <c r="L12" s="134"/>
      <c r="M12" s="132"/>
      <c r="N12" s="135"/>
    </row>
    <row r="13" spans="1:14" ht="12.75" customHeight="1" x14ac:dyDescent="0.2">
      <c r="A13" s="351" t="s">
        <v>114</v>
      </c>
      <c r="B13" s="206"/>
      <c r="C13" s="137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</row>
    <row r="14" spans="1:14" ht="12.75" customHeight="1" x14ac:dyDescent="0.2">
      <c r="A14" s="351"/>
      <c r="B14" s="204"/>
      <c r="C14" s="123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</row>
    <row r="15" spans="1:14" ht="12.75" customHeight="1" x14ac:dyDescent="0.2">
      <c r="A15" s="351"/>
      <c r="G15" s="140"/>
      <c r="K15" s="140"/>
      <c r="L15" s="141"/>
    </row>
    <row r="16" spans="1:14" ht="12.75" customHeight="1" x14ac:dyDescent="0.2">
      <c r="A16" s="351"/>
    </row>
    <row r="17" spans="1:14" ht="12.75" customHeight="1" x14ac:dyDescent="0.2">
      <c r="A17" s="351"/>
    </row>
    <row r="18" spans="1:14" ht="12.75" customHeight="1" x14ac:dyDescent="0.2">
      <c r="A18" s="351"/>
      <c r="L18" s="141"/>
    </row>
    <row r="19" spans="1:14" ht="12.75" customHeight="1" x14ac:dyDescent="0.2">
      <c r="A19" s="352" t="s">
        <v>71</v>
      </c>
      <c r="B19" s="208"/>
      <c r="C19" s="143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</row>
    <row r="20" spans="1:14" ht="12.75" customHeight="1" x14ac:dyDescent="0.2">
      <c r="A20" s="352"/>
      <c r="B20" s="204"/>
      <c r="C20" s="123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</row>
    <row r="21" spans="1:14" s="139" customFormat="1" ht="12.75" customHeight="1" x14ac:dyDescent="0.2">
      <c r="A21" s="352"/>
      <c r="B21" s="207"/>
      <c r="D21" s="121"/>
      <c r="E21" s="121"/>
      <c r="F21" s="121"/>
      <c r="G21" s="140"/>
      <c r="H21" s="121"/>
      <c r="I21" s="121"/>
      <c r="J21" s="121"/>
      <c r="K21" s="140"/>
      <c r="L21" s="141"/>
      <c r="M21" s="121"/>
      <c r="N21" s="121"/>
    </row>
    <row r="22" spans="1:14" s="139" customFormat="1" ht="12.75" customHeight="1" x14ac:dyDescent="0.2">
      <c r="A22" s="352"/>
      <c r="B22" s="207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</row>
    <row r="23" spans="1:14" s="139" customFormat="1" ht="12.75" customHeight="1" x14ac:dyDescent="0.2">
      <c r="A23" s="352"/>
      <c r="B23" s="207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</row>
    <row r="24" spans="1:14" s="139" customFormat="1" ht="12.75" customHeight="1" x14ac:dyDescent="0.2">
      <c r="A24" s="352"/>
      <c r="B24" s="207"/>
      <c r="D24" s="121"/>
      <c r="E24" s="121"/>
      <c r="F24" s="121"/>
      <c r="G24" s="121"/>
      <c r="H24" s="121"/>
      <c r="I24" s="121"/>
      <c r="J24" s="121"/>
      <c r="K24" s="121"/>
      <c r="L24" s="141"/>
      <c r="M24" s="121"/>
      <c r="N24" s="121"/>
    </row>
    <row r="25" spans="1:14" ht="12.75" customHeight="1" x14ac:dyDescent="0.2">
      <c r="A25" s="351" t="s">
        <v>2</v>
      </c>
      <c r="B25" s="206"/>
      <c r="C25" s="137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</row>
    <row r="26" spans="1:14" ht="12.75" customHeight="1" x14ac:dyDescent="0.2">
      <c r="A26" s="351"/>
      <c r="B26" s="204"/>
      <c r="C26" s="123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</row>
    <row r="27" spans="1:14" s="139" customFormat="1" ht="12.75" customHeight="1" x14ac:dyDescent="0.2">
      <c r="A27" s="351"/>
      <c r="B27" s="207"/>
      <c r="D27" s="121"/>
      <c r="E27" s="121"/>
      <c r="F27" s="121"/>
      <c r="G27" s="140"/>
      <c r="H27" s="121"/>
      <c r="I27" s="121"/>
      <c r="J27" s="121"/>
      <c r="K27" s="140"/>
      <c r="L27" s="141"/>
      <c r="M27" s="121"/>
      <c r="N27" s="121"/>
    </row>
    <row r="28" spans="1:14" s="139" customFormat="1" ht="12.75" customHeight="1" x14ac:dyDescent="0.2">
      <c r="A28" s="351"/>
      <c r="B28" s="207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</row>
    <row r="29" spans="1:14" s="139" customFormat="1" ht="12.75" customHeight="1" x14ac:dyDescent="0.2">
      <c r="A29" s="351"/>
      <c r="B29" s="207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</row>
    <row r="30" spans="1:14" s="139" customFormat="1" ht="12.75" customHeight="1" x14ac:dyDescent="0.2">
      <c r="A30" s="351"/>
      <c r="B30" s="207"/>
      <c r="D30" s="121"/>
      <c r="E30" s="121"/>
      <c r="F30" s="121"/>
      <c r="G30" s="121"/>
      <c r="H30" s="121"/>
      <c r="I30" s="121"/>
      <c r="J30" s="121"/>
      <c r="K30" s="121"/>
      <c r="L30" s="141"/>
      <c r="M30" s="121"/>
      <c r="N30" s="121"/>
    </row>
    <row r="31" spans="1:14" ht="12.75" customHeight="1" x14ac:dyDescent="0.2">
      <c r="A31" s="144"/>
      <c r="B31" s="209"/>
      <c r="C31" s="144"/>
      <c r="D31" s="144"/>
      <c r="E31" s="144"/>
      <c r="F31" s="144"/>
      <c r="G31" s="144"/>
      <c r="H31" s="144"/>
      <c r="I31" s="144"/>
      <c r="J31" s="144"/>
    </row>
    <row r="32" spans="1:14" ht="12.75" customHeight="1" x14ac:dyDescent="0.2">
      <c r="A32" s="144"/>
      <c r="B32" s="220" t="s">
        <v>110</v>
      </c>
      <c r="C32" s="144"/>
      <c r="D32" s="144"/>
      <c r="E32" s="144"/>
      <c r="F32" s="144"/>
      <c r="G32" s="144"/>
      <c r="H32" s="144"/>
      <c r="I32" s="144"/>
      <c r="J32" s="144"/>
    </row>
    <row r="33" spans="1:10" ht="16.5" customHeight="1" x14ac:dyDescent="0.25">
      <c r="A33" s="144"/>
      <c r="B33" s="221" t="str">
        <f>"COD: Total no. of  "&amp;F5&amp;" bills had been collected more than after 31 days; which represents total amount of Tk."&amp;L6&amp;" (Highest "&amp;N3&amp;" days)."</f>
        <v>COD: Total no. of   bills had been collected more than after 31 days; which represents total amount of Tk. (Highest  days).</v>
      </c>
      <c r="C33" s="144"/>
      <c r="D33" s="144"/>
      <c r="E33" s="144"/>
      <c r="F33" s="144"/>
      <c r="G33" s="144"/>
      <c r="H33" s="144"/>
      <c r="I33" s="144"/>
      <c r="J33" s="144"/>
    </row>
    <row r="34" spans="1:10" ht="16.5" customHeight="1" x14ac:dyDescent="0.25">
      <c r="A34" s="144"/>
      <c r="B34" s="221" t="str">
        <f>"INS: Total no. of  "&amp;F11&amp;" bills had been collected more than after 45 days; which represents total amount of Tk."&amp;L12&amp;" (Highest "&amp;N9&amp;" days)."</f>
        <v>INS: Total no. of   bills had been collected more than after 45 days; which represents total amount of Tk. (Highest  days).</v>
      </c>
      <c r="C34" s="144"/>
      <c r="D34" s="144"/>
      <c r="E34" s="144"/>
      <c r="F34" s="144"/>
      <c r="G34" s="144"/>
      <c r="H34" s="144"/>
      <c r="I34" s="144"/>
      <c r="J34" s="144"/>
    </row>
    <row r="35" spans="1:10" ht="16.5" customHeight="1" x14ac:dyDescent="0.25">
      <c r="A35" s="144"/>
      <c r="B35" s="221" t="s">
        <v>112</v>
      </c>
      <c r="C35" s="144"/>
      <c r="D35" s="144"/>
      <c r="E35" s="144"/>
      <c r="F35" s="144"/>
      <c r="G35" s="144"/>
      <c r="H35" s="144"/>
      <c r="I35" s="144"/>
      <c r="J35" s="144"/>
    </row>
    <row r="36" spans="1:10" ht="16.5" customHeight="1" x14ac:dyDescent="0.25">
      <c r="A36" s="144"/>
      <c r="B36" s="221" t="str">
        <f>"COD: Total no. of  "&amp;F17&amp;" bills had been collected more than after 31 days; which represents total amount of Tk."&amp;L18&amp;" (Highest "&amp;N15&amp;" days)."</f>
        <v>COD: Total no. of   bills had been collected more than after 31 days; which represents total amount of Tk. (Highest  days).</v>
      </c>
      <c r="C36" s="144"/>
      <c r="D36" s="144"/>
      <c r="E36" s="144"/>
      <c r="F36" s="144"/>
      <c r="G36" s="144"/>
      <c r="H36" s="144"/>
      <c r="I36" s="144"/>
      <c r="J36" s="144"/>
    </row>
    <row r="37" spans="1:10" ht="16.5" customHeight="1" x14ac:dyDescent="0.25">
      <c r="A37" s="144"/>
      <c r="B37" s="221" t="str">
        <f>"INS: Total no. of  "&amp;F23&amp;" bills had been collected more than after 45 days; which represents total amount of Tk."&amp;L24&amp;" (Highest "&amp;N21&amp;" days)."</f>
        <v>INS: Total no. of   bills had been collected more than after 45 days; which represents total amount of Tk. (Highest  days).</v>
      </c>
      <c r="C37" s="144"/>
      <c r="D37" s="144"/>
      <c r="E37" s="144"/>
      <c r="F37" s="144"/>
      <c r="G37" s="144"/>
      <c r="H37" s="144"/>
      <c r="I37" s="144"/>
      <c r="J37" s="144"/>
    </row>
    <row r="38" spans="1:10" ht="12.75" customHeight="1" x14ac:dyDescent="0.25">
      <c r="A38" s="144"/>
      <c r="B38" s="221" t="str">
        <f>"RS: Total no. of  "&amp;F29&amp;" bills had been collected more than after 31 days; which represents total amount of Tk."&amp;L30&amp;" (Highest "&amp;N27&amp;" days)."</f>
        <v>RS: Total no. of   bills had been collected more than after 31 days; which represents total amount of Tk. (Highest  days).</v>
      </c>
      <c r="C38" s="144"/>
      <c r="D38" s="144"/>
      <c r="E38" s="144"/>
      <c r="F38" s="144"/>
      <c r="G38" s="144"/>
      <c r="H38" s="144"/>
      <c r="I38" s="144"/>
      <c r="J38" s="144"/>
    </row>
    <row r="39" spans="1:10" ht="12.75" customHeight="1" x14ac:dyDescent="0.2">
      <c r="A39" s="144"/>
      <c r="B39" s="209"/>
      <c r="C39" s="144"/>
      <c r="D39" s="144"/>
      <c r="E39" s="144"/>
      <c r="F39" s="144"/>
      <c r="G39" s="144"/>
      <c r="H39" s="144"/>
      <c r="I39" s="144"/>
      <c r="J39" s="144"/>
    </row>
    <row r="40" spans="1:10" x14ac:dyDescent="0.2">
      <c r="A40" s="144"/>
      <c r="B40" s="209"/>
      <c r="C40" s="144"/>
      <c r="D40" s="144"/>
      <c r="E40" s="144"/>
      <c r="F40" s="144"/>
      <c r="G40" s="144"/>
      <c r="H40" s="144"/>
      <c r="I40" s="144"/>
      <c r="J40" s="144"/>
    </row>
    <row r="41" spans="1:10" x14ac:dyDescent="0.2">
      <c r="A41" s="144"/>
      <c r="B41" s="209"/>
      <c r="C41" s="144"/>
      <c r="D41" s="144"/>
      <c r="E41" s="144"/>
      <c r="F41" s="144"/>
      <c r="G41" s="144"/>
      <c r="H41" s="144"/>
      <c r="I41" s="144"/>
      <c r="J41" s="144"/>
    </row>
  </sheetData>
  <sheetProtection algorithmName="SHA-512" hashValue="B+qVEyVjwzUOo4mLEPdaJkXHWBPwg4rJK7M568Md+j1msOr9TXpAss4ZwTAgTdBjniAAWTtJGnMpN+ZfWcCa5g==" saltValue="ZgWk6L41vYzAuf7wxP2W/w==" spinCount="100000" sheet="1" objects="1" scenarios="1"/>
  <mergeCells count="5">
    <mergeCell ref="A1:A6"/>
    <mergeCell ref="A7:A12"/>
    <mergeCell ref="A13:A18"/>
    <mergeCell ref="A19:A24"/>
    <mergeCell ref="A25:A30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BA462-1CF9-4749-9257-94133BCF3958}">
  <dimension ref="A1:AC741"/>
  <sheetViews>
    <sheetView workbookViewId="0">
      <selection activeCell="C1" sqref="C1"/>
    </sheetView>
  </sheetViews>
  <sheetFormatPr defaultRowHeight="15" x14ac:dyDescent="0.25"/>
  <cols>
    <col min="1" max="1" width="30.140625" style="172" bestFit="1" customWidth="1"/>
    <col min="2" max="2" width="11" style="172" bestFit="1" customWidth="1"/>
    <col min="3" max="3" width="31.85546875" style="181" bestFit="1" customWidth="1"/>
    <col min="4" max="4" width="13.7109375" style="180" bestFit="1" customWidth="1"/>
    <col min="5" max="5" width="8.42578125" style="180" bestFit="1" customWidth="1"/>
    <col min="6" max="6" width="13.7109375" style="180" bestFit="1" customWidth="1"/>
    <col min="7" max="7" width="8.28515625" style="180" bestFit="1" customWidth="1"/>
    <col min="8" max="8" width="13.7109375" style="180" bestFit="1" customWidth="1"/>
    <col min="9" max="9" width="8.42578125" style="180" bestFit="1" customWidth="1"/>
    <col min="10" max="10" width="13.7109375" style="180" bestFit="1" customWidth="1"/>
    <col min="11" max="11" width="7.7109375" style="180" bestFit="1" customWidth="1"/>
    <col min="12" max="12" width="13.7109375" style="180" bestFit="1" customWidth="1"/>
    <col min="13" max="13" width="8.42578125" style="180" bestFit="1" customWidth="1"/>
    <col min="14" max="14" width="13.7109375" style="180" bestFit="1" customWidth="1"/>
    <col min="15" max="15" width="8.42578125" style="180" bestFit="1" customWidth="1"/>
    <col min="16" max="16" width="13.7109375" style="180" bestFit="1" customWidth="1"/>
    <col min="17" max="17" width="8.42578125" style="180" bestFit="1" customWidth="1"/>
    <col min="18" max="18" width="13.7109375" style="180" bestFit="1" customWidth="1"/>
    <col min="19" max="19" width="8.42578125" style="180" bestFit="1" customWidth="1"/>
    <col min="20" max="20" width="13.7109375" style="180" bestFit="1" customWidth="1"/>
    <col min="21" max="21" width="8.42578125" style="180" bestFit="1" customWidth="1"/>
    <col min="22" max="22" width="13.7109375" style="180" bestFit="1" customWidth="1"/>
    <col min="23" max="23" width="8.42578125" style="180" bestFit="1" customWidth="1"/>
    <col min="24" max="24" width="13.7109375" style="180" bestFit="1" customWidth="1"/>
    <col min="25" max="25" width="8.42578125" style="180" bestFit="1" customWidth="1"/>
    <col min="26" max="26" width="13.7109375" style="180" bestFit="1" customWidth="1"/>
    <col min="27" max="27" width="7.85546875" style="181" bestFit="1" customWidth="1"/>
    <col min="28" max="28" width="16.42578125" style="181" bestFit="1" customWidth="1"/>
    <col min="29" max="29" width="16.85546875" style="175" bestFit="1" customWidth="1"/>
    <col min="30" max="16384" width="9.140625" style="171"/>
  </cols>
  <sheetData>
    <row r="1" spans="1:29" ht="15.75" thickBot="1" x14ac:dyDescent="0.3">
      <c r="A1" s="179" t="s">
        <v>121</v>
      </c>
      <c r="AB1" s="182">
        <f>IF(AC1&gt;0,"Excess Business",0)</f>
        <v>0</v>
      </c>
      <c r="AC1" s="173">
        <f>COUNTIF(AC3:AC699,"Excess Business")</f>
        <v>0</v>
      </c>
    </row>
    <row r="2" spans="1:29" ht="15.75" thickBot="1" x14ac:dyDescent="0.3">
      <c r="A2" s="266" t="s">
        <v>161</v>
      </c>
      <c r="B2" s="176"/>
      <c r="C2" s="180"/>
      <c r="AA2" s="180"/>
      <c r="AB2" s="180"/>
      <c r="AC2" s="174" t="s">
        <v>120</v>
      </c>
    </row>
    <row r="3" spans="1:29" x14ac:dyDescent="0.25">
      <c r="A3" s="176"/>
      <c r="B3" s="176"/>
      <c r="C3" s="180"/>
      <c r="AA3" s="180"/>
      <c r="AB3" s="180"/>
      <c r="AC3" s="175">
        <f t="shared" ref="AC3:AC64" si="0">IF(AB3&lt;MAX(D3,F3,H3,J3,L3,N3,P3,R3,T3,V3,X3,Z3),"Excess Business",0)</f>
        <v>0</v>
      </c>
    </row>
    <row r="4" spans="1:29" x14ac:dyDescent="0.25">
      <c r="A4" s="176"/>
      <c r="B4" s="176"/>
      <c r="C4" s="180"/>
      <c r="AA4" s="180"/>
      <c r="AB4" s="180"/>
      <c r="AC4" s="175">
        <f>IF(AB4&lt;MAX(D4,F4,H4,J4,L4,N4,P4,R4,T4,V4,X4,Z4),"Excess Business",0)</f>
        <v>0</v>
      </c>
    </row>
    <row r="5" spans="1:29" x14ac:dyDescent="0.25">
      <c r="A5" s="176"/>
      <c r="B5" s="176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0"/>
      <c r="AC5" s="175">
        <f t="shared" si="0"/>
        <v>0</v>
      </c>
    </row>
    <row r="6" spans="1:29" x14ac:dyDescent="0.25">
      <c r="A6" s="176"/>
      <c r="B6" s="176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0"/>
      <c r="AC6" s="175">
        <f t="shared" si="0"/>
        <v>0</v>
      </c>
    </row>
    <row r="7" spans="1:29" x14ac:dyDescent="0.25">
      <c r="A7" s="176"/>
      <c r="B7" s="176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0"/>
      <c r="AC7" s="175">
        <f t="shared" si="0"/>
        <v>0</v>
      </c>
    </row>
    <row r="8" spans="1:29" x14ac:dyDescent="0.25">
      <c r="A8" s="176"/>
      <c r="B8" s="176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0"/>
      <c r="AC8" s="175">
        <f t="shared" si="0"/>
        <v>0</v>
      </c>
    </row>
    <row r="9" spans="1:29" x14ac:dyDescent="0.25">
      <c r="A9" s="176"/>
      <c r="B9" s="176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0"/>
      <c r="AC9" s="175">
        <f t="shared" si="0"/>
        <v>0</v>
      </c>
    </row>
    <row r="10" spans="1:29" x14ac:dyDescent="0.25">
      <c r="A10" s="176"/>
      <c r="B10" s="176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0"/>
      <c r="AC10" s="175">
        <f t="shared" si="0"/>
        <v>0</v>
      </c>
    </row>
    <row r="11" spans="1:29" x14ac:dyDescent="0.25">
      <c r="A11" s="176"/>
      <c r="B11" s="176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0"/>
      <c r="AC11" s="175">
        <f t="shared" si="0"/>
        <v>0</v>
      </c>
    </row>
    <row r="12" spans="1:29" x14ac:dyDescent="0.25">
      <c r="A12" s="176"/>
      <c r="B12" s="176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0"/>
      <c r="AC12" s="175">
        <f t="shared" si="0"/>
        <v>0</v>
      </c>
    </row>
    <row r="13" spans="1:29" s="178" customFormat="1" x14ac:dyDescent="0.25">
      <c r="A13" s="176"/>
      <c r="B13" s="176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0"/>
      <c r="AC13" s="177">
        <f t="shared" si="0"/>
        <v>0</v>
      </c>
    </row>
    <row r="14" spans="1:29" x14ac:dyDescent="0.25">
      <c r="A14" s="176"/>
      <c r="B14" s="176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0"/>
      <c r="AC14" s="175">
        <f t="shared" si="0"/>
        <v>0</v>
      </c>
    </row>
    <row r="15" spans="1:29" s="178" customFormat="1" x14ac:dyDescent="0.25">
      <c r="A15" s="176"/>
      <c r="B15" s="176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0"/>
      <c r="AC15" s="177">
        <f t="shared" si="0"/>
        <v>0</v>
      </c>
    </row>
    <row r="16" spans="1:29" x14ac:dyDescent="0.25">
      <c r="A16" s="176"/>
      <c r="B16" s="176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0"/>
      <c r="AC16" s="175">
        <f t="shared" si="0"/>
        <v>0</v>
      </c>
    </row>
    <row r="17" spans="1:29" x14ac:dyDescent="0.25">
      <c r="A17" s="176"/>
      <c r="B17" s="176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0"/>
      <c r="AC17" s="175">
        <f t="shared" si="0"/>
        <v>0</v>
      </c>
    </row>
    <row r="18" spans="1:29" x14ac:dyDescent="0.25">
      <c r="A18" s="176"/>
      <c r="B18" s="176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0"/>
      <c r="AC18" s="175">
        <f t="shared" si="0"/>
        <v>0</v>
      </c>
    </row>
    <row r="19" spans="1:29" x14ac:dyDescent="0.25">
      <c r="A19" s="176"/>
      <c r="B19" s="176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0"/>
      <c r="AC19" s="175">
        <f t="shared" si="0"/>
        <v>0</v>
      </c>
    </row>
    <row r="20" spans="1:29" x14ac:dyDescent="0.25">
      <c r="A20" s="176"/>
      <c r="B20" s="176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0"/>
      <c r="AC20" s="175">
        <f t="shared" si="0"/>
        <v>0</v>
      </c>
    </row>
    <row r="21" spans="1:29" x14ac:dyDescent="0.25">
      <c r="A21" s="176"/>
      <c r="B21" s="176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0"/>
      <c r="AC21" s="175">
        <f t="shared" si="0"/>
        <v>0</v>
      </c>
    </row>
    <row r="22" spans="1:29" x14ac:dyDescent="0.25">
      <c r="A22" s="176"/>
      <c r="B22" s="176"/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0"/>
      <c r="AC22" s="175">
        <f t="shared" si="0"/>
        <v>0</v>
      </c>
    </row>
    <row r="23" spans="1:29" x14ac:dyDescent="0.25">
      <c r="A23" s="176"/>
      <c r="B23" s="176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0"/>
      <c r="AC23" s="175">
        <f t="shared" si="0"/>
        <v>0</v>
      </c>
    </row>
    <row r="24" spans="1:29" x14ac:dyDescent="0.25">
      <c r="A24" s="176"/>
      <c r="B24" s="176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0"/>
      <c r="AC24" s="175">
        <f t="shared" si="0"/>
        <v>0</v>
      </c>
    </row>
    <row r="25" spans="1:29" x14ac:dyDescent="0.25">
      <c r="A25" s="176"/>
      <c r="B25" s="176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0"/>
      <c r="AC25" s="175">
        <f t="shared" si="0"/>
        <v>0</v>
      </c>
    </row>
    <row r="26" spans="1:29" x14ac:dyDescent="0.25">
      <c r="A26" s="176"/>
      <c r="B26" s="176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0"/>
      <c r="AC26" s="175">
        <f t="shared" si="0"/>
        <v>0</v>
      </c>
    </row>
    <row r="27" spans="1:29" x14ac:dyDescent="0.25">
      <c r="A27" s="176"/>
      <c r="B27" s="176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0"/>
      <c r="AC27" s="175">
        <f t="shared" si="0"/>
        <v>0</v>
      </c>
    </row>
    <row r="28" spans="1:29" x14ac:dyDescent="0.25">
      <c r="A28" s="176"/>
      <c r="B28" s="176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0"/>
      <c r="AC28" s="175">
        <f t="shared" si="0"/>
        <v>0</v>
      </c>
    </row>
    <row r="29" spans="1:29" x14ac:dyDescent="0.25">
      <c r="A29" s="176"/>
      <c r="B29" s="176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0"/>
      <c r="AC29" s="175">
        <f t="shared" si="0"/>
        <v>0</v>
      </c>
    </row>
    <row r="30" spans="1:29" x14ac:dyDescent="0.25">
      <c r="A30" s="176"/>
      <c r="B30" s="176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0"/>
      <c r="AC30" s="175">
        <f>IF(AB30&lt;MAX(D30,F30,H30,J30,L30,N30,P30,R30,T30,V30,X30,Z30),"Excess Business",0)</f>
        <v>0</v>
      </c>
    </row>
    <row r="31" spans="1:29" x14ac:dyDescent="0.25">
      <c r="A31" s="176"/>
      <c r="B31" s="176"/>
      <c r="C31" s="180"/>
      <c r="AA31" s="180"/>
      <c r="AB31" s="180"/>
      <c r="AC31" s="175">
        <f t="shared" si="0"/>
        <v>0</v>
      </c>
    </row>
    <row r="32" spans="1:29" x14ac:dyDescent="0.25">
      <c r="A32" s="176"/>
      <c r="B32" s="176"/>
      <c r="C32" s="180"/>
      <c r="AA32" s="180"/>
      <c r="AB32" s="180"/>
      <c r="AC32" s="175">
        <f t="shared" si="0"/>
        <v>0</v>
      </c>
    </row>
    <row r="33" spans="1:29" x14ac:dyDescent="0.25">
      <c r="A33" s="176"/>
      <c r="B33" s="176"/>
      <c r="C33" s="180"/>
      <c r="AA33" s="180"/>
      <c r="AB33" s="180"/>
      <c r="AC33" s="175">
        <f t="shared" si="0"/>
        <v>0</v>
      </c>
    </row>
    <row r="34" spans="1:29" x14ac:dyDescent="0.25">
      <c r="A34" s="176"/>
      <c r="B34" s="176"/>
      <c r="C34" s="180"/>
      <c r="AA34" s="180"/>
      <c r="AB34" s="180"/>
      <c r="AC34" s="175">
        <f t="shared" si="0"/>
        <v>0</v>
      </c>
    </row>
    <row r="35" spans="1:29" x14ac:dyDescent="0.25">
      <c r="A35" s="176"/>
      <c r="B35" s="176"/>
      <c r="C35" s="180"/>
      <c r="AA35" s="180"/>
      <c r="AB35" s="180"/>
      <c r="AC35" s="175">
        <f t="shared" si="0"/>
        <v>0</v>
      </c>
    </row>
    <row r="36" spans="1:29" x14ac:dyDescent="0.25">
      <c r="A36" s="176"/>
      <c r="B36" s="176"/>
      <c r="C36" s="180"/>
      <c r="AA36" s="180"/>
      <c r="AB36" s="180"/>
      <c r="AC36" s="175">
        <f t="shared" si="0"/>
        <v>0</v>
      </c>
    </row>
    <row r="37" spans="1:29" x14ac:dyDescent="0.25">
      <c r="A37" s="176"/>
      <c r="B37" s="176"/>
      <c r="C37" s="180"/>
      <c r="AA37" s="180"/>
      <c r="AB37" s="180"/>
      <c r="AC37" s="175">
        <f t="shared" si="0"/>
        <v>0</v>
      </c>
    </row>
    <row r="38" spans="1:29" x14ac:dyDescent="0.25">
      <c r="A38" s="176"/>
      <c r="B38" s="176"/>
      <c r="C38" s="180"/>
      <c r="AA38" s="180"/>
      <c r="AB38" s="180"/>
      <c r="AC38" s="175">
        <f t="shared" si="0"/>
        <v>0</v>
      </c>
    </row>
    <row r="39" spans="1:29" x14ac:dyDescent="0.25">
      <c r="A39" s="176"/>
      <c r="B39" s="176"/>
      <c r="C39" s="180"/>
      <c r="AA39" s="180"/>
      <c r="AB39" s="180"/>
      <c r="AC39" s="175">
        <f t="shared" si="0"/>
        <v>0</v>
      </c>
    </row>
    <row r="40" spans="1:29" x14ac:dyDescent="0.25">
      <c r="A40" s="176"/>
      <c r="B40" s="176"/>
      <c r="C40" s="180"/>
      <c r="AA40" s="180"/>
      <c r="AB40" s="180"/>
      <c r="AC40" s="175">
        <f t="shared" si="0"/>
        <v>0</v>
      </c>
    </row>
    <row r="41" spans="1:29" x14ac:dyDescent="0.25">
      <c r="A41" s="176"/>
      <c r="B41" s="176"/>
      <c r="C41" s="180"/>
      <c r="AA41" s="180"/>
      <c r="AB41" s="180"/>
      <c r="AC41" s="175">
        <f t="shared" si="0"/>
        <v>0</v>
      </c>
    </row>
    <row r="42" spans="1:29" x14ac:dyDescent="0.25">
      <c r="A42" s="176"/>
      <c r="B42" s="176"/>
      <c r="C42" s="180"/>
      <c r="AA42" s="180"/>
      <c r="AB42" s="180"/>
      <c r="AC42" s="175">
        <f t="shared" si="0"/>
        <v>0</v>
      </c>
    </row>
    <row r="43" spans="1:29" x14ac:dyDescent="0.25">
      <c r="A43" s="176"/>
      <c r="B43" s="176"/>
      <c r="C43" s="180"/>
      <c r="AA43" s="180"/>
      <c r="AB43" s="180"/>
      <c r="AC43" s="175">
        <f t="shared" si="0"/>
        <v>0</v>
      </c>
    </row>
    <row r="44" spans="1:29" x14ac:dyDescent="0.25">
      <c r="A44" s="176"/>
      <c r="B44" s="176"/>
      <c r="C44" s="180"/>
      <c r="AA44" s="180"/>
      <c r="AB44" s="180"/>
      <c r="AC44" s="175">
        <f t="shared" si="0"/>
        <v>0</v>
      </c>
    </row>
    <row r="45" spans="1:29" x14ac:dyDescent="0.25">
      <c r="A45" s="176"/>
      <c r="B45" s="176"/>
      <c r="C45" s="180"/>
      <c r="AA45" s="180"/>
      <c r="AB45" s="180"/>
      <c r="AC45" s="175">
        <f t="shared" si="0"/>
        <v>0</v>
      </c>
    </row>
    <row r="46" spans="1:29" x14ac:dyDescent="0.25">
      <c r="A46" s="176"/>
      <c r="B46" s="176"/>
      <c r="C46" s="180"/>
      <c r="AA46" s="180"/>
      <c r="AB46" s="180"/>
      <c r="AC46" s="175">
        <f t="shared" si="0"/>
        <v>0</v>
      </c>
    </row>
    <row r="47" spans="1:29" x14ac:dyDescent="0.25">
      <c r="A47" s="176"/>
      <c r="B47" s="176"/>
      <c r="C47" s="180"/>
      <c r="AA47" s="180"/>
      <c r="AB47" s="180"/>
      <c r="AC47" s="175">
        <f t="shared" si="0"/>
        <v>0</v>
      </c>
    </row>
    <row r="48" spans="1:29" x14ac:dyDescent="0.25">
      <c r="A48" s="176"/>
      <c r="B48" s="176"/>
      <c r="C48" s="180"/>
      <c r="AA48" s="180"/>
      <c r="AB48" s="180"/>
      <c r="AC48" s="175">
        <f t="shared" si="0"/>
        <v>0</v>
      </c>
    </row>
    <row r="49" spans="1:29" x14ac:dyDescent="0.25">
      <c r="A49" s="176"/>
      <c r="B49" s="176"/>
      <c r="C49" s="180"/>
      <c r="AA49" s="180"/>
      <c r="AB49" s="180"/>
      <c r="AC49" s="175">
        <f t="shared" si="0"/>
        <v>0</v>
      </c>
    </row>
    <row r="50" spans="1:29" x14ac:dyDescent="0.25">
      <c r="A50" s="176"/>
      <c r="B50" s="176"/>
      <c r="C50" s="180"/>
      <c r="AA50" s="180"/>
      <c r="AB50" s="180"/>
      <c r="AC50" s="175">
        <f t="shared" si="0"/>
        <v>0</v>
      </c>
    </row>
    <row r="51" spans="1:29" x14ac:dyDescent="0.25">
      <c r="A51" s="176"/>
      <c r="B51" s="176"/>
      <c r="C51" s="180"/>
      <c r="AA51" s="180"/>
      <c r="AB51" s="180"/>
      <c r="AC51" s="175">
        <f t="shared" si="0"/>
        <v>0</v>
      </c>
    </row>
    <row r="52" spans="1:29" x14ac:dyDescent="0.25">
      <c r="A52" s="176"/>
      <c r="B52" s="176"/>
      <c r="C52" s="180"/>
      <c r="AA52" s="180"/>
      <c r="AB52" s="180"/>
      <c r="AC52" s="175">
        <f t="shared" si="0"/>
        <v>0</v>
      </c>
    </row>
    <row r="53" spans="1:29" x14ac:dyDescent="0.25">
      <c r="A53" s="176"/>
      <c r="B53" s="176"/>
      <c r="C53" s="180"/>
      <c r="AA53" s="180"/>
      <c r="AB53" s="180"/>
      <c r="AC53" s="175">
        <f t="shared" si="0"/>
        <v>0</v>
      </c>
    </row>
    <row r="54" spans="1:29" x14ac:dyDescent="0.25">
      <c r="A54" s="176"/>
      <c r="B54" s="176"/>
      <c r="C54" s="180"/>
      <c r="AA54" s="180"/>
      <c r="AB54" s="180"/>
      <c r="AC54" s="175">
        <f t="shared" si="0"/>
        <v>0</v>
      </c>
    </row>
    <row r="55" spans="1:29" x14ac:dyDescent="0.25">
      <c r="A55" s="176"/>
      <c r="B55" s="176"/>
      <c r="C55" s="180"/>
      <c r="AA55" s="180"/>
      <c r="AB55" s="180"/>
      <c r="AC55" s="175">
        <f t="shared" si="0"/>
        <v>0</v>
      </c>
    </row>
    <row r="56" spans="1:29" x14ac:dyDescent="0.25">
      <c r="A56" s="176"/>
      <c r="B56" s="176"/>
      <c r="C56" s="180"/>
      <c r="AA56" s="180"/>
      <c r="AB56" s="180"/>
      <c r="AC56" s="175">
        <f t="shared" si="0"/>
        <v>0</v>
      </c>
    </row>
    <row r="57" spans="1:29" x14ac:dyDescent="0.25">
      <c r="A57" s="176"/>
      <c r="B57" s="176"/>
      <c r="C57" s="180"/>
      <c r="AA57" s="180"/>
      <c r="AB57" s="180"/>
      <c r="AC57" s="175">
        <f t="shared" si="0"/>
        <v>0</v>
      </c>
    </row>
    <row r="58" spans="1:29" x14ac:dyDescent="0.25">
      <c r="A58" s="176"/>
      <c r="B58" s="176"/>
      <c r="C58" s="180"/>
      <c r="AA58" s="180"/>
      <c r="AB58" s="180"/>
      <c r="AC58" s="175">
        <f t="shared" si="0"/>
        <v>0</v>
      </c>
    </row>
    <row r="59" spans="1:29" x14ac:dyDescent="0.25">
      <c r="A59" s="176"/>
      <c r="B59" s="176"/>
      <c r="C59" s="180"/>
      <c r="AA59" s="180"/>
      <c r="AB59" s="180"/>
      <c r="AC59" s="175">
        <f t="shared" si="0"/>
        <v>0</v>
      </c>
    </row>
    <row r="60" spans="1:29" x14ac:dyDescent="0.25">
      <c r="A60" s="176"/>
      <c r="B60" s="176"/>
      <c r="C60" s="180"/>
      <c r="AA60" s="180"/>
      <c r="AB60" s="180"/>
      <c r="AC60" s="175">
        <f t="shared" si="0"/>
        <v>0</v>
      </c>
    </row>
    <row r="61" spans="1:29" x14ac:dyDescent="0.25">
      <c r="A61" s="176"/>
      <c r="B61" s="176"/>
      <c r="C61" s="180"/>
      <c r="AA61" s="180"/>
      <c r="AB61" s="180"/>
      <c r="AC61" s="175">
        <f t="shared" si="0"/>
        <v>0</v>
      </c>
    </row>
    <row r="62" spans="1:29" x14ac:dyDescent="0.25">
      <c r="A62" s="176"/>
      <c r="B62" s="176"/>
      <c r="C62" s="180"/>
      <c r="AA62" s="180"/>
      <c r="AB62" s="180"/>
      <c r="AC62" s="175">
        <f t="shared" si="0"/>
        <v>0</v>
      </c>
    </row>
    <row r="63" spans="1:29" x14ac:dyDescent="0.25">
      <c r="A63" s="176"/>
      <c r="B63" s="176"/>
      <c r="C63" s="180"/>
      <c r="AA63" s="180"/>
      <c r="AB63" s="180"/>
      <c r="AC63" s="175">
        <f t="shared" si="0"/>
        <v>0</v>
      </c>
    </row>
    <row r="64" spans="1:29" x14ac:dyDescent="0.25">
      <c r="A64" s="176"/>
      <c r="B64" s="176"/>
      <c r="C64" s="180"/>
      <c r="AA64" s="180"/>
      <c r="AB64" s="180"/>
      <c r="AC64" s="175">
        <f t="shared" si="0"/>
        <v>0</v>
      </c>
    </row>
    <row r="65" spans="1:29" x14ac:dyDescent="0.25">
      <c r="A65" s="176"/>
      <c r="B65" s="176"/>
      <c r="C65" s="180"/>
      <c r="AA65" s="180"/>
      <c r="AB65" s="180"/>
      <c r="AC65" s="175">
        <f t="shared" ref="AC65:AC128" si="1">IF(AB65&lt;MAX(D65,F65,H65,J65,L65,N65,P65,R65,T65,V65,X65,Z65),"Excess Business",0)</f>
        <v>0</v>
      </c>
    </row>
    <row r="66" spans="1:29" x14ac:dyDescent="0.25">
      <c r="A66" s="176"/>
      <c r="B66" s="176"/>
      <c r="C66" s="180"/>
      <c r="AA66" s="180"/>
      <c r="AB66" s="180"/>
      <c r="AC66" s="175">
        <f t="shared" si="1"/>
        <v>0</v>
      </c>
    </row>
    <row r="67" spans="1:29" x14ac:dyDescent="0.25">
      <c r="A67" s="176"/>
      <c r="B67" s="176"/>
      <c r="C67" s="180"/>
      <c r="AA67" s="180"/>
      <c r="AB67" s="180"/>
      <c r="AC67" s="175">
        <f t="shared" si="1"/>
        <v>0</v>
      </c>
    </row>
    <row r="68" spans="1:29" x14ac:dyDescent="0.25">
      <c r="A68" s="176"/>
      <c r="B68" s="176"/>
      <c r="C68" s="180"/>
      <c r="AA68" s="180"/>
      <c r="AB68" s="180"/>
      <c r="AC68" s="175">
        <f t="shared" si="1"/>
        <v>0</v>
      </c>
    </row>
    <row r="69" spans="1:29" x14ac:dyDescent="0.25">
      <c r="A69" s="176"/>
      <c r="B69" s="176"/>
      <c r="C69" s="180"/>
      <c r="AA69" s="180"/>
      <c r="AB69" s="180"/>
      <c r="AC69" s="175">
        <f t="shared" si="1"/>
        <v>0</v>
      </c>
    </row>
    <row r="70" spans="1:29" x14ac:dyDescent="0.25">
      <c r="A70" s="176"/>
      <c r="B70" s="176"/>
      <c r="C70" s="180"/>
      <c r="AA70" s="180"/>
      <c r="AB70" s="180"/>
      <c r="AC70" s="175">
        <f t="shared" si="1"/>
        <v>0</v>
      </c>
    </row>
    <row r="71" spans="1:29" x14ac:dyDescent="0.25">
      <c r="A71" s="176"/>
      <c r="B71" s="176"/>
      <c r="C71" s="180"/>
      <c r="AA71" s="180"/>
      <c r="AB71" s="180"/>
      <c r="AC71" s="175">
        <f t="shared" si="1"/>
        <v>0</v>
      </c>
    </row>
    <row r="72" spans="1:29" x14ac:dyDescent="0.25">
      <c r="A72" s="176"/>
      <c r="B72" s="176"/>
      <c r="C72" s="180"/>
      <c r="AA72" s="180"/>
      <c r="AB72" s="180"/>
      <c r="AC72" s="175">
        <f t="shared" si="1"/>
        <v>0</v>
      </c>
    </row>
    <row r="73" spans="1:29" x14ac:dyDescent="0.25">
      <c r="A73" s="176"/>
      <c r="B73" s="176"/>
      <c r="C73" s="180"/>
      <c r="AA73" s="180"/>
      <c r="AB73" s="180"/>
      <c r="AC73" s="175">
        <f t="shared" si="1"/>
        <v>0</v>
      </c>
    </row>
    <row r="74" spans="1:29" x14ac:dyDescent="0.25">
      <c r="A74" s="176"/>
      <c r="B74" s="176"/>
      <c r="C74" s="180"/>
      <c r="AA74" s="180"/>
      <c r="AB74" s="180"/>
      <c r="AC74" s="175">
        <f t="shared" si="1"/>
        <v>0</v>
      </c>
    </row>
    <row r="75" spans="1:29" x14ac:dyDescent="0.25">
      <c r="A75" s="176"/>
      <c r="B75" s="176"/>
      <c r="C75" s="180"/>
      <c r="AA75" s="180"/>
      <c r="AB75" s="180"/>
      <c r="AC75" s="175">
        <f t="shared" si="1"/>
        <v>0</v>
      </c>
    </row>
    <row r="76" spans="1:29" x14ac:dyDescent="0.25">
      <c r="A76" s="176"/>
      <c r="B76" s="176"/>
      <c r="C76" s="180"/>
      <c r="AA76" s="180"/>
      <c r="AB76" s="180"/>
      <c r="AC76" s="175">
        <f t="shared" si="1"/>
        <v>0</v>
      </c>
    </row>
    <row r="77" spans="1:29" x14ac:dyDescent="0.25">
      <c r="A77" s="176"/>
      <c r="B77" s="176"/>
      <c r="C77" s="180"/>
      <c r="AA77" s="180"/>
      <c r="AB77" s="180"/>
      <c r="AC77" s="175">
        <f t="shared" si="1"/>
        <v>0</v>
      </c>
    </row>
    <row r="78" spans="1:29" x14ac:dyDescent="0.25">
      <c r="A78" s="176"/>
      <c r="B78" s="176"/>
      <c r="C78" s="180"/>
      <c r="AA78" s="180"/>
      <c r="AB78" s="180"/>
      <c r="AC78" s="175">
        <f t="shared" si="1"/>
        <v>0</v>
      </c>
    </row>
    <row r="79" spans="1:29" x14ac:dyDescent="0.25">
      <c r="A79" s="176"/>
      <c r="B79" s="176"/>
      <c r="C79" s="180"/>
      <c r="AA79" s="180"/>
      <c r="AB79" s="180"/>
      <c r="AC79" s="175">
        <f t="shared" si="1"/>
        <v>0</v>
      </c>
    </row>
    <row r="80" spans="1:29" x14ac:dyDescent="0.25">
      <c r="A80" s="176"/>
      <c r="B80" s="176"/>
      <c r="C80" s="180"/>
      <c r="AA80" s="180"/>
      <c r="AB80" s="180"/>
      <c r="AC80" s="175">
        <f t="shared" si="1"/>
        <v>0</v>
      </c>
    </row>
    <row r="81" spans="1:29" x14ac:dyDescent="0.25">
      <c r="A81" s="176"/>
      <c r="B81" s="176"/>
      <c r="C81" s="180"/>
      <c r="AA81" s="180"/>
      <c r="AB81" s="180"/>
      <c r="AC81" s="175">
        <f t="shared" si="1"/>
        <v>0</v>
      </c>
    </row>
    <row r="82" spans="1:29" x14ac:dyDescent="0.25">
      <c r="A82" s="176"/>
      <c r="B82" s="176"/>
      <c r="C82" s="180"/>
      <c r="AA82" s="180"/>
      <c r="AB82" s="180"/>
      <c r="AC82" s="175">
        <f t="shared" si="1"/>
        <v>0</v>
      </c>
    </row>
    <row r="83" spans="1:29" x14ac:dyDescent="0.25">
      <c r="A83" s="176"/>
      <c r="B83" s="176"/>
      <c r="C83" s="180"/>
      <c r="AA83" s="180"/>
      <c r="AB83" s="180"/>
      <c r="AC83" s="175">
        <f t="shared" si="1"/>
        <v>0</v>
      </c>
    </row>
    <row r="84" spans="1:29" x14ac:dyDescent="0.25">
      <c r="A84" s="176"/>
      <c r="B84" s="176"/>
      <c r="C84" s="180"/>
      <c r="AA84" s="180"/>
      <c r="AB84" s="180"/>
      <c r="AC84" s="175">
        <f t="shared" si="1"/>
        <v>0</v>
      </c>
    </row>
    <row r="85" spans="1:29" x14ac:dyDescent="0.25">
      <c r="A85" s="176"/>
      <c r="B85" s="176"/>
      <c r="C85" s="180"/>
      <c r="AA85" s="180"/>
      <c r="AB85" s="180"/>
      <c r="AC85" s="175">
        <f t="shared" si="1"/>
        <v>0</v>
      </c>
    </row>
    <row r="86" spans="1:29" x14ac:dyDescent="0.25">
      <c r="A86" s="176"/>
      <c r="B86" s="176"/>
      <c r="C86" s="180"/>
      <c r="AA86" s="180"/>
      <c r="AB86" s="180"/>
      <c r="AC86" s="175">
        <f t="shared" si="1"/>
        <v>0</v>
      </c>
    </row>
    <row r="87" spans="1:29" x14ac:dyDescent="0.25">
      <c r="A87" s="176"/>
      <c r="B87" s="176"/>
      <c r="C87" s="180"/>
      <c r="AA87" s="180"/>
      <c r="AB87" s="180"/>
      <c r="AC87" s="175">
        <f t="shared" si="1"/>
        <v>0</v>
      </c>
    </row>
    <row r="88" spans="1:29" x14ac:dyDescent="0.25">
      <c r="A88" s="176"/>
      <c r="B88" s="176"/>
      <c r="C88" s="180"/>
      <c r="AA88" s="180"/>
      <c r="AB88" s="180"/>
      <c r="AC88" s="175">
        <f t="shared" si="1"/>
        <v>0</v>
      </c>
    </row>
    <row r="89" spans="1:29" x14ac:dyDescent="0.25">
      <c r="A89" s="176"/>
      <c r="B89" s="176"/>
      <c r="C89" s="180"/>
      <c r="AA89" s="180"/>
      <c r="AB89" s="180"/>
      <c r="AC89" s="175">
        <f t="shared" si="1"/>
        <v>0</v>
      </c>
    </row>
    <row r="90" spans="1:29" x14ac:dyDescent="0.25">
      <c r="A90" s="176"/>
      <c r="B90" s="176"/>
      <c r="C90" s="180"/>
      <c r="AA90" s="180"/>
      <c r="AB90" s="180"/>
      <c r="AC90" s="175">
        <f t="shared" si="1"/>
        <v>0</v>
      </c>
    </row>
    <row r="91" spans="1:29" x14ac:dyDescent="0.25">
      <c r="A91" s="176"/>
      <c r="B91" s="176"/>
      <c r="C91" s="180"/>
      <c r="AA91" s="180"/>
      <c r="AB91" s="180"/>
      <c r="AC91" s="175">
        <f t="shared" si="1"/>
        <v>0</v>
      </c>
    </row>
    <row r="92" spans="1:29" x14ac:dyDescent="0.25">
      <c r="A92" s="176"/>
      <c r="B92" s="176"/>
      <c r="C92" s="180"/>
      <c r="AA92" s="180"/>
      <c r="AB92" s="180"/>
      <c r="AC92" s="175">
        <f t="shared" si="1"/>
        <v>0</v>
      </c>
    </row>
    <row r="93" spans="1:29" x14ac:dyDescent="0.25">
      <c r="A93" s="176"/>
      <c r="B93" s="176"/>
      <c r="C93" s="180"/>
      <c r="AA93" s="180"/>
      <c r="AB93" s="180"/>
      <c r="AC93" s="175">
        <f t="shared" si="1"/>
        <v>0</v>
      </c>
    </row>
    <row r="94" spans="1:29" x14ac:dyDescent="0.25">
      <c r="A94" s="176"/>
      <c r="B94" s="176"/>
      <c r="C94" s="180"/>
      <c r="AA94" s="180"/>
      <c r="AB94" s="180"/>
      <c r="AC94" s="175">
        <f t="shared" si="1"/>
        <v>0</v>
      </c>
    </row>
    <row r="95" spans="1:29" x14ac:dyDescent="0.25">
      <c r="A95" s="176"/>
      <c r="B95" s="176"/>
      <c r="C95" s="180"/>
      <c r="AA95" s="180"/>
      <c r="AB95" s="180"/>
      <c r="AC95" s="175">
        <f t="shared" si="1"/>
        <v>0</v>
      </c>
    </row>
    <row r="96" spans="1:29" x14ac:dyDescent="0.25">
      <c r="A96" s="176"/>
      <c r="B96" s="176"/>
      <c r="C96" s="180"/>
      <c r="AA96" s="180"/>
      <c r="AB96" s="180"/>
      <c r="AC96" s="175">
        <f t="shared" si="1"/>
        <v>0</v>
      </c>
    </row>
    <row r="97" spans="1:29" x14ac:dyDescent="0.25">
      <c r="A97" s="176"/>
      <c r="B97" s="176"/>
      <c r="C97" s="180"/>
      <c r="AA97" s="180"/>
      <c r="AB97" s="180"/>
      <c r="AC97" s="175">
        <f t="shared" si="1"/>
        <v>0</v>
      </c>
    </row>
    <row r="98" spans="1:29" x14ac:dyDescent="0.25">
      <c r="A98" s="176"/>
      <c r="B98" s="176"/>
      <c r="C98" s="180"/>
      <c r="AA98" s="180"/>
      <c r="AB98" s="180"/>
      <c r="AC98" s="175">
        <f t="shared" si="1"/>
        <v>0</v>
      </c>
    </row>
    <row r="99" spans="1:29" x14ac:dyDescent="0.25">
      <c r="A99" s="176"/>
      <c r="B99" s="176"/>
      <c r="C99" s="180"/>
      <c r="AA99" s="180"/>
      <c r="AB99" s="180"/>
      <c r="AC99" s="175">
        <f t="shared" si="1"/>
        <v>0</v>
      </c>
    </row>
    <row r="100" spans="1:29" x14ac:dyDescent="0.25">
      <c r="A100" s="176"/>
      <c r="B100" s="176"/>
      <c r="C100" s="180"/>
      <c r="AA100" s="180"/>
      <c r="AB100" s="180"/>
      <c r="AC100" s="175">
        <f t="shared" si="1"/>
        <v>0</v>
      </c>
    </row>
    <row r="101" spans="1:29" x14ac:dyDescent="0.25">
      <c r="A101" s="176"/>
      <c r="B101" s="176"/>
      <c r="C101" s="180"/>
      <c r="AA101" s="180"/>
      <c r="AB101" s="180"/>
      <c r="AC101" s="175">
        <f t="shared" si="1"/>
        <v>0</v>
      </c>
    </row>
    <row r="102" spans="1:29" x14ac:dyDescent="0.25">
      <c r="A102" s="176"/>
      <c r="B102" s="176"/>
      <c r="C102" s="180"/>
      <c r="AA102" s="180"/>
      <c r="AB102" s="180"/>
      <c r="AC102" s="175">
        <f t="shared" si="1"/>
        <v>0</v>
      </c>
    </row>
    <row r="103" spans="1:29" x14ac:dyDescent="0.25">
      <c r="A103" s="176"/>
      <c r="B103" s="176"/>
      <c r="C103" s="180"/>
      <c r="AA103" s="180"/>
      <c r="AB103" s="180"/>
      <c r="AC103" s="175">
        <f t="shared" si="1"/>
        <v>0</v>
      </c>
    </row>
    <row r="104" spans="1:29" x14ac:dyDescent="0.25">
      <c r="A104" s="176"/>
      <c r="B104" s="176"/>
      <c r="C104" s="180"/>
      <c r="AA104" s="180"/>
      <c r="AB104" s="180"/>
      <c r="AC104" s="175">
        <f t="shared" si="1"/>
        <v>0</v>
      </c>
    </row>
    <row r="105" spans="1:29" x14ac:dyDescent="0.25">
      <c r="A105" s="176"/>
      <c r="B105" s="176"/>
      <c r="C105" s="180"/>
      <c r="AA105" s="180"/>
      <c r="AB105" s="180"/>
      <c r="AC105" s="175">
        <f t="shared" si="1"/>
        <v>0</v>
      </c>
    </row>
    <row r="106" spans="1:29" x14ac:dyDescent="0.25">
      <c r="A106" s="176"/>
      <c r="B106" s="176"/>
      <c r="C106" s="180"/>
      <c r="AA106" s="180"/>
      <c r="AB106" s="180"/>
      <c r="AC106" s="175">
        <f t="shared" si="1"/>
        <v>0</v>
      </c>
    </row>
    <row r="107" spans="1:29" x14ac:dyDescent="0.25">
      <c r="A107" s="176"/>
      <c r="B107" s="176"/>
      <c r="C107" s="180"/>
      <c r="AA107" s="180"/>
      <c r="AB107" s="180"/>
      <c r="AC107" s="175">
        <f t="shared" si="1"/>
        <v>0</v>
      </c>
    </row>
    <row r="108" spans="1:29" x14ac:dyDescent="0.25">
      <c r="A108" s="176"/>
      <c r="B108" s="176"/>
      <c r="C108" s="180"/>
      <c r="AA108" s="180"/>
      <c r="AB108" s="180"/>
      <c r="AC108" s="175">
        <f t="shared" si="1"/>
        <v>0</v>
      </c>
    </row>
    <row r="109" spans="1:29" x14ac:dyDescent="0.25">
      <c r="A109" s="176"/>
      <c r="B109" s="176"/>
      <c r="C109" s="180"/>
      <c r="AA109" s="180"/>
      <c r="AB109" s="180"/>
      <c r="AC109" s="175">
        <f t="shared" si="1"/>
        <v>0</v>
      </c>
    </row>
    <row r="110" spans="1:29" x14ac:dyDescent="0.25">
      <c r="A110" s="176"/>
      <c r="B110" s="176"/>
      <c r="C110" s="180"/>
      <c r="AA110" s="180"/>
      <c r="AB110" s="180"/>
      <c r="AC110" s="175">
        <f t="shared" si="1"/>
        <v>0</v>
      </c>
    </row>
    <row r="111" spans="1:29" x14ac:dyDescent="0.25">
      <c r="A111" s="176"/>
      <c r="B111" s="176"/>
      <c r="C111" s="180"/>
      <c r="AA111" s="180"/>
      <c r="AB111" s="180"/>
      <c r="AC111" s="175">
        <f t="shared" si="1"/>
        <v>0</v>
      </c>
    </row>
    <row r="112" spans="1:29" x14ac:dyDescent="0.25">
      <c r="A112" s="176"/>
      <c r="B112" s="176"/>
      <c r="C112" s="180"/>
      <c r="AA112" s="180"/>
      <c r="AB112" s="180"/>
      <c r="AC112" s="175">
        <f t="shared" si="1"/>
        <v>0</v>
      </c>
    </row>
    <row r="113" spans="1:29" x14ac:dyDescent="0.25">
      <c r="A113" s="176"/>
      <c r="B113" s="176"/>
      <c r="C113" s="180"/>
      <c r="AA113" s="180"/>
      <c r="AB113" s="180"/>
      <c r="AC113" s="175">
        <f t="shared" si="1"/>
        <v>0</v>
      </c>
    </row>
    <row r="114" spans="1:29" x14ac:dyDescent="0.25">
      <c r="A114" s="176"/>
      <c r="B114" s="176"/>
      <c r="C114" s="180"/>
      <c r="AA114" s="180"/>
      <c r="AB114" s="180"/>
      <c r="AC114" s="175">
        <f t="shared" si="1"/>
        <v>0</v>
      </c>
    </row>
    <row r="115" spans="1:29" x14ac:dyDescent="0.25">
      <c r="A115" s="176"/>
      <c r="B115" s="176"/>
      <c r="C115" s="180"/>
      <c r="AA115" s="180"/>
      <c r="AB115" s="180"/>
      <c r="AC115" s="175">
        <f t="shared" si="1"/>
        <v>0</v>
      </c>
    </row>
    <row r="116" spans="1:29" x14ac:dyDescent="0.25">
      <c r="A116" s="176"/>
      <c r="B116" s="176"/>
      <c r="C116" s="180"/>
      <c r="AA116" s="180"/>
      <c r="AB116" s="180"/>
      <c r="AC116" s="175">
        <f t="shared" si="1"/>
        <v>0</v>
      </c>
    </row>
    <row r="117" spans="1:29" x14ac:dyDescent="0.25">
      <c r="A117" s="176"/>
      <c r="B117" s="176"/>
      <c r="C117" s="180"/>
      <c r="AA117" s="180"/>
      <c r="AB117" s="180"/>
      <c r="AC117" s="175">
        <f t="shared" si="1"/>
        <v>0</v>
      </c>
    </row>
    <row r="118" spans="1:29" x14ac:dyDescent="0.25">
      <c r="A118" s="176"/>
      <c r="B118" s="176"/>
      <c r="C118" s="180"/>
      <c r="AA118" s="180"/>
      <c r="AB118" s="180"/>
      <c r="AC118" s="175">
        <f t="shared" si="1"/>
        <v>0</v>
      </c>
    </row>
    <row r="119" spans="1:29" x14ac:dyDescent="0.25">
      <c r="A119" s="176"/>
      <c r="B119" s="176"/>
      <c r="C119" s="180"/>
      <c r="AA119" s="180"/>
      <c r="AB119" s="180"/>
      <c r="AC119" s="175">
        <f t="shared" si="1"/>
        <v>0</v>
      </c>
    </row>
    <row r="120" spans="1:29" x14ac:dyDescent="0.25">
      <c r="A120" s="176"/>
      <c r="B120" s="176"/>
      <c r="C120" s="180"/>
      <c r="AA120" s="180"/>
      <c r="AB120" s="180"/>
      <c r="AC120" s="175">
        <f t="shared" si="1"/>
        <v>0</v>
      </c>
    </row>
    <row r="121" spans="1:29" x14ac:dyDescent="0.25">
      <c r="A121" s="176"/>
      <c r="B121" s="176"/>
      <c r="C121" s="180"/>
      <c r="AA121" s="180"/>
      <c r="AB121" s="180"/>
      <c r="AC121" s="175">
        <f t="shared" si="1"/>
        <v>0</v>
      </c>
    </row>
    <row r="122" spans="1:29" x14ac:dyDescent="0.25">
      <c r="A122" s="176"/>
      <c r="B122" s="176"/>
      <c r="C122" s="180"/>
      <c r="AA122" s="180"/>
      <c r="AB122" s="180"/>
      <c r="AC122" s="175">
        <f t="shared" si="1"/>
        <v>0</v>
      </c>
    </row>
    <row r="123" spans="1:29" x14ac:dyDescent="0.25">
      <c r="A123" s="176"/>
      <c r="B123" s="176"/>
      <c r="C123" s="180"/>
      <c r="AA123" s="180"/>
      <c r="AB123" s="180"/>
      <c r="AC123" s="175">
        <f t="shared" si="1"/>
        <v>0</v>
      </c>
    </row>
    <row r="124" spans="1:29" x14ac:dyDescent="0.25">
      <c r="A124" s="176"/>
      <c r="B124" s="176"/>
      <c r="C124" s="180"/>
      <c r="AA124" s="180"/>
      <c r="AB124" s="180"/>
      <c r="AC124" s="175">
        <f t="shared" si="1"/>
        <v>0</v>
      </c>
    </row>
    <row r="125" spans="1:29" x14ac:dyDescent="0.25">
      <c r="A125" s="176"/>
      <c r="B125" s="176"/>
      <c r="C125" s="180"/>
      <c r="AA125" s="180"/>
      <c r="AB125" s="180"/>
      <c r="AC125" s="175">
        <f t="shared" si="1"/>
        <v>0</v>
      </c>
    </row>
    <row r="126" spans="1:29" x14ac:dyDescent="0.25">
      <c r="A126" s="176"/>
      <c r="B126" s="176"/>
      <c r="C126" s="180"/>
      <c r="AA126" s="180"/>
      <c r="AB126" s="180"/>
      <c r="AC126" s="175">
        <f t="shared" si="1"/>
        <v>0</v>
      </c>
    </row>
    <row r="127" spans="1:29" x14ac:dyDescent="0.25">
      <c r="A127" s="176"/>
      <c r="B127" s="176"/>
      <c r="C127" s="180"/>
      <c r="AA127" s="180"/>
      <c r="AB127" s="180"/>
      <c r="AC127" s="175">
        <f t="shared" si="1"/>
        <v>0</v>
      </c>
    </row>
    <row r="128" spans="1:29" x14ac:dyDescent="0.25">
      <c r="A128" s="176"/>
      <c r="B128" s="176"/>
      <c r="C128" s="180"/>
      <c r="AA128" s="180"/>
      <c r="AB128" s="180"/>
      <c r="AC128" s="175">
        <f t="shared" si="1"/>
        <v>0</v>
      </c>
    </row>
    <row r="129" spans="1:29" x14ac:dyDescent="0.25">
      <c r="A129" s="176"/>
      <c r="B129" s="176"/>
      <c r="C129" s="180"/>
      <c r="AA129" s="180"/>
      <c r="AB129" s="180"/>
      <c r="AC129" s="175">
        <f t="shared" ref="AC129:AC192" si="2">IF(AB129&lt;MAX(D129,F129,H129,J129,L129,N129,P129,R129,T129,V129,X129,Z129),"Excess Business",0)</f>
        <v>0</v>
      </c>
    </row>
    <row r="130" spans="1:29" x14ac:dyDescent="0.25">
      <c r="A130" s="176"/>
      <c r="B130" s="176"/>
      <c r="C130" s="180"/>
      <c r="AA130" s="180"/>
      <c r="AB130" s="180"/>
      <c r="AC130" s="175">
        <f t="shared" si="2"/>
        <v>0</v>
      </c>
    </row>
    <row r="131" spans="1:29" x14ac:dyDescent="0.25">
      <c r="A131" s="176"/>
      <c r="B131" s="176"/>
      <c r="C131" s="180"/>
      <c r="AA131" s="180"/>
      <c r="AB131" s="180"/>
      <c r="AC131" s="175">
        <f t="shared" si="2"/>
        <v>0</v>
      </c>
    </row>
    <row r="132" spans="1:29" x14ac:dyDescent="0.25">
      <c r="A132" s="176"/>
      <c r="B132" s="176"/>
      <c r="C132" s="180"/>
      <c r="AA132" s="180"/>
      <c r="AB132" s="180"/>
      <c r="AC132" s="175">
        <f t="shared" si="2"/>
        <v>0</v>
      </c>
    </row>
    <row r="133" spans="1:29" x14ac:dyDescent="0.25">
      <c r="A133" s="176"/>
      <c r="B133" s="176"/>
      <c r="C133" s="180"/>
      <c r="AA133" s="180"/>
      <c r="AB133" s="180"/>
      <c r="AC133" s="175">
        <f t="shared" si="2"/>
        <v>0</v>
      </c>
    </row>
    <row r="134" spans="1:29" x14ac:dyDescent="0.25">
      <c r="A134" s="176"/>
      <c r="B134" s="176"/>
      <c r="C134" s="180"/>
      <c r="AA134" s="180"/>
      <c r="AB134" s="180"/>
      <c r="AC134" s="175">
        <f t="shared" si="2"/>
        <v>0</v>
      </c>
    </row>
    <row r="135" spans="1:29" x14ac:dyDescent="0.25">
      <c r="A135" s="176"/>
      <c r="B135" s="176"/>
      <c r="C135" s="180"/>
      <c r="AA135" s="180"/>
      <c r="AB135" s="180"/>
      <c r="AC135" s="175">
        <f t="shared" si="2"/>
        <v>0</v>
      </c>
    </row>
    <row r="136" spans="1:29" x14ac:dyDescent="0.25">
      <c r="A136" s="176"/>
      <c r="B136" s="176"/>
      <c r="C136" s="180"/>
      <c r="AA136" s="180"/>
      <c r="AB136" s="180"/>
      <c r="AC136" s="175">
        <f t="shared" si="2"/>
        <v>0</v>
      </c>
    </row>
    <row r="137" spans="1:29" x14ac:dyDescent="0.25">
      <c r="A137" s="176"/>
      <c r="B137" s="176"/>
      <c r="C137" s="180"/>
      <c r="AA137" s="180"/>
      <c r="AB137" s="180"/>
      <c r="AC137" s="175">
        <f t="shared" si="2"/>
        <v>0</v>
      </c>
    </row>
    <row r="138" spans="1:29" x14ac:dyDescent="0.25">
      <c r="A138" s="176"/>
      <c r="B138" s="176"/>
      <c r="C138" s="180"/>
      <c r="AA138" s="180"/>
      <c r="AB138" s="180"/>
      <c r="AC138" s="175">
        <f t="shared" si="2"/>
        <v>0</v>
      </c>
    </row>
    <row r="139" spans="1:29" x14ac:dyDescent="0.25">
      <c r="A139" s="176"/>
      <c r="B139" s="176"/>
      <c r="C139" s="180"/>
      <c r="AA139" s="180"/>
      <c r="AB139" s="180"/>
      <c r="AC139" s="175">
        <f t="shared" si="2"/>
        <v>0</v>
      </c>
    </row>
    <row r="140" spans="1:29" x14ac:dyDescent="0.25">
      <c r="A140" s="176"/>
      <c r="B140" s="176"/>
      <c r="C140" s="180"/>
      <c r="AA140" s="180"/>
      <c r="AB140" s="180"/>
      <c r="AC140" s="175">
        <f t="shared" si="2"/>
        <v>0</v>
      </c>
    </row>
    <row r="141" spans="1:29" x14ac:dyDescent="0.25">
      <c r="A141" s="176"/>
      <c r="B141" s="176"/>
      <c r="C141" s="180"/>
      <c r="AA141" s="180"/>
      <c r="AB141" s="180"/>
      <c r="AC141" s="175">
        <f t="shared" si="2"/>
        <v>0</v>
      </c>
    </row>
    <row r="142" spans="1:29" x14ac:dyDescent="0.25">
      <c r="A142" s="176"/>
      <c r="B142" s="176"/>
      <c r="C142" s="180"/>
      <c r="AA142" s="180"/>
      <c r="AB142" s="180"/>
      <c r="AC142" s="175">
        <f t="shared" si="2"/>
        <v>0</v>
      </c>
    </row>
    <row r="143" spans="1:29" x14ac:dyDescent="0.25">
      <c r="A143" s="176"/>
      <c r="B143" s="176"/>
      <c r="C143" s="180"/>
      <c r="AA143" s="180"/>
      <c r="AB143" s="180"/>
      <c r="AC143" s="175">
        <f t="shared" si="2"/>
        <v>0</v>
      </c>
    </row>
    <row r="144" spans="1:29" x14ac:dyDescent="0.25">
      <c r="A144" s="176"/>
      <c r="B144" s="176"/>
      <c r="C144" s="180"/>
      <c r="AA144" s="180"/>
      <c r="AB144" s="180"/>
      <c r="AC144" s="175">
        <f t="shared" si="2"/>
        <v>0</v>
      </c>
    </row>
    <row r="145" spans="1:29" x14ac:dyDescent="0.25">
      <c r="A145" s="176"/>
      <c r="B145" s="176"/>
      <c r="C145" s="180"/>
      <c r="AA145" s="180"/>
      <c r="AB145" s="180"/>
      <c r="AC145" s="175">
        <f t="shared" si="2"/>
        <v>0</v>
      </c>
    </row>
    <row r="146" spans="1:29" x14ac:dyDescent="0.25">
      <c r="A146" s="176"/>
      <c r="B146" s="176"/>
      <c r="C146" s="180"/>
      <c r="AA146" s="180"/>
      <c r="AB146" s="180"/>
      <c r="AC146" s="175">
        <f t="shared" si="2"/>
        <v>0</v>
      </c>
    </row>
    <row r="147" spans="1:29" x14ac:dyDescent="0.25">
      <c r="A147" s="176"/>
      <c r="B147" s="176"/>
      <c r="C147" s="180"/>
      <c r="AA147" s="180"/>
      <c r="AB147" s="180"/>
      <c r="AC147" s="175">
        <f t="shared" si="2"/>
        <v>0</v>
      </c>
    </row>
    <row r="148" spans="1:29" x14ac:dyDescent="0.25">
      <c r="A148" s="176"/>
      <c r="B148" s="176"/>
      <c r="C148" s="180"/>
      <c r="AA148" s="180"/>
      <c r="AB148" s="180"/>
      <c r="AC148" s="175">
        <f t="shared" si="2"/>
        <v>0</v>
      </c>
    </row>
    <row r="149" spans="1:29" x14ac:dyDescent="0.25">
      <c r="A149" s="176"/>
      <c r="B149" s="176"/>
      <c r="C149" s="180"/>
      <c r="AA149" s="180"/>
      <c r="AB149" s="180"/>
      <c r="AC149" s="175">
        <f t="shared" si="2"/>
        <v>0</v>
      </c>
    </row>
    <row r="150" spans="1:29" x14ac:dyDescent="0.25">
      <c r="A150" s="176"/>
      <c r="B150" s="176"/>
      <c r="C150" s="180"/>
      <c r="AA150" s="180"/>
      <c r="AB150" s="180"/>
      <c r="AC150" s="175">
        <f t="shared" si="2"/>
        <v>0</v>
      </c>
    </row>
    <row r="151" spans="1:29" x14ac:dyDescent="0.25">
      <c r="A151" s="176"/>
      <c r="B151" s="176"/>
      <c r="C151" s="180"/>
      <c r="AA151" s="180"/>
      <c r="AB151" s="180"/>
      <c r="AC151" s="175">
        <f t="shared" si="2"/>
        <v>0</v>
      </c>
    </row>
    <row r="152" spans="1:29" x14ac:dyDescent="0.25">
      <c r="A152" s="176"/>
      <c r="B152" s="176"/>
      <c r="C152" s="180"/>
      <c r="AA152" s="180"/>
      <c r="AB152" s="180"/>
      <c r="AC152" s="175">
        <f t="shared" si="2"/>
        <v>0</v>
      </c>
    </row>
    <row r="153" spans="1:29" x14ac:dyDescent="0.25">
      <c r="A153" s="176"/>
      <c r="B153" s="176"/>
      <c r="C153" s="180"/>
      <c r="AA153" s="180"/>
      <c r="AB153" s="180"/>
      <c r="AC153" s="175">
        <f t="shared" si="2"/>
        <v>0</v>
      </c>
    </row>
    <row r="154" spans="1:29" x14ac:dyDescent="0.25">
      <c r="A154" s="176"/>
      <c r="B154" s="176"/>
      <c r="C154" s="180"/>
      <c r="AA154" s="180"/>
      <c r="AB154" s="180"/>
      <c r="AC154" s="175">
        <f t="shared" si="2"/>
        <v>0</v>
      </c>
    </row>
    <row r="155" spans="1:29" x14ac:dyDescent="0.25">
      <c r="A155" s="176"/>
      <c r="B155" s="176"/>
      <c r="C155" s="180"/>
      <c r="AA155" s="180"/>
      <c r="AB155" s="180"/>
      <c r="AC155" s="175">
        <f t="shared" si="2"/>
        <v>0</v>
      </c>
    </row>
    <row r="156" spans="1:29" x14ac:dyDescent="0.25">
      <c r="A156" s="176"/>
      <c r="B156" s="176"/>
      <c r="C156" s="180"/>
      <c r="AA156" s="180"/>
      <c r="AB156" s="180"/>
      <c r="AC156" s="175">
        <f t="shared" si="2"/>
        <v>0</v>
      </c>
    </row>
    <row r="157" spans="1:29" x14ac:dyDescent="0.25">
      <c r="A157" s="176"/>
      <c r="B157" s="176"/>
      <c r="C157" s="180"/>
      <c r="AA157" s="180"/>
      <c r="AB157" s="180"/>
      <c r="AC157" s="175">
        <f t="shared" si="2"/>
        <v>0</v>
      </c>
    </row>
    <row r="158" spans="1:29" x14ac:dyDescent="0.25">
      <c r="A158" s="176"/>
      <c r="B158" s="176"/>
      <c r="C158" s="180"/>
      <c r="AA158" s="180"/>
      <c r="AB158" s="180"/>
      <c r="AC158" s="175">
        <f t="shared" si="2"/>
        <v>0</v>
      </c>
    </row>
    <row r="159" spans="1:29" x14ac:dyDescent="0.25">
      <c r="A159" s="176"/>
      <c r="B159" s="176"/>
      <c r="C159" s="180"/>
      <c r="AA159" s="180"/>
      <c r="AB159" s="180"/>
      <c r="AC159" s="175">
        <f t="shared" si="2"/>
        <v>0</v>
      </c>
    </row>
    <row r="160" spans="1:29" x14ac:dyDescent="0.25">
      <c r="A160" s="176"/>
      <c r="B160" s="176"/>
      <c r="C160" s="180"/>
      <c r="AA160" s="180"/>
      <c r="AB160" s="180"/>
      <c r="AC160" s="175">
        <f t="shared" si="2"/>
        <v>0</v>
      </c>
    </row>
    <row r="161" spans="1:29" x14ac:dyDescent="0.25">
      <c r="A161" s="176"/>
      <c r="B161" s="176"/>
      <c r="C161" s="180"/>
      <c r="AA161" s="180"/>
      <c r="AB161" s="180"/>
      <c r="AC161" s="175">
        <f t="shared" si="2"/>
        <v>0</v>
      </c>
    </row>
    <row r="162" spans="1:29" x14ac:dyDescent="0.25">
      <c r="A162" s="176"/>
      <c r="B162" s="176"/>
      <c r="C162" s="180"/>
      <c r="AA162" s="180"/>
      <c r="AB162" s="180"/>
      <c r="AC162" s="175">
        <f t="shared" si="2"/>
        <v>0</v>
      </c>
    </row>
    <row r="163" spans="1:29" x14ac:dyDescent="0.25">
      <c r="A163" s="176"/>
      <c r="B163" s="176"/>
      <c r="C163" s="180"/>
      <c r="AA163" s="180"/>
      <c r="AB163" s="180"/>
      <c r="AC163" s="175">
        <f t="shared" si="2"/>
        <v>0</v>
      </c>
    </row>
    <row r="164" spans="1:29" x14ac:dyDescent="0.25">
      <c r="A164" s="176"/>
      <c r="B164" s="176"/>
      <c r="C164" s="180"/>
      <c r="AA164" s="180"/>
      <c r="AB164" s="180"/>
      <c r="AC164" s="175">
        <f t="shared" si="2"/>
        <v>0</v>
      </c>
    </row>
    <row r="165" spans="1:29" x14ac:dyDescent="0.25">
      <c r="A165" s="176"/>
      <c r="B165" s="176"/>
      <c r="C165" s="180"/>
      <c r="AA165" s="180"/>
      <c r="AB165" s="180"/>
      <c r="AC165" s="175">
        <f t="shared" si="2"/>
        <v>0</v>
      </c>
    </row>
    <row r="166" spans="1:29" x14ac:dyDescent="0.25">
      <c r="A166" s="176"/>
      <c r="B166" s="176"/>
      <c r="C166" s="180"/>
      <c r="AA166" s="180"/>
      <c r="AB166" s="180"/>
      <c r="AC166" s="175">
        <f t="shared" si="2"/>
        <v>0</v>
      </c>
    </row>
    <row r="167" spans="1:29" x14ac:dyDescent="0.25">
      <c r="A167" s="176"/>
      <c r="B167" s="176"/>
      <c r="C167" s="180"/>
      <c r="AA167" s="180"/>
      <c r="AB167" s="180"/>
      <c r="AC167" s="175">
        <f t="shared" si="2"/>
        <v>0</v>
      </c>
    </row>
    <row r="168" spans="1:29" x14ac:dyDescent="0.25">
      <c r="A168" s="176"/>
      <c r="B168" s="176"/>
      <c r="C168" s="180"/>
      <c r="AA168" s="180"/>
      <c r="AB168" s="180"/>
      <c r="AC168" s="175">
        <f t="shared" si="2"/>
        <v>0</v>
      </c>
    </row>
    <row r="169" spans="1:29" x14ac:dyDescent="0.25">
      <c r="A169" s="176"/>
      <c r="B169" s="176"/>
      <c r="C169" s="180"/>
      <c r="AA169" s="180"/>
      <c r="AB169" s="180"/>
      <c r="AC169" s="175">
        <f t="shared" si="2"/>
        <v>0</v>
      </c>
    </row>
    <row r="170" spans="1:29" x14ac:dyDescent="0.25">
      <c r="A170" s="176"/>
      <c r="B170" s="176"/>
      <c r="C170" s="180"/>
      <c r="AA170" s="180"/>
      <c r="AB170" s="180"/>
      <c r="AC170" s="175">
        <f t="shared" si="2"/>
        <v>0</v>
      </c>
    </row>
    <row r="171" spans="1:29" x14ac:dyDescent="0.25">
      <c r="A171" s="176"/>
      <c r="B171" s="176"/>
      <c r="C171" s="180"/>
      <c r="AA171" s="180"/>
      <c r="AB171" s="180"/>
      <c r="AC171" s="175">
        <f t="shared" si="2"/>
        <v>0</v>
      </c>
    </row>
    <row r="172" spans="1:29" x14ac:dyDescent="0.25">
      <c r="A172" s="176"/>
      <c r="B172" s="176"/>
      <c r="C172" s="180"/>
      <c r="AA172" s="180"/>
      <c r="AB172" s="180"/>
      <c r="AC172" s="175">
        <f t="shared" si="2"/>
        <v>0</v>
      </c>
    </row>
    <row r="173" spans="1:29" x14ac:dyDescent="0.25">
      <c r="A173" s="176"/>
      <c r="B173" s="176"/>
      <c r="C173" s="180"/>
      <c r="AA173" s="180"/>
      <c r="AB173" s="180"/>
      <c r="AC173" s="175">
        <f t="shared" si="2"/>
        <v>0</v>
      </c>
    </row>
    <row r="174" spans="1:29" x14ac:dyDescent="0.25">
      <c r="A174" s="176"/>
      <c r="B174" s="176"/>
      <c r="C174" s="180"/>
      <c r="AA174" s="180"/>
      <c r="AB174" s="180"/>
      <c r="AC174" s="175">
        <f t="shared" si="2"/>
        <v>0</v>
      </c>
    </row>
    <row r="175" spans="1:29" x14ac:dyDescent="0.25">
      <c r="A175" s="176"/>
      <c r="B175" s="176"/>
      <c r="C175" s="180"/>
      <c r="AA175" s="180"/>
      <c r="AB175" s="180"/>
      <c r="AC175" s="175">
        <f t="shared" si="2"/>
        <v>0</v>
      </c>
    </row>
    <row r="176" spans="1:29" x14ac:dyDescent="0.25">
      <c r="A176" s="176"/>
      <c r="B176" s="176"/>
      <c r="C176" s="180"/>
      <c r="AA176" s="180"/>
      <c r="AB176" s="180"/>
      <c r="AC176" s="175">
        <f t="shared" si="2"/>
        <v>0</v>
      </c>
    </row>
    <row r="177" spans="1:29" x14ac:dyDescent="0.25">
      <c r="A177" s="176"/>
      <c r="B177" s="176"/>
      <c r="C177" s="180"/>
      <c r="AA177" s="180"/>
      <c r="AB177" s="180"/>
      <c r="AC177" s="175">
        <f t="shared" si="2"/>
        <v>0</v>
      </c>
    </row>
    <row r="178" spans="1:29" x14ac:dyDescent="0.25">
      <c r="A178" s="176"/>
      <c r="B178" s="176"/>
      <c r="C178" s="180"/>
      <c r="AA178" s="180"/>
      <c r="AB178" s="180"/>
      <c r="AC178" s="175">
        <f t="shared" si="2"/>
        <v>0</v>
      </c>
    </row>
    <row r="179" spans="1:29" x14ac:dyDescent="0.25">
      <c r="A179" s="176"/>
      <c r="B179" s="176"/>
      <c r="C179" s="180"/>
      <c r="AA179" s="180"/>
      <c r="AB179" s="180"/>
      <c r="AC179" s="175">
        <f t="shared" si="2"/>
        <v>0</v>
      </c>
    </row>
    <row r="180" spans="1:29" x14ac:dyDescent="0.25">
      <c r="A180" s="176"/>
      <c r="B180" s="176"/>
      <c r="C180" s="180"/>
      <c r="AA180" s="180"/>
      <c r="AB180" s="180"/>
      <c r="AC180" s="175">
        <f t="shared" si="2"/>
        <v>0</v>
      </c>
    </row>
    <row r="181" spans="1:29" x14ac:dyDescent="0.25">
      <c r="A181" s="176"/>
      <c r="B181" s="176"/>
      <c r="C181" s="180"/>
      <c r="AA181" s="180"/>
      <c r="AB181" s="180"/>
      <c r="AC181" s="175">
        <f t="shared" si="2"/>
        <v>0</v>
      </c>
    </row>
    <row r="182" spans="1:29" x14ac:dyDescent="0.25">
      <c r="A182" s="176"/>
      <c r="B182" s="176"/>
      <c r="C182" s="180"/>
      <c r="AA182" s="180"/>
      <c r="AB182" s="180"/>
      <c r="AC182" s="175">
        <f t="shared" si="2"/>
        <v>0</v>
      </c>
    </row>
    <row r="183" spans="1:29" x14ac:dyDescent="0.25">
      <c r="A183" s="176"/>
      <c r="B183" s="176"/>
      <c r="C183" s="180"/>
      <c r="AA183" s="180"/>
      <c r="AB183" s="180"/>
      <c r="AC183" s="175">
        <f t="shared" si="2"/>
        <v>0</v>
      </c>
    </row>
    <row r="184" spans="1:29" x14ac:dyDescent="0.25">
      <c r="A184" s="176"/>
      <c r="B184" s="176"/>
      <c r="C184" s="180"/>
      <c r="AA184" s="180"/>
      <c r="AB184" s="180"/>
      <c r="AC184" s="175">
        <f t="shared" si="2"/>
        <v>0</v>
      </c>
    </row>
    <row r="185" spans="1:29" x14ac:dyDescent="0.25">
      <c r="A185" s="176"/>
      <c r="B185" s="176"/>
      <c r="C185" s="180"/>
      <c r="AA185" s="180"/>
      <c r="AB185" s="180"/>
      <c r="AC185" s="175">
        <f t="shared" si="2"/>
        <v>0</v>
      </c>
    </row>
    <row r="186" spans="1:29" x14ac:dyDescent="0.25">
      <c r="A186" s="176"/>
      <c r="B186" s="176"/>
      <c r="C186" s="180"/>
      <c r="AA186" s="180"/>
      <c r="AB186" s="180"/>
      <c r="AC186" s="175">
        <f t="shared" si="2"/>
        <v>0</v>
      </c>
    </row>
    <row r="187" spans="1:29" x14ac:dyDescent="0.25">
      <c r="A187" s="176"/>
      <c r="B187" s="176"/>
      <c r="C187" s="180"/>
      <c r="AA187" s="180"/>
      <c r="AB187" s="180"/>
      <c r="AC187" s="175">
        <f t="shared" si="2"/>
        <v>0</v>
      </c>
    </row>
    <row r="188" spans="1:29" x14ac:dyDescent="0.25">
      <c r="A188" s="176"/>
      <c r="B188" s="176"/>
      <c r="C188" s="180"/>
      <c r="AA188" s="180"/>
      <c r="AB188" s="180"/>
      <c r="AC188" s="175">
        <f t="shared" si="2"/>
        <v>0</v>
      </c>
    </row>
    <row r="189" spans="1:29" x14ac:dyDescent="0.25">
      <c r="A189" s="176"/>
      <c r="B189" s="176"/>
      <c r="C189" s="180"/>
      <c r="AA189" s="180"/>
      <c r="AB189" s="180"/>
      <c r="AC189" s="175">
        <f t="shared" si="2"/>
        <v>0</v>
      </c>
    </row>
    <row r="190" spans="1:29" x14ac:dyDescent="0.25">
      <c r="A190" s="176"/>
      <c r="B190" s="176"/>
      <c r="C190" s="180"/>
      <c r="AA190" s="180"/>
      <c r="AB190" s="180"/>
      <c r="AC190" s="175">
        <f t="shared" si="2"/>
        <v>0</v>
      </c>
    </row>
    <row r="191" spans="1:29" x14ac:dyDescent="0.25">
      <c r="A191" s="176"/>
      <c r="B191" s="176"/>
      <c r="C191" s="180"/>
      <c r="AA191" s="180"/>
      <c r="AB191" s="180"/>
      <c r="AC191" s="175">
        <f t="shared" si="2"/>
        <v>0</v>
      </c>
    </row>
    <row r="192" spans="1:29" x14ac:dyDescent="0.25">
      <c r="A192" s="176"/>
      <c r="B192" s="176"/>
      <c r="C192" s="180"/>
      <c r="AA192" s="180"/>
      <c r="AB192" s="180"/>
      <c r="AC192" s="175">
        <f t="shared" si="2"/>
        <v>0</v>
      </c>
    </row>
    <row r="193" spans="1:29" x14ac:dyDescent="0.25">
      <c r="A193" s="176"/>
      <c r="B193" s="176"/>
      <c r="C193" s="180"/>
      <c r="AA193" s="180"/>
      <c r="AB193" s="180"/>
      <c r="AC193" s="175">
        <f t="shared" ref="AC193:AC256" si="3">IF(AB193&lt;MAX(D193,F193,H193,J193,L193,N193,P193,R193,T193,V193,X193,Z193),"Excess Business",0)</f>
        <v>0</v>
      </c>
    </row>
    <row r="194" spans="1:29" x14ac:dyDescent="0.25">
      <c r="A194" s="176"/>
      <c r="B194" s="176"/>
      <c r="C194" s="180"/>
      <c r="AA194" s="180"/>
      <c r="AB194" s="180"/>
      <c r="AC194" s="175">
        <f t="shared" si="3"/>
        <v>0</v>
      </c>
    </row>
    <row r="195" spans="1:29" x14ac:dyDescent="0.25">
      <c r="A195" s="176"/>
      <c r="B195" s="176"/>
      <c r="C195" s="180"/>
      <c r="AA195" s="180"/>
      <c r="AB195" s="180"/>
      <c r="AC195" s="175">
        <f t="shared" si="3"/>
        <v>0</v>
      </c>
    </row>
    <row r="196" spans="1:29" x14ac:dyDescent="0.25">
      <c r="A196" s="176"/>
      <c r="B196" s="176"/>
      <c r="C196" s="180"/>
      <c r="AA196" s="180"/>
      <c r="AB196" s="180"/>
      <c r="AC196" s="175">
        <f t="shared" si="3"/>
        <v>0</v>
      </c>
    </row>
    <row r="197" spans="1:29" x14ac:dyDescent="0.25">
      <c r="A197" s="176"/>
      <c r="B197" s="176"/>
      <c r="C197" s="180"/>
      <c r="AA197" s="180"/>
      <c r="AB197" s="180"/>
      <c r="AC197" s="175">
        <f t="shared" si="3"/>
        <v>0</v>
      </c>
    </row>
    <row r="198" spans="1:29" x14ac:dyDescent="0.25">
      <c r="A198" s="176"/>
      <c r="B198" s="176"/>
      <c r="C198" s="180"/>
      <c r="AA198" s="180"/>
      <c r="AB198" s="180"/>
      <c r="AC198" s="175">
        <f t="shared" si="3"/>
        <v>0</v>
      </c>
    </row>
    <row r="199" spans="1:29" x14ac:dyDescent="0.25">
      <c r="A199" s="176"/>
      <c r="B199" s="176"/>
      <c r="C199" s="180"/>
      <c r="AA199" s="180"/>
      <c r="AB199" s="180"/>
      <c r="AC199" s="175">
        <f t="shared" si="3"/>
        <v>0</v>
      </c>
    </row>
    <row r="200" spans="1:29" x14ac:dyDescent="0.25">
      <c r="A200" s="176"/>
      <c r="B200" s="176"/>
      <c r="C200" s="180"/>
      <c r="AA200" s="180"/>
      <c r="AB200" s="180"/>
      <c r="AC200" s="175">
        <f t="shared" si="3"/>
        <v>0</v>
      </c>
    </row>
    <row r="201" spans="1:29" x14ac:dyDescent="0.25">
      <c r="A201" s="176"/>
      <c r="B201" s="176"/>
      <c r="C201" s="180"/>
      <c r="AA201" s="180"/>
      <c r="AB201" s="180"/>
      <c r="AC201" s="175">
        <f t="shared" si="3"/>
        <v>0</v>
      </c>
    </row>
    <row r="202" spans="1:29" x14ac:dyDescent="0.25">
      <c r="A202" s="176"/>
      <c r="B202" s="176"/>
      <c r="C202" s="180"/>
      <c r="AA202" s="180"/>
      <c r="AB202" s="180"/>
      <c r="AC202" s="175">
        <f t="shared" si="3"/>
        <v>0</v>
      </c>
    </row>
    <row r="203" spans="1:29" x14ac:dyDescent="0.25">
      <c r="A203" s="176"/>
      <c r="B203" s="176"/>
      <c r="C203" s="180"/>
      <c r="AA203" s="180"/>
      <c r="AB203" s="180"/>
      <c r="AC203" s="175">
        <f t="shared" si="3"/>
        <v>0</v>
      </c>
    </row>
    <row r="204" spans="1:29" x14ac:dyDescent="0.25">
      <c r="A204" s="176"/>
      <c r="B204" s="176"/>
      <c r="C204" s="180"/>
      <c r="AA204" s="180"/>
      <c r="AB204" s="180"/>
      <c r="AC204" s="175">
        <f t="shared" si="3"/>
        <v>0</v>
      </c>
    </row>
    <row r="205" spans="1:29" x14ac:dyDescent="0.25">
      <c r="A205" s="176"/>
      <c r="B205" s="176"/>
      <c r="C205" s="180"/>
      <c r="AA205" s="180"/>
      <c r="AB205" s="180"/>
      <c r="AC205" s="175">
        <f t="shared" si="3"/>
        <v>0</v>
      </c>
    </row>
    <row r="206" spans="1:29" x14ac:dyDescent="0.25">
      <c r="A206" s="176"/>
      <c r="B206" s="176"/>
      <c r="C206" s="180"/>
      <c r="AA206" s="180"/>
      <c r="AB206" s="180"/>
      <c r="AC206" s="175">
        <f t="shared" si="3"/>
        <v>0</v>
      </c>
    </row>
    <row r="207" spans="1:29" x14ac:dyDescent="0.25">
      <c r="A207" s="176"/>
      <c r="B207" s="176"/>
      <c r="C207" s="180"/>
      <c r="AA207" s="180"/>
      <c r="AB207" s="180"/>
      <c r="AC207" s="175">
        <f t="shared" si="3"/>
        <v>0</v>
      </c>
    </row>
    <row r="208" spans="1:29" x14ac:dyDescent="0.25">
      <c r="A208" s="176"/>
      <c r="B208" s="176"/>
      <c r="C208" s="180"/>
      <c r="AA208" s="180"/>
      <c r="AB208" s="180"/>
      <c r="AC208" s="175">
        <f t="shared" si="3"/>
        <v>0</v>
      </c>
    </row>
    <row r="209" spans="1:29" x14ac:dyDescent="0.25">
      <c r="A209" s="176"/>
      <c r="B209" s="176"/>
      <c r="C209" s="180"/>
      <c r="AA209" s="180"/>
      <c r="AB209" s="180"/>
      <c r="AC209" s="175">
        <f t="shared" si="3"/>
        <v>0</v>
      </c>
    </row>
    <row r="210" spans="1:29" x14ac:dyDescent="0.25">
      <c r="A210" s="176"/>
      <c r="B210" s="176"/>
      <c r="C210" s="180"/>
      <c r="AA210" s="180"/>
      <c r="AB210" s="180"/>
      <c r="AC210" s="175">
        <f t="shared" si="3"/>
        <v>0</v>
      </c>
    </row>
    <row r="211" spans="1:29" x14ac:dyDescent="0.25">
      <c r="A211" s="176"/>
      <c r="B211" s="176"/>
      <c r="C211" s="180"/>
      <c r="AA211" s="180"/>
      <c r="AB211" s="180"/>
      <c r="AC211" s="175">
        <f t="shared" si="3"/>
        <v>0</v>
      </c>
    </row>
    <row r="212" spans="1:29" x14ac:dyDescent="0.25">
      <c r="A212" s="176"/>
      <c r="B212" s="176"/>
      <c r="C212" s="180"/>
      <c r="AA212" s="180"/>
      <c r="AB212" s="180"/>
      <c r="AC212" s="175">
        <f t="shared" si="3"/>
        <v>0</v>
      </c>
    </row>
    <row r="213" spans="1:29" x14ac:dyDescent="0.25">
      <c r="A213" s="176"/>
      <c r="B213" s="176"/>
      <c r="C213" s="180"/>
      <c r="AA213" s="180"/>
      <c r="AB213" s="180"/>
      <c r="AC213" s="175">
        <f t="shared" si="3"/>
        <v>0</v>
      </c>
    </row>
    <row r="214" spans="1:29" x14ac:dyDescent="0.25">
      <c r="A214" s="176"/>
      <c r="B214" s="176"/>
      <c r="C214" s="180"/>
      <c r="AA214" s="180"/>
      <c r="AB214" s="180"/>
      <c r="AC214" s="175">
        <f t="shared" si="3"/>
        <v>0</v>
      </c>
    </row>
    <row r="215" spans="1:29" x14ac:dyDescent="0.25">
      <c r="A215" s="176"/>
      <c r="B215" s="176"/>
      <c r="C215" s="180"/>
      <c r="AA215" s="180"/>
      <c r="AB215" s="180"/>
      <c r="AC215" s="175">
        <f t="shared" si="3"/>
        <v>0</v>
      </c>
    </row>
    <row r="216" spans="1:29" x14ac:dyDescent="0.25">
      <c r="A216" s="176"/>
      <c r="B216" s="176"/>
      <c r="C216" s="180"/>
      <c r="AA216" s="180"/>
      <c r="AB216" s="180"/>
      <c r="AC216" s="175">
        <f t="shared" si="3"/>
        <v>0</v>
      </c>
    </row>
    <row r="217" spans="1:29" x14ac:dyDescent="0.25">
      <c r="A217" s="176"/>
      <c r="B217" s="176"/>
      <c r="C217" s="180"/>
      <c r="AA217" s="180"/>
      <c r="AB217" s="180"/>
      <c r="AC217" s="175">
        <f t="shared" si="3"/>
        <v>0</v>
      </c>
    </row>
    <row r="218" spans="1:29" x14ac:dyDescent="0.25">
      <c r="A218" s="176"/>
      <c r="B218" s="176"/>
      <c r="C218" s="180"/>
      <c r="AA218" s="180"/>
      <c r="AB218" s="180"/>
      <c r="AC218" s="175">
        <f t="shared" si="3"/>
        <v>0</v>
      </c>
    </row>
    <row r="219" spans="1:29" x14ac:dyDescent="0.25">
      <c r="A219" s="176"/>
      <c r="B219" s="176"/>
      <c r="C219" s="180"/>
      <c r="AA219" s="180"/>
      <c r="AB219" s="180"/>
      <c r="AC219" s="175">
        <f t="shared" si="3"/>
        <v>0</v>
      </c>
    </row>
    <row r="220" spans="1:29" x14ac:dyDescent="0.25">
      <c r="A220" s="176"/>
      <c r="B220" s="176"/>
      <c r="C220" s="180"/>
      <c r="AA220" s="180"/>
      <c r="AB220" s="180"/>
      <c r="AC220" s="175">
        <f t="shared" si="3"/>
        <v>0</v>
      </c>
    </row>
    <row r="221" spans="1:29" x14ac:dyDescent="0.25">
      <c r="A221" s="176"/>
      <c r="B221" s="176"/>
      <c r="C221" s="180"/>
      <c r="AA221" s="180"/>
      <c r="AB221" s="180"/>
      <c r="AC221" s="175">
        <f t="shared" si="3"/>
        <v>0</v>
      </c>
    </row>
    <row r="222" spans="1:29" x14ac:dyDescent="0.25">
      <c r="A222" s="176"/>
      <c r="B222" s="176"/>
      <c r="C222" s="180"/>
      <c r="AA222" s="180"/>
      <c r="AB222" s="180"/>
      <c r="AC222" s="175">
        <f t="shared" si="3"/>
        <v>0</v>
      </c>
    </row>
    <row r="223" spans="1:29" x14ac:dyDescent="0.25">
      <c r="A223" s="176"/>
      <c r="B223" s="176"/>
      <c r="C223" s="180"/>
      <c r="AA223" s="180"/>
      <c r="AB223" s="180"/>
      <c r="AC223" s="175">
        <f t="shared" si="3"/>
        <v>0</v>
      </c>
    </row>
    <row r="224" spans="1:29" x14ac:dyDescent="0.25">
      <c r="A224" s="176"/>
      <c r="B224" s="176"/>
      <c r="C224" s="180"/>
      <c r="AA224" s="180"/>
      <c r="AB224" s="180"/>
      <c r="AC224" s="175">
        <f t="shared" si="3"/>
        <v>0</v>
      </c>
    </row>
    <row r="225" spans="1:29" x14ac:dyDescent="0.25">
      <c r="A225" s="176"/>
      <c r="B225" s="176"/>
      <c r="C225" s="180"/>
      <c r="AA225" s="180"/>
      <c r="AB225" s="180"/>
      <c r="AC225" s="175">
        <f t="shared" si="3"/>
        <v>0</v>
      </c>
    </row>
    <row r="226" spans="1:29" x14ac:dyDescent="0.25">
      <c r="A226" s="176"/>
      <c r="B226" s="176"/>
      <c r="C226" s="180"/>
      <c r="AA226" s="180"/>
      <c r="AB226" s="180"/>
      <c r="AC226" s="175">
        <f t="shared" si="3"/>
        <v>0</v>
      </c>
    </row>
    <row r="227" spans="1:29" x14ac:dyDescent="0.25">
      <c r="A227" s="176"/>
      <c r="B227" s="176"/>
      <c r="C227" s="180"/>
      <c r="AA227" s="180"/>
      <c r="AB227" s="180"/>
      <c r="AC227" s="175">
        <f t="shared" si="3"/>
        <v>0</v>
      </c>
    </row>
    <row r="228" spans="1:29" x14ac:dyDescent="0.25">
      <c r="A228" s="176"/>
      <c r="B228" s="176"/>
      <c r="C228" s="180"/>
      <c r="AA228" s="180"/>
      <c r="AB228" s="180"/>
      <c r="AC228" s="175">
        <f t="shared" si="3"/>
        <v>0</v>
      </c>
    </row>
    <row r="229" spans="1:29" x14ac:dyDescent="0.25">
      <c r="A229" s="176"/>
      <c r="B229" s="176"/>
      <c r="C229" s="180"/>
      <c r="AA229" s="180"/>
      <c r="AB229" s="180"/>
      <c r="AC229" s="175">
        <f t="shared" si="3"/>
        <v>0</v>
      </c>
    </row>
    <row r="230" spans="1:29" x14ac:dyDescent="0.25">
      <c r="A230" s="176"/>
      <c r="B230" s="176"/>
      <c r="C230" s="180"/>
      <c r="AA230" s="180"/>
      <c r="AB230" s="180"/>
      <c r="AC230" s="175">
        <f t="shared" si="3"/>
        <v>0</v>
      </c>
    </row>
    <row r="231" spans="1:29" x14ac:dyDescent="0.25">
      <c r="A231" s="176"/>
      <c r="B231" s="176"/>
      <c r="C231" s="180"/>
      <c r="AA231" s="180"/>
      <c r="AB231" s="180"/>
      <c r="AC231" s="175">
        <f t="shared" si="3"/>
        <v>0</v>
      </c>
    </row>
    <row r="232" spans="1:29" x14ac:dyDescent="0.25">
      <c r="A232" s="176"/>
      <c r="B232" s="176"/>
      <c r="C232" s="180"/>
      <c r="AA232" s="180"/>
      <c r="AB232" s="180"/>
      <c r="AC232" s="175">
        <f t="shared" si="3"/>
        <v>0</v>
      </c>
    </row>
    <row r="233" spans="1:29" x14ac:dyDescent="0.25">
      <c r="A233" s="176"/>
      <c r="B233" s="176"/>
      <c r="C233" s="180"/>
      <c r="AA233" s="180"/>
      <c r="AB233" s="180"/>
      <c r="AC233" s="175">
        <f t="shared" si="3"/>
        <v>0</v>
      </c>
    </row>
    <row r="234" spans="1:29" x14ac:dyDescent="0.25">
      <c r="A234" s="176"/>
      <c r="B234" s="176"/>
      <c r="C234" s="180"/>
      <c r="AA234" s="180"/>
      <c r="AB234" s="180"/>
      <c r="AC234" s="175">
        <f t="shared" si="3"/>
        <v>0</v>
      </c>
    </row>
    <row r="235" spans="1:29" x14ac:dyDescent="0.25">
      <c r="A235" s="176"/>
      <c r="B235" s="176"/>
      <c r="C235" s="180"/>
      <c r="AA235" s="180"/>
      <c r="AB235" s="180"/>
      <c r="AC235" s="175">
        <f t="shared" si="3"/>
        <v>0</v>
      </c>
    </row>
    <row r="236" spans="1:29" x14ac:dyDescent="0.25">
      <c r="A236" s="176"/>
      <c r="B236" s="176"/>
      <c r="C236" s="180"/>
      <c r="AA236" s="180"/>
      <c r="AB236" s="180"/>
      <c r="AC236" s="175">
        <f t="shared" si="3"/>
        <v>0</v>
      </c>
    </row>
    <row r="237" spans="1:29" x14ac:dyDescent="0.25">
      <c r="A237" s="176"/>
      <c r="B237" s="176"/>
      <c r="C237" s="180"/>
      <c r="AA237" s="180"/>
      <c r="AB237" s="180"/>
      <c r="AC237" s="175">
        <f t="shared" si="3"/>
        <v>0</v>
      </c>
    </row>
    <row r="238" spans="1:29" x14ac:dyDescent="0.25">
      <c r="A238" s="176"/>
      <c r="B238" s="176"/>
      <c r="C238" s="180"/>
      <c r="AA238" s="180"/>
      <c r="AB238" s="180"/>
      <c r="AC238" s="175">
        <f t="shared" si="3"/>
        <v>0</v>
      </c>
    </row>
    <row r="239" spans="1:29" x14ac:dyDescent="0.25">
      <c r="A239" s="176"/>
      <c r="B239" s="176"/>
      <c r="C239" s="180"/>
      <c r="AA239" s="180"/>
      <c r="AB239" s="180"/>
      <c r="AC239" s="175">
        <f t="shared" si="3"/>
        <v>0</v>
      </c>
    </row>
    <row r="240" spans="1:29" x14ac:dyDescent="0.25">
      <c r="A240" s="176"/>
      <c r="B240" s="176"/>
      <c r="C240" s="180"/>
      <c r="AA240" s="180"/>
      <c r="AB240" s="180"/>
      <c r="AC240" s="175">
        <f t="shared" si="3"/>
        <v>0</v>
      </c>
    </row>
    <row r="241" spans="1:29" x14ac:dyDescent="0.25">
      <c r="A241" s="176"/>
      <c r="B241" s="176"/>
      <c r="C241" s="180"/>
      <c r="AA241" s="180"/>
      <c r="AB241" s="180"/>
      <c r="AC241" s="175">
        <f t="shared" si="3"/>
        <v>0</v>
      </c>
    </row>
    <row r="242" spans="1:29" x14ac:dyDescent="0.25">
      <c r="A242" s="176"/>
      <c r="B242" s="176"/>
      <c r="C242" s="180"/>
      <c r="AA242" s="180"/>
      <c r="AB242" s="180"/>
      <c r="AC242" s="175">
        <f t="shared" si="3"/>
        <v>0</v>
      </c>
    </row>
    <row r="243" spans="1:29" x14ac:dyDescent="0.25">
      <c r="A243" s="176"/>
      <c r="B243" s="176"/>
      <c r="C243" s="180"/>
      <c r="AA243" s="180"/>
      <c r="AB243" s="180"/>
      <c r="AC243" s="175">
        <f t="shared" si="3"/>
        <v>0</v>
      </c>
    </row>
    <row r="244" spans="1:29" x14ac:dyDescent="0.25">
      <c r="A244" s="176"/>
      <c r="B244" s="176"/>
      <c r="C244" s="180"/>
      <c r="AA244" s="180"/>
      <c r="AB244" s="180"/>
      <c r="AC244" s="175">
        <f t="shared" si="3"/>
        <v>0</v>
      </c>
    </row>
    <row r="245" spans="1:29" x14ac:dyDescent="0.25">
      <c r="A245" s="176"/>
      <c r="B245" s="176"/>
      <c r="C245" s="180"/>
      <c r="AA245" s="180"/>
      <c r="AB245" s="180"/>
      <c r="AC245" s="175">
        <f t="shared" si="3"/>
        <v>0</v>
      </c>
    </row>
    <row r="246" spans="1:29" x14ac:dyDescent="0.25">
      <c r="A246" s="176"/>
      <c r="B246" s="176"/>
      <c r="C246" s="180"/>
      <c r="AA246" s="180"/>
      <c r="AB246" s="180"/>
      <c r="AC246" s="175">
        <f t="shared" si="3"/>
        <v>0</v>
      </c>
    </row>
    <row r="247" spans="1:29" x14ac:dyDescent="0.25">
      <c r="A247" s="176"/>
      <c r="B247" s="176"/>
      <c r="C247" s="180"/>
      <c r="AA247" s="180"/>
      <c r="AB247" s="180"/>
      <c r="AC247" s="175">
        <f t="shared" si="3"/>
        <v>0</v>
      </c>
    </row>
    <row r="248" spans="1:29" x14ac:dyDescent="0.25">
      <c r="A248" s="176"/>
      <c r="B248" s="176"/>
      <c r="C248" s="180"/>
      <c r="AA248" s="180"/>
      <c r="AB248" s="180"/>
      <c r="AC248" s="175">
        <f t="shared" si="3"/>
        <v>0</v>
      </c>
    </row>
    <row r="249" spans="1:29" x14ac:dyDescent="0.25">
      <c r="A249" s="176"/>
      <c r="B249" s="176"/>
      <c r="C249" s="180"/>
      <c r="AA249" s="180"/>
      <c r="AB249" s="180"/>
      <c r="AC249" s="175">
        <f t="shared" si="3"/>
        <v>0</v>
      </c>
    </row>
    <row r="250" spans="1:29" x14ac:dyDescent="0.25">
      <c r="A250" s="176"/>
      <c r="B250" s="176"/>
      <c r="C250" s="180"/>
      <c r="AA250" s="180"/>
      <c r="AB250" s="180"/>
      <c r="AC250" s="175">
        <f t="shared" si="3"/>
        <v>0</v>
      </c>
    </row>
    <row r="251" spans="1:29" x14ac:dyDescent="0.25">
      <c r="A251" s="176"/>
      <c r="B251" s="176"/>
      <c r="C251" s="180"/>
      <c r="AA251" s="180"/>
      <c r="AB251" s="180"/>
      <c r="AC251" s="175">
        <f t="shared" si="3"/>
        <v>0</v>
      </c>
    </row>
    <row r="252" spans="1:29" x14ac:dyDescent="0.25">
      <c r="A252" s="176"/>
      <c r="B252" s="176"/>
      <c r="C252" s="180"/>
      <c r="AA252" s="180"/>
      <c r="AB252" s="180"/>
      <c r="AC252" s="175">
        <f t="shared" si="3"/>
        <v>0</v>
      </c>
    </row>
    <row r="253" spans="1:29" x14ac:dyDescent="0.25">
      <c r="A253" s="176"/>
      <c r="B253" s="176"/>
      <c r="C253" s="180"/>
      <c r="AA253" s="180"/>
      <c r="AB253" s="180"/>
      <c r="AC253" s="175">
        <f t="shared" si="3"/>
        <v>0</v>
      </c>
    </row>
    <row r="254" spans="1:29" x14ac:dyDescent="0.25">
      <c r="A254" s="176"/>
      <c r="B254" s="176"/>
      <c r="C254" s="180"/>
      <c r="AA254" s="180"/>
      <c r="AB254" s="180"/>
      <c r="AC254" s="175">
        <f t="shared" si="3"/>
        <v>0</v>
      </c>
    </row>
    <row r="255" spans="1:29" x14ac:dyDescent="0.25">
      <c r="A255" s="176"/>
      <c r="B255" s="176"/>
      <c r="C255" s="180"/>
      <c r="AA255" s="180"/>
      <c r="AB255" s="180"/>
      <c r="AC255" s="175">
        <f t="shared" si="3"/>
        <v>0</v>
      </c>
    </row>
    <row r="256" spans="1:29" x14ac:dyDescent="0.25">
      <c r="A256" s="176"/>
      <c r="B256" s="176"/>
      <c r="C256" s="180"/>
      <c r="AA256" s="180"/>
      <c r="AB256" s="180"/>
      <c r="AC256" s="175">
        <f t="shared" si="3"/>
        <v>0</v>
      </c>
    </row>
    <row r="257" spans="1:29" x14ac:dyDescent="0.25">
      <c r="A257" s="176"/>
      <c r="B257" s="176"/>
      <c r="C257" s="180"/>
      <c r="AA257" s="180"/>
      <c r="AB257" s="180"/>
      <c r="AC257" s="175">
        <f t="shared" ref="AC257:AC320" si="4">IF(AB257&lt;MAX(D257,F257,H257,J257,L257,N257,P257,R257,T257,V257,X257,Z257),"Excess Business",0)</f>
        <v>0</v>
      </c>
    </row>
    <row r="258" spans="1:29" x14ac:dyDescent="0.25">
      <c r="A258" s="176"/>
      <c r="B258" s="176"/>
      <c r="C258" s="180"/>
      <c r="AA258" s="180"/>
      <c r="AB258" s="180"/>
      <c r="AC258" s="175">
        <f t="shared" si="4"/>
        <v>0</v>
      </c>
    </row>
    <row r="259" spans="1:29" x14ac:dyDescent="0.25">
      <c r="A259" s="176"/>
      <c r="B259" s="176"/>
      <c r="C259" s="180"/>
      <c r="AA259" s="180"/>
      <c r="AB259" s="180"/>
      <c r="AC259" s="175">
        <f t="shared" si="4"/>
        <v>0</v>
      </c>
    </row>
    <row r="260" spans="1:29" x14ac:dyDescent="0.25">
      <c r="A260" s="176"/>
      <c r="B260" s="176"/>
      <c r="C260" s="180"/>
      <c r="AA260" s="180"/>
      <c r="AB260" s="180"/>
      <c r="AC260" s="175">
        <f t="shared" si="4"/>
        <v>0</v>
      </c>
    </row>
    <row r="261" spans="1:29" x14ac:dyDescent="0.25">
      <c r="A261" s="176"/>
      <c r="B261" s="176"/>
      <c r="C261" s="180"/>
      <c r="AA261" s="180"/>
      <c r="AB261" s="180"/>
      <c r="AC261" s="175">
        <f t="shared" si="4"/>
        <v>0</v>
      </c>
    </row>
    <row r="262" spans="1:29" x14ac:dyDescent="0.25">
      <c r="A262" s="176"/>
      <c r="B262" s="176"/>
      <c r="C262" s="180"/>
      <c r="AA262" s="180"/>
      <c r="AB262" s="180"/>
      <c r="AC262" s="175">
        <f t="shared" si="4"/>
        <v>0</v>
      </c>
    </row>
    <row r="263" spans="1:29" x14ac:dyDescent="0.25">
      <c r="A263" s="176"/>
      <c r="B263" s="176"/>
      <c r="C263" s="180"/>
      <c r="AA263" s="180"/>
      <c r="AB263" s="180"/>
      <c r="AC263" s="175">
        <f t="shared" si="4"/>
        <v>0</v>
      </c>
    </row>
    <row r="264" spans="1:29" x14ac:dyDescent="0.25">
      <c r="A264" s="176"/>
      <c r="B264" s="176"/>
      <c r="C264" s="180"/>
      <c r="AA264" s="180"/>
      <c r="AB264" s="180"/>
      <c r="AC264" s="175">
        <f t="shared" si="4"/>
        <v>0</v>
      </c>
    </row>
    <row r="265" spans="1:29" x14ac:dyDescent="0.25">
      <c r="A265" s="176"/>
      <c r="B265" s="176"/>
      <c r="C265" s="180"/>
      <c r="AA265" s="180"/>
      <c r="AB265" s="180"/>
      <c r="AC265" s="175">
        <f t="shared" si="4"/>
        <v>0</v>
      </c>
    </row>
    <row r="266" spans="1:29" x14ac:dyDescent="0.25">
      <c r="A266" s="176"/>
      <c r="B266" s="176"/>
      <c r="C266" s="180"/>
      <c r="AA266" s="180"/>
      <c r="AB266" s="180"/>
      <c r="AC266" s="175">
        <f t="shared" si="4"/>
        <v>0</v>
      </c>
    </row>
    <row r="267" spans="1:29" x14ac:dyDescent="0.25">
      <c r="A267" s="176"/>
      <c r="B267" s="176"/>
      <c r="C267" s="180"/>
      <c r="AA267" s="180"/>
      <c r="AB267" s="180"/>
      <c r="AC267" s="175">
        <f t="shared" si="4"/>
        <v>0</v>
      </c>
    </row>
    <row r="268" spans="1:29" x14ac:dyDescent="0.25">
      <c r="A268" s="176"/>
      <c r="B268" s="176"/>
      <c r="C268" s="180"/>
      <c r="AA268" s="180"/>
      <c r="AB268" s="180"/>
      <c r="AC268" s="175">
        <f t="shared" si="4"/>
        <v>0</v>
      </c>
    </row>
    <row r="269" spans="1:29" x14ac:dyDescent="0.25">
      <c r="A269" s="176"/>
      <c r="B269" s="176"/>
      <c r="C269" s="180"/>
      <c r="AA269" s="180"/>
      <c r="AB269" s="180"/>
      <c r="AC269" s="175">
        <f t="shared" si="4"/>
        <v>0</v>
      </c>
    </row>
    <row r="270" spans="1:29" x14ac:dyDescent="0.25">
      <c r="A270" s="176"/>
      <c r="B270" s="176"/>
      <c r="C270" s="180"/>
      <c r="AA270" s="180"/>
      <c r="AB270" s="180"/>
      <c r="AC270" s="175">
        <f t="shared" si="4"/>
        <v>0</v>
      </c>
    </row>
    <row r="271" spans="1:29" x14ac:dyDescent="0.25">
      <c r="A271" s="176"/>
      <c r="B271" s="176"/>
      <c r="C271" s="180"/>
      <c r="AA271" s="180"/>
      <c r="AB271" s="180"/>
      <c r="AC271" s="175">
        <f t="shared" si="4"/>
        <v>0</v>
      </c>
    </row>
    <row r="272" spans="1:29" x14ac:dyDescent="0.25">
      <c r="A272" s="176"/>
      <c r="B272" s="176"/>
      <c r="C272" s="180"/>
      <c r="AA272" s="180"/>
      <c r="AB272" s="180"/>
      <c r="AC272" s="175">
        <f t="shared" si="4"/>
        <v>0</v>
      </c>
    </row>
    <row r="273" spans="1:29" x14ac:dyDescent="0.25">
      <c r="A273" s="176"/>
      <c r="B273" s="176"/>
      <c r="C273" s="180"/>
      <c r="AA273" s="180"/>
      <c r="AB273" s="180"/>
      <c r="AC273" s="175">
        <f t="shared" si="4"/>
        <v>0</v>
      </c>
    </row>
    <row r="274" spans="1:29" x14ac:dyDescent="0.25">
      <c r="A274" s="176"/>
      <c r="B274" s="176"/>
      <c r="C274" s="180"/>
      <c r="AA274" s="180"/>
      <c r="AB274" s="180"/>
      <c r="AC274" s="175">
        <f t="shared" si="4"/>
        <v>0</v>
      </c>
    </row>
    <row r="275" spans="1:29" x14ac:dyDescent="0.25">
      <c r="A275" s="176"/>
      <c r="B275" s="176"/>
      <c r="C275" s="180"/>
      <c r="AA275" s="180"/>
      <c r="AB275" s="180"/>
      <c r="AC275" s="175">
        <f t="shared" si="4"/>
        <v>0</v>
      </c>
    </row>
    <row r="276" spans="1:29" x14ac:dyDescent="0.25">
      <c r="A276" s="176"/>
      <c r="B276" s="176"/>
      <c r="C276" s="180"/>
      <c r="AA276" s="180"/>
      <c r="AB276" s="180"/>
      <c r="AC276" s="175">
        <f t="shared" si="4"/>
        <v>0</v>
      </c>
    </row>
    <row r="277" spans="1:29" x14ac:dyDescent="0.25">
      <c r="A277" s="176"/>
      <c r="B277" s="176"/>
      <c r="C277" s="180"/>
      <c r="AA277" s="180"/>
      <c r="AB277" s="180"/>
      <c r="AC277" s="175">
        <f t="shared" si="4"/>
        <v>0</v>
      </c>
    </row>
    <row r="278" spans="1:29" x14ac:dyDescent="0.25">
      <c r="A278" s="176"/>
      <c r="B278" s="176"/>
      <c r="C278" s="180"/>
      <c r="AA278" s="180"/>
      <c r="AB278" s="180"/>
      <c r="AC278" s="175">
        <f t="shared" si="4"/>
        <v>0</v>
      </c>
    </row>
    <row r="279" spans="1:29" x14ac:dyDescent="0.25">
      <c r="A279" s="176"/>
      <c r="B279" s="176"/>
      <c r="C279" s="180"/>
      <c r="AA279" s="180"/>
      <c r="AB279" s="180"/>
      <c r="AC279" s="175">
        <f t="shared" si="4"/>
        <v>0</v>
      </c>
    </row>
    <row r="280" spans="1:29" x14ac:dyDescent="0.25">
      <c r="A280" s="176"/>
      <c r="B280" s="176"/>
      <c r="C280" s="180"/>
      <c r="AA280" s="180"/>
      <c r="AB280" s="180"/>
      <c r="AC280" s="175">
        <f t="shared" si="4"/>
        <v>0</v>
      </c>
    </row>
    <row r="281" spans="1:29" x14ac:dyDescent="0.25">
      <c r="A281" s="176"/>
      <c r="B281" s="176"/>
      <c r="C281" s="180"/>
      <c r="AA281" s="180"/>
      <c r="AB281" s="180"/>
      <c r="AC281" s="175">
        <f t="shared" si="4"/>
        <v>0</v>
      </c>
    </row>
    <row r="282" spans="1:29" x14ac:dyDescent="0.25">
      <c r="A282" s="176"/>
      <c r="B282" s="176"/>
      <c r="C282" s="180"/>
      <c r="AA282" s="180"/>
      <c r="AB282" s="180"/>
      <c r="AC282" s="175">
        <f t="shared" si="4"/>
        <v>0</v>
      </c>
    </row>
    <row r="283" spans="1:29" x14ac:dyDescent="0.25">
      <c r="A283" s="176"/>
      <c r="B283" s="176"/>
      <c r="C283" s="180"/>
      <c r="AA283" s="180"/>
      <c r="AB283" s="180"/>
      <c r="AC283" s="175">
        <f t="shared" si="4"/>
        <v>0</v>
      </c>
    </row>
    <row r="284" spans="1:29" x14ac:dyDescent="0.25">
      <c r="A284" s="176"/>
      <c r="B284" s="176"/>
      <c r="C284" s="180"/>
      <c r="AA284" s="180"/>
      <c r="AB284" s="180"/>
      <c r="AC284" s="175">
        <f t="shared" si="4"/>
        <v>0</v>
      </c>
    </row>
    <row r="285" spans="1:29" x14ac:dyDescent="0.25">
      <c r="AC285" s="175">
        <f t="shared" si="4"/>
        <v>0</v>
      </c>
    </row>
    <row r="286" spans="1:29" x14ac:dyDescent="0.25">
      <c r="AC286" s="175">
        <f t="shared" si="4"/>
        <v>0</v>
      </c>
    </row>
    <row r="287" spans="1:29" x14ac:dyDescent="0.25">
      <c r="AC287" s="175">
        <f t="shared" si="4"/>
        <v>0</v>
      </c>
    </row>
    <row r="288" spans="1:29" x14ac:dyDescent="0.25">
      <c r="AC288" s="175">
        <f t="shared" si="4"/>
        <v>0</v>
      </c>
    </row>
    <row r="289" spans="29:29" x14ac:dyDescent="0.25">
      <c r="AC289" s="175">
        <f t="shared" si="4"/>
        <v>0</v>
      </c>
    </row>
    <row r="290" spans="29:29" x14ac:dyDescent="0.25">
      <c r="AC290" s="175">
        <f t="shared" si="4"/>
        <v>0</v>
      </c>
    </row>
    <row r="291" spans="29:29" x14ac:dyDescent="0.25">
      <c r="AC291" s="175">
        <f t="shared" si="4"/>
        <v>0</v>
      </c>
    </row>
    <row r="292" spans="29:29" x14ac:dyDescent="0.25">
      <c r="AC292" s="175">
        <f t="shared" si="4"/>
        <v>0</v>
      </c>
    </row>
    <row r="293" spans="29:29" x14ac:dyDescent="0.25">
      <c r="AC293" s="175">
        <f t="shared" si="4"/>
        <v>0</v>
      </c>
    </row>
    <row r="294" spans="29:29" x14ac:dyDescent="0.25">
      <c r="AC294" s="175">
        <f t="shared" si="4"/>
        <v>0</v>
      </c>
    </row>
    <row r="295" spans="29:29" x14ac:dyDescent="0.25">
      <c r="AC295" s="175">
        <f t="shared" si="4"/>
        <v>0</v>
      </c>
    </row>
    <row r="296" spans="29:29" x14ac:dyDescent="0.25">
      <c r="AC296" s="175">
        <f t="shared" si="4"/>
        <v>0</v>
      </c>
    </row>
    <row r="297" spans="29:29" x14ac:dyDescent="0.25">
      <c r="AC297" s="175">
        <f t="shared" si="4"/>
        <v>0</v>
      </c>
    </row>
    <row r="298" spans="29:29" x14ac:dyDescent="0.25">
      <c r="AC298" s="175">
        <f t="shared" si="4"/>
        <v>0</v>
      </c>
    </row>
    <row r="299" spans="29:29" x14ac:dyDescent="0.25">
      <c r="AC299" s="175">
        <f t="shared" si="4"/>
        <v>0</v>
      </c>
    </row>
    <row r="300" spans="29:29" x14ac:dyDescent="0.25">
      <c r="AC300" s="175">
        <f t="shared" si="4"/>
        <v>0</v>
      </c>
    </row>
    <row r="301" spans="29:29" x14ac:dyDescent="0.25">
      <c r="AC301" s="175">
        <f t="shared" si="4"/>
        <v>0</v>
      </c>
    </row>
    <row r="302" spans="29:29" x14ac:dyDescent="0.25">
      <c r="AC302" s="175">
        <f t="shared" si="4"/>
        <v>0</v>
      </c>
    </row>
    <row r="303" spans="29:29" x14ac:dyDescent="0.25">
      <c r="AC303" s="175">
        <f t="shared" si="4"/>
        <v>0</v>
      </c>
    </row>
    <row r="304" spans="29:29" x14ac:dyDescent="0.25">
      <c r="AC304" s="175">
        <f t="shared" si="4"/>
        <v>0</v>
      </c>
    </row>
    <row r="305" spans="29:29" x14ac:dyDescent="0.25">
      <c r="AC305" s="175">
        <f t="shared" si="4"/>
        <v>0</v>
      </c>
    </row>
    <row r="306" spans="29:29" x14ac:dyDescent="0.25">
      <c r="AC306" s="175">
        <f t="shared" si="4"/>
        <v>0</v>
      </c>
    </row>
    <row r="307" spans="29:29" x14ac:dyDescent="0.25">
      <c r="AC307" s="175">
        <f t="shared" si="4"/>
        <v>0</v>
      </c>
    </row>
    <row r="308" spans="29:29" x14ac:dyDescent="0.25">
      <c r="AC308" s="175">
        <f t="shared" si="4"/>
        <v>0</v>
      </c>
    </row>
    <row r="309" spans="29:29" x14ac:dyDescent="0.25">
      <c r="AC309" s="175">
        <f t="shared" si="4"/>
        <v>0</v>
      </c>
    </row>
    <row r="310" spans="29:29" x14ac:dyDescent="0.25">
      <c r="AC310" s="175">
        <f t="shared" si="4"/>
        <v>0</v>
      </c>
    </row>
    <row r="311" spans="29:29" x14ac:dyDescent="0.25">
      <c r="AC311" s="175">
        <f t="shared" si="4"/>
        <v>0</v>
      </c>
    </row>
    <row r="312" spans="29:29" x14ac:dyDescent="0.25">
      <c r="AC312" s="175">
        <f t="shared" si="4"/>
        <v>0</v>
      </c>
    </row>
    <row r="313" spans="29:29" x14ac:dyDescent="0.25">
      <c r="AC313" s="175">
        <f t="shared" si="4"/>
        <v>0</v>
      </c>
    </row>
    <row r="314" spans="29:29" x14ac:dyDescent="0.25">
      <c r="AC314" s="175">
        <f t="shared" si="4"/>
        <v>0</v>
      </c>
    </row>
    <row r="315" spans="29:29" x14ac:dyDescent="0.25">
      <c r="AC315" s="175">
        <f t="shared" si="4"/>
        <v>0</v>
      </c>
    </row>
    <row r="316" spans="29:29" x14ac:dyDescent="0.25">
      <c r="AC316" s="175">
        <f t="shared" si="4"/>
        <v>0</v>
      </c>
    </row>
    <row r="317" spans="29:29" x14ac:dyDescent="0.25">
      <c r="AC317" s="175">
        <f t="shared" si="4"/>
        <v>0</v>
      </c>
    </row>
    <row r="318" spans="29:29" x14ac:dyDescent="0.25">
      <c r="AC318" s="175">
        <f t="shared" si="4"/>
        <v>0</v>
      </c>
    </row>
    <row r="319" spans="29:29" x14ac:dyDescent="0.25">
      <c r="AC319" s="175">
        <f t="shared" si="4"/>
        <v>0</v>
      </c>
    </row>
    <row r="320" spans="29:29" x14ac:dyDescent="0.25">
      <c r="AC320" s="175">
        <f t="shared" si="4"/>
        <v>0</v>
      </c>
    </row>
    <row r="321" spans="29:29" x14ac:dyDescent="0.25">
      <c r="AC321" s="175">
        <f t="shared" ref="AC321:AC384" si="5">IF(AB321&lt;MAX(D321,F321,H321,J321,L321,N321,P321,R321,T321,V321,X321,Z321),"Excess Business",0)</f>
        <v>0</v>
      </c>
    </row>
    <row r="322" spans="29:29" x14ac:dyDescent="0.25">
      <c r="AC322" s="175">
        <f t="shared" si="5"/>
        <v>0</v>
      </c>
    </row>
    <row r="323" spans="29:29" x14ac:dyDescent="0.25">
      <c r="AC323" s="175">
        <f t="shared" si="5"/>
        <v>0</v>
      </c>
    </row>
    <row r="324" spans="29:29" x14ac:dyDescent="0.25">
      <c r="AC324" s="175">
        <f t="shared" si="5"/>
        <v>0</v>
      </c>
    </row>
    <row r="325" spans="29:29" x14ac:dyDescent="0.25">
      <c r="AC325" s="175">
        <f t="shared" si="5"/>
        <v>0</v>
      </c>
    </row>
    <row r="326" spans="29:29" x14ac:dyDescent="0.25">
      <c r="AC326" s="175">
        <f t="shared" si="5"/>
        <v>0</v>
      </c>
    </row>
    <row r="327" spans="29:29" x14ac:dyDescent="0.25">
      <c r="AC327" s="175">
        <f t="shared" si="5"/>
        <v>0</v>
      </c>
    </row>
    <row r="328" spans="29:29" x14ac:dyDescent="0.25">
      <c r="AC328" s="175">
        <f t="shared" si="5"/>
        <v>0</v>
      </c>
    </row>
    <row r="329" spans="29:29" x14ac:dyDescent="0.25">
      <c r="AC329" s="175">
        <f t="shared" si="5"/>
        <v>0</v>
      </c>
    </row>
    <row r="330" spans="29:29" x14ac:dyDescent="0.25">
      <c r="AC330" s="175">
        <f t="shared" si="5"/>
        <v>0</v>
      </c>
    </row>
    <row r="331" spans="29:29" x14ac:dyDescent="0.25">
      <c r="AC331" s="175">
        <f t="shared" si="5"/>
        <v>0</v>
      </c>
    </row>
    <row r="332" spans="29:29" x14ac:dyDescent="0.25">
      <c r="AC332" s="175">
        <f t="shared" si="5"/>
        <v>0</v>
      </c>
    </row>
    <row r="333" spans="29:29" x14ac:dyDescent="0.25">
      <c r="AC333" s="175">
        <f t="shared" si="5"/>
        <v>0</v>
      </c>
    </row>
    <row r="334" spans="29:29" x14ac:dyDescent="0.25">
      <c r="AC334" s="175">
        <f t="shared" si="5"/>
        <v>0</v>
      </c>
    </row>
    <row r="335" spans="29:29" x14ac:dyDescent="0.25">
      <c r="AC335" s="175">
        <f t="shared" si="5"/>
        <v>0</v>
      </c>
    </row>
    <row r="336" spans="29:29" x14ac:dyDescent="0.25">
      <c r="AC336" s="175">
        <f t="shared" si="5"/>
        <v>0</v>
      </c>
    </row>
    <row r="337" spans="29:29" x14ac:dyDescent="0.25">
      <c r="AC337" s="175">
        <f t="shared" si="5"/>
        <v>0</v>
      </c>
    </row>
    <row r="338" spans="29:29" x14ac:dyDescent="0.25">
      <c r="AC338" s="175">
        <f t="shared" si="5"/>
        <v>0</v>
      </c>
    </row>
    <row r="339" spans="29:29" x14ac:dyDescent="0.25">
      <c r="AC339" s="175">
        <f t="shared" si="5"/>
        <v>0</v>
      </c>
    </row>
    <row r="340" spans="29:29" x14ac:dyDescent="0.25">
      <c r="AC340" s="175">
        <f t="shared" si="5"/>
        <v>0</v>
      </c>
    </row>
    <row r="341" spans="29:29" x14ac:dyDescent="0.25">
      <c r="AC341" s="175">
        <f t="shared" si="5"/>
        <v>0</v>
      </c>
    </row>
    <row r="342" spans="29:29" x14ac:dyDescent="0.25">
      <c r="AC342" s="175">
        <f t="shared" si="5"/>
        <v>0</v>
      </c>
    </row>
    <row r="343" spans="29:29" x14ac:dyDescent="0.25">
      <c r="AC343" s="175">
        <f t="shared" si="5"/>
        <v>0</v>
      </c>
    </row>
    <row r="344" spans="29:29" x14ac:dyDescent="0.25">
      <c r="AC344" s="175">
        <f t="shared" si="5"/>
        <v>0</v>
      </c>
    </row>
    <row r="345" spans="29:29" x14ac:dyDescent="0.25">
      <c r="AC345" s="175">
        <f t="shared" si="5"/>
        <v>0</v>
      </c>
    </row>
    <row r="346" spans="29:29" x14ac:dyDescent="0.25">
      <c r="AC346" s="175">
        <f t="shared" si="5"/>
        <v>0</v>
      </c>
    </row>
    <row r="347" spans="29:29" x14ac:dyDescent="0.25">
      <c r="AC347" s="175">
        <f t="shared" si="5"/>
        <v>0</v>
      </c>
    </row>
    <row r="348" spans="29:29" x14ac:dyDescent="0.25">
      <c r="AC348" s="175">
        <f t="shared" si="5"/>
        <v>0</v>
      </c>
    </row>
    <row r="349" spans="29:29" x14ac:dyDescent="0.25">
      <c r="AC349" s="175">
        <f t="shared" si="5"/>
        <v>0</v>
      </c>
    </row>
    <row r="350" spans="29:29" x14ac:dyDescent="0.25">
      <c r="AC350" s="175">
        <f t="shared" si="5"/>
        <v>0</v>
      </c>
    </row>
    <row r="351" spans="29:29" x14ac:dyDescent="0.25">
      <c r="AC351" s="175">
        <f t="shared" si="5"/>
        <v>0</v>
      </c>
    </row>
    <row r="352" spans="29:29" x14ac:dyDescent="0.25">
      <c r="AC352" s="175">
        <f t="shared" si="5"/>
        <v>0</v>
      </c>
    </row>
    <row r="353" spans="29:29" x14ac:dyDescent="0.25">
      <c r="AC353" s="175">
        <f t="shared" si="5"/>
        <v>0</v>
      </c>
    </row>
    <row r="354" spans="29:29" x14ac:dyDescent="0.25">
      <c r="AC354" s="175">
        <f t="shared" si="5"/>
        <v>0</v>
      </c>
    </row>
    <row r="355" spans="29:29" x14ac:dyDescent="0.25">
      <c r="AC355" s="175">
        <f t="shared" si="5"/>
        <v>0</v>
      </c>
    </row>
    <row r="356" spans="29:29" x14ac:dyDescent="0.25">
      <c r="AC356" s="175">
        <f t="shared" si="5"/>
        <v>0</v>
      </c>
    </row>
    <row r="357" spans="29:29" x14ac:dyDescent="0.25">
      <c r="AC357" s="175">
        <f t="shared" si="5"/>
        <v>0</v>
      </c>
    </row>
    <row r="358" spans="29:29" x14ac:dyDescent="0.25">
      <c r="AC358" s="175">
        <f t="shared" si="5"/>
        <v>0</v>
      </c>
    </row>
    <row r="359" spans="29:29" x14ac:dyDescent="0.25">
      <c r="AC359" s="175">
        <f t="shared" si="5"/>
        <v>0</v>
      </c>
    </row>
    <row r="360" spans="29:29" x14ac:dyDescent="0.25">
      <c r="AC360" s="175">
        <f t="shared" si="5"/>
        <v>0</v>
      </c>
    </row>
    <row r="361" spans="29:29" x14ac:dyDescent="0.25">
      <c r="AC361" s="175">
        <f t="shared" si="5"/>
        <v>0</v>
      </c>
    </row>
    <row r="362" spans="29:29" x14ac:dyDescent="0.25">
      <c r="AC362" s="175">
        <f t="shared" si="5"/>
        <v>0</v>
      </c>
    </row>
    <row r="363" spans="29:29" x14ac:dyDescent="0.25">
      <c r="AC363" s="175">
        <f t="shared" si="5"/>
        <v>0</v>
      </c>
    </row>
    <row r="364" spans="29:29" x14ac:dyDescent="0.25">
      <c r="AC364" s="175">
        <f t="shared" si="5"/>
        <v>0</v>
      </c>
    </row>
    <row r="365" spans="29:29" x14ac:dyDescent="0.25">
      <c r="AC365" s="175">
        <f t="shared" si="5"/>
        <v>0</v>
      </c>
    </row>
    <row r="366" spans="29:29" x14ac:dyDescent="0.25">
      <c r="AC366" s="175">
        <f t="shared" si="5"/>
        <v>0</v>
      </c>
    </row>
    <row r="367" spans="29:29" x14ac:dyDescent="0.25">
      <c r="AC367" s="175">
        <f t="shared" si="5"/>
        <v>0</v>
      </c>
    </row>
    <row r="368" spans="29:29" x14ac:dyDescent="0.25">
      <c r="AC368" s="175">
        <f t="shared" si="5"/>
        <v>0</v>
      </c>
    </row>
    <row r="369" spans="29:29" x14ac:dyDescent="0.25">
      <c r="AC369" s="175">
        <f t="shared" si="5"/>
        <v>0</v>
      </c>
    </row>
    <row r="370" spans="29:29" x14ac:dyDescent="0.25">
      <c r="AC370" s="175">
        <f t="shared" si="5"/>
        <v>0</v>
      </c>
    </row>
    <row r="371" spans="29:29" x14ac:dyDescent="0.25">
      <c r="AC371" s="175">
        <f t="shared" si="5"/>
        <v>0</v>
      </c>
    </row>
    <row r="372" spans="29:29" x14ac:dyDescent="0.25">
      <c r="AC372" s="175">
        <f t="shared" si="5"/>
        <v>0</v>
      </c>
    </row>
    <row r="373" spans="29:29" x14ac:dyDescent="0.25">
      <c r="AC373" s="175">
        <f t="shared" si="5"/>
        <v>0</v>
      </c>
    </row>
    <row r="374" spans="29:29" x14ac:dyDescent="0.25">
      <c r="AC374" s="175">
        <f t="shared" si="5"/>
        <v>0</v>
      </c>
    </row>
    <row r="375" spans="29:29" x14ac:dyDescent="0.25">
      <c r="AC375" s="175">
        <f t="shared" si="5"/>
        <v>0</v>
      </c>
    </row>
    <row r="376" spans="29:29" x14ac:dyDescent="0.25">
      <c r="AC376" s="175">
        <f t="shared" si="5"/>
        <v>0</v>
      </c>
    </row>
    <row r="377" spans="29:29" x14ac:dyDescent="0.25">
      <c r="AC377" s="175">
        <f t="shared" si="5"/>
        <v>0</v>
      </c>
    </row>
    <row r="378" spans="29:29" x14ac:dyDescent="0.25">
      <c r="AC378" s="175">
        <f t="shared" si="5"/>
        <v>0</v>
      </c>
    </row>
    <row r="379" spans="29:29" x14ac:dyDescent="0.25">
      <c r="AC379" s="175">
        <f t="shared" si="5"/>
        <v>0</v>
      </c>
    </row>
    <row r="380" spans="29:29" x14ac:dyDescent="0.25">
      <c r="AC380" s="175">
        <f t="shared" si="5"/>
        <v>0</v>
      </c>
    </row>
    <row r="381" spans="29:29" x14ac:dyDescent="0.25">
      <c r="AC381" s="175">
        <f t="shared" si="5"/>
        <v>0</v>
      </c>
    </row>
    <row r="382" spans="29:29" x14ac:dyDescent="0.25">
      <c r="AC382" s="175">
        <f t="shared" si="5"/>
        <v>0</v>
      </c>
    </row>
    <row r="383" spans="29:29" x14ac:dyDescent="0.25">
      <c r="AC383" s="175">
        <f t="shared" si="5"/>
        <v>0</v>
      </c>
    </row>
    <row r="384" spans="29:29" x14ac:dyDescent="0.25">
      <c r="AC384" s="175">
        <f t="shared" si="5"/>
        <v>0</v>
      </c>
    </row>
    <row r="385" spans="29:29" x14ac:dyDescent="0.25">
      <c r="AC385" s="175">
        <f t="shared" ref="AC385:AC448" si="6">IF(AB385&lt;MAX(D385,F385,H385,J385,L385,N385,P385,R385,T385,V385,X385,Z385),"Excess Business",0)</f>
        <v>0</v>
      </c>
    </row>
    <row r="386" spans="29:29" x14ac:dyDescent="0.25">
      <c r="AC386" s="175">
        <f t="shared" si="6"/>
        <v>0</v>
      </c>
    </row>
    <row r="387" spans="29:29" x14ac:dyDescent="0.25">
      <c r="AC387" s="175">
        <f t="shared" si="6"/>
        <v>0</v>
      </c>
    </row>
    <row r="388" spans="29:29" x14ac:dyDescent="0.25">
      <c r="AC388" s="175">
        <f t="shared" si="6"/>
        <v>0</v>
      </c>
    </row>
    <row r="389" spans="29:29" x14ac:dyDescent="0.25">
      <c r="AC389" s="175">
        <f t="shared" si="6"/>
        <v>0</v>
      </c>
    </row>
    <row r="390" spans="29:29" x14ac:dyDescent="0.25">
      <c r="AC390" s="175">
        <f t="shared" si="6"/>
        <v>0</v>
      </c>
    </row>
    <row r="391" spans="29:29" x14ac:dyDescent="0.25">
      <c r="AC391" s="175">
        <f t="shared" si="6"/>
        <v>0</v>
      </c>
    </row>
    <row r="392" spans="29:29" x14ac:dyDescent="0.25">
      <c r="AC392" s="175">
        <f t="shared" si="6"/>
        <v>0</v>
      </c>
    </row>
    <row r="393" spans="29:29" x14ac:dyDescent="0.25">
      <c r="AC393" s="175">
        <f t="shared" si="6"/>
        <v>0</v>
      </c>
    </row>
    <row r="394" spans="29:29" x14ac:dyDescent="0.25">
      <c r="AC394" s="175">
        <f t="shared" si="6"/>
        <v>0</v>
      </c>
    </row>
    <row r="395" spans="29:29" x14ac:dyDescent="0.25">
      <c r="AC395" s="175">
        <f t="shared" si="6"/>
        <v>0</v>
      </c>
    </row>
    <row r="396" spans="29:29" x14ac:dyDescent="0.25">
      <c r="AC396" s="175">
        <f t="shared" si="6"/>
        <v>0</v>
      </c>
    </row>
    <row r="397" spans="29:29" x14ac:dyDescent="0.25">
      <c r="AC397" s="175">
        <f t="shared" si="6"/>
        <v>0</v>
      </c>
    </row>
    <row r="398" spans="29:29" x14ac:dyDescent="0.25">
      <c r="AC398" s="175">
        <f t="shared" si="6"/>
        <v>0</v>
      </c>
    </row>
    <row r="399" spans="29:29" x14ac:dyDescent="0.25">
      <c r="AC399" s="175">
        <f t="shared" si="6"/>
        <v>0</v>
      </c>
    </row>
    <row r="400" spans="29:29" x14ac:dyDescent="0.25">
      <c r="AC400" s="175">
        <f t="shared" si="6"/>
        <v>0</v>
      </c>
    </row>
    <row r="401" spans="29:29" x14ac:dyDescent="0.25">
      <c r="AC401" s="175">
        <f t="shared" si="6"/>
        <v>0</v>
      </c>
    </row>
    <row r="402" spans="29:29" x14ac:dyDescent="0.25">
      <c r="AC402" s="175">
        <f t="shared" si="6"/>
        <v>0</v>
      </c>
    </row>
    <row r="403" spans="29:29" x14ac:dyDescent="0.25">
      <c r="AC403" s="175">
        <f t="shared" si="6"/>
        <v>0</v>
      </c>
    </row>
    <row r="404" spans="29:29" x14ac:dyDescent="0.25">
      <c r="AC404" s="175">
        <f t="shared" si="6"/>
        <v>0</v>
      </c>
    </row>
    <row r="405" spans="29:29" x14ac:dyDescent="0.25">
      <c r="AC405" s="175">
        <f t="shared" si="6"/>
        <v>0</v>
      </c>
    </row>
    <row r="406" spans="29:29" x14ac:dyDescent="0.25">
      <c r="AC406" s="175">
        <f t="shared" si="6"/>
        <v>0</v>
      </c>
    </row>
    <row r="407" spans="29:29" x14ac:dyDescent="0.25">
      <c r="AC407" s="175">
        <f t="shared" si="6"/>
        <v>0</v>
      </c>
    </row>
    <row r="408" spans="29:29" x14ac:dyDescent="0.25">
      <c r="AC408" s="175">
        <f t="shared" si="6"/>
        <v>0</v>
      </c>
    </row>
    <row r="409" spans="29:29" x14ac:dyDescent="0.25">
      <c r="AC409" s="175">
        <f t="shared" si="6"/>
        <v>0</v>
      </c>
    </row>
    <row r="410" spans="29:29" x14ac:dyDescent="0.25">
      <c r="AC410" s="175">
        <f t="shared" si="6"/>
        <v>0</v>
      </c>
    </row>
    <row r="411" spans="29:29" x14ac:dyDescent="0.25">
      <c r="AC411" s="175">
        <f t="shared" si="6"/>
        <v>0</v>
      </c>
    </row>
    <row r="412" spans="29:29" x14ac:dyDescent="0.25">
      <c r="AC412" s="175">
        <f t="shared" si="6"/>
        <v>0</v>
      </c>
    </row>
    <row r="413" spans="29:29" x14ac:dyDescent="0.25">
      <c r="AC413" s="175">
        <f t="shared" si="6"/>
        <v>0</v>
      </c>
    </row>
    <row r="414" spans="29:29" x14ac:dyDescent="0.25">
      <c r="AC414" s="175">
        <f t="shared" si="6"/>
        <v>0</v>
      </c>
    </row>
    <row r="415" spans="29:29" x14ac:dyDescent="0.25">
      <c r="AC415" s="175">
        <f t="shared" si="6"/>
        <v>0</v>
      </c>
    </row>
    <row r="416" spans="29:29" x14ac:dyDescent="0.25">
      <c r="AC416" s="175">
        <f t="shared" si="6"/>
        <v>0</v>
      </c>
    </row>
    <row r="417" spans="29:29" x14ac:dyDescent="0.25">
      <c r="AC417" s="175">
        <f t="shared" si="6"/>
        <v>0</v>
      </c>
    </row>
    <row r="418" spans="29:29" x14ac:dyDescent="0.25">
      <c r="AC418" s="175">
        <f t="shared" si="6"/>
        <v>0</v>
      </c>
    </row>
    <row r="419" spans="29:29" x14ac:dyDescent="0.25">
      <c r="AC419" s="175">
        <f t="shared" si="6"/>
        <v>0</v>
      </c>
    </row>
    <row r="420" spans="29:29" x14ac:dyDescent="0.25">
      <c r="AC420" s="175">
        <f t="shared" si="6"/>
        <v>0</v>
      </c>
    </row>
    <row r="421" spans="29:29" x14ac:dyDescent="0.25">
      <c r="AC421" s="175">
        <f t="shared" si="6"/>
        <v>0</v>
      </c>
    </row>
    <row r="422" spans="29:29" x14ac:dyDescent="0.25">
      <c r="AC422" s="175">
        <f t="shared" si="6"/>
        <v>0</v>
      </c>
    </row>
    <row r="423" spans="29:29" x14ac:dyDescent="0.25">
      <c r="AC423" s="175">
        <f t="shared" si="6"/>
        <v>0</v>
      </c>
    </row>
    <row r="424" spans="29:29" x14ac:dyDescent="0.25">
      <c r="AC424" s="175">
        <f t="shared" si="6"/>
        <v>0</v>
      </c>
    </row>
    <row r="425" spans="29:29" x14ac:dyDescent="0.25">
      <c r="AC425" s="175">
        <f t="shared" si="6"/>
        <v>0</v>
      </c>
    </row>
    <row r="426" spans="29:29" x14ac:dyDescent="0.25">
      <c r="AC426" s="175">
        <f t="shared" si="6"/>
        <v>0</v>
      </c>
    </row>
    <row r="427" spans="29:29" x14ac:dyDescent="0.25">
      <c r="AC427" s="175">
        <f t="shared" si="6"/>
        <v>0</v>
      </c>
    </row>
    <row r="428" spans="29:29" x14ac:dyDescent="0.25">
      <c r="AC428" s="175">
        <f t="shared" si="6"/>
        <v>0</v>
      </c>
    </row>
    <row r="429" spans="29:29" x14ac:dyDescent="0.25">
      <c r="AC429" s="175">
        <f t="shared" si="6"/>
        <v>0</v>
      </c>
    </row>
    <row r="430" spans="29:29" x14ac:dyDescent="0.25">
      <c r="AC430" s="175">
        <f t="shared" si="6"/>
        <v>0</v>
      </c>
    </row>
    <row r="431" spans="29:29" x14ac:dyDescent="0.25">
      <c r="AC431" s="175">
        <f t="shared" si="6"/>
        <v>0</v>
      </c>
    </row>
    <row r="432" spans="29:29" x14ac:dyDescent="0.25">
      <c r="AC432" s="175">
        <f t="shared" si="6"/>
        <v>0</v>
      </c>
    </row>
    <row r="433" spans="29:29" x14ac:dyDescent="0.25">
      <c r="AC433" s="175">
        <f t="shared" si="6"/>
        <v>0</v>
      </c>
    </row>
    <row r="434" spans="29:29" x14ac:dyDescent="0.25">
      <c r="AC434" s="175">
        <f t="shared" si="6"/>
        <v>0</v>
      </c>
    </row>
    <row r="435" spans="29:29" x14ac:dyDescent="0.25">
      <c r="AC435" s="175">
        <f t="shared" si="6"/>
        <v>0</v>
      </c>
    </row>
    <row r="436" spans="29:29" x14ac:dyDescent="0.25">
      <c r="AC436" s="175">
        <f t="shared" si="6"/>
        <v>0</v>
      </c>
    </row>
    <row r="437" spans="29:29" x14ac:dyDescent="0.25">
      <c r="AC437" s="175">
        <f t="shared" si="6"/>
        <v>0</v>
      </c>
    </row>
    <row r="438" spans="29:29" x14ac:dyDescent="0.25">
      <c r="AC438" s="175">
        <f t="shared" si="6"/>
        <v>0</v>
      </c>
    </row>
    <row r="439" spans="29:29" x14ac:dyDescent="0.25">
      <c r="AC439" s="175">
        <f t="shared" si="6"/>
        <v>0</v>
      </c>
    </row>
    <row r="440" spans="29:29" x14ac:dyDescent="0.25">
      <c r="AC440" s="175">
        <f t="shared" si="6"/>
        <v>0</v>
      </c>
    </row>
    <row r="441" spans="29:29" x14ac:dyDescent="0.25">
      <c r="AC441" s="175">
        <f t="shared" si="6"/>
        <v>0</v>
      </c>
    </row>
    <row r="442" spans="29:29" x14ac:dyDescent="0.25">
      <c r="AC442" s="175">
        <f t="shared" si="6"/>
        <v>0</v>
      </c>
    </row>
    <row r="443" spans="29:29" x14ac:dyDescent="0.25">
      <c r="AC443" s="175">
        <f t="shared" si="6"/>
        <v>0</v>
      </c>
    </row>
    <row r="444" spans="29:29" x14ac:dyDescent="0.25">
      <c r="AC444" s="175">
        <f t="shared" si="6"/>
        <v>0</v>
      </c>
    </row>
    <row r="445" spans="29:29" x14ac:dyDescent="0.25">
      <c r="AC445" s="175">
        <f t="shared" si="6"/>
        <v>0</v>
      </c>
    </row>
    <row r="446" spans="29:29" x14ac:dyDescent="0.25">
      <c r="AC446" s="175">
        <f t="shared" si="6"/>
        <v>0</v>
      </c>
    </row>
    <row r="447" spans="29:29" x14ac:dyDescent="0.25">
      <c r="AC447" s="175">
        <f t="shared" si="6"/>
        <v>0</v>
      </c>
    </row>
    <row r="448" spans="29:29" x14ac:dyDescent="0.25">
      <c r="AC448" s="175">
        <f t="shared" si="6"/>
        <v>0</v>
      </c>
    </row>
    <row r="449" spans="29:29" x14ac:dyDescent="0.25">
      <c r="AC449" s="175">
        <f t="shared" ref="AC449:AC512" si="7">IF(AB449&lt;MAX(D449,F449,H449,J449,L449,N449,P449,R449,T449,V449,X449,Z449),"Excess Business",0)</f>
        <v>0</v>
      </c>
    </row>
    <row r="450" spans="29:29" x14ac:dyDescent="0.25">
      <c r="AC450" s="175">
        <f t="shared" si="7"/>
        <v>0</v>
      </c>
    </row>
    <row r="451" spans="29:29" x14ac:dyDescent="0.25">
      <c r="AC451" s="175">
        <f t="shared" si="7"/>
        <v>0</v>
      </c>
    </row>
    <row r="452" spans="29:29" x14ac:dyDescent="0.25">
      <c r="AC452" s="175">
        <f t="shared" si="7"/>
        <v>0</v>
      </c>
    </row>
    <row r="453" spans="29:29" x14ac:dyDescent="0.25">
      <c r="AC453" s="175">
        <f t="shared" si="7"/>
        <v>0</v>
      </c>
    </row>
    <row r="454" spans="29:29" x14ac:dyDescent="0.25">
      <c r="AC454" s="175">
        <f t="shared" si="7"/>
        <v>0</v>
      </c>
    </row>
    <row r="455" spans="29:29" x14ac:dyDescent="0.25">
      <c r="AC455" s="175">
        <f t="shared" si="7"/>
        <v>0</v>
      </c>
    </row>
    <row r="456" spans="29:29" x14ac:dyDescent="0.25">
      <c r="AC456" s="175">
        <f t="shared" si="7"/>
        <v>0</v>
      </c>
    </row>
    <row r="457" spans="29:29" x14ac:dyDescent="0.25">
      <c r="AC457" s="175">
        <f t="shared" si="7"/>
        <v>0</v>
      </c>
    </row>
    <row r="458" spans="29:29" x14ac:dyDescent="0.25">
      <c r="AC458" s="175">
        <f t="shared" si="7"/>
        <v>0</v>
      </c>
    </row>
    <row r="459" spans="29:29" x14ac:dyDescent="0.25">
      <c r="AC459" s="175">
        <f t="shared" si="7"/>
        <v>0</v>
      </c>
    </row>
    <row r="460" spans="29:29" x14ac:dyDescent="0.25">
      <c r="AC460" s="175">
        <f t="shared" si="7"/>
        <v>0</v>
      </c>
    </row>
    <row r="461" spans="29:29" x14ac:dyDescent="0.25">
      <c r="AC461" s="175">
        <f t="shared" si="7"/>
        <v>0</v>
      </c>
    </row>
    <row r="462" spans="29:29" x14ac:dyDescent="0.25">
      <c r="AC462" s="175">
        <f t="shared" si="7"/>
        <v>0</v>
      </c>
    </row>
    <row r="463" spans="29:29" x14ac:dyDescent="0.25">
      <c r="AC463" s="175">
        <f t="shared" si="7"/>
        <v>0</v>
      </c>
    </row>
    <row r="464" spans="29:29" x14ac:dyDescent="0.25">
      <c r="AC464" s="175">
        <f t="shared" si="7"/>
        <v>0</v>
      </c>
    </row>
    <row r="465" spans="29:29" x14ac:dyDescent="0.25">
      <c r="AC465" s="175">
        <f t="shared" si="7"/>
        <v>0</v>
      </c>
    </row>
    <row r="466" spans="29:29" x14ac:dyDescent="0.25">
      <c r="AC466" s="175">
        <f t="shared" si="7"/>
        <v>0</v>
      </c>
    </row>
    <row r="467" spans="29:29" x14ac:dyDescent="0.25">
      <c r="AC467" s="175">
        <f t="shared" si="7"/>
        <v>0</v>
      </c>
    </row>
    <row r="468" spans="29:29" x14ac:dyDescent="0.25">
      <c r="AC468" s="175">
        <f t="shared" si="7"/>
        <v>0</v>
      </c>
    </row>
    <row r="469" spans="29:29" x14ac:dyDescent="0.25">
      <c r="AC469" s="175">
        <f t="shared" si="7"/>
        <v>0</v>
      </c>
    </row>
    <row r="470" spans="29:29" x14ac:dyDescent="0.25">
      <c r="AC470" s="175">
        <f t="shared" si="7"/>
        <v>0</v>
      </c>
    </row>
    <row r="471" spans="29:29" x14ac:dyDescent="0.25">
      <c r="AC471" s="175">
        <f t="shared" si="7"/>
        <v>0</v>
      </c>
    </row>
    <row r="472" spans="29:29" x14ac:dyDescent="0.25">
      <c r="AC472" s="175">
        <f t="shared" si="7"/>
        <v>0</v>
      </c>
    </row>
    <row r="473" spans="29:29" x14ac:dyDescent="0.25">
      <c r="AC473" s="175">
        <f t="shared" si="7"/>
        <v>0</v>
      </c>
    </row>
    <row r="474" spans="29:29" x14ac:dyDescent="0.25">
      <c r="AC474" s="175">
        <f t="shared" si="7"/>
        <v>0</v>
      </c>
    </row>
    <row r="475" spans="29:29" x14ac:dyDescent="0.25">
      <c r="AC475" s="175">
        <f t="shared" si="7"/>
        <v>0</v>
      </c>
    </row>
    <row r="476" spans="29:29" x14ac:dyDescent="0.25">
      <c r="AC476" s="175">
        <f t="shared" si="7"/>
        <v>0</v>
      </c>
    </row>
    <row r="477" spans="29:29" x14ac:dyDescent="0.25">
      <c r="AC477" s="175">
        <f t="shared" si="7"/>
        <v>0</v>
      </c>
    </row>
    <row r="478" spans="29:29" x14ac:dyDescent="0.25">
      <c r="AC478" s="175">
        <f t="shared" si="7"/>
        <v>0</v>
      </c>
    </row>
    <row r="479" spans="29:29" x14ac:dyDescent="0.25">
      <c r="AC479" s="175">
        <f t="shared" si="7"/>
        <v>0</v>
      </c>
    </row>
    <row r="480" spans="29:29" x14ac:dyDescent="0.25">
      <c r="AC480" s="175">
        <f t="shared" si="7"/>
        <v>0</v>
      </c>
    </row>
    <row r="481" spans="29:29" x14ac:dyDescent="0.25">
      <c r="AC481" s="175">
        <f t="shared" si="7"/>
        <v>0</v>
      </c>
    </row>
    <row r="482" spans="29:29" x14ac:dyDescent="0.25">
      <c r="AC482" s="175">
        <f t="shared" si="7"/>
        <v>0</v>
      </c>
    </row>
    <row r="483" spans="29:29" x14ac:dyDescent="0.25">
      <c r="AC483" s="175">
        <f t="shared" si="7"/>
        <v>0</v>
      </c>
    </row>
    <row r="484" spans="29:29" x14ac:dyDescent="0.25">
      <c r="AC484" s="175">
        <f t="shared" si="7"/>
        <v>0</v>
      </c>
    </row>
    <row r="485" spans="29:29" x14ac:dyDescent="0.25">
      <c r="AC485" s="175">
        <f t="shared" si="7"/>
        <v>0</v>
      </c>
    </row>
    <row r="486" spans="29:29" x14ac:dyDescent="0.25">
      <c r="AC486" s="175">
        <f t="shared" si="7"/>
        <v>0</v>
      </c>
    </row>
    <row r="487" spans="29:29" x14ac:dyDescent="0.25">
      <c r="AC487" s="175">
        <f t="shared" si="7"/>
        <v>0</v>
      </c>
    </row>
    <row r="488" spans="29:29" x14ac:dyDescent="0.25">
      <c r="AC488" s="175">
        <f t="shared" si="7"/>
        <v>0</v>
      </c>
    </row>
    <row r="489" spans="29:29" x14ac:dyDescent="0.25">
      <c r="AC489" s="175">
        <f t="shared" si="7"/>
        <v>0</v>
      </c>
    </row>
    <row r="490" spans="29:29" x14ac:dyDescent="0.25">
      <c r="AC490" s="175">
        <f t="shared" si="7"/>
        <v>0</v>
      </c>
    </row>
    <row r="491" spans="29:29" x14ac:dyDescent="0.25">
      <c r="AC491" s="175">
        <f t="shared" si="7"/>
        <v>0</v>
      </c>
    </row>
    <row r="492" spans="29:29" x14ac:dyDescent="0.25">
      <c r="AC492" s="175">
        <f t="shared" si="7"/>
        <v>0</v>
      </c>
    </row>
    <row r="493" spans="29:29" x14ac:dyDescent="0.25">
      <c r="AC493" s="175">
        <f t="shared" si="7"/>
        <v>0</v>
      </c>
    </row>
    <row r="494" spans="29:29" x14ac:dyDescent="0.25">
      <c r="AC494" s="175">
        <f t="shared" si="7"/>
        <v>0</v>
      </c>
    </row>
    <row r="495" spans="29:29" x14ac:dyDescent="0.25">
      <c r="AC495" s="175">
        <f t="shared" si="7"/>
        <v>0</v>
      </c>
    </row>
    <row r="496" spans="29:29" x14ac:dyDescent="0.25">
      <c r="AC496" s="175">
        <f t="shared" si="7"/>
        <v>0</v>
      </c>
    </row>
    <row r="497" spans="29:29" x14ac:dyDescent="0.25">
      <c r="AC497" s="175">
        <f t="shared" si="7"/>
        <v>0</v>
      </c>
    </row>
    <row r="498" spans="29:29" x14ac:dyDescent="0.25">
      <c r="AC498" s="175">
        <f t="shared" si="7"/>
        <v>0</v>
      </c>
    </row>
    <row r="499" spans="29:29" x14ac:dyDescent="0.25">
      <c r="AC499" s="175">
        <f t="shared" si="7"/>
        <v>0</v>
      </c>
    </row>
    <row r="500" spans="29:29" x14ac:dyDescent="0.25">
      <c r="AC500" s="175">
        <f t="shared" si="7"/>
        <v>0</v>
      </c>
    </row>
    <row r="501" spans="29:29" x14ac:dyDescent="0.25">
      <c r="AC501" s="175">
        <f t="shared" si="7"/>
        <v>0</v>
      </c>
    </row>
    <row r="502" spans="29:29" x14ac:dyDescent="0.25">
      <c r="AC502" s="175">
        <f t="shared" si="7"/>
        <v>0</v>
      </c>
    </row>
    <row r="503" spans="29:29" x14ac:dyDescent="0.25">
      <c r="AC503" s="175">
        <f t="shared" si="7"/>
        <v>0</v>
      </c>
    </row>
    <row r="504" spans="29:29" x14ac:dyDescent="0.25">
      <c r="AC504" s="175">
        <f t="shared" si="7"/>
        <v>0</v>
      </c>
    </row>
    <row r="505" spans="29:29" x14ac:dyDescent="0.25">
      <c r="AC505" s="175">
        <f t="shared" si="7"/>
        <v>0</v>
      </c>
    </row>
    <row r="506" spans="29:29" x14ac:dyDescent="0.25">
      <c r="AC506" s="175">
        <f t="shared" si="7"/>
        <v>0</v>
      </c>
    </row>
    <row r="507" spans="29:29" x14ac:dyDescent="0.25">
      <c r="AC507" s="175">
        <f t="shared" si="7"/>
        <v>0</v>
      </c>
    </row>
    <row r="508" spans="29:29" x14ac:dyDescent="0.25">
      <c r="AC508" s="175">
        <f t="shared" si="7"/>
        <v>0</v>
      </c>
    </row>
    <row r="509" spans="29:29" x14ac:dyDescent="0.25">
      <c r="AC509" s="175">
        <f t="shared" si="7"/>
        <v>0</v>
      </c>
    </row>
    <row r="510" spans="29:29" x14ac:dyDescent="0.25">
      <c r="AC510" s="175">
        <f t="shared" si="7"/>
        <v>0</v>
      </c>
    </row>
    <row r="511" spans="29:29" x14ac:dyDescent="0.25">
      <c r="AC511" s="175">
        <f t="shared" si="7"/>
        <v>0</v>
      </c>
    </row>
    <row r="512" spans="29:29" x14ac:dyDescent="0.25">
      <c r="AC512" s="175">
        <f t="shared" si="7"/>
        <v>0</v>
      </c>
    </row>
    <row r="513" spans="29:29" x14ac:dyDescent="0.25">
      <c r="AC513" s="175">
        <f t="shared" ref="AC513:AC576" si="8">IF(AB513&lt;MAX(D513,F513,H513,J513,L513,N513,P513,R513,T513,V513,X513,Z513),"Excess Business",0)</f>
        <v>0</v>
      </c>
    </row>
    <row r="514" spans="29:29" x14ac:dyDescent="0.25">
      <c r="AC514" s="175">
        <f t="shared" si="8"/>
        <v>0</v>
      </c>
    </row>
    <row r="515" spans="29:29" x14ac:dyDescent="0.25">
      <c r="AC515" s="175">
        <f t="shared" si="8"/>
        <v>0</v>
      </c>
    </row>
    <row r="516" spans="29:29" x14ac:dyDescent="0.25">
      <c r="AC516" s="175">
        <f t="shared" si="8"/>
        <v>0</v>
      </c>
    </row>
    <row r="517" spans="29:29" x14ac:dyDescent="0.25">
      <c r="AC517" s="175">
        <f t="shared" si="8"/>
        <v>0</v>
      </c>
    </row>
    <row r="518" spans="29:29" x14ac:dyDescent="0.25">
      <c r="AC518" s="175">
        <f t="shared" si="8"/>
        <v>0</v>
      </c>
    </row>
    <row r="519" spans="29:29" x14ac:dyDescent="0.25">
      <c r="AC519" s="175">
        <f t="shared" si="8"/>
        <v>0</v>
      </c>
    </row>
    <row r="520" spans="29:29" x14ac:dyDescent="0.25">
      <c r="AC520" s="175">
        <f t="shared" si="8"/>
        <v>0</v>
      </c>
    </row>
    <row r="521" spans="29:29" x14ac:dyDescent="0.25">
      <c r="AC521" s="175">
        <f t="shared" si="8"/>
        <v>0</v>
      </c>
    </row>
    <row r="522" spans="29:29" x14ac:dyDescent="0.25">
      <c r="AC522" s="175">
        <f t="shared" si="8"/>
        <v>0</v>
      </c>
    </row>
    <row r="523" spans="29:29" x14ac:dyDescent="0.25">
      <c r="AC523" s="175">
        <f t="shared" si="8"/>
        <v>0</v>
      </c>
    </row>
    <row r="524" spans="29:29" x14ac:dyDescent="0.25">
      <c r="AC524" s="175">
        <f t="shared" si="8"/>
        <v>0</v>
      </c>
    </row>
    <row r="525" spans="29:29" x14ac:dyDescent="0.25">
      <c r="AC525" s="175">
        <f t="shared" si="8"/>
        <v>0</v>
      </c>
    </row>
    <row r="526" spans="29:29" x14ac:dyDescent="0.25">
      <c r="AC526" s="175">
        <f t="shared" si="8"/>
        <v>0</v>
      </c>
    </row>
    <row r="527" spans="29:29" x14ac:dyDescent="0.25">
      <c r="AC527" s="175">
        <f t="shared" si="8"/>
        <v>0</v>
      </c>
    </row>
    <row r="528" spans="29:29" x14ac:dyDescent="0.25">
      <c r="AC528" s="175">
        <f t="shared" si="8"/>
        <v>0</v>
      </c>
    </row>
    <row r="529" spans="29:29" x14ac:dyDescent="0.25">
      <c r="AC529" s="175">
        <f t="shared" si="8"/>
        <v>0</v>
      </c>
    </row>
    <row r="530" spans="29:29" x14ac:dyDescent="0.25">
      <c r="AC530" s="175">
        <f t="shared" si="8"/>
        <v>0</v>
      </c>
    </row>
    <row r="531" spans="29:29" x14ac:dyDescent="0.25">
      <c r="AC531" s="175">
        <f t="shared" si="8"/>
        <v>0</v>
      </c>
    </row>
    <row r="532" spans="29:29" x14ac:dyDescent="0.25">
      <c r="AC532" s="175">
        <f t="shared" si="8"/>
        <v>0</v>
      </c>
    </row>
    <row r="533" spans="29:29" x14ac:dyDescent="0.25">
      <c r="AC533" s="175">
        <f t="shared" si="8"/>
        <v>0</v>
      </c>
    </row>
    <row r="534" spans="29:29" x14ac:dyDescent="0.25">
      <c r="AC534" s="175">
        <f t="shared" si="8"/>
        <v>0</v>
      </c>
    </row>
    <row r="535" spans="29:29" x14ac:dyDescent="0.25">
      <c r="AC535" s="175">
        <f t="shared" si="8"/>
        <v>0</v>
      </c>
    </row>
    <row r="536" spans="29:29" x14ac:dyDescent="0.25">
      <c r="AC536" s="175">
        <f t="shared" si="8"/>
        <v>0</v>
      </c>
    </row>
    <row r="537" spans="29:29" x14ac:dyDescent="0.25">
      <c r="AC537" s="175">
        <f t="shared" si="8"/>
        <v>0</v>
      </c>
    </row>
    <row r="538" spans="29:29" x14ac:dyDescent="0.25">
      <c r="AC538" s="175">
        <f t="shared" si="8"/>
        <v>0</v>
      </c>
    </row>
    <row r="539" spans="29:29" x14ac:dyDescent="0.25">
      <c r="AC539" s="175">
        <f t="shared" si="8"/>
        <v>0</v>
      </c>
    </row>
    <row r="540" spans="29:29" x14ac:dyDescent="0.25">
      <c r="AC540" s="175">
        <f t="shared" si="8"/>
        <v>0</v>
      </c>
    </row>
    <row r="541" spans="29:29" x14ac:dyDescent="0.25">
      <c r="AC541" s="175">
        <f t="shared" si="8"/>
        <v>0</v>
      </c>
    </row>
    <row r="542" spans="29:29" x14ac:dyDescent="0.25">
      <c r="AC542" s="175">
        <f t="shared" si="8"/>
        <v>0</v>
      </c>
    </row>
    <row r="543" spans="29:29" x14ac:dyDescent="0.25">
      <c r="AC543" s="175">
        <f t="shared" si="8"/>
        <v>0</v>
      </c>
    </row>
    <row r="544" spans="29:29" x14ac:dyDescent="0.25">
      <c r="AC544" s="175">
        <f t="shared" si="8"/>
        <v>0</v>
      </c>
    </row>
    <row r="545" spans="29:29" x14ac:dyDescent="0.25">
      <c r="AC545" s="175">
        <f t="shared" si="8"/>
        <v>0</v>
      </c>
    </row>
    <row r="546" spans="29:29" x14ac:dyDescent="0.25">
      <c r="AC546" s="175">
        <f t="shared" si="8"/>
        <v>0</v>
      </c>
    </row>
    <row r="547" spans="29:29" x14ac:dyDescent="0.25">
      <c r="AC547" s="175">
        <f t="shared" si="8"/>
        <v>0</v>
      </c>
    </row>
    <row r="548" spans="29:29" x14ac:dyDescent="0.25">
      <c r="AC548" s="175">
        <f t="shared" si="8"/>
        <v>0</v>
      </c>
    </row>
    <row r="549" spans="29:29" x14ac:dyDescent="0.25">
      <c r="AC549" s="175">
        <f t="shared" si="8"/>
        <v>0</v>
      </c>
    </row>
    <row r="550" spans="29:29" x14ac:dyDescent="0.25">
      <c r="AC550" s="175">
        <f t="shared" si="8"/>
        <v>0</v>
      </c>
    </row>
    <row r="551" spans="29:29" x14ac:dyDescent="0.25">
      <c r="AC551" s="175">
        <f t="shared" si="8"/>
        <v>0</v>
      </c>
    </row>
    <row r="552" spans="29:29" x14ac:dyDescent="0.25">
      <c r="AC552" s="175">
        <f t="shared" si="8"/>
        <v>0</v>
      </c>
    </row>
    <row r="553" spans="29:29" x14ac:dyDescent="0.25">
      <c r="AC553" s="175">
        <f t="shared" si="8"/>
        <v>0</v>
      </c>
    </row>
    <row r="554" spans="29:29" x14ac:dyDescent="0.25">
      <c r="AC554" s="175">
        <f t="shared" si="8"/>
        <v>0</v>
      </c>
    </row>
    <row r="555" spans="29:29" x14ac:dyDescent="0.25">
      <c r="AC555" s="175">
        <f t="shared" si="8"/>
        <v>0</v>
      </c>
    </row>
    <row r="556" spans="29:29" x14ac:dyDescent="0.25">
      <c r="AC556" s="175">
        <f t="shared" si="8"/>
        <v>0</v>
      </c>
    </row>
    <row r="557" spans="29:29" x14ac:dyDescent="0.25">
      <c r="AC557" s="175">
        <f t="shared" si="8"/>
        <v>0</v>
      </c>
    </row>
    <row r="558" spans="29:29" x14ac:dyDescent="0.25">
      <c r="AC558" s="175">
        <f t="shared" si="8"/>
        <v>0</v>
      </c>
    </row>
    <row r="559" spans="29:29" x14ac:dyDescent="0.25">
      <c r="AC559" s="175">
        <f t="shared" si="8"/>
        <v>0</v>
      </c>
    </row>
    <row r="560" spans="29:29" x14ac:dyDescent="0.25">
      <c r="AC560" s="175">
        <f t="shared" si="8"/>
        <v>0</v>
      </c>
    </row>
    <row r="561" spans="29:29" x14ac:dyDescent="0.25">
      <c r="AC561" s="175">
        <f t="shared" si="8"/>
        <v>0</v>
      </c>
    </row>
    <row r="562" spans="29:29" x14ac:dyDescent="0.25">
      <c r="AC562" s="175">
        <f t="shared" si="8"/>
        <v>0</v>
      </c>
    </row>
    <row r="563" spans="29:29" x14ac:dyDescent="0.25">
      <c r="AC563" s="175">
        <f t="shared" si="8"/>
        <v>0</v>
      </c>
    </row>
    <row r="564" spans="29:29" x14ac:dyDescent="0.25">
      <c r="AC564" s="175">
        <f t="shared" si="8"/>
        <v>0</v>
      </c>
    </row>
    <row r="565" spans="29:29" x14ac:dyDescent="0.25">
      <c r="AC565" s="175">
        <f t="shared" si="8"/>
        <v>0</v>
      </c>
    </row>
    <row r="566" spans="29:29" x14ac:dyDescent="0.25">
      <c r="AC566" s="175">
        <f t="shared" si="8"/>
        <v>0</v>
      </c>
    </row>
    <row r="567" spans="29:29" x14ac:dyDescent="0.25">
      <c r="AC567" s="175">
        <f t="shared" si="8"/>
        <v>0</v>
      </c>
    </row>
    <row r="568" spans="29:29" x14ac:dyDescent="0.25">
      <c r="AC568" s="175">
        <f t="shared" si="8"/>
        <v>0</v>
      </c>
    </row>
    <row r="569" spans="29:29" x14ac:dyDescent="0.25">
      <c r="AC569" s="175">
        <f t="shared" si="8"/>
        <v>0</v>
      </c>
    </row>
    <row r="570" spans="29:29" x14ac:dyDescent="0.25">
      <c r="AC570" s="175">
        <f t="shared" si="8"/>
        <v>0</v>
      </c>
    </row>
    <row r="571" spans="29:29" x14ac:dyDescent="0.25">
      <c r="AC571" s="175">
        <f t="shared" si="8"/>
        <v>0</v>
      </c>
    </row>
    <row r="572" spans="29:29" x14ac:dyDescent="0.25">
      <c r="AC572" s="175">
        <f t="shared" si="8"/>
        <v>0</v>
      </c>
    </row>
    <row r="573" spans="29:29" x14ac:dyDescent="0.25">
      <c r="AC573" s="175">
        <f t="shared" si="8"/>
        <v>0</v>
      </c>
    </row>
    <row r="574" spans="29:29" x14ac:dyDescent="0.25">
      <c r="AC574" s="175">
        <f t="shared" si="8"/>
        <v>0</v>
      </c>
    </row>
    <row r="575" spans="29:29" x14ac:dyDescent="0.25">
      <c r="AC575" s="175">
        <f t="shared" si="8"/>
        <v>0</v>
      </c>
    </row>
    <row r="576" spans="29:29" x14ac:dyDescent="0.25">
      <c r="AC576" s="175">
        <f t="shared" si="8"/>
        <v>0</v>
      </c>
    </row>
    <row r="577" spans="29:29" x14ac:dyDescent="0.25">
      <c r="AC577" s="175">
        <f t="shared" ref="AC577:AC640" si="9">IF(AB577&lt;MAX(D577,F577,H577,J577,L577,N577,P577,R577,T577,V577,X577,Z577),"Excess Business",0)</f>
        <v>0</v>
      </c>
    </row>
    <row r="578" spans="29:29" x14ac:dyDescent="0.25">
      <c r="AC578" s="175">
        <f t="shared" si="9"/>
        <v>0</v>
      </c>
    </row>
    <row r="579" spans="29:29" x14ac:dyDescent="0.25">
      <c r="AC579" s="175">
        <f t="shared" si="9"/>
        <v>0</v>
      </c>
    </row>
    <row r="580" spans="29:29" x14ac:dyDescent="0.25">
      <c r="AC580" s="175">
        <f t="shared" si="9"/>
        <v>0</v>
      </c>
    </row>
    <row r="581" spans="29:29" x14ac:dyDescent="0.25">
      <c r="AC581" s="175">
        <f t="shared" si="9"/>
        <v>0</v>
      </c>
    </row>
    <row r="582" spans="29:29" x14ac:dyDescent="0.25">
      <c r="AC582" s="175">
        <f t="shared" si="9"/>
        <v>0</v>
      </c>
    </row>
    <row r="583" spans="29:29" x14ac:dyDescent="0.25">
      <c r="AC583" s="175">
        <f t="shared" si="9"/>
        <v>0</v>
      </c>
    </row>
    <row r="584" spans="29:29" x14ac:dyDescent="0.25">
      <c r="AC584" s="175">
        <f t="shared" si="9"/>
        <v>0</v>
      </c>
    </row>
    <row r="585" spans="29:29" x14ac:dyDescent="0.25">
      <c r="AC585" s="175">
        <f t="shared" si="9"/>
        <v>0</v>
      </c>
    </row>
    <row r="586" spans="29:29" x14ac:dyDescent="0.25">
      <c r="AC586" s="175">
        <f t="shared" si="9"/>
        <v>0</v>
      </c>
    </row>
    <row r="587" spans="29:29" x14ac:dyDescent="0.25">
      <c r="AC587" s="175">
        <f t="shared" si="9"/>
        <v>0</v>
      </c>
    </row>
    <row r="588" spans="29:29" x14ac:dyDescent="0.25">
      <c r="AC588" s="175">
        <f t="shared" si="9"/>
        <v>0</v>
      </c>
    </row>
    <row r="589" spans="29:29" x14ac:dyDescent="0.25">
      <c r="AC589" s="175">
        <f t="shared" si="9"/>
        <v>0</v>
      </c>
    </row>
    <row r="590" spans="29:29" x14ac:dyDescent="0.25">
      <c r="AC590" s="175">
        <f t="shared" si="9"/>
        <v>0</v>
      </c>
    </row>
    <row r="591" spans="29:29" x14ac:dyDescent="0.25">
      <c r="AC591" s="175">
        <f t="shared" si="9"/>
        <v>0</v>
      </c>
    </row>
    <row r="592" spans="29:29" x14ac:dyDescent="0.25">
      <c r="AC592" s="175">
        <f t="shared" si="9"/>
        <v>0</v>
      </c>
    </row>
    <row r="593" spans="29:29" x14ac:dyDescent="0.25">
      <c r="AC593" s="175">
        <f t="shared" si="9"/>
        <v>0</v>
      </c>
    </row>
    <row r="594" spans="29:29" x14ac:dyDescent="0.25">
      <c r="AC594" s="175">
        <f t="shared" si="9"/>
        <v>0</v>
      </c>
    </row>
    <row r="595" spans="29:29" x14ac:dyDescent="0.25">
      <c r="AC595" s="175">
        <f t="shared" si="9"/>
        <v>0</v>
      </c>
    </row>
    <row r="596" spans="29:29" x14ac:dyDescent="0.25">
      <c r="AC596" s="175">
        <f t="shared" si="9"/>
        <v>0</v>
      </c>
    </row>
    <row r="597" spans="29:29" x14ac:dyDescent="0.25">
      <c r="AC597" s="175">
        <f t="shared" si="9"/>
        <v>0</v>
      </c>
    </row>
    <row r="598" spans="29:29" x14ac:dyDescent="0.25">
      <c r="AC598" s="175">
        <f t="shared" si="9"/>
        <v>0</v>
      </c>
    </row>
    <row r="599" spans="29:29" x14ac:dyDescent="0.25">
      <c r="AC599" s="175">
        <f t="shared" si="9"/>
        <v>0</v>
      </c>
    </row>
    <row r="600" spans="29:29" x14ac:dyDescent="0.25">
      <c r="AC600" s="175">
        <f t="shared" si="9"/>
        <v>0</v>
      </c>
    </row>
    <row r="601" spans="29:29" x14ac:dyDescent="0.25">
      <c r="AC601" s="175">
        <f t="shared" si="9"/>
        <v>0</v>
      </c>
    </row>
    <row r="602" spans="29:29" x14ac:dyDescent="0.25">
      <c r="AC602" s="175">
        <f t="shared" si="9"/>
        <v>0</v>
      </c>
    </row>
    <row r="603" spans="29:29" x14ac:dyDescent="0.25">
      <c r="AC603" s="175">
        <f t="shared" si="9"/>
        <v>0</v>
      </c>
    </row>
    <row r="604" spans="29:29" x14ac:dyDescent="0.25">
      <c r="AC604" s="175">
        <f t="shared" si="9"/>
        <v>0</v>
      </c>
    </row>
    <row r="605" spans="29:29" x14ac:dyDescent="0.25">
      <c r="AC605" s="175">
        <f t="shared" si="9"/>
        <v>0</v>
      </c>
    </row>
    <row r="606" spans="29:29" x14ac:dyDescent="0.25">
      <c r="AC606" s="175">
        <f t="shared" si="9"/>
        <v>0</v>
      </c>
    </row>
    <row r="607" spans="29:29" x14ac:dyDescent="0.25">
      <c r="AC607" s="175">
        <f t="shared" si="9"/>
        <v>0</v>
      </c>
    </row>
    <row r="608" spans="29:29" x14ac:dyDescent="0.25">
      <c r="AC608" s="175">
        <f t="shared" si="9"/>
        <v>0</v>
      </c>
    </row>
    <row r="609" spans="29:29" x14ac:dyDescent="0.25">
      <c r="AC609" s="175">
        <f t="shared" si="9"/>
        <v>0</v>
      </c>
    </row>
    <row r="610" spans="29:29" x14ac:dyDescent="0.25">
      <c r="AC610" s="175">
        <f t="shared" si="9"/>
        <v>0</v>
      </c>
    </row>
    <row r="611" spans="29:29" x14ac:dyDescent="0.25">
      <c r="AC611" s="175">
        <f t="shared" si="9"/>
        <v>0</v>
      </c>
    </row>
    <row r="612" spans="29:29" x14ac:dyDescent="0.25">
      <c r="AC612" s="175">
        <f t="shared" si="9"/>
        <v>0</v>
      </c>
    </row>
    <row r="613" spans="29:29" x14ac:dyDescent="0.25">
      <c r="AC613" s="175">
        <f t="shared" si="9"/>
        <v>0</v>
      </c>
    </row>
    <row r="614" spans="29:29" x14ac:dyDescent="0.25">
      <c r="AC614" s="175">
        <f t="shared" si="9"/>
        <v>0</v>
      </c>
    </row>
    <row r="615" spans="29:29" x14ac:dyDescent="0.25">
      <c r="AC615" s="175">
        <f t="shared" si="9"/>
        <v>0</v>
      </c>
    </row>
    <row r="616" spans="29:29" x14ac:dyDescent="0.25">
      <c r="AC616" s="175">
        <f t="shared" si="9"/>
        <v>0</v>
      </c>
    </row>
    <row r="617" spans="29:29" x14ac:dyDescent="0.25">
      <c r="AC617" s="175">
        <f t="shared" si="9"/>
        <v>0</v>
      </c>
    </row>
    <row r="618" spans="29:29" x14ac:dyDescent="0.25">
      <c r="AC618" s="175">
        <f t="shared" si="9"/>
        <v>0</v>
      </c>
    </row>
    <row r="619" spans="29:29" x14ac:dyDescent="0.25">
      <c r="AC619" s="175">
        <f t="shared" si="9"/>
        <v>0</v>
      </c>
    </row>
    <row r="620" spans="29:29" x14ac:dyDescent="0.25">
      <c r="AC620" s="175">
        <f t="shared" si="9"/>
        <v>0</v>
      </c>
    </row>
    <row r="621" spans="29:29" x14ac:dyDescent="0.25">
      <c r="AC621" s="175">
        <f t="shared" si="9"/>
        <v>0</v>
      </c>
    </row>
    <row r="622" spans="29:29" x14ac:dyDescent="0.25">
      <c r="AC622" s="175">
        <f t="shared" si="9"/>
        <v>0</v>
      </c>
    </row>
    <row r="623" spans="29:29" x14ac:dyDescent="0.25">
      <c r="AC623" s="175">
        <f t="shared" si="9"/>
        <v>0</v>
      </c>
    </row>
    <row r="624" spans="29:29" x14ac:dyDescent="0.25">
      <c r="AC624" s="175">
        <f t="shared" si="9"/>
        <v>0</v>
      </c>
    </row>
    <row r="625" spans="29:29" x14ac:dyDescent="0.25">
      <c r="AC625" s="175">
        <f t="shared" si="9"/>
        <v>0</v>
      </c>
    </row>
    <row r="626" spans="29:29" x14ac:dyDescent="0.25">
      <c r="AC626" s="175">
        <f t="shared" si="9"/>
        <v>0</v>
      </c>
    </row>
    <row r="627" spans="29:29" x14ac:dyDescent="0.25">
      <c r="AC627" s="175">
        <f t="shared" si="9"/>
        <v>0</v>
      </c>
    </row>
    <row r="628" spans="29:29" x14ac:dyDescent="0.25">
      <c r="AC628" s="175">
        <f t="shared" si="9"/>
        <v>0</v>
      </c>
    </row>
    <row r="629" spans="29:29" x14ac:dyDescent="0.25">
      <c r="AC629" s="175">
        <f t="shared" si="9"/>
        <v>0</v>
      </c>
    </row>
    <row r="630" spans="29:29" x14ac:dyDescent="0.25">
      <c r="AC630" s="175">
        <f t="shared" si="9"/>
        <v>0</v>
      </c>
    </row>
    <row r="631" spans="29:29" x14ac:dyDescent="0.25">
      <c r="AC631" s="175">
        <f t="shared" si="9"/>
        <v>0</v>
      </c>
    </row>
    <row r="632" spans="29:29" x14ac:dyDescent="0.25">
      <c r="AC632" s="175">
        <f t="shared" si="9"/>
        <v>0</v>
      </c>
    </row>
    <row r="633" spans="29:29" x14ac:dyDescent="0.25">
      <c r="AC633" s="175">
        <f t="shared" si="9"/>
        <v>0</v>
      </c>
    </row>
    <row r="634" spans="29:29" x14ac:dyDescent="0.25">
      <c r="AC634" s="175">
        <f t="shared" si="9"/>
        <v>0</v>
      </c>
    </row>
    <row r="635" spans="29:29" x14ac:dyDescent="0.25">
      <c r="AC635" s="175">
        <f t="shared" si="9"/>
        <v>0</v>
      </c>
    </row>
    <row r="636" spans="29:29" x14ac:dyDescent="0.25">
      <c r="AC636" s="175">
        <f t="shared" si="9"/>
        <v>0</v>
      </c>
    </row>
    <row r="637" spans="29:29" x14ac:dyDescent="0.25">
      <c r="AC637" s="175">
        <f t="shared" si="9"/>
        <v>0</v>
      </c>
    </row>
    <row r="638" spans="29:29" x14ac:dyDescent="0.25">
      <c r="AC638" s="175">
        <f t="shared" si="9"/>
        <v>0</v>
      </c>
    </row>
    <row r="639" spans="29:29" x14ac:dyDescent="0.25">
      <c r="AC639" s="175">
        <f t="shared" si="9"/>
        <v>0</v>
      </c>
    </row>
    <row r="640" spans="29:29" x14ac:dyDescent="0.25">
      <c r="AC640" s="175">
        <f t="shared" si="9"/>
        <v>0</v>
      </c>
    </row>
    <row r="641" spans="29:29" x14ac:dyDescent="0.25">
      <c r="AC641" s="175">
        <f t="shared" ref="AC641:AC704" si="10">IF(AB641&lt;MAX(D641,F641,H641,J641,L641,N641,P641,R641,T641,V641,X641,Z641),"Excess Business",0)</f>
        <v>0</v>
      </c>
    </row>
    <row r="642" spans="29:29" x14ac:dyDescent="0.25">
      <c r="AC642" s="175">
        <f t="shared" si="10"/>
        <v>0</v>
      </c>
    </row>
    <row r="643" spans="29:29" x14ac:dyDescent="0.25">
      <c r="AC643" s="175">
        <f t="shared" si="10"/>
        <v>0</v>
      </c>
    </row>
    <row r="644" spans="29:29" x14ac:dyDescent="0.25">
      <c r="AC644" s="175">
        <f t="shared" si="10"/>
        <v>0</v>
      </c>
    </row>
    <row r="645" spans="29:29" x14ac:dyDescent="0.25">
      <c r="AC645" s="175">
        <f t="shared" si="10"/>
        <v>0</v>
      </c>
    </row>
    <row r="646" spans="29:29" x14ac:dyDescent="0.25">
      <c r="AC646" s="175">
        <f t="shared" si="10"/>
        <v>0</v>
      </c>
    </row>
    <row r="647" spans="29:29" x14ac:dyDescent="0.25">
      <c r="AC647" s="175">
        <f t="shared" si="10"/>
        <v>0</v>
      </c>
    </row>
    <row r="648" spans="29:29" x14ac:dyDescent="0.25">
      <c r="AC648" s="175">
        <f t="shared" si="10"/>
        <v>0</v>
      </c>
    </row>
    <row r="649" spans="29:29" x14ac:dyDescent="0.25">
      <c r="AC649" s="175">
        <f t="shared" si="10"/>
        <v>0</v>
      </c>
    </row>
    <row r="650" spans="29:29" x14ac:dyDescent="0.25">
      <c r="AC650" s="175">
        <f t="shared" si="10"/>
        <v>0</v>
      </c>
    </row>
    <row r="651" spans="29:29" x14ac:dyDescent="0.25">
      <c r="AC651" s="175">
        <f t="shared" si="10"/>
        <v>0</v>
      </c>
    </row>
    <row r="652" spans="29:29" x14ac:dyDescent="0.25">
      <c r="AC652" s="175">
        <f t="shared" si="10"/>
        <v>0</v>
      </c>
    </row>
    <row r="653" spans="29:29" x14ac:dyDescent="0.25">
      <c r="AC653" s="175">
        <f t="shared" si="10"/>
        <v>0</v>
      </c>
    </row>
    <row r="654" spans="29:29" x14ac:dyDescent="0.25">
      <c r="AC654" s="175">
        <f t="shared" si="10"/>
        <v>0</v>
      </c>
    </row>
    <row r="655" spans="29:29" x14ac:dyDescent="0.25">
      <c r="AC655" s="175">
        <f t="shared" si="10"/>
        <v>0</v>
      </c>
    </row>
    <row r="656" spans="29:29" x14ac:dyDescent="0.25">
      <c r="AC656" s="175">
        <f t="shared" si="10"/>
        <v>0</v>
      </c>
    </row>
    <row r="657" spans="29:29" x14ac:dyDescent="0.25">
      <c r="AC657" s="175">
        <f t="shared" si="10"/>
        <v>0</v>
      </c>
    </row>
    <row r="658" spans="29:29" x14ac:dyDescent="0.25">
      <c r="AC658" s="175">
        <f t="shared" si="10"/>
        <v>0</v>
      </c>
    </row>
    <row r="659" spans="29:29" x14ac:dyDescent="0.25">
      <c r="AC659" s="175">
        <f t="shared" si="10"/>
        <v>0</v>
      </c>
    </row>
    <row r="660" spans="29:29" x14ac:dyDescent="0.25">
      <c r="AC660" s="175">
        <f t="shared" si="10"/>
        <v>0</v>
      </c>
    </row>
    <row r="661" spans="29:29" x14ac:dyDescent="0.25">
      <c r="AC661" s="175">
        <f t="shared" si="10"/>
        <v>0</v>
      </c>
    </row>
    <row r="662" spans="29:29" x14ac:dyDescent="0.25">
      <c r="AC662" s="175">
        <f t="shared" si="10"/>
        <v>0</v>
      </c>
    </row>
    <row r="663" spans="29:29" x14ac:dyDescent="0.25">
      <c r="AC663" s="175">
        <f t="shared" si="10"/>
        <v>0</v>
      </c>
    </row>
    <row r="664" spans="29:29" x14ac:dyDescent="0.25">
      <c r="AC664" s="175">
        <f t="shared" si="10"/>
        <v>0</v>
      </c>
    </row>
    <row r="665" spans="29:29" x14ac:dyDescent="0.25">
      <c r="AC665" s="175">
        <f t="shared" si="10"/>
        <v>0</v>
      </c>
    </row>
    <row r="666" spans="29:29" x14ac:dyDescent="0.25">
      <c r="AC666" s="175">
        <f t="shared" si="10"/>
        <v>0</v>
      </c>
    </row>
    <row r="667" spans="29:29" x14ac:dyDescent="0.25">
      <c r="AC667" s="175">
        <f t="shared" si="10"/>
        <v>0</v>
      </c>
    </row>
    <row r="668" spans="29:29" x14ac:dyDescent="0.25">
      <c r="AC668" s="175">
        <f t="shared" si="10"/>
        <v>0</v>
      </c>
    </row>
    <row r="669" spans="29:29" x14ac:dyDescent="0.25">
      <c r="AC669" s="175">
        <f t="shared" si="10"/>
        <v>0</v>
      </c>
    </row>
    <row r="670" spans="29:29" x14ac:dyDescent="0.25">
      <c r="AC670" s="175">
        <f t="shared" si="10"/>
        <v>0</v>
      </c>
    </row>
    <row r="671" spans="29:29" x14ac:dyDescent="0.25">
      <c r="AC671" s="175">
        <f t="shared" si="10"/>
        <v>0</v>
      </c>
    </row>
    <row r="672" spans="29:29" x14ac:dyDescent="0.25">
      <c r="AC672" s="175">
        <f t="shared" si="10"/>
        <v>0</v>
      </c>
    </row>
    <row r="673" spans="29:29" x14ac:dyDescent="0.25">
      <c r="AC673" s="175">
        <f t="shared" si="10"/>
        <v>0</v>
      </c>
    </row>
    <row r="674" spans="29:29" x14ac:dyDescent="0.25">
      <c r="AC674" s="175">
        <f t="shared" si="10"/>
        <v>0</v>
      </c>
    </row>
    <row r="675" spans="29:29" x14ac:dyDescent="0.25">
      <c r="AC675" s="175">
        <f t="shared" si="10"/>
        <v>0</v>
      </c>
    </row>
    <row r="676" spans="29:29" x14ac:dyDescent="0.25">
      <c r="AC676" s="175">
        <f t="shared" si="10"/>
        <v>0</v>
      </c>
    </row>
    <row r="677" spans="29:29" x14ac:dyDescent="0.25">
      <c r="AC677" s="175">
        <f t="shared" si="10"/>
        <v>0</v>
      </c>
    </row>
    <row r="678" spans="29:29" x14ac:dyDescent="0.25">
      <c r="AC678" s="175">
        <f t="shared" si="10"/>
        <v>0</v>
      </c>
    </row>
    <row r="679" spans="29:29" x14ac:dyDescent="0.25">
      <c r="AC679" s="175">
        <f t="shared" si="10"/>
        <v>0</v>
      </c>
    </row>
    <row r="680" spans="29:29" x14ac:dyDescent="0.25">
      <c r="AC680" s="175">
        <f t="shared" si="10"/>
        <v>0</v>
      </c>
    </row>
    <row r="681" spans="29:29" x14ac:dyDescent="0.25">
      <c r="AC681" s="175">
        <f t="shared" si="10"/>
        <v>0</v>
      </c>
    </row>
    <row r="682" spans="29:29" x14ac:dyDescent="0.25">
      <c r="AC682" s="175">
        <f t="shared" si="10"/>
        <v>0</v>
      </c>
    </row>
    <row r="683" spans="29:29" x14ac:dyDescent="0.25">
      <c r="AC683" s="175">
        <f t="shared" si="10"/>
        <v>0</v>
      </c>
    </row>
    <row r="684" spans="29:29" x14ac:dyDescent="0.25">
      <c r="AC684" s="175">
        <f t="shared" si="10"/>
        <v>0</v>
      </c>
    </row>
    <row r="685" spans="29:29" x14ac:dyDescent="0.25">
      <c r="AC685" s="175">
        <f t="shared" si="10"/>
        <v>0</v>
      </c>
    </row>
    <row r="686" spans="29:29" x14ac:dyDescent="0.25">
      <c r="AC686" s="175">
        <f t="shared" si="10"/>
        <v>0</v>
      </c>
    </row>
    <row r="687" spans="29:29" x14ac:dyDescent="0.25">
      <c r="AC687" s="175">
        <f t="shared" si="10"/>
        <v>0</v>
      </c>
    </row>
    <row r="688" spans="29:29" x14ac:dyDescent="0.25">
      <c r="AC688" s="175">
        <f t="shared" si="10"/>
        <v>0</v>
      </c>
    </row>
    <row r="689" spans="29:29" x14ac:dyDescent="0.25">
      <c r="AC689" s="175">
        <f t="shared" si="10"/>
        <v>0</v>
      </c>
    </row>
    <row r="690" spans="29:29" x14ac:dyDescent="0.25">
      <c r="AC690" s="175">
        <f t="shared" si="10"/>
        <v>0</v>
      </c>
    </row>
    <row r="691" spans="29:29" x14ac:dyDescent="0.25">
      <c r="AC691" s="175">
        <f t="shared" si="10"/>
        <v>0</v>
      </c>
    </row>
    <row r="692" spans="29:29" x14ac:dyDescent="0.25">
      <c r="AC692" s="175">
        <f t="shared" si="10"/>
        <v>0</v>
      </c>
    </row>
    <row r="693" spans="29:29" x14ac:dyDescent="0.25">
      <c r="AC693" s="175">
        <f t="shared" si="10"/>
        <v>0</v>
      </c>
    </row>
    <row r="694" spans="29:29" x14ac:dyDescent="0.25">
      <c r="AC694" s="175">
        <f t="shared" si="10"/>
        <v>0</v>
      </c>
    </row>
    <row r="695" spans="29:29" x14ac:dyDescent="0.25">
      <c r="AC695" s="175">
        <f t="shared" si="10"/>
        <v>0</v>
      </c>
    </row>
    <row r="696" spans="29:29" x14ac:dyDescent="0.25">
      <c r="AC696" s="175">
        <f t="shared" si="10"/>
        <v>0</v>
      </c>
    </row>
    <row r="697" spans="29:29" x14ac:dyDescent="0.25">
      <c r="AC697" s="175">
        <f t="shared" si="10"/>
        <v>0</v>
      </c>
    </row>
    <row r="698" spans="29:29" x14ac:dyDescent="0.25">
      <c r="AC698" s="175">
        <f t="shared" si="10"/>
        <v>0</v>
      </c>
    </row>
    <row r="699" spans="29:29" x14ac:dyDescent="0.25">
      <c r="AC699" s="175">
        <f t="shared" si="10"/>
        <v>0</v>
      </c>
    </row>
    <row r="700" spans="29:29" x14ac:dyDescent="0.25">
      <c r="AC700" s="175">
        <f t="shared" si="10"/>
        <v>0</v>
      </c>
    </row>
    <row r="701" spans="29:29" x14ac:dyDescent="0.25">
      <c r="AC701" s="175">
        <f t="shared" si="10"/>
        <v>0</v>
      </c>
    </row>
    <row r="702" spans="29:29" x14ac:dyDescent="0.25">
      <c r="AC702" s="175">
        <f t="shared" si="10"/>
        <v>0</v>
      </c>
    </row>
    <row r="703" spans="29:29" x14ac:dyDescent="0.25">
      <c r="AC703" s="175">
        <f t="shared" si="10"/>
        <v>0</v>
      </c>
    </row>
    <row r="704" spans="29:29" x14ac:dyDescent="0.25">
      <c r="AC704" s="175">
        <f t="shared" si="10"/>
        <v>0</v>
      </c>
    </row>
    <row r="705" spans="29:29" x14ac:dyDescent="0.25">
      <c r="AC705" s="175">
        <f t="shared" ref="AC705:AC741" si="11">IF(AB705&lt;MAX(D705,F705,H705,J705,L705,N705,P705,R705,T705,V705,X705,Z705),"Excess Business",0)</f>
        <v>0</v>
      </c>
    </row>
    <row r="706" spans="29:29" x14ac:dyDescent="0.25">
      <c r="AC706" s="175">
        <f t="shared" si="11"/>
        <v>0</v>
      </c>
    </row>
    <row r="707" spans="29:29" x14ac:dyDescent="0.25">
      <c r="AC707" s="175">
        <f t="shared" si="11"/>
        <v>0</v>
      </c>
    </row>
    <row r="708" spans="29:29" x14ac:dyDescent="0.25">
      <c r="AC708" s="175">
        <f t="shared" si="11"/>
        <v>0</v>
      </c>
    </row>
    <row r="709" spans="29:29" x14ac:dyDescent="0.25">
      <c r="AC709" s="175">
        <f t="shared" si="11"/>
        <v>0</v>
      </c>
    </row>
    <row r="710" spans="29:29" x14ac:dyDescent="0.25">
      <c r="AC710" s="175">
        <f t="shared" si="11"/>
        <v>0</v>
      </c>
    </row>
    <row r="711" spans="29:29" x14ac:dyDescent="0.25">
      <c r="AC711" s="175">
        <f t="shared" si="11"/>
        <v>0</v>
      </c>
    </row>
    <row r="712" spans="29:29" x14ac:dyDescent="0.25">
      <c r="AC712" s="175">
        <f t="shared" si="11"/>
        <v>0</v>
      </c>
    </row>
    <row r="713" spans="29:29" x14ac:dyDescent="0.25">
      <c r="AC713" s="175">
        <f t="shared" si="11"/>
        <v>0</v>
      </c>
    </row>
    <row r="714" spans="29:29" x14ac:dyDescent="0.25">
      <c r="AC714" s="175">
        <f t="shared" si="11"/>
        <v>0</v>
      </c>
    </row>
    <row r="715" spans="29:29" x14ac:dyDescent="0.25">
      <c r="AC715" s="175">
        <f t="shared" si="11"/>
        <v>0</v>
      </c>
    </row>
    <row r="716" spans="29:29" x14ac:dyDescent="0.25">
      <c r="AC716" s="175">
        <f t="shared" si="11"/>
        <v>0</v>
      </c>
    </row>
    <row r="717" spans="29:29" x14ac:dyDescent="0.25">
      <c r="AC717" s="175">
        <f t="shared" si="11"/>
        <v>0</v>
      </c>
    </row>
    <row r="718" spans="29:29" x14ac:dyDescent="0.25">
      <c r="AC718" s="175">
        <f t="shared" si="11"/>
        <v>0</v>
      </c>
    </row>
    <row r="719" spans="29:29" x14ac:dyDescent="0.25">
      <c r="AC719" s="175">
        <f t="shared" si="11"/>
        <v>0</v>
      </c>
    </row>
    <row r="720" spans="29:29" x14ac:dyDescent="0.25">
      <c r="AC720" s="175">
        <f t="shared" si="11"/>
        <v>0</v>
      </c>
    </row>
    <row r="721" spans="29:29" x14ac:dyDescent="0.25">
      <c r="AC721" s="175">
        <f t="shared" si="11"/>
        <v>0</v>
      </c>
    </row>
    <row r="722" spans="29:29" x14ac:dyDescent="0.25">
      <c r="AC722" s="175">
        <f t="shared" si="11"/>
        <v>0</v>
      </c>
    </row>
    <row r="723" spans="29:29" x14ac:dyDescent="0.25">
      <c r="AC723" s="175">
        <f t="shared" si="11"/>
        <v>0</v>
      </c>
    </row>
    <row r="724" spans="29:29" x14ac:dyDescent="0.25">
      <c r="AC724" s="175">
        <f t="shared" si="11"/>
        <v>0</v>
      </c>
    </row>
    <row r="725" spans="29:29" x14ac:dyDescent="0.25">
      <c r="AC725" s="175">
        <f t="shared" si="11"/>
        <v>0</v>
      </c>
    </row>
    <row r="726" spans="29:29" x14ac:dyDescent="0.25">
      <c r="AC726" s="175">
        <f t="shared" si="11"/>
        <v>0</v>
      </c>
    </row>
    <row r="727" spans="29:29" x14ac:dyDescent="0.25">
      <c r="AC727" s="175">
        <f t="shared" si="11"/>
        <v>0</v>
      </c>
    </row>
    <row r="728" spans="29:29" x14ac:dyDescent="0.25">
      <c r="AC728" s="175">
        <f t="shared" si="11"/>
        <v>0</v>
      </c>
    </row>
    <row r="729" spans="29:29" x14ac:dyDescent="0.25">
      <c r="AC729" s="175">
        <f t="shared" si="11"/>
        <v>0</v>
      </c>
    </row>
    <row r="730" spans="29:29" x14ac:dyDescent="0.25">
      <c r="AC730" s="175">
        <f t="shared" si="11"/>
        <v>0</v>
      </c>
    </row>
    <row r="731" spans="29:29" x14ac:dyDescent="0.25">
      <c r="AC731" s="175">
        <f t="shared" si="11"/>
        <v>0</v>
      </c>
    </row>
    <row r="732" spans="29:29" x14ac:dyDescent="0.25">
      <c r="AC732" s="175">
        <f t="shared" si="11"/>
        <v>0</v>
      </c>
    </row>
    <row r="733" spans="29:29" x14ac:dyDescent="0.25">
      <c r="AC733" s="175">
        <f t="shared" si="11"/>
        <v>0</v>
      </c>
    </row>
    <row r="734" spans="29:29" x14ac:dyDescent="0.25">
      <c r="AC734" s="175">
        <f t="shared" si="11"/>
        <v>0</v>
      </c>
    </row>
    <row r="735" spans="29:29" x14ac:dyDescent="0.25">
      <c r="AC735" s="175">
        <f t="shared" si="11"/>
        <v>0</v>
      </c>
    </row>
    <row r="736" spans="29:29" x14ac:dyDescent="0.25">
      <c r="AC736" s="175">
        <f t="shared" si="11"/>
        <v>0</v>
      </c>
    </row>
    <row r="737" spans="29:29" x14ac:dyDescent="0.25">
      <c r="AC737" s="175">
        <f t="shared" si="11"/>
        <v>0</v>
      </c>
    </row>
    <row r="738" spans="29:29" x14ac:dyDescent="0.25">
      <c r="AC738" s="175">
        <f t="shared" si="11"/>
        <v>0</v>
      </c>
    </row>
    <row r="739" spans="29:29" x14ac:dyDescent="0.25">
      <c r="AC739" s="175">
        <f t="shared" si="11"/>
        <v>0</v>
      </c>
    </row>
    <row r="740" spans="29:29" x14ac:dyDescent="0.25">
      <c r="AC740" s="175">
        <f t="shared" si="11"/>
        <v>0</v>
      </c>
    </row>
    <row r="741" spans="29:29" x14ac:dyDescent="0.25">
      <c r="AC741" s="175">
        <f t="shared" si="11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EE41-EF60-434D-BDFE-64B91F43E212}">
  <dimension ref="A1:O2000"/>
  <sheetViews>
    <sheetView tabSelected="1" workbookViewId="0">
      <selection activeCell="B9" sqref="B9"/>
    </sheetView>
  </sheetViews>
  <sheetFormatPr defaultRowHeight="14.25" x14ac:dyDescent="0.25"/>
  <cols>
    <col min="1" max="2" width="9.28515625" style="138" bestFit="1" customWidth="1"/>
    <col min="3" max="3" width="10.85546875" style="138" bestFit="1" customWidth="1"/>
    <col min="4" max="4" width="9.28515625" style="138" bestFit="1" customWidth="1"/>
    <col min="5" max="5" width="16" style="187" bestFit="1" customWidth="1"/>
    <col min="6" max="6" width="9.28515625" style="138" bestFit="1" customWidth="1"/>
    <col min="7" max="7" width="10" style="138" bestFit="1" customWidth="1"/>
    <col min="8" max="8" width="9.28515625" style="138" bestFit="1" customWidth="1"/>
    <col min="9" max="9" width="6.42578125" style="185" customWidth="1"/>
    <col min="10" max="10" width="9.140625" style="185"/>
    <col min="11" max="11" width="7.5703125" style="185" bestFit="1" customWidth="1"/>
    <col min="12" max="13" width="23" style="186" customWidth="1"/>
    <col min="14" max="14" width="9.85546875" style="185" customWidth="1"/>
    <col min="15" max="15" width="11.28515625" style="185" customWidth="1"/>
    <col min="16" max="16384" width="9.140625" style="185"/>
  </cols>
  <sheetData>
    <row r="1" spans="1:15" ht="15" x14ac:dyDescent="0.25">
      <c r="C1" s="317"/>
      <c r="D1" s="318" t="s">
        <v>142</v>
      </c>
      <c r="E1" s="309">
        <f>SUM(E3:E3000)</f>
        <v>0</v>
      </c>
      <c r="F1" s="189">
        <f>COUNTA(E3:E3000)</f>
        <v>0</v>
      </c>
    </row>
    <row r="2" spans="1:15" ht="25.5" x14ac:dyDescent="0.25">
      <c r="A2" s="358" t="s">
        <v>126</v>
      </c>
      <c r="B2" s="358" t="s">
        <v>127</v>
      </c>
      <c r="C2" s="358" t="s">
        <v>128</v>
      </c>
      <c r="D2" s="358" t="s">
        <v>57</v>
      </c>
      <c r="E2" s="359" t="s">
        <v>129</v>
      </c>
      <c r="F2" s="358" t="s">
        <v>56</v>
      </c>
      <c r="G2" s="358" t="s">
        <v>130</v>
      </c>
      <c r="H2" s="358" t="s">
        <v>131</v>
      </c>
      <c r="K2" s="323" t="s">
        <v>141</v>
      </c>
      <c r="L2" s="323" t="s">
        <v>207</v>
      </c>
      <c r="M2" s="323" t="s">
        <v>208</v>
      </c>
      <c r="N2" s="324" t="s">
        <v>209</v>
      </c>
      <c r="O2" s="324" t="s">
        <v>210</v>
      </c>
    </row>
    <row r="3" spans="1:15" ht="15" x14ac:dyDescent="0.25">
      <c r="A3" s="360" t="s">
        <v>211</v>
      </c>
      <c r="B3" s="360"/>
      <c r="C3" s="361"/>
      <c r="D3" s="360"/>
      <c r="E3" s="362"/>
      <c r="F3" s="360"/>
      <c r="G3" s="360"/>
      <c r="H3" s="360"/>
      <c r="K3" s="188">
        <v>1</v>
      </c>
      <c r="L3" s="319" t="s">
        <v>132</v>
      </c>
      <c r="M3" s="320">
        <f>SUMIF($H$3:$H$3000,K3,$E$3:$E$3000)</f>
        <v>0</v>
      </c>
      <c r="N3" s="321">
        <f>COUNTIF($H$3:$H$3000,K3)</f>
        <v>0</v>
      </c>
      <c r="O3" s="322" t="e">
        <f>N3/$N$11*100</f>
        <v>#DIV/0!</v>
      </c>
    </row>
    <row r="4" spans="1:15" ht="15" x14ac:dyDescent="0.25">
      <c r="A4" s="360"/>
      <c r="B4" s="360"/>
      <c r="C4" s="361"/>
      <c r="D4" s="360"/>
      <c r="E4" s="362"/>
      <c r="F4" s="360"/>
      <c r="G4" s="360"/>
      <c r="H4" s="360"/>
      <c r="K4" s="188">
        <v>2</v>
      </c>
      <c r="L4" s="310" t="s">
        <v>134</v>
      </c>
      <c r="M4" s="311">
        <f t="shared" ref="M4:M10" si="0">SUMIF($H$3:$H$3000,K4,$E$3:$E$3000)</f>
        <v>0</v>
      </c>
      <c r="N4" s="312">
        <f t="shared" ref="N4:N10" si="1">COUNTIF($H$3:$H$3000,K4)</f>
        <v>0</v>
      </c>
      <c r="O4" s="313" t="e">
        <f t="shared" ref="O4:O11" si="2">N4/$N$11*100</f>
        <v>#DIV/0!</v>
      </c>
    </row>
    <row r="5" spans="1:15" ht="15" x14ac:dyDescent="0.25">
      <c r="A5" s="360"/>
      <c r="B5" s="360"/>
      <c r="C5" s="361"/>
      <c r="D5" s="360"/>
      <c r="E5" s="362"/>
      <c r="F5" s="360"/>
      <c r="G5" s="360"/>
      <c r="H5" s="360"/>
      <c r="K5" s="188">
        <v>3</v>
      </c>
      <c r="L5" s="310" t="s">
        <v>133</v>
      </c>
      <c r="M5" s="311">
        <f t="shared" si="0"/>
        <v>0</v>
      </c>
      <c r="N5" s="312">
        <f t="shared" si="1"/>
        <v>0</v>
      </c>
      <c r="O5" s="313" t="e">
        <f t="shared" si="2"/>
        <v>#DIV/0!</v>
      </c>
    </row>
    <row r="6" spans="1:15" ht="15" x14ac:dyDescent="0.25">
      <c r="A6" s="360"/>
      <c r="B6" s="360"/>
      <c r="C6" s="361"/>
      <c r="D6" s="360"/>
      <c r="E6" s="362"/>
      <c r="F6" s="360"/>
      <c r="G6" s="360"/>
      <c r="H6" s="360"/>
      <c r="K6" s="188">
        <v>4</v>
      </c>
      <c r="L6" s="310" t="s">
        <v>135</v>
      </c>
      <c r="M6" s="311">
        <f t="shared" si="0"/>
        <v>0</v>
      </c>
      <c r="N6" s="312">
        <f t="shared" si="1"/>
        <v>0</v>
      </c>
      <c r="O6" s="313" t="e">
        <f t="shared" si="2"/>
        <v>#DIV/0!</v>
      </c>
    </row>
    <row r="7" spans="1:15" ht="15" x14ac:dyDescent="0.25">
      <c r="A7" s="360"/>
      <c r="B7" s="360"/>
      <c r="C7" s="361"/>
      <c r="D7" s="360"/>
      <c r="E7" s="362"/>
      <c r="F7" s="360"/>
      <c r="G7" s="360"/>
      <c r="H7" s="360"/>
      <c r="K7" s="188">
        <v>5</v>
      </c>
      <c r="L7" s="310" t="s">
        <v>139</v>
      </c>
      <c r="M7" s="311">
        <f t="shared" si="0"/>
        <v>0</v>
      </c>
      <c r="N7" s="312">
        <f t="shared" si="1"/>
        <v>0</v>
      </c>
      <c r="O7" s="313" t="e">
        <f t="shared" si="2"/>
        <v>#DIV/0!</v>
      </c>
    </row>
    <row r="8" spans="1:15" ht="15" x14ac:dyDescent="0.25">
      <c r="A8" s="360"/>
      <c r="B8" s="360"/>
      <c r="C8" s="361"/>
      <c r="D8" s="360"/>
      <c r="E8" s="362"/>
      <c r="F8" s="360"/>
      <c r="G8" s="360"/>
      <c r="H8" s="360"/>
      <c r="K8" s="188">
        <v>6</v>
      </c>
      <c r="L8" s="310" t="s">
        <v>136</v>
      </c>
      <c r="M8" s="311">
        <f t="shared" si="0"/>
        <v>0</v>
      </c>
      <c r="N8" s="312">
        <f t="shared" si="1"/>
        <v>0</v>
      </c>
      <c r="O8" s="313" t="e">
        <f t="shared" si="2"/>
        <v>#DIV/0!</v>
      </c>
    </row>
    <row r="9" spans="1:15" ht="15" x14ac:dyDescent="0.25">
      <c r="A9" s="360"/>
      <c r="B9" s="360"/>
      <c r="C9" s="361"/>
      <c r="D9" s="360"/>
      <c r="E9" s="362"/>
      <c r="F9" s="360"/>
      <c r="G9" s="360"/>
      <c r="H9" s="360"/>
      <c r="K9" s="188">
        <v>7</v>
      </c>
      <c r="L9" s="310" t="s">
        <v>137</v>
      </c>
      <c r="M9" s="311">
        <f t="shared" si="0"/>
        <v>0</v>
      </c>
      <c r="N9" s="312">
        <f t="shared" si="1"/>
        <v>0</v>
      </c>
      <c r="O9" s="313" t="e">
        <f t="shared" si="2"/>
        <v>#DIV/0!</v>
      </c>
    </row>
    <row r="10" spans="1:15" ht="15" x14ac:dyDescent="0.25">
      <c r="A10" s="360"/>
      <c r="B10" s="360"/>
      <c r="C10" s="361"/>
      <c r="D10" s="360"/>
      <c r="E10" s="362"/>
      <c r="F10" s="360"/>
      <c r="G10" s="360"/>
      <c r="H10" s="360"/>
      <c r="K10" s="188">
        <v>8</v>
      </c>
      <c r="L10" s="310" t="s">
        <v>138</v>
      </c>
      <c r="M10" s="311">
        <f t="shared" si="0"/>
        <v>0</v>
      </c>
      <c r="N10" s="312">
        <f t="shared" si="1"/>
        <v>0</v>
      </c>
      <c r="O10" s="313" t="e">
        <f t="shared" si="2"/>
        <v>#DIV/0!</v>
      </c>
    </row>
    <row r="11" spans="1:15" ht="15" x14ac:dyDescent="0.25">
      <c r="A11" s="360"/>
      <c r="B11" s="360"/>
      <c r="C11" s="361"/>
      <c r="D11" s="360"/>
      <c r="E11" s="362"/>
      <c r="F11" s="360"/>
      <c r="G11" s="360"/>
      <c r="H11" s="360"/>
      <c r="K11" s="189"/>
      <c r="L11" s="109" t="s">
        <v>140</v>
      </c>
      <c r="M11" s="314">
        <f>SUM(M3:M10)</f>
        <v>0</v>
      </c>
      <c r="N11" s="315">
        <f>SUM(N3:N10)</f>
        <v>0</v>
      </c>
      <c r="O11" s="316" t="e">
        <f t="shared" si="2"/>
        <v>#DIV/0!</v>
      </c>
    </row>
    <row r="12" spans="1:15" ht="15" x14ac:dyDescent="0.25">
      <c r="A12" s="360"/>
      <c r="B12" s="360"/>
      <c r="C12" s="361"/>
      <c r="D12" s="360"/>
      <c r="E12" s="362"/>
      <c r="F12" s="360"/>
      <c r="G12" s="360"/>
      <c r="H12" s="360"/>
      <c r="M12" s="186" t="b">
        <f>E1=M11</f>
        <v>1</v>
      </c>
      <c r="N12" s="186" t="b">
        <f>F1=N11</f>
        <v>1</v>
      </c>
    </row>
    <row r="13" spans="1:15" ht="15" x14ac:dyDescent="0.25">
      <c r="A13" s="360"/>
      <c r="B13" s="360"/>
      <c r="C13" s="361"/>
      <c r="D13" s="360"/>
      <c r="E13" s="362"/>
      <c r="F13" s="360"/>
      <c r="G13" s="360"/>
      <c r="H13" s="360"/>
    </row>
    <row r="14" spans="1:15" ht="15" x14ac:dyDescent="0.25">
      <c r="A14" s="360"/>
      <c r="B14" s="360"/>
      <c r="C14" s="361"/>
      <c r="D14" s="360"/>
      <c r="E14" s="362"/>
      <c r="F14" s="360"/>
      <c r="G14" s="360"/>
      <c r="H14" s="360"/>
      <c r="K14" s="138"/>
      <c r="L14" s="138"/>
      <c r="M14" s="138"/>
      <c r="N14" s="138"/>
      <c r="O14" s="138"/>
    </row>
    <row r="15" spans="1:15" ht="15" x14ac:dyDescent="0.25">
      <c r="A15" s="360"/>
      <c r="B15" s="360"/>
      <c r="C15" s="361"/>
      <c r="D15" s="360"/>
      <c r="E15" s="362"/>
      <c r="F15" s="360"/>
      <c r="G15" s="360"/>
      <c r="H15" s="360"/>
      <c r="K15" s="138"/>
      <c r="L15" s="138"/>
      <c r="M15" s="138"/>
      <c r="N15" s="138"/>
      <c r="O15" s="138"/>
    </row>
    <row r="16" spans="1:15" ht="15" x14ac:dyDescent="0.25">
      <c r="A16" s="360"/>
      <c r="B16" s="360"/>
      <c r="C16" s="361"/>
      <c r="D16" s="360"/>
      <c r="E16" s="362"/>
      <c r="F16" s="360"/>
      <c r="G16" s="360"/>
      <c r="H16" s="360"/>
      <c r="I16" s="306"/>
      <c r="J16" s="306"/>
      <c r="K16" s="190" t="s">
        <v>142</v>
      </c>
      <c r="L16" s="307">
        <f>SUM($E$3:$E$3000)</f>
        <v>0</v>
      </c>
      <c r="M16" s="308"/>
      <c r="N16" s="138"/>
      <c r="O16" s="138"/>
    </row>
    <row r="17" spans="1:15" ht="15" x14ac:dyDescent="0.25">
      <c r="A17" s="360"/>
      <c r="B17" s="360"/>
      <c r="C17" s="361"/>
      <c r="D17" s="360"/>
      <c r="E17" s="362"/>
      <c r="F17" s="360"/>
      <c r="G17" s="360"/>
      <c r="H17" s="360"/>
      <c r="K17" s="138"/>
      <c r="L17" s="138"/>
      <c r="M17" s="138"/>
      <c r="N17" s="138"/>
      <c r="O17" s="138"/>
    </row>
    <row r="18" spans="1:15" ht="15" x14ac:dyDescent="0.25">
      <c r="A18" s="360"/>
      <c r="B18" s="360"/>
      <c r="C18" s="361"/>
      <c r="D18" s="360"/>
      <c r="E18" s="362"/>
      <c r="F18" s="360"/>
      <c r="G18" s="360"/>
      <c r="H18" s="360"/>
      <c r="K18" s="138"/>
      <c r="L18" s="138"/>
      <c r="M18" s="138"/>
      <c r="N18" s="138"/>
      <c r="O18" s="138"/>
    </row>
    <row r="19" spans="1:15" ht="15" x14ac:dyDescent="0.25">
      <c r="A19" s="360"/>
      <c r="B19" s="360"/>
      <c r="C19" s="361"/>
      <c r="D19" s="360"/>
      <c r="E19" s="362"/>
      <c r="F19" s="360"/>
      <c r="G19" s="360"/>
      <c r="H19" s="360"/>
      <c r="K19" s="138"/>
      <c r="L19" s="138"/>
      <c r="M19" s="138"/>
      <c r="N19" s="138"/>
      <c r="O19" s="138"/>
    </row>
    <row r="20" spans="1:15" ht="15" x14ac:dyDescent="0.25">
      <c r="A20" s="360"/>
      <c r="B20" s="360"/>
      <c r="C20" s="361"/>
      <c r="D20" s="360"/>
      <c r="E20" s="362"/>
      <c r="F20" s="360"/>
      <c r="G20" s="360"/>
      <c r="H20" s="360"/>
      <c r="K20" s="138"/>
      <c r="L20" s="138"/>
      <c r="M20" s="138"/>
      <c r="N20" s="138"/>
      <c r="O20" s="138"/>
    </row>
    <row r="21" spans="1:15" ht="15" x14ac:dyDescent="0.25">
      <c r="A21" s="360"/>
      <c r="B21" s="360"/>
      <c r="C21" s="361"/>
      <c r="D21" s="360"/>
      <c r="E21" s="362"/>
      <c r="F21" s="360"/>
      <c r="G21" s="360"/>
      <c r="H21" s="360"/>
      <c r="K21" s="138"/>
      <c r="L21" s="138"/>
      <c r="M21" s="138"/>
      <c r="N21" s="138"/>
      <c r="O21" s="138"/>
    </row>
    <row r="22" spans="1:15" ht="15" x14ac:dyDescent="0.25">
      <c r="A22" s="360"/>
      <c r="B22" s="360"/>
      <c r="C22" s="361"/>
      <c r="D22" s="360"/>
      <c r="E22" s="362"/>
      <c r="F22" s="360"/>
      <c r="G22" s="360"/>
      <c r="H22" s="360"/>
      <c r="K22" s="138"/>
      <c r="L22" s="138"/>
      <c r="M22" s="138"/>
      <c r="N22" s="138"/>
      <c r="O22" s="138"/>
    </row>
    <row r="23" spans="1:15" ht="15" x14ac:dyDescent="0.25">
      <c r="A23" s="360"/>
      <c r="B23" s="360"/>
      <c r="C23" s="361"/>
      <c r="D23" s="360"/>
      <c r="E23" s="362"/>
      <c r="F23" s="360"/>
      <c r="G23" s="360"/>
      <c r="H23" s="360"/>
    </row>
    <row r="24" spans="1:15" ht="15" x14ac:dyDescent="0.25">
      <c r="A24" s="360"/>
      <c r="B24" s="360"/>
      <c r="C24" s="361"/>
      <c r="D24" s="360"/>
      <c r="E24" s="362"/>
      <c r="F24" s="360"/>
      <c r="G24" s="360"/>
      <c r="H24" s="360"/>
    </row>
    <row r="25" spans="1:15" ht="15" x14ac:dyDescent="0.25">
      <c r="A25" s="360"/>
      <c r="B25" s="360"/>
      <c r="C25" s="361"/>
      <c r="D25" s="360"/>
      <c r="E25" s="362"/>
      <c r="F25" s="360"/>
      <c r="G25" s="360"/>
      <c r="H25" s="360"/>
    </row>
    <row r="26" spans="1:15" ht="15" x14ac:dyDescent="0.25">
      <c r="A26" s="360"/>
      <c r="B26" s="360"/>
      <c r="C26" s="361"/>
      <c r="D26" s="360"/>
      <c r="E26" s="362"/>
      <c r="F26" s="360"/>
      <c r="G26" s="360"/>
      <c r="H26" s="360"/>
    </row>
    <row r="27" spans="1:15" ht="15" x14ac:dyDescent="0.25">
      <c r="A27" s="360"/>
      <c r="B27" s="360"/>
      <c r="C27" s="361"/>
      <c r="D27" s="360"/>
      <c r="E27" s="362"/>
      <c r="F27" s="360"/>
      <c r="G27" s="360"/>
      <c r="H27" s="360"/>
    </row>
    <row r="28" spans="1:15" ht="15" x14ac:dyDescent="0.25">
      <c r="A28" s="360"/>
      <c r="B28" s="360"/>
      <c r="C28" s="361"/>
      <c r="D28" s="360"/>
      <c r="E28" s="362"/>
      <c r="F28" s="360"/>
      <c r="G28" s="360"/>
      <c r="H28" s="360"/>
    </row>
    <row r="29" spans="1:15" ht="15" x14ac:dyDescent="0.25">
      <c r="A29" s="360"/>
      <c r="B29" s="360"/>
      <c r="C29" s="361"/>
      <c r="D29" s="360"/>
      <c r="E29" s="362"/>
      <c r="F29" s="360"/>
      <c r="G29" s="360"/>
      <c r="H29" s="360"/>
    </row>
    <row r="30" spans="1:15" ht="15" x14ac:dyDescent="0.25">
      <c r="A30" s="360"/>
      <c r="B30" s="360"/>
      <c r="C30" s="361"/>
      <c r="D30" s="360"/>
      <c r="E30" s="362"/>
      <c r="F30" s="360"/>
      <c r="G30" s="360"/>
      <c r="H30" s="360"/>
    </row>
    <row r="31" spans="1:15" ht="15" x14ac:dyDescent="0.25">
      <c r="A31" s="360"/>
      <c r="B31" s="360"/>
      <c r="C31" s="361"/>
      <c r="D31" s="360"/>
      <c r="E31" s="362"/>
      <c r="F31" s="360"/>
      <c r="G31" s="360"/>
      <c r="H31" s="360"/>
    </row>
    <row r="32" spans="1:15" ht="15" x14ac:dyDescent="0.25">
      <c r="A32" s="360"/>
      <c r="B32" s="360"/>
      <c r="C32" s="361"/>
      <c r="D32" s="360"/>
      <c r="E32" s="362"/>
      <c r="F32" s="360"/>
      <c r="G32" s="360"/>
      <c r="H32" s="360"/>
    </row>
    <row r="33" spans="1:8" ht="15" x14ac:dyDescent="0.25">
      <c r="A33" s="360"/>
      <c r="B33" s="360"/>
      <c r="C33" s="361"/>
      <c r="D33" s="360"/>
      <c r="E33" s="362"/>
      <c r="F33" s="360"/>
      <c r="G33" s="360"/>
      <c r="H33" s="360"/>
    </row>
    <row r="34" spans="1:8" ht="15" x14ac:dyDescent="0.25">
      <c r="A34" s="360"/>
      <c r="B34" s="360"/>
      <c r="C34" s="361"/>
      <c r="D34" s="360"/>
      <c r="E34" s="362"/>
      <c r="F34" s="360"/>
      <c r="G34" s="360"/>
      <c r="H34" s="360"/>
    </row>
    <row r="35" spans="1:8" ht="15" x14ac:dyDescent="0.25">
      <c r="A35" s="360"/>
      <c r="B35" s="360"/>
      <c r="C35" s="361"/>
      <c r="D35" s="360"/>
      <c r="E35" s="362"/>
      <c r="F35" s="360"/>
      <c r="G35" s="360"/>
      <c r="H35" s="360"/>
    </row>
    <row r="36" spans="1:8" ht="15" x14ac:dyDescent="0.25">
      <c r="A36" s="360"/>
      <c r="B36" s="360"/>
      <c r="C36" s="361"/>
      <c r="D36" s="360"/>
      <c r="E36" s="362"/>
      <c r="F36" s="360"/>
      <c r="G36" s="360"/>
      <c r="H36" s="360"/>
    </row>
    <row r="37" spans="1:8" ht="15" x14ac:dyDescent="0.25">
      <c r="A37" s="360"/>
      <c r="B37" s="360"/>
      <c r="C37" s="361"/>
      <c r="D37" s="360"/>
      <c r="E37" s="362"/>
      <c r="F37" s="360"/>
      <c r="G37" s="360"/>
      <c r="H37" s="360"/>
    </row>
    <row r="38" spans="1:8" ht="15" x14ac:dyDescent="0.25">
      <c r="A38" s="360"/>
      <c r="B38" s="360"/>
      <c r="C38" s="361"/>
      <c r="D38" s="360"/>
      <c r="E38" s="362"/>
      <c r="F38" s="360"/>
      <c r="G38" s="360"/>
      <c r="H38" s="360"/>
    </row>
    <row r="39" spans="1:8" ht="15" x14ac:dyDescent="0.25">
      <c r="A39" s="360"/>
      <c r="B39" s="360"/>
      <c r="C39" s="361"/>
      <c r="D39" s="360"/>
      <c r="E39" s="362"/>
      <c r="F39" s="360"/>
      <c r="G39" s="360"/>
      <c r="H39" s="360"/>
    </row>
    <row r="40" spans="1:8" ht="15" x14ac:dyDescent="0.25">
      <c r="A40" s="360"/>
      <c r="B40" s="360"/>
      <c r="C40" s="361"/>
      <c r="D40" s="360"/>
      <c r="E40" s="362"/>
      <c r="F40" s="360"/>
      <c r="G40" s="360"/>
      <c r="H40" s="360"/>
    </row>
    <row r="41" spans="1:8" ht="15" x14ac:dyDescent="0.25">
      <c r="A41" s="360"/>
      <c r="B41" s="360"/>
      <c r="C41" s="361"/>
      <c r="D41" s="360"/>
      <c r="E41" s="362"/>
      <c r="F41" s="360"/>
      <c r="G41" s="360"/>
      <c r="H41" s="360"/>
    </row>
    <row r="42" spans="1:8" ht="15" x14ac:dyDescent="0.25">
      <c r="A42" s="360"/>
      <c r="B42" s="360"/>
      <c r="C42" s="361"/>
      <c r="D42" s="360"/>
      <c r="E42" s="362"/>
      <c r="F42" s="360"/>
      <c r="G42" s="360"/>
      <c r="H42" s="360"/>
    </row>
    <row r="43" spans="1:8" ht="15" x14ac:dyDescent="0.25">
      <c r="A43" s="360"/>
      <c r="B43" s="360"/>
      <c r="C43" s="361"/>
      <c r="D43" s="360"/>
      <c r="E43" s="362"/>
      <c r="F43" s="360"/>
      <c r="G43" s="360"/>
      <c r="H43" s="360"/>
    </row>
    <row r="44" spans="1:8" ht="15" x14ac:dyDescent="0.25">
      <c r="A44" s="360"/>
      <c r="B44" s="360"/>
      <c r="C44" s="361"/>
      <c r="D44" s="360"/>
      <c r="E44" s="362"/>
      <c r="F44" s="360"/>
      <c r="G44" s="360"/>
      <c r="H44" s="360"/>
    </row>
    <row r="45" spans="1:8" ht="15" x14ac:dyDescent="0.25">
      <c r="A45" s="360"/>
      <c r="B45" s="360"/>
      <c r="C45" s="361"/>
      <c r="D45" s="360"/>
      <c r="E45" s="362"/>
      <c r="F45" s="360"/>
      <c r="G45" s="360"/>
      <c r="H45" s="360"/>
    </row>
    <row r="46" spans="1:8" ht="15" x14ac:dyDescent="0.25">
      <c r="A46" s="360"/>
      <c r="B46" s="360"/>
      <c r="C46" s="361"/>
      <c r="D46" s="360"/>
      <c r="E46" s="362"/>
      <c r="F46" s="360"/>
      <c r="G46" s="360"/>
      <c r="H46" s="360"/>
    </row>
    <row r="47" spans="1:8" ht="15" x14ac:dyDescent="0.25">
      <c r="A47" s="360"/>
      <c r="B47" s="360"/>
      <c r="C47" s="361"/>
      <c r="D47" s="360"/>
      <c r="E47" s="362"/>
      <c r="F47" s="360"/>
      <c r="G47" s="360"/>
      <c r="H47" s="360"/>
    </row>
    <row r="48" spans="1:8" ht="15" x14ac:dyDescent="0.25">
      <c r="A48" s="360"/>
      <c r="B48" s="360"/>
      <c r="C48" s="361"/>
      <c r="D48" s="360"/>
      <c r="E48" s="362"/>
      <c r="F48" s="360"/>
      <c r="G48" s="360"/>
      <c r="H48" s="360"/>
    </row>
    <row r="49" spans="1:8" ht="15" x14ac:dyDescent="0.25">
      <c r="A49" s="360"/>
      <c r="B49" s="360"/>
      <c r="C49" s="361"/>
      <c r="D49" s="360"/>
      <c r="E49" s="362"/>
      <c r="F49" s="360"/>
      <c r="G49" s="360"/>
      <c r="H49" s="360"/>
    </row>
    <row r="50" spans="1:8" ht="15" x14ac:dyDescent="0.25">
      <c r="A50" s="360"/>
      <c r="B50" s="360"/>
      <c r="C50" s="361"/>
      <c r="D50" s="360"/>
      <c r="E50" s="362"/>
      <c r="F50" s="360"/>
      <c r="G50" s="360"/>
      <c r="H50" s="360"/>
    </row>
    <row r="51" spans="1:8" ht="15" x14ac:dyDescent="0.25">
      <c r="A51" s="360"/>
      <c r="B51" s="360"/>
      <c r="C51" s="361"/>
      <c r="D51" s="360"/>
      <c r="E51" s="362"/>
      <c r="F51" s="360"/>
      <c r="G51" s="360"/>
      <c r="H51" s="360"/>
    </row>
    <row r="52" spans="1:8" ht="15" x14ac:dyDescent="0.25">
      <c r="A52" s="360"/>
      <c r="B52" s="360"/>
      <c r="C52" s="361"/>
      <c r="D52" s="360"/>
      <c r="E52" s="362"/>
      <c r="F52" s="360"/>
      <c r="G52" s="360"/>
      <c r="H52" s="360"/>
    </row>
    <row r="53" spans="1:8" ht="15" x14ac:dyDescent="0.25">
      <c r="A53" s="360"/>
      <c r="B53" s="360"/>
      <c r="C53" s="361"/>
      <c r="D53" s="360"/>
      <c r="E53" s="362"/>
      <c r="F53" s="360"/>
      <c r="G53" s="360"/>
      <c r="H53" s="360"/>
    </row>
    <row r="54" spans="1:8" ht="15" x14ac:dyDescent="0.25">
      <c r="A54" s="360"/>
      <c r="B54" s="360"/>
      <c r="C54" s="361"/>
      <c r="D54" s="360"/>
      <c r="E54" s="362"/>
      <c r="F54" s="360"/>
      <c r="G54" s="360"/>
      <c r="H54" s="360"/>
    </row>
    <row r="55" spans="1:8" ht="15" x14ac:dyDescent="0.25">
      <c r="A55" s="360"/>
      <c r="B55" s="360"/>
      <c r="C55" s="361"/>
      <c r="D55" s="360"/>
      <c r="E55" s="362"/>
      <c r="F55" s="360"/>
      <c r="G55" s="360"/>
      <c r="H55" s="360"/>
    </row>
    <row r="56" spans="1:8" ht="15" x14ac:dyDescent="0.25">
      <c r="A56" s="360"/>
      <c r="B56" s="360"/>
      <c r="C56" s="361"/>
      <c r="D56" s="360"/>
      <c r="E56" s="362"/>
      <c r="F56" s="360"/>
      <c r="G56" s="360"/>
      <c r="H56" s="360"/>
    </row>
    <row r="57" spans="1:8" ht="15" x14ac:dyDescent="0.25">
      <c r="A57" s="360"/>
      <c r="B57" s="360"/>
      <c r="C57" s="361"/>
      <c r="D57" s="360"/>
      <c r="E57" s="362"/>
      <c r="F57" s="360"/>
      <c r="G57" s="360"/>
      <c r="H57" s="360"/>
    </row>
    <row r="58" spans="1:8" ht="15" x14ac:dyDescent="0.25">
      <c r="A58" s="360"/>
      <c r="B58" s="360"/>
      <c r="C58" s="361"/>
      <c r="D58" s="360"/>
      <c r="E58" s="362"/>
      <c r="F58" s="360"/>
      <c r="G58" s="360"/>
      <c r="H58" s="360"/>
    </row>
    <row r="59" spans="1:8" ht="15" x14ac:dyDescent="0.25">
      <c r="A59" s="360"/>
      <c r="B59" s="360"/>
      <c r="C59" s="361"/>
      <c r="D59" s="360"/>
      <c r="E59" s="362"/>
      <c r="F59" s="360"/>
      <c r="G59" s="360"/>
      <c r="H59" s="360"/>
    </row>
    <row r="60" spans="1:8" ht="15" x14ac:dyDescent="0.25">
      <c r="A60" s="360"/>
      <c r="B60" s="360"/>
      <c r="C60" s="361"/>
      <c r="D60" s="360"/>
      <c r="E60" s="362"/>
      <c r="F60" s="360"/>
      <c r="G60" s="360"/>
      <c r="H60" s="360"/>
    </row>
    <row r="61" spans="1:8" ht="15" x14ac:dyDescent="0.25">
      <c r="A61" s="360"/>
      <c r="B61" s="360"/>
      <c r="C61" s="361"/>
      <c r="D61" s="360"/>
      <c r="E61" s="362"/>
      <c r="F61" s="360"/>
      <c r="G61" s="360"/>
      <c r="H61" s="360"/>
    </row>
    <row r="62" spans="1:8" ht="15" x14ac:dyDescent="0.25">
      <c r="A62" s="360"/>
      <c r="B62" s="360"/>
      <c r="C62" s="361"/>
      <c r="D62" s="360"/>
      <c r="E62" s="362"/>
      <c r="F62" s="360"/>
      <c r="G62" s="360"/>
      <c r="H62" s="360"/>
    </row>
    <row r="63" spans="1:8" ht="15" x14ac:dyDescent="0.25">
      <c r="A63" s="360"/>
      <c r="B63" s="360"/>
      <c r="C63" s="361"/>
      <c r="D63" s="360"/>
      <c r="E63" s="362"/>
      <c r="F63" s="360"/>
      <c r="G63" s="360"/>
      <c r="H63" s="360"/>
    </row>
    <row r="64" spans="1:8" ht="15" x14ac:dyDescent="0.25">
      <c r="A64" s="360"/>
      <c r="B64" s="360"/>
      <c r="C64" s="361"/>
      <c r="D64" s="360"/>
      <c r="E64" s="362"/>
      <c r="F64" s="360"/>
      <c r="G64" s="360"/>
      <c r="H64" s="360"/>
    </row>
    <row r="65" spans="1:8" ht="15" x14ac:dyDescent="0.25">
      <c r="A65" s="360"/>
      <c r="B65" s="360"/>
      <c r="C65" s="361"/>
      <c r="D65" s="360"/>
      <c r="E65" s="362"/>
      <c r="F65" s="360"/>
      <c r="G65" s="360"/>
      <c r="H65" s="360"/>
    </row>
    <row r="66" spans="1:8" ht="15" x14ac:dyDescent="0.25">
      <c r="A66" s="360"/>
      <c r="B66" s="360"/>
      <c r="C66" s="361"/>
      <c r="D66" s="360"/>
      <c r="E66" s="362"/>
      <c r="F66" s="360"/>
      <c r="G66" s="360"/>
      <c r="H66" s="360"/>
    </row>
    <row r="67" spans="1:8" ht="15" x14ac:dyDescent="0.25">
      <c r="A67" s="360"/>
      <c r="B67" s="360"/>
      <c r="C67" s="361"/>
      <c r="D67" s="360"/>
      <c r="E67" s="362"/>
      <c r="F67" s="360"/>
      <c r="G67" s="360"/>
      <c r="H67" s="360"/>
    </row>
    <row r="68" spans="1:8" ht="15" x14ac:dyDescent="0.25">
      <c r="A68" s="360"/>
      <c r="B68" s="360"/>
      <c r="C68" s="361"/>
      <c r="D68" s="360"/>
      <c r="E68" s="362"/>
      <c r="F68" s="360"/>
      <c r="G68" s="360"/>
      <c r="H68" s="360"/>
    </row>
    <row r="69" spans="1:8" ht="15" x14ac:dyDescent="0.25">
      <c r="A69" s="360"/>
      <c r="B69" s="360"/>
      <c r="C69" s="361"/>
      <c r="D69" s="360"/>
      <c r="E69" s="362"/>
      <c r="F69" s="360"/>
      <c r="G69" s="360"/>
      <c r="H69" s="360"/>
    </row>
    <row r="70" spans="1:8" ht="15" x14ac:dyDescent="0.25">
      <c r="A70" s="360"/>
      <c r="B70" s="360"/>
      <c r="C70" s="361"/>
      <c r="D70" s="363"/>
      <c r="E70" s="362"/>
      <c r="F70" s="360"/>
      <c r="G70" s="360"/>
      <c r="H70" s="360"/>
    </row>
    <row r="71" spans="1:8" ht="15" x14ac:dyDescent="0.25">
      <c r="A71" s="360"/>
      <c r="B71" s="360"/>
      <c r="C71" s="361"/>
      <c r="D71" s="360"/>
      <c r="E71" s="362"/>
      <c r="F71" s="360"/>
      <c r="G71" s="360"/>
      <c r="H71" s="360"/>
    </row>
    <row r="72" spans="1:8" ht="15" x14ac:dyDescent="0.25">
      <c r="A72" s="360"/>
      <c r="B72" s="360"/>
      <c r="C72" s="361"/>
      <c r="D72" s="360"/>
      <c r="E72" s="362"/>
      <c r="F72" s="360"/>
      <c r="G72" s="360"/>
      <c r="H72" s="360"/>
    </row>
    <row r="73" spans="1:8" ht="15" x14ac:dyDescent="0.25">
      <c r="A73" s="360"/>
      <c r="B73" s="360"/>
      <c r="C73" s="361"/>
      <c r="D73" s="360"/>
      <c r="E73" s="362"/>
      <c r="F73" s="360"/>
      <c r="G73" s="360"/>
      <c r="H73" s="360"/>
    </row>
    <row r="74" spans="1:8" ht="15" x14ac:dyDescent="0.25">
      <c r="A74" s="360"/>
      <c r="B74" s="360"/>
      <c r="C74" s="361"/>
      <c r="D74" s="360"/>
      <c r="E74" s="362"/>
      <c r="F74" s="360"/>
      <c r="G74" s="360"/>
      <c r="H74" s="360"/>
    </row>
    <row r="75" spans="1:8" ht="15" x14ac:dyDescent="0.25">
      <c r="A75" s="360"/>
      <c r="B75" s="360"/>
      <c r="C75" s="361"/>
      <c r="D75" s="360"/>
      <c r="E75" s="362"/>
      <c r="F75" s="360"/>
      <c r="G75" s="360"/>
      <c r="H75" s="360"/>
    </row>
    <row r="76" spans="1:8" ht="15" x14ac:dyDescent="0.25">
      <c r="A76" s="360"/>
      <c r="B76" s="360"/>
      <c r="C76" s="361"/>
      <c r="D76" s="360"/>
      <c r="E76" s="362"/>
      <c r="F76" s="360"/>
      <c r="G76" s="360"/>
      <c r="H76" s="360"/>
    </row>
    <row r="77" spans="1:8" ht="15" x14ac:dyDescent="0.25">
      <c r="A77" s="360"/>
      <c r="B77" s="360"/>
      <c r="C77" s="361"/>
      <c r="D77" s="360"/>
      <c r="E77" s="362"/>
      <c r="F77" s="360"/>
      <c r="G77" s="360"/>
      <c r="H77" s="360"/>
    </row>
    <row r="78" spans="1:8" ht="15" x14ac:dyDescent="0.25">
      <c r="A78" s="360"/>
      <c r="B78" s="360"/>
      <c r="C78" s="361"/>
      <c r="D78" s="360"/>
      <c r="E78" s="362"/>
      <c r="F78" s="360"/>
      <c r="G78" s="360"/>
      <c r="H78" s="360"/>
    </row>
    <row r="79" spans="1:8" ht="15" x14ac:dyDescent="0.25">
      <c r="A79" s="360"/>
      <c r="B79" s="360"/>
      <c r="C79" s="361"/>
      <c r="D79" s="360"/>
      <c r="E79" s="362"/>
      <c r="F79" s="360"/>
      <c r="G79" s="360"/>
      <c r="H79" s="360"/>
    </row>
    <row r="80" spans="1:8" ht="15" x14ac:dyDescent="0.25">
      <c r="A80" s="360"/>
      <c r="B80" s="360"/>
      <c r="C80" s="361"/>
      <c r="D80" s="360"/>
      <c r="E80" s="362"/>
      <c r="F80" s="360"/>
      <c r="G80" s="360"/>
      <c r="H80" s="360"/>
    </row>
    <row r="81" spans="1:8" ht="15" x14ac:dyDescent="0.25">
      <c r="A81" s="360"/>
      <c r="B81" s="360"/>
      <c r="C81" s="361"/>
      <c r="D81" s="360"/>
      <c r="E81" s="362"/>
      <c r="F81" s="360"/>
      <c r="G81" s="360"/>
      <c r="H81" s="360"/>
    </row>
    <row r="82" spans="1:8" ht="15" x14ac:dyDescent="0.25">
      <c r="A82" s="360"/>
      <c r="B82" s="360"/>
      <c r="C82" s="361"/>
      <c r="D82" s="360"/>
      <c r="E82" s="362"/>
      <c r="F82" s="360"/>
      <c r="G82" s="360"/>
      <c r="H82" s="360"/>
    </row>
    <row r="83" spans="1:8" ht="15" x14ac:dyDescent="0.25">
      <c r="A83" s="360"/>
      <c r="B83" s="360"/>
      <c r="C83" s="361"/>
      <c r="D83" s="360"/>
      <c r="E83" s="362"/>
      <c r="F83" s="360"/>
      <c r="G83" s="360"/>
      <c r="H83" s="360"/>
    </row>
    <row r="84" spans="1:8" ht="15" x14ac:dyDescent="0.25">
      <c r="A84" s="360"/>
      <c r="B84" s="360"/>
      <c r="C84" s="361"/>
      <c r="D84" s="360"/>
      <c r="E84" s="362"/>
      <c r="F84" s="360"/>
      <c r="G84" s="360"/>
      <c r="H84" s="360"/>
    </row>
    <row r="85" spans="1:8" ht="15" x14ac:dyDescent="0.25">
      <c r="A85" s="360"/>
      <c r="B85" s="360"/>
      <c r="C85" s="361"/>
      <c r="D85" s="360"/>
      <c r="E85" s="362"/>
      <c r="F85" s="360"/>
      <c r="G85" s="360"/>
      <c r="H85" s="360"/>
    </row>
    <row r="86" spans="1:8" ht="15" x14ac:dyDescent="0.25">
      <c r="A86" s="360"/>
      <c r="B86" s="360"/>
      <c r="C86" s="361"/>
      <c r="D86" s="360"/>
      <c r="E86" s="362"/>
      <c r="F86" s="360"/>
      <c r="G86" s="360"/>
      <c r="H86" s="360"/>
    </row>
    <row r="87" spans="1:8" ht="15" x14ac:dyDescent="0.25">
      <c r="A87" s="360"/>
      <c r="B87" s="360"/>
      <c r="C87" s="361"/>
      <c r="D87" s="360"/>
      <c r="E87" s="362"/>
      <c r="F87" s="360"/>
      <c r="G87" s="360"/>
      <c r="H87" s="360"/>
    </row>
    <row r="88" spans="1:8" ht="15" x14ac:dyDescent="0.25">
      <c r="A88" s="360"/>
      <c r="B88" s="360"/>
      <c r="C88" s="361"/>
      <c r="D88" s="360"/>
      <c r="E88" s="362"/>
      <c r="F88" s="360"/>
      <c r="G88" s="360"/>
      <c r="H88" s="360"/>
    </row>
    <row r="89" spans="1:8" ht="15" x14ac:dyDescent="0.25">
      <c r="A89" s="360"/>
      <c r="B89" s="360"/>
      <c r="C89" s="361"/>
      <c r="D89" s="360"/>
      <c r="E89" s="362"/>
      <c r="F89" s="360"/>
      <c r="G89" s="360"/>
      <c r="H89" s="360"/>
    </row>
    <row r="90" spans="1:8" ht="15" x14ac:dyDescent="0.25">
      <c r="A90" s="360"/>
      <c r="B90" s="360"/>
      <c r="C90" s="361"/>
      <c r="D90" s="360"/>
      <c r="E90" s="362"/>
      <c r="F90" s="360"/>
      <c r="G90" s="360"/>
      <c r="H90" s="360"/>
    </row>
    <row r="91" spans="1:8" ht="15" x14ac:dyDescent="0.25">
      <c r="A91" s="360"/>
      <c r="B91" s="360"/>
      <c r="C91" s="361"/>
      <c r="D91" s="360"/>
      <c r="E91" s="362"/>
      <c r="F91" s="360"/>
      <c r="G91" s="360"/>
      <c r="H91" s="360"/>
    </row>
    <row r="92" spans="1:8" ht="15" x14ac:dyDescent="0.25">
      <c r="A92" s="360"/>
      <c r="B92" s="360"/>
      <c r="C92" s="361"/>
      <c r="D92" s="360"/>
      <c r="E92" s="362"/>
      <c r="F92" s="360"/>
      <c r="G92" s="360"/>
      <c r="H92" s="360"/>
    </row>
    <row r="93" spans="1:8" ht="15" x14ac:dyDescent="0.25">
      <c r="A93" s="360"/>
      <c r="B93" s="360"/>
      <c r="C93" s="361"/>
      <c r="D93" s="360"/>
      <c r="E93" s="362"/>
      <c r="F93" s="360"/>
      <c r="G93" s="360"/>
      <c r="H93" s="360"/>
    </row>
    <row r="94" spans="1:8" ht="15" x14ac:dyDescent="0.25">
      <c r="A94" s="360"/>
      <c r="B94" s="360"/>
      <c r="C94" s="361"/>
      <c r="D94" s="360"/>
      <c r="E94" s="362"/>
      <c r="F94" s="360"/>
      <c r="G94" s="360"/>
      <c r="H94" s="360"/>
    </row>
    <row r="95" spans="1:8" ht="15" x14ac:dyDescent="0.25">
      <c r="A95" s="360"/>
      <c r="B95" s="360"/>
      <c r="C95" s="361"/>
      <c r="D95" s="360"/>
      <c r="E95" s="362"/>
      <c r="F95" s="360"/>
      <c r="G95" s="360"/>
      <c r="H95" s="360"/>
    </row>
    <row r="96" spans="1:8" ht="15" x14ac:dyDescent="0.25">
      <c r="A96" s="360"/>
      <c r="B96" s="360"/>
      <c r="C96" s="361"/>
      <c r="D96" s="360"/>
      <c r="E96" s="362"/>
      <c r="F96" s="360"/>
      <c r="G96" s="360"/>
      <c r="H96" s="360"/>
    </row>
    <row r="97" spans="1:8" ht="15" x14ac:dyDescent="0.25">
      <c r="A97" s="360"/>
      <c r="B97" s="360"/>
      <c r="C97" s="361"/>
      <c r="D97" s="360"/>
      <c r="E97" s="362"/>
      <c r="F97" s="360"/>
      <c r="G97" s="360"/>
      <c r="H97" s="360"/>
    </row>
    <row r="98" spans="1:8" ht="15" x14ac:dyDescent="0.25">
      <c r="A98" s="360"/>
      <c r="B98" s="360"/>
      <c r="C98" s="361"/>
      <c r="D98" s="360"/>
      <c r="E98" s="362"/>
      <c r="F98" s="360"/>
      <c r="G98" s="360"/>
      <c r="H98" s="360"/>
    </row>
    <row r="99" spans="1:8" ht="15" x14ac:dyDescent="0.25">
      <c r="A99" s="360"/>
      <c r="B99" s="360"/>
      <c r="C99" s="361"/>
      <c r="D99" s="360"/>
      <c r="E99" s="362"/>
      <c r="F99" s="360"/>
      <c r="G99" s="360"/>
      <c r="H99" s="360"/>
    </row>
    <row r="100" spans="1:8" ht="15" x14ac:dyDescent="0.25">
      <c r="A100" s="360"/>
      <c r="B100" s="360"/>
      <c r="C100" s="361"/>
      <c r="D100" s="360"/>
      <c r="E100" s="362"/>
      <c r="F100" s="360"/>
      <c r="G100" s="360"/>
      <c r="H100" s="360"/>
    </row>
    <row r="101" spans="1:8" ht="15" x14ac:dyDescent="0.25">
      <c r="A101" s="360"/>
      <c r="B101" s="360"/>
      <c r="C101" s="361"/>
      <c r="D101" s="360"/>
      <c r="E101" s="362"/>
      <c r="F101" s="360"/>
      <c r="G101" s="360"/>
      <c r="H101" s="360"/>
    </row>
    <row r="102" spans="1:8" ht="15" x14ac:dyDescent="0.25">
      <c r="A102" s="360"/>
      <c r="B102" s="360"/>
      <c r="C102" s="361"/>
      <c r="D102" s="360"/>
      <c r="E102" s="362"/>
      <c r="F102" s="360"/>
      <c r="G102" s="360"/>
      <c r="H102" s="360"/>
    </row>
    <row r="103" spans="1:8" ht="15" x14ac:dyDescent="0.25">
      <c r="A103" s="360"/>
      <c r="B103" s="360"/>
      <c r="C103" s="361"/>
      <c r="D103" s="360"/>
      <c r="E103" s="362"/>
      <c r="F103" s="360"/>
      <c r="G103" s="360"/>
      <c r="H103" s="360"/>
    </row>
    <row r="104" spans="1:8" ht="15" x14ac:dyDescent="0.25">
      <c r="A104" s="360"/>
      <c r="B104" s="360"/>
      <c r="C104" s="361"/>
      <c r="D104" s="360"/>
      <c r="E104" s="362"/>
      <c r="F104" s="360"/>
      <c r="G104" s="360"/>
      <c r="H104" s="360"/>
    </row>
    <row r="105" spans="1:8" ht="15" x14ac:dyDescent="0.25">
      <c r="A105" s="360"/>
      <c r="B105" s="360"/>
      <c r="C105" s="361"/>
      <c r="D105" s="360"/>
      <c r="E105" s="362"/>
      <c r="F105" s="360"/>
      <c r="G105" s="360"/>
      <c r="H105" s="360"/>
    </row>
    <row r="106" spans="1:8" ht="15" x14ac:dyDescent="0.25">
      <c r="A106" s="360"/>
      <c r="B106" s="360"/>
      <c r="C106" s="361"/>
      <c r="D106" s="360"/>
      <c r="E106" s="362"/>
      <c r="F106" s="360"/>
      <c r="G106" s="360"/>
      <c r="H106" s="360"/>
    </row>
    <row r="107" spans="1:8" ht="15" x14ac:dyDescent="0.25">
      <c r="A107" s="360"/>
      <c r="B107" s="360"/>
      <c r="C107" s="361"/>
      <c r="D107" s="360"/>
      <c r="E107" s="362"/>
      <c r="F107" s="360"/>
      <c r="G107" s="360"/>
      <c r="H107" s="360"/>
    </row>
    <row r="108" spans="1:8" ht="15" x14ac:dyDescent="0.25">
      <c r="A108" s="360"/>
      <c r="B108" s="360"/>
      <c r="C108" s="361"/>
      <c r="D108" s="360"/>
      <c r="E108" s="362"/>
      <c r="F108" s="360"/>
      <c r="G108" s="360"/>
      <c r="H108" s="360"/>
    </row>
    <row r="109" spans="1:8" ht="15" x14ac:dyDescent="0.25">
      <c r="A109" s="360"/>
      <c r="B109" s="360"/>
      <c r="C109" s="361"/>
      <c r="D109" s="360"/>
      <c r="E109" s="362"/>
      <c r="F109" s="360"/>
      <c r="G109" s="360"/>
      <c r="H109" s="360"/>
    </row>
    <row r="110" spans="1:8" ht="15" x14ac:dyDescent="0.25">
      <c r="A110" s="360"/>
      <c r="B110" s="360"/>
      <c r="C110" s="361"/>
      <c r="D110" s="360"/>
      <c r="E110" s="362"/>
      <c r="F110" s="360"/>
      <c r="G110" s="360"/>
      <c r="H110" s="360"/>
    </row>
    <row r="111" spans="1:8" ht="15" x14ac:dyDescent="0.25">
      <c r="A111" s="360"/>
      <c r="B111" s="360"/>
      <c r="C111" s="361"/>
      <c r="D111" s="360"/>
      <c r="E111" s="362"/>
      <c r="F111" s="360"/>
      <c r="G111" s="360"/>
      <c r="H111" s="360"/>
    </row>
    <row r="112" spans="1:8" ht="15" x14ac:dyDescent="0.25">
      <c r="A112" s="360"/>
      <c r="B112" s="360"/>
      <c r="C112" s="361"/>
      <c r="D112" s="360"/>
      <c r="E112" s="362"/>
      <c r="F112" s="360"/>
      <c r="G112" s="360"/>
      <c r="H112" s="360"/>
    </row>
    <row r="113" spans="1:8" ht="15" x14ac:dyDescent="0.25">
      <c r="A113" s="360"/>
      <c r="B113" s="360"/>
      <c r="C113" s="361"/>
      <c r="D113" s="360"/>
      <c r="E113" s="362"/>
      <c r="F113" s="360"/>
      <c r="G113" s="360"/>
      <c r="H113" s="360"/>
    </row>
    <row r="114" spans="1:8" ht="15" x14ac:dyDescent="0.25">
      <c r="A114" s="360"/>
      <c r="B114" s="360"/>
      <c r="C114" s="361"/>
      <c r="D114" s="360"/>
      <c r="E114" s="362"/>
      <c r="F114" s="360"/>
      <c r="G114" s="360"/>
      <c r="H114" s="360"/>
    </row>
    <row r="115" spans="1:8" ht="15" x14ac:dyDescent="0.25">
      <c r="A115" s="360"/>
      <c r="B115" s="360"/>
      <c r="C115" s="361"/>
      <c r="D115" s="360"/>
      <c r="E115" s="362"/>
      <c r="F115" s="360"/>
      <c r="G115" s="360"/>
      <c r="H115" s="360"/>
    </row>
    <row r="116" spans="1:8" ht="15" x14ac:dyDescent="0.25">
      <c r="A116" s="360"/>
      <c r="B116" s="360"/>
      <c r="C116" s="361"/>
      <c r="D116" s="360"/>
      <c r="E116" s="362"/>
      <c r="F116" s="360"/>
      <c r="G116" s="360"/>
      <c r="H116" s="360"/>
    </row>
    <row r="117" spans="1:8" ht="15" x14ac:dyDescent="0.25">
      <c r="A117" s="360"/>
      <c r="B117" s="360"/>
      <c r="C117" s="361"/>
      <c r="D117" s="360"/>
      <c r="E117" s="362"/>
      <c r="F117" s="360"/>
      <c r="G117" s="360"/>
      <c r="H117" s="360"/>
    </row>
    <row r="118" spans="1:8" ht="15" x14ac:dyDescent="0.25">
      <c r="A118" s="360"/>
      <c r="B118" s="360"/>
      <c r="C118" s="361"/>
      <c r="D118" s="360"/>
      <c r="E118" s="362"/>
      <c r="F118" s="360"/>
      <c r="G118" s="360"/>
      <c r="H118" s="360"/>
    </row>
    <row r="119" spans="1:8" ht="15" x14ac:dyDescent="0.25">
      <c r="A119" s="360"/>
      <c r="B119" s="360"/>
      <c r="C119" s="361"/>
      <c r="D119" s="360"/>
      <c r="E119" s="362"/>
      <c r="F119" s="360"/>
      <c r="G119" s="360"/>
      <c r="H119" s="360"/>
    </row>
    <row r="120" spans="1:8" ht="15" x14ac:dyDescent="0.25">
      <c r="A120" s="360"/>
      <c r="B120" s="360"/>
      <c r="C120" s="361"/>
      <c r="D120" s="360"/>
      <c r="E120" s="362"/>
      <c r="F120" s="360"/>
      <c r="G120" s="360"/>
      <c r="H120" s="360"/>
    </row>
    <row r="121" spans="1:8" ht="15" x14ac:dyDescent="0.25">
      <c r="A121" s="360"/>
      <c r="B121" s="360"/>
      <c r="C121" s="361"/>
      <c r="D121" s="360"/>
      <c r="E121" s="362"/>
      <c r="F121" s="360"/>
      <c r="G121" s="360"/>
      <c r="H121" s="360"/>
    </row>
    <row r="122" spans="1:8" ht="15" x14ac:dyDescent="0.25">
      <c r="A122" s="360"/>
      <c r="B122" s="360"/>
      <c r="C122" s="361"/>
      <c r="D122" s="360"/>
      <c r="E122" s="362"/>
      <c r="F122" s="360"/>
      <c r="G122" s="360"/>
      <c r="H122" s="360"/>
    </row>
    <row r="123" spans="1:8" ht="15" x14ac:dyDescent="0.25">
      <c r="A123" s="360"/>
      <c r="B123" s="360"/>
      <c r="C123" s="361"/>
      <c r="D123" s="360"/>
      <c r="E123" s="362"/>
      <c r="F123" s="360"/>
      <c r="G123" s="360"/>
      <c r="H123" s="360"/>
    </row>
    <row r="124" spans="1:8" ht="15" x14ac:dyDescent="0.25">
      <c r="A124" s="364"/>
      <c r="B124" s="364"/>
      <c r="C124" s="365"/>
      <c r="D124" s="364"/>
      <c r="E124" s="364"/>
      <c r="F124" s="364"/>
      <c r="G124" s="364"/>
      <c r="H124" s="364"/>
    </row>
    <row r="125" spans="1:8" ht="15" x14ac:dyDescent="0.25">
      <c r="A125" s="364"/>
      <c r="B125" s="364"/>
      <c r="C125" s="365"/>
      <c r="D125" s="364"/>
      <c r="E125" s="364"/>
      <c r="F125" s="364"/>
      <c r="G125" s="364"/>
      <c r="H125" s="364"/>
    </row>
    <row r="126" spans="1:8" ht="15" x14ac:dyDescent="0.25">
      <c r="A126" s="364"/>
      <c r="B126" s="364"/>
      <c r="C126" s="365"/>
      <c r="D126" s="364"/>
      <c r="E126" s="364"/>
      <c r="F126" s="364"/>
      <c r="G126" s="364"/>
      <c r="H126" s="364"/>
    </row>
    <row r="127" spans="1:8" ht="15" x14ac:dyDescent="0.25">
      <c r="A127" s="364"/>
      <c r="B127" s="364"/>
      <c r="C127" s="365"/>
      <c r="D127" s="364"/>
      <c r="E127" s="364"/>
      <c r="F127" s="364"/>
      <c r="G127" s="364"/>
      <c r="H127" s="364"/>
    </row>
    <row r="128" spans="1:8" ht="15" x14ac:dyDescent="0.25">
      <c r="A128" s="364"/>
      <c r="B128" s="364"/>
      <c r="C128" s="365"/>
      <c r="D128" s="364"/>
      <c r="E128" s="364"/>
      <c r="F128" s="364"/>
      <c r="G128" s="364"/>
      <c r="H128" s="364"/>
    </row>
    <row r="129" spans="1:8" ht="15" x14ac:dyDescent="0.25">
      <c r="A129" s="364"/>
      <c r="B129" s="364"/>
      <c r="C129" s="365"/>
      <c r="D129" s="364"/>
      <c r="E129" s="364"/>
      <c r="F129" s="364"/>
      <c r="G129" s="364"/>
      <c r="H129" s="364"/>
    </row>
    <row r="130" spans="1:8" ht="15" x14ac:dyDescent="0.25">
      <c r="A130" s="364"/>
      <c r="B130" s="364"/>
      <c r="C130" s="365"/>
      <c r="D130" s="364"/>
      <c r="E130" s="364"/>
      <c r="F130" s="364"/>
      <c r="G130" s="364"/>
      <c r="H130" s="364"/>
    </row>
    <row r="131" spans="1:8" ht="15" x14ac:dyDescent="0.25">
      <c r="A131" s="364"/>
      <c r="B131" s="364"/>
      <c r="C131" s="365"/>
      <c r="D131" s="364"/>
      <c r="E131" s="364"/>
      <c r="F131" s="364"/>
      <c r="G131" s="364"/>
      <c r="H131" s="364"/>
    </row>
    <row r="132" spans="1:8" ht="15" x14ac:dyDescent="0.25">
      <c r="A132" s="364"/>
      <c r="B132" s="364"/>
      <c r="C132" s="365"/>
      <c r="D132" s="364"/>
      <c r="E132" s="364"/>
      <c r="F132" s="364"/>
      <c r="G132" s="364"/>
      <c r="H132" s="364"/>
    </row>
    <row r="133" spans="1:8" ht="15" x14ac:dyDescent="0.25">
      <c r="A133" s="364"/>
      <c r="B133" s="364"/>
      <c r="C133" s="365"/>
      <c r="D133" s="364"/>
      <c r="E133" s="364"/>
      <c r="F133" s="364"/>
      <c r="G133" s="364"/>
      <c r="H133" s="364"/>
    </row>
    <row r="134" spans="1:8" ht="15" x14ac:dyDescent="0.25">
      <c r="A134" s="364"/>
      <c r="B134" s="364"/>
      <c r="C134" s="365"/>
      <c r="D134" s="364"/>
      <c r="E134" s="364"/>
      <c r="F134" s="364"/>
      <c r="G134" s="364"/>
      <c r="H134" s="364"/>
    </row>
    <row r="135" spans="1:8" ht="15" x14ac:dyDescent="0.25">
      <c r="A135" s="364"/>
      <c r="B135" s="364"/>
      <c r="C135" s="365"/>
      <c r="D135" s="364"/>
      <c r="E135" s="364"/>
      <c r="F135" s="364"/>
      <c r="G135" s="364"/>
      <c r="H135" s="364"/>
    </row>
    <row r="136" spans="1:8" ht="15" x14ac:dyDescent="0.25">
      <c r="A136" s="364"/>
      <c r="B136" s="364"/>
      <c r="C136" s="365"/>
      <c r="D136" s="364"/>
      <c r="E136" s="364"/>
      <c r="F136" s="364"/>
      <c r="G136" s="364"/>
      <c r="H136" s="364"/>
    </row>
    <row r="137" spans="1:8" ht="15" x14ac:dyDescent="0.25">
      <c r="A137" s="364"/>
      <c r="B137" s="364"/>
      <c r="C137" s="365"/>
      <c r="D137" s="364"/>
      <c r="E137" s="364"/>
      <c r="F137" s="364"/>
      <c r="G137" s="364"/>
      <c r="H137" s="364"/>
    </row>
    <row r="138" spans="1:8" ht="15" x14ac:dyDescent="0.25">
      <c r="A138" s="364"/>
      <c r="B138" s="364"/>
      <c r="C138" s="365"/>
      <c r="D138" s="364"/>
      <c r="E138" s="364"/>
      <c r="F138" s="364"/>
      <c r="G138" s="364"/>
      <c r="H138" s="364"/>
    </row>
    <row r="139" spans="1:8" ht="15" x14ac:dyDescent="0.25">
      <c r="A139" s="364"/>
      <c r="B139" s="364"/>
      <c r="C139" s="365"/>
      <c r="D139" s="364"/>
      <c r="E139" s="364"/>
      <c r="F139" s="364"/>
      <c r="G139" s="364"/>
      <c r="H139" s="364"/>
    </row>
    <row r="140" spans="1:8" ht="15" x14ac:dyDescent="0.25">
      <c r="A140" s="364"/>
      <c r="B140" s="364"/>
      <c r="C140" s="365"/>
      <c r="D140" s="364"/>
      <c r="E140" s="364"/>
      <c r="F140" s="364"/>
      <c r="G140" s="364"/>
      <c r="H140" s="364"/>
    </row>
    <row r="141" spans="1:8" ht="15" x14ac:dyDescent="0.25">
      <c r="A141" s="364"/>
      <c r="B141" s="364"/>
      <c r="C141" s="365"/>
      <c r="D141" s="364"/>
      <c r="E141" s="364"/>
      <c r="F141" s="364"/>
      <c r="G141" s="364"/>
      <c r="H141" s="364"/>
    </row>
    <row r="142" spans="1:8" ht="15" x14ac:dyDescent="0.25">
      <c r="A142" s="364"/>
      <c r="B142" s="364"/>
      <c r="C142" s="365"/>
      <c r="D142" s="364"/>
      <c r="E142" s="364"/>
      <c r="F142" s="364"/>
      <c r="G142" s="364"/>
      <c r="H142" s="364"/>
    </row>
    <row r="143" spans="1:8" ht="15" x14ac:dyDescent="0.25">
      <c r="A143" s="364"/>
      <c r="B143" s="364"/>
      <c r="C143" s="365"/>
      <c r="D143" s="364"/>
      <c r="E143" s="364"/>
      <c r="F143" s="364"/>
      <c r="G143" s="364"/>
      <c r="H143" s="364"/>
    </row>
    <row r="144" spans="1:8" ht="15" x14ac:dyDescent="0.25">
      <c r="A144" s="364"/>
      <c r="B144" s="364"/>
      <c r="C144" s="365"/>
      <c r="D144" s="364"/>
      <c r="E144" s="364"/>
      <c r="F144" s="364"/>
      <c r="G144" s="364"/>
      <c r="H144" s="364"/>
    </row>
    <row r="145" spans="1:8" ht="15" x14ac:dyDescent="0.25">
      <c r="A145" s="364"/>
      <c r="B145" s="364"/>
      <c r="C145" s="365"/>
      <c r="D145" s="364"/>
      <c r="E145" s="364"/>
      <c r="F145" s="364"/>
      <c r="G145" s="364"/>
      <c r="H145" s="364"/>
    </row>
    <row r="146" spans="1:8" ht="15" x14ac:dyDescent="0.25">
      <c r="A146" s="364"/>
      <c r="B146" s="364"/>
      <c r="C146" s="365"/>
      <c r="D146" s="364"/>
      <c r="E146" s="364"/>
      <c r="F146" s="364"/>
      <c r="G146" s="364"/>
      <c r="H146" s="364"/>
    </row>
    <row r="147" spans="1:8" ht="15" x14ac:dyDescent="0.25">
      <c r="A147" s="364"/>
      <c r="B147" s="364"/>
      <c r="C147" s="365"/>
      <c r="D147" s="364"/>
      <c r="E147" s="364"/>
      <c r="F147" s="364"/>
      <c r="G147" s="364"/>
      <c r="H147" s="364"/>
    </row>
    <row r="148" spans="1:8" ht="15" x14ac:dyDescent="0.25">
      <c r="A148" s="364"/>
      <c r="B148" s="364"/>
      <c r="C148" s="365"/>
      <c r="D148" s="364"/>
      <c r="E148" s="364"/>
      <c r="F148" s="364"/>
      <c r="G148" s="364"/>
      <c r="H148" s="364"/>
    </row>
    <row r="149" spans="1:8" ht="15" x14ac:dyDescent="0.25">
      <c r="A149" s="364"/>
      <c r="B149" s="364"/>
      <c r="C149" s="365"/>
      <c r="D149" s="364"/>
      <c r="E149" s="364"/>
      <c r="F149" s="364"/>
      <c r="G149" s="364"/>
      <c r="H149" s="364"/>
    </row>
    <row r="150" spans="1:8" ht="15" x14ac:dyDescent="0.25">
      <c r="A150" s="364"/>
      <c r="B150" s="364"/>
      <c r="C150" s="365"/>
      <c r="D150" s="364"/>
      <c r="E150" s="364"/>
      <c r="F150" s="364"/>
      <c r="G150" s="364"/>
      <c r="H150" s="364"/>
    </row>
    <row r="151" spans="1:8" ht="15" x14ac:dyDescent="0.25">
      <c r="A151" s="364"/>
      <c r="B151" s="364"/>
      <c r="C151" s="365"/>
      <c r="D151" s="364"/>
      <c r="E151" s="364"/>
      <c r="F151" s="364"/>
      <c r="G151" s="364"/>
      <c r="H151" s="364"/>
    </row>
    <row r="152" spans="1:8" ht="15" x14ac:dyDescent="0.25">
      <c r="A152" s="364"/>
      <c r="B152" s="364"/>
      <c r="C152" s="365"/>
      <c r="D152" s="364"/>
      <c r="E152" s="364"/>
      <c r="F152" s="364"/>
      <c r="G152" s="364"/>
      <c r="H152" s="364"/>
    </row>
    <row r="153" spans="1:8" ht="15" x14ac:dyDescent="0.25">
      <c r="A153" s="364"/>
      <c r="B153" s="364"/>
      <c r="C153" s="365"/>
      <c r="D153" s="364"/>
      <c r="E153" s="364"/>
      <c r="F153" s="364"/>
      <c r="G153" s="364"/>
      <c r="H153" s="364"/>
    </row>
    <row r="154" spans="1:8" ht="15" x14ac:dyDescent="0.25">
      <c r="A154" s="364"/>
      <c r="B154" s="364"/>
      <c r="C154" s="365"/>
      <c r="D154" s="364"/>
      <c r="E154" s="364"/>
      <c r="F154" s="364"/>
      <c r="G154" s="364"/>
      <c r="H154" s="364"/>
    </row>
    <row r="155" spans="1:8" ht="15" x14ac:dyDescent="0.25">
      <c r="A155" s="364"/>
      <c r="B155" s="364"/>
      <c r="C155" s="365"/>
      <c r="D155" s="364"/>
      <c r="E155" s="364"/>
      <c r="F155" s="364"/>
      <c r="G155" s="364"/>
      <c r="H155" s="364"/>
    </row>
    <row r="156" spans="1:8" ht="15" x14ac:dyDescent="0.25">
      <c r="A156" s="364"/>
      <c r="B156" s="364"/>
      <c r="C156" s="365"/>
      <c r="D156" s="364"/>
      <c r="E156" s="364"/>
      <c r="F156" s="364"/>
      <c r="G156" s="364"/>
      <c r="H156" s="364"/>
    </row>
    <row r="157" spans="1:8" ht="15" x14ac:dyDescent="0.25">
      <c r="A157" s="364"/>
      <c r="B157" s="364"/>
      <c r="C157" s="365"/>
      <c r="D157" s="364"/>
      <c r="E157" s="364"/>
      <c r="F157" s="364"/>
      <c r="G157" s="364"/>
      <c r="H157" s="364"/>
    </row>
    <row r="158" spans="1:8" ht="15" x14ac:dyDescent="0.25">
      <c r="A158" s="364"/>
      <c r="B158" s="364"/>
      <c r="C158" s="365"/>
      <c r="D158" s="364"/>
      <c r="E158" s="364"/>
      <c r="F158" s="364"/>
      <c r="G158" s="364"/>
      <c r="H158" s="364"/>
    </row>
    <row r="159" spans="1:8" ht="15" x14ac:dyDescent="0.25">
      <c r="A159" s="364"/>
      <c r="B159" s="364"/>
      <c r="C159" s="365"/>
      <c r="D159" s="364"/>
      <c r="E159" s="364"/>
      <c r="F159" s="364"/>
      <c r="G159" s="364"/>
      <c r="H159" s="364"/>
    </row>
    <row r="160" spans="1:8" x14ac:dyDescent="0.25">
      <c r="A160" s="358"/>
      <c r="B160" s="358"/>
      <c r="C160" s="366"/>
      <c r="D160" s="358"/>
      <c r="E160" s="367"/>
      <c r="F160" s="358"/>
      <c r="G160" s="358"/>
      <c r="H160" s="358"/>
    </row>
    <row r="161" spans="1:8" x14ac:dyDescent="0.25">
      <c r="A161" s="358"/>
      <c r="B161" s="358"/>
      <c r="C161" s="366"/>
      <c r="D161" s="358"/>
      <c r="E161" s="367"/>
      <c r="F161" s="358"/>
      <c r="G161" s="358"/>
      <c r="H161" s="358"/>
    </row>
    <row r="162" spans="1:8" x14ac:dyDescent="0.25">
      <c r="A162" s="358"/>
      <c r="B162" s="358"/>
      <c r="C162" s="366"/>
      <c r="D162" s="358"/>
      <c r="E162" s="367"/>
      <c r="F162" s="358"/>
      <c r="G162" s="358"/>
      <c r="H162" s="358"/>
    </row>
    <row r="163" spans="1:8" x14ac:dyDescent="0.25">
      <c r="A163" s="358"/>
      <c r="B163" s="358"/>
      <c r="C163" s="366"/>
      <c r="D163" s="358"/>
      <c r="E163" s="367"/>
      <c r="F163" s="358"/>
      <c r="G163" s="358"/>
      <c r="H163" s="358"/>
    </row>
    <row r="164" spans="1:8" x14ac:dyDescent="0.25">
      <c r="A164" s="358"/>
      <c r="B164" s="358"/>
      <c r="C164" s="366"/>
      <c r="D164" s="358"/>
      <c r="E164" s="367"/>
      <c r="F164" s="358"/>
      <c r="G164" s="358"/>
      <c r="H164" s="358"/>
    </row>
    <row r="165" spans="1:8" x14ac:dyDescent="0.25">
      <c r="A165" s="358"/>
      <c r="B165" s="358"/>
      <c r="C165" s="366"/>
      <c r="D165" s="358"/>
      <c r="E165" s="367"/>
      <c r="F165" s="358"/>
      <c r="G165" s="358"/>
      <c r="H165" s="358"/>
    </row>
    <row r="166" spans="1:8" x14ac:dyDescent="0.25">
      <c r="A166" s="358"/>
      <c r="B166" s="358"/>
      <c r="C166" s="366"/>
      <c r="D166" s="358"/>
      <c r="E166" s="367"/>
      <c r="F166" s="358"/>
      <c r="G166" s="358"/>
      <c r="H166" s="358"/>
    </row>
    <row r="167" spans="1:8" x14ac:dyDescent="0.25">
      <c r="A167" s="358"/>
      <c r="B167" s="358"/>
      <c r="C167" s="366"/>
      <c r="D167" s="358"/>
      <c r="E167" s="367"/>
      <c r="F167" s="358"/>
      <c r="G167" s="358"/>
      <c r="H167" s="358"/>
    </row>
    <row r="168" spans="1:8" x14ac:dyDescent="0.25">
      <c r="A168" s="358"/>
      <c r="B168" s="358"/>
      <c r="C168" s="366"/>
      <c r="D168" s="358"/>
      <c r="E168" s="367"/>
      <c r="F168" s="358"/>
      <c r="G168" s="358"/>
      <c r="H168" s="358"/>
    </row>
    <row r="169" spans="1:8" x14ac:dyDescent="0.25">
      <c r="A169" s="358"/>
      <c r="B169" s="358"/>
      <c r="C169" s="366"/>
      <c r="D169" s="358"/>
      <c r="E169" s="367"/>
      <c r="F169" s="358"/>
      <c r="G169" s="358"/>
      <c r="H169" s="358"/>
    </row>
    <row r="170" spans="1:8" x14ac:dyDescent="0.25">
      <c r="A170" s="358"/>
      <c r="B170" s="358"/>
      <c r="C170" s="366"/>
      <c r="D170" s="358"/>
      <c r="E170" s="367"/>
      <c r="F170" s="358"/>
      <c r="G170" s="358"/>
      <c r="H170" s="358"/>
    </row>
    <row r="171" spans="1:8" x14ac:dyDescent="0.25">
      <c r="A171" s="358"/>
      <c r="B171" s="358"/>
      <c r="C171" s="366"/>
      <c r="D171" s="358"/>
      <c r="E171" s="367"/>
      <c r="F171" s="358"/>
      <c r="G171" s="358"/>
      <c r="H171" s="358"/>
    </row>
    <row r="172" spans="1:8" x14ac:dyDescent="0.25">
      <c r="A172" s="358"/>
      <c r="B172" s="358"/>
      <c r="C172" s="366"/>
      <c r="D172" s="358"/>
      <c r="E172" s="367"/>
      <c r="F172" s="358"/>
      <c r="G172" s="358"/>
      <c r="H172" s="358"/>
    </row>
    <row r="173" spans="1:8" x14ac:dyDescent="0.25">
      <c r="A173" s="358"/>
      <c r="B173" s="358"/>
      <c r="C173" s="366"/>
      <c r="D173" s="358"/>
      <c r="E173" s="367"/>
      <c r="F173" s="358"/>
      <c r="G173" s="358"/>
      <c r="H173" s="358"/>
    </row>
    <row r="174" spans="1:8" x14ac:dyDescent="0.25">
      <c r="A174" s="358"/>
      <c r="B174" s="358"/>
      <c r="C174" s="366"/>
      <c r="D174" s="358"/>
      <c r="E174" s="367"/>
      <c r="F174" s="358"/>
      <c r="G174" s="358"/>
      <c r="H174" s="358"/>
    </row>
    <row r="175" spans="1:8" x14ac:dyDescent="0.25">
      <c r="A175" s="358"/>
      <c r="B175" s="358"/>
      <c r="C175" s="366"/>
      <c r="D175" s="358"/>
      <c r="E175" s="367"/>
      <c r="F175" s="358"/>
      <c r="G175" s="358"/>
      <c r="H175" s="358"/>
    </row>
    <row r="176" spans="1:8" x14ac:dyDescent="0.25">
      <c r="A176" s="358"/>
      <c r="B176" s="358"/>
      <c r="C176" s="366"/>
      <c r="D176" s="358"/>
      <c r="E176" s="367"/>
      <c r="F176" s="358"/>
      <c r="G176" s="358"/>
      <c r="H176" s="358"/>
    </row>
    <row r="177" spans="1:8" x14ac:dyDescent="0.25">
      <c r="A177" s="358"/>
      <c r="B177" s="358"/>
      <c r="C177" s="366"/>
      <c r="D177" s="358"/>
      <c r="E177" s="367"/>
      <c r="F177" s="358"/>
      <c r="G177" s="358"/>
      <c r="H177" s="358"/>
    </row>
    <row r="178" spans="1:8" x14ac:dyDescent="0.25">
      <c r="A178" s="358"/>
      <c r="B178" s="358"/>
      <c r="C178" s="366"/>
      <c r="D178" s="358"/>
      <c r="E178" s="367"/>
      <c r="F178" s="358"/>
      <c r="G178" s="358"/>
      <c r="H178" s="358"/>
    </row>
    <row r="179" spans="1:8" x14ac:dyDescent="0.25">
      <c r="A179" s="358"/>
      <c r="B179" s="358"/>
      <c r="C179" s="366"/>
      <c r="D179" s="358"/>
      <c r="E179" s="367"/>
      <c r="F179" s="358"/>
      <c r="G179" s="358"/>
      <c r="H179" s="358"/>
    </row>
    <row r="180" spans="1:8" x14ac:dyDescent="0.25">
      <c r="A180" s="358"/>
      <c r="B180" s="358"/>
      <c r="C180" s="366"/>
      <c r="D180" s="358"/>
      <c r="E180" s="367"/>
      <c r="F180" s="358"/>
      <c r="G180" s="358"/>
      <c r="H180" s="358"/>
    </row>
    <row r="181" spans="1:8" x14ac:dyDescent="0.25">
      <c r="A181" s="358"/>
      <c r="B181" s="358"/>
      <c r="C181" s="366"/>
      <c r="D181" s="358"/>
      <c r="E181" s="367"/>
      <c r="F181" s="358"/>
      <c r="G181" s="358"/>
      <c r="H181" s="358"/>
    </row>
    <row r="182" spans="1:8" x14ac:dyDescent="0.25">
      <c r="A182" s="358"/>
      <c r="B182" s="358"/>
      <c r="C182" s="366"/>
      <c r="D182" s="358"/>
      <c r="E182" s="367"/>
      <c r="F182" s="358"/>
      <c r="G182" s="358"/>
      <c r="H182" s="358"/>
    </row>
    <row r="183" spans="1:8" x14ac:dyDescent="0.25">
      <c r="A183" s="358"/>
      <c r="B183" s="358"/>
      <c r="C183" s="366"/>
      <c r="D183" s="358"/>
      <c r="E183" s="367"/>
      <c r="F183" s="358"/>
      <c r="G183" s="358"/>
      <c r="H183" s="358"/>
    </row>
    <row r="184" spans="1:8" x14ac:dyDescent="0.25">
      <c r="A184" s="358"/>
      <c r="B184" s="358"/>
      <c r="C184" s="366"/>
      <c r="D184" s="358"/>
      <c r="E184" s="367"/>
      <c r="F184" s="358"/>
      <c r="G184" s="358"/>
      <c r="H184" s="358"/>
    </row>
    <row r="185" spans="1:8" x14ac:dyDescent="0.25">
      <c r="A185" s="358"/>
      <c r="B185" s="358"/>
      <c r="C185" s="366"/>
      <c r="D185" s="358"/>
      <c r="E185" s="367"/>
      <c r="F185" s="358"/>
      <c r="G185" s="358"/>
      <c r="H185" s="358"/>
    </row>
    <row r="186" spans="1:8" x14ac:dyDescent="0.25">
      <c r="A186" s="358"/>
      <c r="B186" s="358"/>
      <c r="C186" s="366"/>
      <c r="D186" s="358"/>
      <c r="E186" s="367"/>
      <c r="F186" s="358"/>
      <c r="G186" s="358"/>
      <c r="H186" s="358"/>
    </row>
    <row r="187" spans="1:8" x14ac:dyDescent="0.25">
      <c r="A187" s="358"/>
      <c r="B187" s="358"/>
      <c r="C187" s="366"/>
      <c r="D187" s="358"/>
      <c r="E187" s="367"/>
      <c r="F187" s="358"/>
      <c r="G187" s="358"/>
      <c r="H187" s="358"/>
    </row>
    <row r="188" spans="1:8" x14ac:dyDescent="0.25">
      <c r="A188" s="358"/>
      <c r="B188" s="358"/>
      <c r="C188" s="366"/>
      <c r="D188" s="358"/>
      <c r="E188" s="367"/>
      <c r="F188" s="358"/>
      <c r="G188" s="358"/>
      <c r="H188" s="358"/>
    </row>
    <row r="189" spans="1:8" x14ac:dyDescent="0.25">
      <c r="A189" s="358"/>
      <c r="B189" s="358"/>
      <c r="C189" s="366"/>
      <c r="D189" s="358"/>
      <c r="E189" s="367"/>
      <c r="F189" s="358"/>
      <c r="G189" s="358"/>
      <c r="H189" s="358"/>
    </row>
    <row r="190" spans="1:8" x14ac:dyDescent="0.25">
      <c r="A190" s="358"/>
      <c r="B190" s="358"/>
      <c r="C190" s="366"/>
      <c r="D190" s="358"/>
      <c r="E190" s="367"/>
      <c r="F190" s="358"/>
      <c r="G190" s="358"/>
      <c r="H190" s="358"/>
    </row>
    <row r="191" spans="1:8" x14ac:dyDescent="0.25">
      <c r="A191" s="358"/>
      <c r="B191" s="358"/>
      <c r="C191" s="366"/>
      <c r="D191" s="358"/>
      <c r="E191" s="367"/>
      <c r="F191" s="358"/>
      <c r="G191" s="358"/>
      <c r="H191" s="358"/>
    </row>
    <row r="192" spans="1:8" x14ac:dyDescent="0.25">
      <c r="A192" s="358"/>
      <c r="B192" s="358"/>
      <c r="C192" s="366"/>
      <c r="D192" s="358"/>
      <c r="E192" s="367"/>
      <c r="F192" s="358"/>
      <c r="G192" s="358"/>
      <c r="H192" s="358"/>
    </row>
    <row r="193" spans="1:8" x14ac:dyDescent="0.25">
      <c r="A193" s="358"/>
      <c r="B193" s="358"/>
      <c r="C193" s="366"/>
      <c r="D193" s="358"/>
      <c r="E193" s="367"/>
      <c r="F193" s="358"/>
      <c r="G193" s="358"/>
      <c r="H193" s="358"/>
    </row>
    <row r="194" spans="1:8" x14ac:dyDescent="0.25">
      <c r="A194" s="358"/>
      <c r="B194" s="358"/>
      <c r="C194" s="366"/>
      <c r="D194" s="358"/>
      <c r="E194" s="367"/>
      <c r="F194" s="358"/>
      <c r="G194" s="358"/>
      <c r="H194" s="358"/>
    </row>
    <row r="195" spans="1:8" x14ac:dyDescent="0.25">
      <c r="A195" s="358"/>
      <c r="B195" s="358"/>
      <c r="C195" s="366"/>
      <c r="D195" s="358"/>
      <c r="E195" s="367"/>
      <c r="F195" s="358"/>
      <c r="G195" s="358"/>
      <c r="H195" s="358"/>
    </row>
    <row r="196" spans="1:8" x14ac:dyDescent="0.25">
      <c r="A196" s="358"/>
      <c r="B196" s="358"/>
      <c r="C196" s="366"/>
      <c r="D196" s="358"/>
      <c r="E196" s="367"/>
      <c r="F196" s="358"/>
      <c r="G196" s="358"/>
      <c r="H196" s="358"/>
    </row>
    <row r="197" spans="1:8" x14ac:dyDescent="0.25">
      <c r="A197" s="358"/>
      <c r="B197" s="358"/>
      <c r="C197" s="366"/>
      <c r="D197" s="358"/>
      <c r="E197" s="367"/>
      <c r="F197" s="358"/>
      <c r="G197" s="358"/>
      <c r="H197" s="358"/>
    </row>
    <row r="198" spans="1:8" x14ac:dyDescent="0.25">
      <c r="A198" s="358"/>
      <c r="B198" s="358"/>
      <c r="C198" s="366"/>
      <c r="D198" s="358"/>
      <c r="E198" s="367"/>
      <c r="F198" s="358"/>
      <c r="G198" s="358"/>
      <c r="H198" s="358"/>
    </row>
    <row r="199" spans="1:8" x14ac:dyDescent="0.25">
      <c r="A199" s="358"/>
      <c r="B199" s="358"/>
      <c r="C199" s="366"/>
      <c r="D199" s="358"/>
      <c r="E199" s="367"/>
      <c r="F199" s="358"/>
      <c r="G199" s="358"/>
      <c r="H199" s="358"/>
    </row>
    <row r="200" spans="1:8" x14ac:dyDescent="0.25">
      <c r="A200" s="358"/>
      <c r="B200" s="358"/>
      <c r="C200" s="366"/>
      <c r="D200" s="358"/>
      <c r="E200" s="367"/>
      <c r="F200" s="358"/>
      <c r="G200" s="358"/>
      <c r="H200" s="358"/>
    </row>
    <row r="201" spans="1:8" x14ac:dyDescent="0.25">
      <c r="A201" s="358"/>
      <c r="B201" s="358"/>
      <c r="C201" s="366"/>
      <c r="D201" s="358"/>
      <c r="E201" s="367"/>
      <c r="F201" s="358"/>
      <c r="G201" s="358"/>
      <c r="H201" s="358"/>
    </row>
    <row r="202" spans="1:8" x14ac:dyDescent="0.25">
      <c r="A202" s="358"/>
      <c r="B202" s="358"/>
      <c r="C202" s="366"/>
      <c r="D202" s="358"/>
      <c r="E202" s="367"/>
      <c r="F202" s="358"/>
      <c r="G202" s="358"/>
      <c r="H202" s="358"/>
    </row>
    <row r="203" spans="1:8" x14ac:dyDescent="0.25">
      <c r="A203" s="358"/>
      <c r="B203" s="358"/>
      <c r="C203" s="366"/>
      <c r="D203" s="358"/>
      <c r="E203" s="367"/>
      <c r="F203" s="358"/>
      <c r="G203" s="358"/>
      <c r="H203" s="358"/>
    </row>
    <row r="204" spans="1:8" x14ac:dyDescent="0.25">
      <c r="A204" s="358"/>
      <c r="B204" s="358"/>
      <c r="C204" s="366"/>
      <c r="D204" s="358"/>
      <c r="E204" s="367"/>
      <c r="F204" s="358"/>
      <c r="G204" s="358"/>
      <c r="H204" s="358"/>
    </row>
    <row r="205" spans="1:8" x14ac:dyDescent="0.25">
      <c r="A205" s="358"/>
      <c r="B205" s="358"/>
      <c r="C205" s="366"/>
      <c r="D205" s="358"/>
      <c r="E205" s="367"/>
      <c r="F205" s="358"/>
      <c r="G205" s="358"/>
      <c r="H205" s="358"/>
    </row>
    <row r="206" spans="1:8" x14ac:dyDescent="0.25">
      <c r="A206" s="358"/>
      <c r="B206" s="358"/>
      <c r="C206" s="366"/>
      <c r="D206" s="358"/>
      <c r="E206" s="367"/>
      <c r="F206" s="358"/>
      <c r="G206" s="358"/>
      <c r="H206" s="358"/>
    </row>
    <row r="207" spans="1:8" x14ac:dyDescent="0.25">
      <c r="A207" s="358"/>
      <c r="B207" s="358"/>
      <c r="C207" s="366"/>
      <c r="D207" s="358"/>
      <c r="E207" s="367"/>
      <c r="F207" s="358"/>
      <c r="G207" s="358"/>
      <c r="H207" s="358"/>
    </row>
    <row r="208" spans="1:8" x14ac:dyDescent="0.25">
      <c r="A208" s="358"/>
      <c r="B208" s="358"/>
      <c r="C208" s="366"/>
      <c r="D208" s="358"/>
      <c r="E208" s="367"/>
      <c r="F208" s="358"/>
      <c r="G208" s="368"/>
      <c r="H208" s="358"/>
    </row>
    <row r="209" spans="1:8" x14ac:dyDescent="0.25">
      <c r="A209" s="358"/>
      <c r="B209" s="358"/>
      <c r="C209" s="366"/>
      <c r="D209" s="358"/>
      <c r="E209" s="367"/>
      <c r="F209" s="358"/>
      <c r="G209" s="368"/>
      <c r="H209" s="358"/>
    </row>
    <row r="210" spans="1:8" x14ac:dyDescent="0.25">
      <c r="A210" s="358"/>
      <c r="B210" s="358"/>
      <c r="C210" s="366"/>
      <c r="D210" s="358"/>
      <c r="E210" s="367"/>
      <c r="F210" s="358"/>
      <c r="G210" s="358"/>
      <c r="H210" s="358"/>
    </row>
    <row r="211" spans="1:8" x14ac:dyDescent="0.25">
      <c r="A211" s="358"/>
      <c r="B211" s="358"/>
      <c r="C211" s="366"/>
      <c r="D211" s="358"/>
      <c r="E211" s="367"/>
      <c r="F211" s="358"/>
      <c r="G211" s="358"/>
      <c r="H211" s="358"/>
    </row>
    <row r="212" spans="1:8" x14ac:dyDescent="0.25">
      <c r="A212" s="358"/>
      <c r="B212" s="358"/>
      <c r="C212" s="366"/>
      <c r="D212" s="358"/>
      <c r="E212" s="367"/>
      <c r="F212" s="358"/>
      <c r="G212" s="358"/>
      <c r="H212" s="358"/>
    </row>
    <row r="213" spans="1:8" x14ac:dyDescent="0.25">
      <c r="A213" s="358"/>
      <c r="B213" s="358"/>
      <c r="C213" s="366"/>
      <c r="D213" s="358"/>
      <c r="E213" s="367"/>
      <c r="F213" s="358"/>
      <c r="G213" s="358"/>
      <c r="H213" s="358"/>
    </row>
    <row r="214" spans="1:8" x14ac:dyDescent="0.25">
      <c r="A214" s="358"/>
      <c r="B214" s="358"/>
      <c r="C214" s="366"/>
      <c r="D214" s="358"/>
      <c r="E214" s="367"/>
      <c r="F214" s="358"/>
      <c r="G214" s="358"/>
      <c r="H214" s="358"/>
    </row>
    <row r="215" spans="1:8" x14ac:dyDescent="0.25">
      <c r="A215" s="358"/>
      <c r="B215" s="358"/>
      <c r="C215" s="366"/>
      <c r="D215" s="358"/>
      <c r="E215" s="367"/>
      <c r="F215" s="358"/>
      <c r="G215" s="358"/>
      <c r="H215" s="358"/>
    </row>
    <row r="216" spans="1:8" x14ac:dyDescent="0.25">
      <c r="A216" s="358"/>
      <c r="B216" s="358"/>
      <c r="C216" s="366"/>
      <c r="D216" s="358"/>
      <c r="E216" s="367"/>
      <c r="F216" s="358"/>
      <c r="G216" s="358"/>
      <c r="H216" s="358"/>
    </row>
    <row r="217" spans="1:8" x14ac:dyDescent="0.25">
      <c r="A217" s="358"/>
      <c r="B217" s="358"/>
      <c r="C217" s="358"/>
      <c r="D217" s="358"/>
      <c r="E217" s="367"/>
      <c r="F217" s="358"/>
      <c r="G217" s="358"/>
      <c r="H217" s="358"/>
    </row>
    <row r="218" spans="1:8" x14ac:dyDescent="0.25">
      <c r="A218" s="358"/>
      <c r="B218" s="358"/>
      <c r="C218" s="358"/>
      <c r="D218" s="358"/>
      <c r="E218" s="367"/>
      <c r="F218" s="358"/>
      <c r="G218" s="358"/>
      <c r="H218" s="358"/>
    </row>
    <row r="219" spans="1:8" x14ac:dyDescent="0.25">
      <c r="A219" s="358"/>
      <c r="B219" s="358"/>
      <c r="C219" s="358"/>
      <c r="D219" s="358"/>
      <c r="E219" s="367"/>
      <c r="F219" s="358"/>
      <c r="G219" s="358"/>
      <c r="H219" s="358"/>
    </row>
    <row r="220" spans="1:8" x14ac:dyDescent="0.25">
      <c r="A220" s="358"/>
      <c r="B220" s="358"/>
      <c r="C220" s="358"/>
      <c r="D220" s="358"/>
      <c r="E220" s="367"/>
      <c r="F220" s="358"/>
      <c r="G220" s="358"/>
      <c r="H220" s="358"/>
    </row>
    <row r="221" spans="1:8" x14ac:dyDescent="0.25">
      <c r="A221" s="358"/>
      <c r="B221" s="358"/>
      <c r="C221" s="358"/>
      <c r="D221" s="358"/>
      <c r="E221" s="367"/>
      <c r="F221" s="358"/>
      <c r="G221" s="358"/>
      <c r="H221" s="358"/>
    </row>
    <row r="222" spans="1:8" x14ac:dyDescent="0.25">
      <c r="A222" s="358"/>
      <c r="B222" s="358"/>
      <c r="C222" s="358"/>
      <c r="D222" s="358"/>
      <c r="E222" s="367"/>
      <c r="F222" s="358"/>
      <c r="G222" s="358"/>
      <c r="H222" s="358"/>
    </row>
    <row r="223" spans="1:8" x14ac:dyDescent="0.25">
      <c r="A223" s="358"/>
      <c r="B223" s="358"/>
      <c r="C223" s="358"/>
      <c r="D223" s="358"/>
      <c r="E223" s="367"/>
      <c r="F223" s="358"/>
      <c r="G223" s="358"/>
      <c r="H223" s="358"/>
    </row>
    <row r="224" spans="1:8" x14ac:dyDescent="0.25">
      <c r="A224" s="358"/>
      <c r="B224" s="358"/>
      <c r="C224" s="358"/>
      <c r="D224" s="358"/>
      <c r="E224" s="367"/>
      <c r="F224" s="358"/>
      <c r="G224" s="358"/>
      <c r="H224" s="358"/>
    </row>
    <row r="225" spans="1:8" x14ac:dyDescent="0.25">
      <c r="A225" s="358"/>
      <c r="B225" s="358"/>
      <c r="C225" s="358"/>
      <c r="D225" s="358"/>
      <c r="E225" s="367"/>
      <c r="F225" s="358"/>
      <c r="G225" s="358"/>
      <c r="H225" s="358"/>
    </row>
    <row r="226" spans="1:8" x14ac:dyDescent="0.25">
      <c r="A226" s="358"/>
      <c r="B226" s="358"/>
      <c r="C226" s="358"/>
      <c r="D226" s="358"/>
      <c r="E226" s="367"/>
      <c r="F226" s="358"/>
      <c r="G226" s="358"/>
      <c r="H226" s="358"/>
    </row>
    <row r="227" spans="1:8" x14ac:dyDescent="0.25">
      <c r="A227" s="358"/>
      <c r="B227" s="358"/>
      <c r="C227" s="358"/>
      <c r="D227" s="358"/>
      <c r="E227" s="367"/>
      <c r="F227" s="358"/>
      <c r="G227" s="358"/>
      <c r="H227" s="358"/>
    </row>
    <row r="228" spans="1:8" x14ac:dyDescent="0.25">
      <c r="A228" s="358"/>
      <c r="B228" s="358"/>
      <c r="C228" s="358"/>
      <c r="D228" s="358"/>
      <c r="E228" s="367"/>
      <c r="F228" s="358"/>
      <c r="G228" s="358"/>
      <c r="H228" s="358"/>
    </row>
    <row r="229" spans="1:8" x14ac:dyDescent="0.25">
      <c r="A229" s="358"/>
      <c r="B229" s="358"/>
      <c r="C229" s="358"/>
      <c r="D229" s="358"/>
      <c r="E229" s="367"/>
      <c r="F229" s="358"/>
      <c r="G229" s="358"/>
      <c r="H229" s="358"/>
    </row>
    <row r="230" spans="1:8" x14ac:dyDescent="0.25">
      <c r="A230" s="358"/>
      <c r="B230" s="358"/>
      <c r="C230" s="358"/>
      <c r="D230" s="358"/>
      <c r="E230" s="367"/>
      <c r="F230" s="358"/>
      <c r="G230" s="358"/>
      <c r="H230" s="358"/>
    </row>
    <row r="231" spans="1:8" x14ac:dyDescent="0.25">
      <c r="A231" s="358"/>
      <c r="B231" s="358"/>
      <c r="C231" s="358"/>
      <c r="D231" s="358"/>
      <c r="E231" s="367"/>
      <c r="F231" s="358"/>
      <c r="G231" s="358"/>
      <c r="H231" s="358"/>
    </row>
    <row r="232" spans="1:8" x14ac:dyDescent="0.25">
      <c r="A232" s="358"/>
      <c r="B232" s="358"/>
      <c r="C232" s="358"/>
      <c r="D232" s="358"/>
      <c r="E232" s="367"/>
      <c r="F232" s="358"/>
      <c r="G232" s="358"/>
      <c r="H232" s="358"/>
    </row>
    <row r="233" spans="1:8" x14ac:dyDescent="0.25">
      <c r="A233" s="358"/>
      <c r="B233" s="358"/>
      <c r="C233" s="358"/>
      <c r="D233" s="358"/>
      <c r="E233" s="367"/>
      <c r="F233" s="358"/>
      <c r="G233" s="358"/>
      <c r="H233" s="358"/>
    </row>
    <row r="234" spans="1:8" x14ac:dyDescent="0.25">
      <c r="A234" s="358"/>
      <c r="B234" s="358"/>
      <c r="C234" s="358"/>
      <c r="D234" s="358"/>
      <c r="E234" s="367"/>
      <c r="F234" s="358"/>
      <c r="G234" s="358"/>
      <c r="H234" s="358"/>
    </row>
    <row r="235" spans="1:8" x14ac:dyDescent="0.25">
      <c r="A235" s="358"/>
      <c r="B235" s="358"/>
      <c r="C235" s="358"/>
      <c r="D235" s="358"/>
      <c r="E235" s="367"/>
      <c r="F235" s="358"/>
      <c r="G235" s="358"/>
      <c r="H235" s="358"/>
    </row>
    <row r="236" spans="1:8" x14ac:dyDescent="0.25">
      <c r="A236" s="358"/>
      <c r="B236" s="358"/>
      <c r="C236" s="358"/>
      <c r="D236" s="358"/>
      <c r="E236" s="367"/>
      <c r="F236" s="358"/>
      <c r="G236" s="358"/>
      <c r="H236" s="358"/>
    </row>
    <row r="237" spans="1:8" x14ac:dyDescent="0.25">
      <c r="A237" s="358"/>
      <c r="B237" s="358"/>
      <c r="C237" s="358"/>
      <c r="D237" s="358"/>
      <c r="E237" s="367"/>
      <c r="F237" s="358"/>
      <c r="G237" s="358"/>
      <c r="H237" s="358"/>
    </row>
    <row r="238" spans="1:8" x14ac:dyDescent="0.25">
      <c r="A238" s="358"/>
      <c r="B238" s="358"/>
      <c r="C238" s="358"/>
      <c r="D238" s="358"/>
      <c r="E238" s="367"/>
      <c r="F238" s="358"/>
      <c r="G238" s="358"/>
      <c r="H238" s="358"/>
    </row>
    <row r="239" spans="1:8" x14ac:dyDescent="0.25">
      <c r="A239" s="358"/>
      <c r="B239" s="358"/>
      <c r="C239" s="358"/>
      <c r="D239" s="358"/>
      <c r="E239" s="367"/>
      <c r="F239" s="358"/>
      <c r="G239" s="358"/>
      <c r="H239" s="358"/>
    </row>
    <row r="240" spans="1:8" x14ac:dyDescent="0.25">
      <c r="A240" s="358"/>
      <c r="B240" s="358"/>
      <c r="C240" s="358"/>
      <c r="D240" s="358"/>
      <c r="E240" s="367"/>
      <c r="F240" s="358"/>
      <c r="G240" s="358"/>
      <c r="H240" s="358"/>
    </row>
    <row r="241" spans="1:8" x14ac:dyDescent="0.25">
      <c r="A241" s="358"/>
      <c r="B241" s="358"/>
      <c r="C241" s="358"/>
      <c r="D241" s="358"/>
      <c r="E241" s="367"/>
      <c r="F241" s="358"/>
      <c r="G241" s="358"/>
      <c r="H241" s="358"/>
    </row>
    <row r="242" spans="1:8" x14ac:dyDescent="0.25">
      <c r="A242" s="358"/>
      <c r="B242" s="358"/>
      <c r="C242" s="358"/>
      <c r="D242" s="358"/>
      <c r="E242" s="367"/>
      <c r="F242" s="358"/>
      <c r="G242" s="358"/>
      <c r="H242" s="358"/>
    </row>
    <row r="243" spans="1:8" x14ac:dyDescent="0.25">
      <c r="A243" s="358"/>
      <c r="B243" s="358"/>
      <c r="C243" s="358"/>
      <c r="D243" s="358"/>
      <c r="E243" s="367"/>
      <c r="F243" s="358"/>
      <c r="G243" s="358"/>
      <c r="H243" s="358"/>
    </row>
    <row r="244" spans="1:8" x14ac:dyDescent="0.25">
      <c r="A244" s="358"/>
      <c r="B244" s="358"/>
      <c r="C244" s="358"/>
      <c r="D244" s="358"/>
      <c r="E244" s="367"/>
      <c r="F244" s="358"/>
      <c r="G244" s="358"/>
      <c r="H244" s="358"/>
    </row>
    <row r="245" spans="1:8" x14ac:dyDescent="0.25">
      <c r="A245" s="358"/>
      <c r="B245" s="358"/>
      <c r="C245" s="358"/>
      <c r="D245" s="358"/>
      <c r="E245" s="367"/>
      <c r="F245" s="358"/>
      <c r="G245" s="358"/>
      <c r="H245" s="358"/>
    </row>
    <row r="246" spans="1:8" x14ac:dyDescent="0.25">
      <c r="A246" s="358"/>
      <c r="B246" s="358"/>
      <c r="C246" s="358"/>
      <c r="D246" s="358"/>
      <c r="E246" s="367"/>
      <c r="F246" s="358"/>
      <c r="G246" s="358"/>
      <c r="H246" s="358"/>
    </row>
    <row r="247" spans="1:8" x14ac:dyDescent="0.25">
      <c r="A247" s="358"/>
      <c r="B247" s="358"/>
      <c r="C247" s="358"/>
      <c r="D247" s="358"/>
      <c r="E247" s="367"/>
      <c r="F247" s="358"/>
      <c r="G247" s="358"/>
      <c r="H247" s="358"/>
    </row>
    <row r="248" spans="1:8" x14ac:dyDescent="0.25">
      <c r="A248" s="358"/>
      <c r="B248" s="358"/>
      <c r="C248" s="358"/>
      <c r="D248" s="358"/>
      <c r="E248" s="367"/>
      <c r="F248" s="358"/>
      <c r="G248" s="358"/>
      <c r="H248" s="358"/>
    </row>
    <row r="249" spans="1:8" x14ac:dyDescent="0.25">
      <c r="A249" s="358"/>
      <c r="B249" s="358"/>
      <c r="C249" s="358"/>
      <c r="D249" s="358"/>
      <c r="E249" s="367"/>
      <c r="F249" s="358"/>
      <c r="G249" s="358"/>
      <c r="H249" s="358"/>
    </row>
    <row r="250" spans="1:8" x14ac:dyDescent="0.25">
      <c r="A250" s="358"/>
      <c r="B250" s="358"/>
      <c r="C250" s="358"/>
      <c r="D250" s="358"/>
      <c r="E250" s="367"/>
      <c r="F250" s="358"/>
      <c r="G250" s="358"/>
      <c r="H250" s="358"/>
    </row>
    <row r="251" spans="1:8" x14ac:dyDescent="0.25">
      <c r="A251" s="358"/>
      <c r="B251" s="358"/>
      <c r="C251" s="358"/>
      <c r="D251" s="358"/>
      <c r="E251" s="367"/>
      <c r="F251" s="358"/>
      <c r="G251" s="358"/>
      <c r="H251" s="358"/>
    </row>
    <row r="252" spans="1:8" x14ac:dyDescent="0.25">
      <c r="A252" s="358"/>
      <c r="B252" s="358"/>
      <c r="C252" s="358"/>
      <c r="D252" s="358"/>
      <c r="E252" s="367"/>
      <c r="F252" s="358"/>
      <c r="G252" s="358"/>
      <c r="H252" s="358"/>
    </row>
    <row r="253" spans="1:8" x14ac:dyDescent="0.25">
      <c r="A253" s="358"/>
      <c r="B253" s="358"/>
      <c r="C253" s="358"/>
      <c r="D253" s="358"/>
      <c r="E253" s="367"/>
      <c r="F253" s="358"/>
      <c r="G253" s="358"/>
      <c r="H253" s="358"/>
    </row>
    <row r="254" spans="1:8" x14ac:dyDescent="0.25">
      <c r="A254" s="358"/>
      <c r="B254" s="358"/>
      <c r="C254" s="358"/>
      <c r="D254" s="358"/>
      <c r="E254" s="367"/>
      <c r="F254" s="358"/>
      <c r="G254" s="358"/>
      <c r="H254" s="358"/>
    </row>
    <row r="255" spans="1:8" x14ac:dyDescent="0.25">
      <c r="A255" s="358"/>
      <c r="B255" s="358"/>
      <c r="C255" s="358"/>
      <c r="D255" s="358"/>
      <c r="E255" s="367"/>
      <c r="F255" s="358"/>
      <c r="G255" s="358"/>
      <c r="H255" s="358"/>
    </row>
    <row r="256" spans="1:8" x14ac:dyDescent="0.25">
      <c r="A256" s="358"/>
      <c r="B256" s="358"/>
      <c r="C256" s="358"/>
      <c r="D256" s="358"/>
      <c r="E256" s="367"/>
      <c r="F256" s="358"/>
      <c r="G256" s="358"/>
      <c r="H256" s="358"/>
    </row>
    <row r="257" spans="1:8" x14ac:dyDescent="0.25">
      <c r="A257" s="358"/>
      <c r="B257" s="358"/>
      <c r="C257" s="358"/>
      <c r="D257" s="358"/>
      <c r="E257" s="367"/>
      <c r="F257" s="358"/>
      <c r="G257" s="358"/>
      <c r="H257" s="358"/>
    </row>
    <row r="258" spans="1:8" x14ac:dyDescent="0.25">
      <c r="A258" s="358"/>
      <c r="B258" s="358"/>
      <c r="C258" s="358"/>
      <c r="D258" s="358"/>
      <c r="E258" s="367"/>
      <c r="F258" s="358"/>
      <c r="G258" s="358"/>
      <c r="H258" s="358"/>
    </row>
    <row r="259" spans="1:8" x14ac:dyDescent="0.25">
      <c r="A259" s="358"/>
      <c r="B259" s="358"/>
      <c r="C259" s="358"/>
      <c r="D259" s="358"/>
      <c r="E259" s="367"/>
      <c r="F259" s="358"/>
      <c r="G259" s="358"/>
      <c r="H259" s="358"/>
    </row>
    <row r="260" spans="1:8" x14ac:dyDescent="0.25">
      <c r="A260" s="358"/>
      <c r="B260" s="358"/>
      <c r="C260" s="358"/>
      <c r="D260" s="358"/>
      <c r="E260" s="367"/>
      <c r="F260" s="358"/>
      <c r="G260" s="358"/>
      <c r="H260" s="358"/>
    </row>
    <row r="261" spans="1:8" x14ac:dyDescent="0.25">
      <c r="A261" s="358"/>
      <c r="B261" s="358"/>
      <c r="C261" s="358"/>
      <c r="D261" s="358"/>
      <c r="E261" s="367"/>
      <c r="F261" s="358"/>
      <c r="G261" s="358"/>
      <c r="H261" s="358"/>
    </row>
    <row r="262" spans="1:8" x14ac:dyDescent="0.25">
      <c r="A262" s="358"/>
      <c r="B262" s="358"/>
      <c r="C262" s="358"/>
      <c r="D262" s="358"/>
      <c r="E262" s="367"/>
      <c r="F262" s="358"/>
      <c r="G262" s="358"/>
      <c r="H262" s="358"/>
    </row>
    <row r="263" spans="1:8" x14ac:dyDescent="0.25">
      <c r="A263" s="358"/>
      <c r="B263" s="358"/>
      <c r="C263" s="358"/>
      <c r="D263" s="358"/>
      <c r="E263" s="367"/>
      <c r="F263" s="358"/>
      <c r="G263" s="358"/>
      <c r="H263" s="358"/>
    </row>
    <row r="264" spans="1:8" x14ac:dyDescent="0.25">
      <c r="A264" s="358"/>
      <c r="B264" s="358"/>
      <c r="C264" s="358"/>
      <c r="D264" s="358"/>
      <c r="E264" s="367"/>
      <c r="F264" s="358"/>
      <c r="G264" s="358"/>
      <c r="H264" s="358"/>
    </row>
    <row r="265" spans="1:8" x14ac:dyDescent="0.25">
      <c r="A265" s="358"/>
      <c r="B265" s="358"/>
      <c r="C265" s="358"/>
      <c r="D265" s="358"/>
      <c r="E265" s="367"/>
      <c r="F265" s="358"/>
      <c r="G265" s="358"/>
      <c r="H265" s="358"/>
    </row>
    <row r="266" spans="1:8" x14ac:dyDescent="0.25">
      <c r="A266" s="358"/>
      <c r="B266" s="358"/>
      <c r="C266" s="358"/>
      <c r="D266" s="358"/>
      <c r="E266" s="367"/>
      <c r="F266" s="358"/>
      <c r="G266" s="358"/>
      <c r="H266" s="358"/>
    </row>
    <row r="267" spans="1:8" x14ac:dyDescent="0.25">
      <c r="A267" s="358"/>
      <c r="B267" s="358"/>
      <c r="C267" s="358"/>
      <c r="D267" s="358"/>
      <c r="E267" s="367"/>
      <c r="F267" s="358"/>
      <c r="G267" s="358"/>
      <c r="H267" s="358"/>
    </row>
    <row r="268" spans="1:8" x14ac:dyDescent="0.25">
      <c r="A268" s="358"/>
      <c r="B268" s="358"/>
      <c r="C268" s="358"/>
      <c r="D268" s="358"/>
      <c r="E268" s="367"/>
      <c r="F268" s="358"/>
      <c r="G268" s="358"/>
      <c r="H268" s="358"/>
    </row>
    <row r="269" spans="1:8" x14ac:dyDescent="0.25">
      <c r="A269" s="358"/>
      <c r="B269" s="358"/>
      <c r="C269" s="358"/>
      <c r="D269" s="358"/>
      <c r="E269" s="367"/>
      <c r="F269" s="358"/>
      <c r="G269" s="358"/>
      <c r="H269" s="358"/>
    </row>
    <row r="270" spans="1:8" x14ac:dyDescent="0.25">
      <c r="A270" s="358"/>
      <c r="B270" s="358"/>
      <c r="C270" s="358"/>
      <c r="D270" s="358"/>
      <c r="E270" s="367"/>
      <c r="F270" s="358"/>
      <c r="G270" s="358"/>
      <c r="H270" s="358"/>
    </row>
    <row r="271" spans="1:8" x14ac:dyDescent="0.25">
      <c r="A271" s="358"/>
      <c r="B271" s="358"/>
      <c r="C271" s="358"/>
      <c r="D271" s="358"/>
      <c r="E271" s="367"/>
      <c r="F271" s="358"/>
      <c r="G271" s="358"/>
      <c r="H271" s="358"/>
    </row>
    <row r="272" spans="1:8" x14ac:dyDescent="0.25">
      <c r="A272" s="358"/>
      <c r="B272" s="358"/>
      <c r="C272" s="358"/>
      <c r="D272" s="358"/>
      <c r="E272" s="367"/>
      <c r="F272" s="358"/>
      <c r="G272" s="358"/>
      <c r="H272" s="358"/>
    </row>
    <row r="273" spans="1:8" x14ac:dyDescent="0.25">
      <c r="A273" s="358"/>
      <c r="B273" s="358"/>
      <c r="C273" s="358"/>
      <c r="D273" s="358"/>
      <c r="E273" s="367"/>
      <c r="F273" s="358"/>
      <c r="G273" s="358"/>
      <c r="H273" s="358"/>
    </row>
    <row r="274" spans="1:8" x14ac:dyDescent="0.25">
      <c r="A274" s="358"/>
      <c r="B274" s="358"/>
      <c r="C274" s="358"/>
      <c r="D274" s="358"/>
      <c r="E274" s="367"/>
      <c r="F274" s="358"/>
      <c r="G274" s="358"/>
      <c r="H274" s="358"/>
    </row>
    <row r="275" spans="1:8" x14ac:dyDescent="0.25">
      <c r="A275" s="358"/>
      <c r="B275" s="358"/>
      <c r="C275" s="358"/>
      <c r="D275" s="358"/>
      <c r="E275" s="367"/>
      <c r="F275" s="358"/>
      <c r="G275" s="358"/>
      <c r="H275" s="358"/>
    </row>
    <row r="276" spans="1:8" x14ac:dyDescent="0.25">
      <c r="A276" s="358"/>
      <c r="B276" s="358"/>
      <c r="C276" s="358"/>
      <c r="D276" s="358"/>
      <c r="E276" s="367"/>
      <c r="F276" s="358"/>
      <c r="G276" s="358"/>
      <c r="H276" s="358"/>
    </row>
    <row r="277" spans="1:8" x14ac:dyDescent="0.25">
      <c r="A277" s="358"/>
      <c r="B277" s="358"/>
      <c r="C277" s="358"/>
      <c r="D277" s="358"/>
      <c r="E277" s="367"/>
      <c r="F277" s="358"/>
      <c r="G277" s="358"/>
      <c r="H277" s="358"/>
    </row>
    <row r="278" spans="1:8" x14ac:dyDescent="0.25">
      <c r="A278" s="358"/>
      <c r="B278" s="358"/>
      <c r="C278" s="358"/>
      <c r="D278" s="358"/>
      <c r="E278" s="367"/>
      <c r="F278" s="358"/>
      <c r="G278" s="358"/>
      <c r="H278" s="358"/>
    </row>
    <row r="279" spans="1:8" x14ac:dyDescent="0.25">
      <c r="A279" s="358"/>
      <c r="B279" s="358"/>
      <c r="C279" s="358"/>
      <c r="D279" s="358"/>
      <c r="E279" s="367"/>
      <c r="F279" s="358"/>
      <c r="G279" s="358"/>
      <c r="H279" s="358"/>
    </row>
    <row r="280" spans="1:8" x14ac:dyDescent="0.25">
      <c r="A280" s="358"/>
      <c r="B280" s="358"/>
      <c r="C280" s="358"/>
      <c r="D280" s="358"/>
      <c r="E280" s="367"/>
      <c r="F280" s="358"/>
      <c r="G280" s="358"/>
      <c r="H280" s="358"/>
    </row>
    <row r="281" spans="1:8" x14ac:dyDescent="0.25">
      <c r="A281" s="358"/>
      <c r="B281" s="358"/>
      <c r="C281" s="358"/>
      <c r="D281" s="358"/>
      <c r="E281" s="367"/>
      <c r="F281" s="358"/>
      <c r="G281" s="358"/>
      <c r="H281" s="358"/>
    </row>
    <row r="282" spans="1:8" x14ac:dyDescent="0.25">
      <c r="A282" s="358"/>
      <c r="B282" s="358"/>
      <c r="C282" s="358"/>
      <c r="D282" s="358"/>
      <c r="E282" s="367"/>
      <c r="F282" s="358"/>
      <c r="G282" s="358"/>
      <c r="H282" s="358"/>
    </row>
    <row r="283" spans="1:8" x14ac:dyDescent="0.25">
      <c r="A283" s="358"/>
      <c r="B283" s="358"/>
      <c r="C283" s="358"/>
      <c r="D283" s="358"/>
      <c r="E283" s="367"/>
      <c r="F283" s="358"/>
      <c r="G283" s="358"/>
      <c r="H283" s="358"/>
    </row>
    <row r="284" spans="1:8" x14ac:dyDescent="0.25">
      <c r="A284" s="358"/>
      <c r="B284" s="358"/>
      <c r="C284" s="358"/>
      <c r="D284" s="358"/>
      <c r="E284" s="367"/>
      <c r="F284" s="358"/>
      <c r="G284" s="358"/>
      <c r="H284" s="358"/>
    </row>
    <row r="285" spans="1:8" x14ac:dyDescent="0.25">
      <c r="A285" s="358"/>
      <c r="B285" s="358"/>
      <c r="C285" s="358"/>
      <c r="D285" s="358"/>
      <c r="E285" s="367"/>
      <c r="F285" s="358"/>
      <c r="G285" s="358"/>
      <c r="H285" s="358"/>
    </row>
    <row r="286" spans="1:8" x14ac:dyDescent="0.25">
      <c r="A286" s="358"/>
      <c r="B286" s="358"/>
      <c r="C286" s="358"/>
      <c r="D286" s="358"/>
      <c r="E286" s="367"/>
      <c r="F286" s="358"/>
      <c r="G286" s="358"/>
      <c r="H286" s="358"/>
    </row>
    <row r="287" spans="1:8" x14ac:dyDescent="0.25">
      <c r="A287" s="358"/>
      <c r="B287" s="358"/>
      <c r="C287" s="358"/>
      <c r="D287" s="358"/>
      <c r="E287" s="367"/>
      <c r="F287" s="358"/>
      <c r="G287" s="358"/>
      <c r="H287" s="358"/>
    </row>
    <row r="288" spans="1:8" x14ac:dyDescent="0.25">
      <c r="A288" s="358"/>
      <c r="B288" s="358"/>
      <c r="C288" s="358"/>
      <c r="D288" s="358"/>
      <c r="E288" s="367"/>
      <c r="F288" s="358"/>
      <c r="G288" s="358"/>
      <c r="H288" s="358"/>
    </row>
    <row r="289" spans="1:8" x14ac:dyDescent="0.25">
      <c r="A289" s="358"/>
      <c r="B289" s="358"/>
      <c r="C289" s="358"/>
      <c r="D289" s="358"/>
      <c r="E289" s="367"/>
      <c r="F289" s="358"/>
      <c r="G289" s="358"/>
      <c r="H289" s="358"/>
    </row>
    <row r="290" spans="1:8" x14ac:dyDescent="0.25">
      <c r="A290" s="358"/>
      <c r="B290" s="358"/>
      <c r="C290" s="358"/>
      <c r="D290" s="358"/>
      <c r="E290" s="367"/>
      <c r="F290" s="358"/>
      <c r="G290" s="358"/>
      <c r="H290" s="358"/>
    </row>
    <row r="291" spans="1:8" x14ac:dyDescent="0.25">
      <c r="A291" s="358"/>
      <c r="B291" s="358"/>
      <c r="C291" s="358"/>
      <c r="D291" s="358"/>
      <c r="E291" s="367"/>
      <c r="F291" s="358"/>
      <c r="G291" s="358"/>
      <c r="H291" s="358"/>
    </row>
    <row r="292" spans="1:8" x14ac:dyDescent="0.25">
      <c r="A292" s="358"/>
      <c r="B292" s="358"/>
      <c r="C292" s="358"/>
      <c r="D292" s="358"/>
      <c r="E292" s="367"/>
      <c r="F292" s="358"/>
      <c r="G292" s="358"/>
      <c r="H292" s="358"/>
    </row>
    <row r="293" spans="1:8" x14ac:dyDescent="0.25">
      <c r="A293" s="358"/>
      <c r="B293" s="358"/>
      <c r="C293" s="358"/>
      <c r="D293" s="358"/>
      <c r="E293" s="367"/>
      <c r="F293" s="358"/>
      <c r="G293" s="358"/>
      <c r="H293" s="358"/>
    </row>
    <row r="294" spans="1:8" x14ac:dyDescent="0.25">
      <c r="A294" s="358"/>
      <c r="B294" s="358"/>
      <c r="C294" s="358"/>
      <c r="D294" s="358"/>
      <c r="E294" s="367"/>
      <c r="F294" s="358"/>
      <c r="G294" s="358"/>
      <c r="H294" s="358"/>
    </row>
    <row r="295" spans="1:8" x14ac:dyDescent="0.25">
      <c r="A295" s="358"/>
      <c r="B295" s="358"/>
      <c r="C295" s="358"/>
      <c r="D295" s="358"/>
      <c r="E295" s="367"/>
      <c r="F295" s="358"/>
      <c r="G295" s="358"/>
      <c r="H295" s="358"/>
    </row>
    <row r="296" spans="1:8" x14ac:dyDescent="0.25">
      <c r="A296" s="358"/>
      <c r="B296" s="358"/>
      <c r="C296" s="358"/>
      <c r="D296" s="358"/>
      <c r="E296" s="367"/>
      <c r="F296" s="358"/>
      <c r="G296" s="358"/>
      <c r="H296" s="358"/>
    </row>
    <row r="297" spans="1:8" x14ac:dyDescent="0.25">
      <c r="A297" s="358"/>
      <c r="B297" s="358"/>
      <c r="C297" s="358"/>
      <c r="D297" s="358"/>
      <c r="E297" s="367"/>
      <c r="F297" s="358"/>
      <c r="G297" s="358"/>
      <c r="H297" s="358"/>
    </row>
    <row r="298" spans="1:8" x14ac:dyDescent="0.25">
      <c r="A298" s="358"/>
      <c r="B298" s="358"/>
      <c r="C298" s="358"/>
      <c r="D298" s="358"/>
      <c r="E298" s="367"/>
      <c r="F298" s="358"/>
      <c r="G298" s="358"/>
      <c r="H298" s="358"/>
    </row>
    <row r="299" spans="1:8" x14ac:dyDescent="0.25">
      <c r="A299" s="358"/>
      <c r="B299" s="358"/>
      <c r="C299" s="358"/>
      <c r="D299" s="358"/>
      <c r="E299" s="367"/>
      <c r="F299" s="358"/>
      <c r="G299" s="358"/>
      <c r="H299" s="358"/>
    </row>
    <row r="300" spans="1:8" x14ac:dyDescent="0.25">
      <c r="A300" s="358"/>
      <c r="B300" s="358"/>
      <c r="C300" s="358"/>
      <c r="D300" s="358"/>
      <c r="E300" s="367"/>
      <c r="F300" s="358"/>
      <c r="G300" s="358"/>
      <c r="H300" s="358"/>
    </row>
    <row r="301" spans="1:8" x14ac:dyDescent="0.25">
      <c r="A301" s="358"/>
      <c r="B301" s="358"/>
      <c r="C301" s="358"/>
      <c r="D301" s="358"/>
      <c r="E301" s="367"/>
      <c r="F301" s="358"/>
      <c r="G301" s="358"/>
      <c r="H301" s="358"/>
    </row>
    <row r="302" spans="1:8" x14ac:dyDescent="0.25">
      <c r="A302" s="358"/>
      <c r="B302" s="358"/>
      <c r="C302" s="358"/>
      <c r="D302" s="358"/>
      <c r="E302" s="367"/>
      <c r="F302" s="358"/>
      <c r="G302" s="358"/>
      <c r="H302" s="358"/>
    </row>
    <row r="303" spans="1:8" x14ac:dyDescent="0.25">
      <c r="A303" s="358"/>
      <c r="B303" s="358"/>
      <c r="C303" s="358"/>
      <c r="D303" s="358"/>
      <c r="E303" s="367"/>
      <c r="F303" s="358"/>
      <c r="G303" s="358"/>
      <c r="H303" s="358"/>
    </row>
    <row r="304" spans="1:8" x14ac:dyDescent="0.25">
      <c r="A304" s="358"/>
      <c r="B304" s="358"/>
      <c r="C304" s="358"/>
      <c r="D304" s="358"/>
      <c r="E304" s="367"/>
      <c r="F304" s="358"/>
      <c r="G304" s="358"/>
      <c r="H304" s="358"/>
    </row>
    <row r="305" spans="1:8" x14ac:dyDescent="0.25">
      <c r="A305" s="358"/>
      <c r="B305" s="358"/>
      <c r="C305" s="358"/>
      <c r="D305" s="358"/>
      <c r="E305" s="367"/>
      <c r="F305" s="358"/>
      <c r="G305" s="358"/>
      <c r="H305" s="358"/>
    </row>
    <row r="306" spans="1:8" x14ac:dyDescent="0.25">
      <c r="A306" s="358"/>
      <c r="B306" s="358"/>
      <c r="C306" s="358"/>
      <c r="D306" s="358"/>
      <c r="E306" s="367"/>
      <c r="F306" s="358"/>
      <c r="G306" s="358"/>
      <c r="H306" s="358"/>
    </row>
    <row r="307" spans="1:8" x14ac:dyDescent="0.25">
      <c r="A307" s="358"/>
      <c r="B307" s="358"/>
      <c r="C307" s="358"/>
      <c r="D307" s="358"/>
      <c r="E307" s="367"/>
      <c r="F307" s="358"/>
      <c r="G307" s="358"/>
      <c r="H307" s="358"/>
    </row>
    <row r="308" spans="1:8" x14ac:dyDescent="0.25">
      <c r="A308" s="358"/>
      <c r="B308" s="358"/>
      <c r="C308" s="358"/>
      <c r="D308" s="358"/>
      <c r="E308" s="367"/>
      <c r="F308" s="358"/>
      <c r="G308" s="358"/>
      <c r="H308" s="358"/>
    </row>
    <row r="309" spans="1:8" x14ac:dyDescent="0.25">
      <c r="A309" s="358"/>
      <c r="B309" s="358"/>
      <c r="C309" s="358"/>
      <c r="D309" s="358"/>
      <c r="E309" s="367"/>
      <c r="F309" s="358"/>
      <c r="G309" s="358"/>
      <c r="H309" s="358"/>
    </row>
    <row r="310" spans="1:8" x14ac:dyDescent="0.25">
      <c r="A310" s="358"/>
      <c r="B310" s="358"/>
      <c r="C310" s="358"/>
      <c r="D310" s="358"/>
      <c r="E310" s="367"/>
      <c r="F310" s="358"/>
      <c r="G310" s="358"/>
      <c r="H310" s="358"/>
    </row>
    <row r="311" spans="1:8" x14ac:dyDescent="0.25">
      <c r="A311" s="358"/>
      <c r="B311" s="358"/>
      <c r="C311" s="358"/>
      <c r="D311" s="358"/>
      <c r="E311" s="367"/>
      <c r="F311" s="358"/>
      <c r="G311" s="358"/>
      <c r="H311" s="358"/>
    </row>
    <row r="312" spans="1:8" x14ac:dyDescent="0.25">
      <c r="A312" s="358"/>
      <c r="B312" s="358"/>
      <c r="C312" s="358"/>
      <c r="D312" s="358"/>
      <c r="E312" s="367"/>
      <c r="F312" s="358"/>
      <c r="G312" s="358"/>
      <c r="H312" s="358"/>
    </row>
    <row r="313" spans="1:8" x14ac:dyDescent="0.25">
      <c r="A313" s="358"/>
      <c r="B313" s="358"/>
      <c r="C313" s="358"/>
      <c r="D313" s="358"/>
      <c r="E313" s="367"/>
      <c r="F313" s="358"/>
      <c r="G313" s="358"/>
      <c r="H313" s="358"/>
    </row>
    <row r="314" spans="1:8" x14ac:dyDescent="0.25">
      <c r="A314" s="358"/>
      <c r="B314" s="358"/>
      <c r="C314" s="358"/>
      <c r="D314" s="358"/>
      <c r="E314" s="367"/>
      <c r="F314" s="358"/>
      <c r="G314" s="358"/>
      <c r="H314" s="358"/>
    </row>
    <row r="315" spans="1:8" x14ac:dyDescent="0.25">
      <c r="A315" s="358"/>
      <c r="B315" s="358"/>
      <c r="C315" s="358"/>
      <c r="D315" s="358"/>
      <c r="E315" s="367"/>
      <c r="F315" s="358"/>
      <c r="G315" s="358"/>
      <c r="H315" s="358"/>
    </row>
    <row r="316" spans="1:8" x14ac:dyDescent="0.25">
      <c r="A316" s="358"/>
      <c r="B316" s="358"/>
      <c r="C316" s="358"/>
      <c r="D316" s="358"/>
      <c r="E316" s="367"/>
      <c r="F316" s="358"/>
      <c r="G316" s="358"/>
      <c r="H316" s="358"/>
    </row>
    <row r="317" spans="1:8" x14ac:dyDescent="0.25">
      <c r="A317" s="358"/>
      <c r="B317" s="358"/>
      <c r="C317" s="358"/>
      <c r="D317" s="358"/>
      <c r="E317" s="367"/>
      <c r="F317" s="358"/>
      <c r="G317" s="358"/>
      <c r="H317" s="358"/>
    </row>
    <row r="318" spans="1:8" x14ac:dyDescent="0.25">
      <c r="A318" s="358"/>
      <c r="B318" s="358"/>
      <c r="C318" s="358"/>
      <c r="D318" s="358"/>
      <c r="E318" s="367"/>
      <c r="F318" s="358"/>
      <c r="G318" s="358"/>
      <c r="H318" s="358"/>
    </row>
    <row r="319" spans="1:8" x14ac:dyDescent="0.25">
      <c r="A319" s="358"/>
      <c r="B319" s="358"/>
      <c r="C319" s="358"/>
      <c r="D319" s="358"/>
      <c r="E319" s="367"/>
      <c r="F319" s="358"/>
      <c r="G319" s="358"/>
      <c r="H319" s="358"/>
    </row>
    <row r="320" spans="1:8" x14ac:dyDescent="0.25">
      <c r="A320" s="358"/>
      <c r="B320" s="358"/>
      <c r="C320" s="358"/>
      <c r="D320" s="358"/>
      <c r="E320" s="367"/>
      <c r="F320" s="358"/>
      <c r="G320" s="358"/>
      <c r="H320" s="358"/>
    </row>
    <row r="321" spans="1:8" x14ac:dyDescent="0.25">
      <c r="A321" s="358"/>
      <c r="B321" s="358"/>
      <c r="C321" s="358"/>
      <c r="D321" s="358"/>
      <c r="E321" s="367"/>
      <c r="F321" s="358"/>
      <c r="G321" s="358"/>
      <c r="H321" s="358"/>
    </row>
    <row r="322" spans="1:8" x14ac:dyDescent="0.25">
      <c r="A322" s="358"/>
      <c r="B322" s="358"/>
      <c r="C322" s="358"/>
      <c r="D322" s="358"/>
      <c r="E322" s="367"/>
      <c r="F322" s="358"/>
      <c r="G322" s="358"/>
      <c r="H322" s="358"/>
    </row>
    <row r="323" spans="1:8" x14ac:dyDescent="0.25">
      <c r="A323" s="358"/>
      <c r="B323" s="358"/>
      <c r="C323" s="358"/>
      <c r="D323" s="358"/>
      <c r="E323" s="367"/>
      <c r="F323" s="358"/>
      <c r="G323" s="358"/>
      <c r="H323" s="358"/>
    </row>
    <row r="324" spans="1:8" x14ac:dyDescent="0.25">
      <c r="A324" s="358"/>
      <c r="B324" s="358"/>
      <c r="C324" s="358"/>
      <c r="D324" s="358"/>
      <c r="E324" s="367"/>
      <c r="F324" s="358"/>
      <c r="G324" s="358"/>
      <c r="H324" s="358"/>
    </row>
    <row r="325" spans="1:8" x14ac:dyDescent="0.25">
      <c r="A325" s="358"/>
      <c r="B325" s="358"/>
      <c r="C325" s="358"/>
      <c r="D325" s="358"/>
      <c r="E325" s="367"/>
      <c r="F325" s="358"/>
      <c r="G325" s="358"/>
      <c r="H325" s="358"/>
    </row>
    <row r="326" spans="1:8" x14ac:dyDescent="0.25">
      <c r="A326" s="358"/>
      <c r="B326" s="358"/>
      <c r="C326" s="358"/>
      <c r="D326" s="358"/>
      <c r="E326" s="367"/>
      <c r="F326" s="358"/>
      <c r="G326" s="358"/>
      <c r="H326" s="358"/>
    </row>
    <row r="327" spans="1:8" x14ac:dyDescent="0.25">
      <c r="A327" s="358"/>
      <c r="B327" s="358"/>
      <c r="C327" s="358"/>
      <c r="D327" s="358"/>
      <c r="E327" s="367"/>
      <c r="F327" s="358"/>
      <c r="G327" s="358"/>
      <c r="H327" s="358"/>
    </row>
    <row r="328" spans="1:8" x14ac:dyDescent="0.25">
      <c r="A328" s="358"/>
      <c r="B328" s="358"/>
      <c r="C328" s="358"/>
      <c r="D328" s="358"/>
      <c r="E328" s="367"/>
      <c r="F328" s="358"/>
      <c r="G328" s="358"/>
      <c r="H328" s="358"/>
    </row>
    <row r="329" spans="1:8" x14ac:dyDescent="0.25">
      <c r="A329" s="358"/>
      <c r="B329" s="358"/>
      <c r="C329" s="358"/>
      <c r="D329" s="358"/>
      <c r="E329" s="367"/>
      <c r="F329" s="358"/>
      <c r="G329" s="358"/>
      <c r="H329" s="358"/>
    </row>
    <row r="330" spans="1:8" x14ac:dyDescent="0.25">
      <c r="A330" s="358"/>
      <c r="B330" s="358"/>
      <c r="C330" s="358"/>
      <c r="D330" s="358"/>
      <c r="E330" s="367"/>
      <c r="F330" s="358"/>
      <c r="G330" s="358"/>
      <c r="H330" s="358"/>
    </row>
    <row r="331" spans="1:8" x14ac:dyDescent="0.25">
      <c r="A331" s="358"/>
      <c r="B331" s="358"/>
      <c r="C331" s="358"/>
      <c r="D331" s="358"/>
      <c r="E331" s="367"/>
      <c r="F331" s="358"/>
      <c r="G331" s="358"/>
      <c r="H331" s="358"/>
    </row>
    <row r="332" spans="1:8" x14ac:dyDescent="0.25">
      <c r="A332" s="358"/>
      <c r="B332" s="358"/>
      <c r="C332" s="358"/>
      <c r="D332" s="358"/>
      <c r="E332" s="367"/>
      <c r="F332" s="358"/>
      <c r="G332" s="358"/>
      <c r="H332" s="358"/>
    </row>
    <row r="333" spans="1:8" x14ac:dyDescent="0.25">
      <c r="A333" s="358"/>
      <c r="B333" s="358"/>
      <c r="C333" s="358"/>
      <c r="D333" s="358"/>
      <c r="E333" s="367"/>
      <c r="F333" s="358"/>
      <c r="G333" s="358"/>
      <c r="H333" s="358"/>
    </row>
    <row r="334" spans="1:8" x14ac:dyDescent="0.25">
      <c r="A334" s="358"/>
      <c r="B334" s="358"/>
      <c r="C334" s="358"/>
      <c r="D334" s="358"/>
      <c r="E334" s="367"/>
      <c r="F334" s="358"/>
      <c r="G334" s="358"/>
      <c r="H334" s="358"/>
    </row>
    <row r="335" spans="1:8" x14ac:dyDescent="0.25">
      <c r="A335" s="358"/>
      <c r="B335" s="358"/>
      <c r="C335" s="358"/>
      <c r="D335" s="358"/>
      <c r="E335" s="367"/>
      <c r="F335" s="358"/>
      <c r="G335" s="358"/>
      <c r="H335" s="358"/>
    </row>
    <row r="336" spans="1:8" x14ac:dyDescent="0.25">
      <c r="A336" s="358"/>
      <c r="B336" s="358"/>
      <c r="C336" s="358"/>
      <c r="D336" s="358"/>
      <c r="E336" s="367"/>
      <c r="F336" s="358"/>
      <c r="G336" s="358"/>
      <c r="H336" s="358"/>
    </row>
    <row r="337" spans="1:8" x14ac:dyDescent="0.25">
      <c r="A337" s="358"/>
      <c r="B337" s="358"/>
      <c r="C337" s="358"/>
      <c r="D337" s="358"/>
      <c r="E337" s="367"/>
      <c r="F337" s="358"/>
      <c r="G337" s="358"/>
      <c r="H337" s="358"/>
    </row>
    <row r="338" spans="1:8" x14ac:dyDescent="0.25">
      <c r="A338" s="358"/>
      <c r="B338" s="358"/>
      <c r="C338" s="358"/>
      <c r="D338" s="358"/>
      <c r="E338" s="367"/>
      <c r="F338" s="358"/>
      <c r="G338" s="358"/>
      <c r="H338" s="358"/>
    </row>
    <row r="339" spans="1:8" x14ac:dyDescent="0.25">
      <c r="A339" s="358"/>
      <c r="B339" s="358"/>
      <c r="C339" s="358"/>
      <c r="D339" s="358"/>
      <c r="E339" s="367"/>
      <c r="F339" s="358"/>
      <c r="G339" s="358"/>
      <c r="H339" s="358"/>
    </row>
    <row r="340" spans="1:8" x14ac:dyDescent="0.25">
      <c r="A340" s="358"/>
      <c r="B340" s="358"/>
      <c r="C340" s="358"/>
      <c r="D340" s="358"/>
      <c r="E340" s="367"/>
      <c r="F340" s="358"/>
      <c r="G340" s="358"/>
      <c r="H340" s="358"/>
    </row>
    <row r="341" spans="1:8" x14ac:dyDescent="0.25">
      <c r="A341" s="358"/>
      <c r="B341" s="358"/>
      <c r="C341" s="358"/>
      <c r="D341" s="358"/>
      <c r="E341" s="367"/>
      <c r="F341" s="358"/>
      <c r="G341" s="358"/>
      <c r="H341" s="358"/>
    </row>
    <row r="342" spans="1:8" x14ac:dyDescent="0.25">
      <c r="A342" s="358"/>
      <c r="B342" s="358"/>
      <c r="C342" s="358"/>
      <c r="D342" s="358"/>
      <c r="E342" s="367"/>
      <c r="F342" s="358"/>
      <c r="G342" s="358"/>
      <c r="H342" s="358"/>
    </row>
    <row r="343" spans="1:8" x14ac:dyDescent="0.25">
      <c r="A343" s="358"/>
      <c r="B343" s="358"/>
      <c r="C343" s="358"/>
      <c r="D343" s="358"/>
      <c r="E343" s="367"/>
      <c r="F343" s="358"/>
      <c r="G343" s="358"/>
      <c r="H343" s="358"/>
    </row>
    <row r="344" spans="1:8" x14ac:dyDescent="0.25">
      <c r="A344" s="358"/>
      <c r="B344" s="358"/>
      <c r="C344" s="358"/>
      <c r="D344" s="358"/>
      <c r="E344" s="367"/>
      <c r="F344" s="358"/>
      <c r="G344" s="358"/>
      <c r="H344" s="358"/>
    </row>
    <row r="345" spans="1:8" x14ac:dyDescent="0.25">
      <c r="A345" s="358"/>
      <c r="B345" s="358"/>
      <c r="C345" s="358"/>
      <c r="D345" s="358"/>
      <c r="E345" s="367"/>
      <c r="F345" s="358"/>
      <c r="G345" s="358"/>
      <c r="H345" s="358"/>
    </row>
    <row r="346" spans="1:8" x14ac:dyDescent="0.25">
      <c r="A346" s="358"/>
      <c r="B346" s="358"/>
      <c r="C346" s="358"/>
      <c r="D346" s="358"/>
      <c r="E346" s="367"/>
      <c r="F346" s="358"/>
      <c r="G346" s="358"/>
      <c r="H346" s="358"/>
    </row>
    <row r="347" spans="1:8" x14ac:dyDescent="0.25">
      <c r="A347" s="358"/>
      <c r="B347" s="358"/>
      <c r="C347" s="358"/>
      <c r="D347" s="358"/>
      <c r="E347" s="367"/>
      <c r="F347" s="358"/>
      <c r="G347" s="358"/>
      <c r="H347" s="358"/>
    </row>
    <row r="348" spans="1:8" x14ac:dyDescent="0.25">
      <c r="A348" s="358"/>
      <c r="B348" s="358"/>
      <c r="C348" s="358"/>
      <c r="D348" s="358"/>
      <c r="E348" s="367"/>
      <c r="F348" s="358"/>
      <c r="G348" s="358"/>
      <c r="H348" s="358"/>
    </row>
    <row r="349" spans="1:8" x14ac:dyDescent="0.25">
      <c r="A349" s="358"/>
      <c r="B349" s="358"/>
      <c r="C349" s="358"/>
      <c r="D349" s="358"/>
      <c r="E349" s="367"/>
      <c r="F349" s="358"/>
      <c r="G349" s="358"/>
      <c r="H349" s="358"/>
    </row>
    <row r="350" spans="1:8" x14ac:dyDescent="0.25">
      <c r="A350" s="358"/>
      <c r="B350" s="358"/>
      <c r="C350" s="358"/>
      <c r="D350" s="358"/>
      <c r="E350" s="367"/>
      <c r="F350" s="358"/>
      <c r="G350" s="358"/>
      <c r="H350" s="358"/>
    </row>
    <row r="351" spans="1:8" x14ac:dyDescent="0.25">
      <c r="A351" s="358"/>
      <c r="B351" s="358"/>
      <c r="C351" s="358"/>
      <c r="D351" s="358"/>
      <c r="E351" s="367"/>
      <c r="F351" s="358"/>
      <c r="G351" s="358"/>
      <c r="H351" s="358"/>
    </row>
    <row r="352" spans="1:8" x14ac:dyDescent="0.25">
      <c r="A352" s="358"/>
      <c r="B352" s="358"/>
      <c r="C352" s="358"/>
      <c r="D352" s="358"/>
      <c r="E352" s="367"/>
      <c r="F352" s="358"/>
      <c r="G352" s="358"/>
      <c r="H352" s="358"/>
    </row>
    <row r="353" spans="1:8" x14ac:dyDescent="0.25">
      <c r="A353" s="358"/>
      <c r="B353" s="358"/>
      <c r="C353" s="358"/>
      <c r="D353" s="358"/>
      <c r="E353" s="367"/>
      <c r="F353" s="358"/>
      <c r="G353" s="358"/>
      <c r="H353" s="358"/>
    </row>
    <row r="354" spans="1:8" x14ac:dyDescent="0.25">
      <c r="A354" s="358"/>
      <c r="B354" s="358"/>
      <c r="C354" s="358"/>
      <c r="D354" s="358"/>
      <c r="E354" s="367"/>
      <c r="F354" s="358"/>
      <c r="G354" s="358"/>
      <c r="H354" s="358"/>
    </row>
    <row r="355" spans="1:8" x14ac:dyDescent="0.25">
      <c r="A355" s="358"/>
      <c r="B355" s="358"/>
      <c r="C355" s="358"/>
      <c r="D355" s="358"/>
      <c r="E355" s="367"/>
      <c r="F355" s="358"/>
      <c r="G355" s="358"/>
      <c r="H355" s="358"/>
    </row>
    <row r="356" spans="1:8" x14ac:dyDescent="0.25">
      <c r="A356" s="358"/>
      <c r="B356" s="358"/>
      <c r="C356" s="358"/>
      <c r="D356" s="358"/>
      <c r="E356" s="367"/>
      <c r="F356" s="358"/>
      <c r="G356" s="358"/>
      <c r="H356" s="358"/>
    </row>
    <row r="357" spans="1:8" x14ac:dyDescent="0.25">
      <c r="A357" s="358"/>
      <c r="B357" s="358"/>
      <c r="C357" s="358"/>
      <c r="D357" s="358"/>
      <c r="E357" s="367"/>
      <c r="F357" s="358"/>
      <c r="G357" s="358"/>
      <c r="H357" s="358"/>
    </row>
    <row r="358" spans="1:8" x14ac:dyDescent="0.25">
      <c r="A358" s="358"/>
      <c r="B358" s="358"/>
      <c r="C358" s="358"/>
      <c r="D358" s="358"/>
      <c r="E358" s="367"/>
      <c r="F358" s="358"/>
      <c r="G358" s="358"/>
      <c r="H358" s="358"/>
    </row>
    <row r="359" spans="1:8" x14ac:dyDescent="0.25">
      <c r="A359" s="358"/>
      <c r="B359" s="358"/>
      <c r="C359" s="358"/>
      <c r="D359" s="358"/>
      <c r="E359" s="367"/>
      <c r="F359" s="358"/>
      <c r="G359" s="358"/>
      <c r="H359" s="358"/>
    </row>
    <row r="360" spans="1:8" x14ac:dyDescent="0.25">
      <c r="A360" s="358"/>
      <c r="B360" s="358"/>
      <c r="C360" s="358"/>
      <c r="D360" s="358"/>
      <c r="E360" s="367"/>
      <c r="F360" s="358"/>
      <c r="G360" s="358"/>
      <c r="H360" s="358"/>
    </row>
    <row r="361" spans="1:8" x14ac:dyDescent="0.25">
      <c r="A361" s="358"/>
      <c r="B361" s="358"/>
      <c r="C361" s="358"/>
      <c r="D361" s="358"/>
      <c r="E361" s="367"/>
      <c r="F361" s="358"/>
      <c r="G361" s="358"/>
      <c r="H361" s="358"/>
    </row>
    <row r="362" spans="1:8" x14ac:dyDescent="0.25">
      <c r="A362" s="358"/>
      <c r="B362" s="358"/>
      <c r="C362" s="358"/>
      <c r="D362" s="358"/>
      <c r="E362" s="367"/>
      <c r="F362" s="358"/>
      <c r="G362" s="358"/>
      <c r="H362" s="358"/>
    </row>
    <row r="363" spans="1:8" x14ac:dyDescent="0.25">
      <c r="A363" s="358"/>
      <c r="B363" s="358"/>
      <c r="C363" s="358"/>
      <c r="D363" s="358"/>
      <c r="E363" s="367"/>
      <c r="F363" s="358"/>
      <c r="G363" s="358"/>
      <c r="H363" s="358"/>
    </row>
    <row r="364" spans="1:8" x14ac:dyDescent="0.25">
      <c r="A364" s="358"/>
      <c r="B364" s="358"/>
      <c r="C364" s="358"/>
      <c r="D364" s="358"/>
      <c r="E364" s="367"/>
      <c r="F364" s="358"/>
      <c r="G364" s="358"/>
      <c r="H364" s="358"/>
    </row>
    <row r="365" spans="1:8" x14ac:dyDescent="0.25">
      <c r="A365" s="358"/>
      <c r="B365" s="358"/>
      <c r="C365" s="358"/>
      <c r="D365" s="358"/>
      <c r="E365" s="367"/>
      <c r="F365" s="358"/>
      <c r="G365" s="358"/>
      <c r="H365" s="358"/>
    </row>
    <row r="366" spans="1:8" x14ac:dyDescent="0.25">
      <c r="A366" s="358"/>
      <c r="B366" s="358"/>
      <c r="C366" s="358"/>
      <c r="D366" s="358"/>
      <c r="E366" s="367"/>
      <c r="F366" s="358"/>
      <c r="G366" s="358"/>
      <c r="H366" s="358"/>
    </row>
    <row r="367" spans="1:8" x14ac:dyDescent="0.25">
      <c r="A367" s="358"/>
      <c r="B367" s="358"/>
      <c r="C367" s="358"/>
      <c r="D367" s="358"/>
      <c r="E367" s="367"/>
      <c r="F367" s="358"/>
      <c r="G367" s="358"/>
      <c r="H367" s="358"/>
    </row>
    <row r="368" spans="1:8" x14ac:dyDescent="0.25">
      <c r="A368" s="358"/>
      <c r="B368" s="358"/>
      <c r="C368" s="358"/>
      <c r="D368" s="358"/>
      <c r="E368" s="367"/>
      <c r="F368" s="358"/>
      <c r="G368" s="358"/>
      <c r="H368" s="358"/>
    </row>
    <row r="369" spans="1:8" x14ac:dyDescent="0.25">
      <c r="A369" s="358"/>
      <c r="B369" s="358"/>
      <c r="C369" s="358"/>
      <c r="D369" s="358"/>
      <c r="E369" s="367"/>
      <c r="F369" s="358"/>
      <c r="G369" s="358"/>
      <c r="H369" s="358"/>
    </row>
    <row r="370" spans="1:8" x14ac:dyDescent="0.25">
      <c r="A370" s="358"/>
      <c r="B370" s="358"/>
      <c r="C370" s="358"/>
      <c r="D370" s="358"/>
      <c r="E370" s="367"/>
      <c r="F370" s="358"/>
      <c r="G370" s="358"/>
      <c r="H370" s="358"/>
    </row>
    <row r="371" spans="1:8" x14ac:dyDescent="0.25">
      <c r="A371" s="358"/>
      <c r="B371" s="358"/>
      <c r="C371" s="358"/>
      <c r="D371" s="358"/>
      <c r="E371" s="367"/>
      <c r="F371" s="358"/>
      <c r="G371" s="358"/>
      <c r="H371" s="358"/>
    </row>
    <row r="372" spans="1:8" x14ac:dyDescent="0.25">
      <c r="A372" s="358"/>
      <c r="B372" s="358"/>
      <c r="C372" s="358"/>
      <c r="D372" s="358"/>
      <c r="E372" s="367"/>
      <c r="F372" s="358"/>
      <c r="G372" s="358"/>
      <c r="H372" s="358"/>
    </row>
    <row r="373" spans="1:8" x14ac:dyDescent="0.25">
      <c r="A373" s="358"/>
      <c r="B373" s="358"/>
      <c r="C373" s="358"/>
      <c r="D373" s="358"/>
      <c r="E373" s="367"/>
      <c r="F373" s="358"/>
      <c r="G373" s="358"/>
      <c r="H373" s="358"/>
    </row>
    <row r="374" spans="1:8" x14ac:dyDescent="0.25">
      <c r="A374" s="358"/>
      <c r="B374" s="358"/>
      <c r="C374" s="358"/>
      <c r="D374" s="358"/>
      <c r="E374" s="367"/>
      <c r="F374" s="358"/>
      <c r="G374" s="358"/>
      <c r="H374" s="358"/>
    </row>
    <row r="375" spans="1:8" x14ac:dyDescent="0.25">
      <c r="A375" s="358"/>
      <c r="B375" s="358"/>
      <c r="C375" s="358"/>
      <c r="D375" s="358"/>
      <c r="E375" s="367"/>
      <c r="F375" s="358"/>
      <c r="G375" s="358"/>
      <c r="H375" s="358"/>
    </row>
    <row r="376" spans="1:8" x14ac:dyDescent="0.25">
      <c r="A376" s="358"/>
      <c r="B376" s="358"/>
      <c r="C376" s="358"/>
      <c r="D376" s="358"/>
      <c r="E376" s="367"/>
      <c r="F376" s="358"/>
      <c r="G376" s="358"/>
      <c r="H376" s="358"/>
    </row>
    <row r="377" spans="1:8" x14ac:dyDescent="0.25">
      <c r="A377" s="358"/>
      <c r="B377" s="358"/>
      <c r="C377" s="358"/>
      <c r="D377" s="358"/>
      <c r="E377" s="367"/>
      <c r="F377" s="358"/>
      <c r="G377" s="358"/>
      <c r="H377" s="358"/>
    </row>
    <row r="378" spans="1:8" x14ac:dyDescent="0.25">
      <c r="A378" s="358"/>
      <c r="B378" s="358"/>
      <c r="C378" s="358"/>
      <c r="D378" s="358"/>
      <c r="E378" s="367"/>
      <c r="F378" s="358"/>
      <c r="G378" s="358"/>
      <c r="H378" s="358"/>
    </row>
    <row r="379" spans="1:8" x14ac:dyDescent="0.25">
      <c r="A379" s="358"/>
      <c r="B379" s="358"/>
      <c r="C379" s="358"/>
      <c r="D379" s="358"/>
      <c r="E379" s="367"/>
      <c r="F379" s="358"/>
      <c r="G379" s="358"/>
      <c r="H379" s="358"/>
    </row>
    <row r="380" spans="1:8" x14ac:dyDescent="0.25">
      <c r="A380" s="358"/>
      <c r="B380" s="358"/>
      <c r="C380" s="358"/>
      <c r="D380" s="358"/>
      <c r="E380" s="367"/>
      <c r="F380" s="358"/>
      <c r="G380" s="358"/>
      <c r="H380" s="358"/>
    </row>
    <row r="381" spans="1:8" x14ac:dyDescent="0.25">
      <c r="A381" s="358"/>
      <c r="B381" s="358"/>
      <c r="C381" s="358"/>
      <c r="D381" s="358"/>
      <c r="E381" s="367"/>
      <c r="F381" s="358"/>
      <c r="G381" s="358"/>
      <c r="H381" s="358"/>
    </row>
    <row r="382" spans="1:8" x14ac:dyDescent="0.25">
      <c r="A382" s="358"/>
      <c r="B382" s="358"/>
      <c r="C382" s="358"/>
      <c r="D382" s="358"/>
      <c r="E382" s="367"/>
      <c r="F382" s="358"/>
      <c r="G382" s="358"/>
      <c r="H382" s="358"/>
    </row>
    <row r="383" spans="1:8" x14ac:dyDescent="0.25">
      <c r="A383" s="358"/>
      <c r="B383" s="358"/>
      <c r="C383" s="358"/>
      <c r="D383" s="358"/>
      <c r="E383" s="367"/>
      <c r="F383" s="358"/>
      <c r="G383" s="358"/>
      <c r="H383" s="358"/>
    </row>
    <row r="384" spans="1:8" x14ac:dyDescent="0.25">
      <c r="A384" s="358"/>
      <c r="B384" s="358"/>
      <c r="C384" s="358"/>
      <c r="D384" s="358"/>
      <c r="E384" s="367"/>
      <c r="F384" s="358"/>
      <c r="G384" s="358"/>
      <c r="H384" s="358"/>
    </row>
    <row r="385" spans="1:8" x14ac:dyDescent="0.25">
      <c r="A385" s="358"/>
      <c r="B385" s="358"/>
      <c r="C385" s="358"/>
      <c r="D385" s="358"/>
      <c r="E385" s="367"/>
      <c r="F385" s="358"/>
      <c r="G385" s="358"/>
      <c r="H385" s="358"/>
    </row>
    <row r="386" spans="1:8" x14ac:dyDescent="0.25">
      <c r="A386" s="358"/>
      <c r="B386" s="358"/>
      <c r="C386" s="358"/>
      <c r="D386" s="358"/>
      <c r="E386" s="367"/>
      <c r="F386" s="358"/>
      <c r="G386" s="358"/>
      <c r="H386" s="358"/>
    </row>
    <row r="387" spans="1:8" x14ac:dyDescent="0.25">
      <c r="A387" s="358"/>
      <c r="B387" s="358"/>
      <c r="C387" s="358"/>
      <c r="D387" s="358"/>
      <c r="E387" s="367"/>
      <c r="F387" s="358"/>
      <c r="G387" s="358"/>
      <c r="H387" s="358"/>
    </row>
    <row r="388" spans="1:8" x14ac:dyDescent="0.25">
      <c r="A388" s="358"/>
      <c r="B388" s="358"/>
      <c r="C388" s="358"/>
      <c r="D388" s="358"/>
      <c r="E388" s="367"/>
      <c r="F388" s="358"/>
      <c r="G388" s="358"/>
      <c r="H388" s="358"/>
    </row>
    <row r="389" spans="1:8" x14ac:dyDescent="0.25">
      <c r="A389" s="358"/>
      <c r="B389" s="358"/>
      <c r="C389" s="358"/>
      <c r="D389" s="358"/>
      <c r="E389" s="367"/>
      <c r="F389" s="358"/>
      <c r="G389" s="358"/>
      <c r="H389" s="358"/>
    </row>
    <row r="390" spans="1:8" x14ac:dyDescent="0.25">
      <c r="A390" s="358"/>
      <c r="B390" s="358"/>
      <c r="C390" s="358"/>
      <c r="D390" s="358"/>
      <c r="E390" s="367"/>
      <c r="F390" s="358"/>
      <c r="G390" s="358"/>
      <c r="H390" s="358"/>
    </row>
    <row r="391" spans="1:8" x14ac:dyDescent="0.25">
      <c r="A391" s="358"/>
      <c r="B391" s="358"/>
      <c r="C391" s="358"/>
      <c r="D391" s="358"/>
      <c r="E391" s="367"/>
      <c r="F391" s="358"/>
      <c r="G391" s="358"/>
      <c r="H391" s="358"/>
    </row>
    <row r="392" spans="1:8" x14ac:dyDescent="0.25">
      <c r="A392" s="358"/>
      <c r="B392" s="358"/>
      <c r="C392" s="358"/>
      <c r="D392" s="358"/>
      <c r="E392" s="367"/>
      <c r="F392" s="358"/>
      <c r="G392" s="358"/>
      <c r="H392" s="358"/>
    </row>
    <row r="393" spans="1:8" x14ac:dyDescent="0.25">
      <c r="A393" s="358"/>
      <c r="B393" s="358"/>
      <c r="C393" s="358"/>
      <c r="D393" s="358"/>
      <c r="E393" s="367"/>
      <c r="F393" s="358"/>
      <c r="G393" s="358"/>
      <c r="H393" s="358"/>
    </row>
    <row r="394" spans="1:8" x14ac:dyDescent="0.25">
      <c r="A394" s="358"/>
      <c r="B394" s="358"/>
      <c r="C394" s="358"/>
      <c r="D394" s="358"/>
      <c r="E394" s="367"/>
      <c r="F394" s="358"/>
      <c r="G394" s="358"/>
      <c r="H394" s="358"/>
    </row>
    <row r="395" spans="1:8" x14ac:dyDescent="0.25">
      <c r="A395" s="358"/>
      <c r="B395" s="358"/>
      <c r="C395" s="358"/>
      <c r="D395" s="358"/>
      <c r="E395" s="367"/>
      <c r="F395" s="358"/>
      <c r="G395" s="358"/>
      <c r="H395" s="358"/>
    </row>
    <row r="396" spans="1:8" x14ac:dyDescent="0.25">
      <c r="A396" s="358"/>
      <c r="B396" s="358"/>
      <c r="C396" s="358"/>
      <c r="D396" s="358"/>
      <c r="E396" s="367"/>
      <c r="F396" s="358"/>
      <c r="G396" s="358"/>
      <c r="H396" s="358"/>
    </row>
    <row r="397" spans="1:8" x14ac:dyDescent="0.25">
      <c r="A397" s="358"/>
      <c r="B397" s="358"/>
      <c r="C397" s="358"/>
      <c r="D397" s="358"/>
      <c r="E397" s="367"/>
      <c r="F397" s="358"/>
      <c r="G397" s="358"/>
      <c r="H397" s="358"/>
    </row>
    <row r="398" spans="1:8" x14ac:dyDescent="0.25">
      <c r="A398" s="358"/>
      <c r="B398" s="358"/>
      <c r="C398" s="358"/>
      <c r="D398" s="358"/>
      <c r="E398" s="367"/>
      <c r="F398" s="358"/>
      <c r="G398" s="358"/>
      <c r="H398" s="358"/>
    </row>
    <row r="399" spans="1:8" x14ac:dyDescent="0.25">
      <c r="A399" s="358"/>
      <c r="B399" s="358"/>
      <c r="C399" s="358"/>
      <c r="D399" s="358"/>
      <c r="E399" s="367"/>
      <c r="F399" s="358"/>
      <c r="G399" s="358"/>
      <c r="H399" s="358"/>
    </row>
    <row r="400" spans="1:8" x14ac:dyDescent="0.25">
      <c r="A400" s="358"/>
      <c r="B400" s="358"/>
      <c r="C400" s="358"/>
      <c r="D400" s="358"/>
      <c r="E400" s="367"/>
      <c r="F400" s="358"/>
      <c r="G400" s="358"/>
      <c r="H400" s="358"/>
    </row>
    <row r="401" spans="1:8" x14ac:dyDescent="0.25">
      <c r="A401" s="358"/>
      <c r="B401" s="358"/>
      <c r="C401" s="358"/>
      <c r="D401" s="358"/>
      <c r="E401" s="367"/>
      <c r="F401" s="358"/>
      <c r="G401" s="358"/>
      <c r="H401" s="358"/>
    </row>
    <row r="402" spans="1:8" x14ac:dyDescent="0.25">
      <c r="A402" s="358"/>
      <c r="B402" s="358"/>
      <c r="C402" s="358"/>
      <c r="D402" s="358"/>
      <c r="E402" s="367"/>
      <c r="F402" s="358"/>
      <c r="G402" s="358"/>
      <c r="H402" s="358"/>
    </row>
    <row r="403" spans="1:8" x14ac:dyDescent="0.25">
      <c r="A403" s="358"/>
      <c r="B403" s="358"/>
      <c r="C403" s="358"/>
      <c r="D403" s="358"/>
      <c r="E403" s="367"/>
      <c r="F403" s="358"/>
      <c r="G403" s="358"/>
      <c r="H403" s="358"/>
    </row>
    <row r="404" spans="1:8" x14ac:dyDescent="0.25">
      <c r="A404" s="358"/>
      <c r="B404" s="358"/>
      <c r="C404" s="358"/>
      <c r="D404" s="358"/>
      <c r="E404" s="367"/>
      <c r="F404" s="358"/>
      <c r="G404" s="358"/>
      <c r="H404" s="358"/>
    </row>
    <row r="405" spans="1:8" x14ac:dyDescent="0.25">
      <c r="A405" s="358"/>
      <c r="B405" s="358"/>
      <c r="C405" s="358"/>
      <c r="D405" s="358"/>
      <c r="E405" s="367"/>
      <c r="F405" s="358"/>
      <c r="G405" s="358"/>
      <c r="H405" s="358"/>
    </row>
    <row r="406" spans="1:8" x14ac:dyDescent="0.25">
      <c r="A406" s="358"/>
      <c r="B406" s="358"/>
      <c r="C406" s="358"/>
      <c r="D406" s="358"/>
      <c r="E406" s="367"/>
      <c r="F406" s="358"/>
      <c r="G406" s="358"/>
      <c r="H406" s="358"/>
    </row>
    <row r="407" spans="1:8" x14ac:dyDescent="0.25">
      <c r="A407" s="358"/>
      <c r="B407" s="358"/>
      <c r="C407" s="358"/>
      <c r="D407" s="358"/>
      <c r="E407" s="367"/>
      <c r="F407" s="358"/>
      <c r="G407" s="358"/>
      <c r="H407" s="358"/>
    </row>
    <row r="408" spans="1:8" x14ac:dyDescent="0.25">
      <c r="A408" s="358"/>
      <c r="B408" s="358"/>
      <c r="C408" s="358"/>
      <c r="D408" s="358"/>
      <c r="E408" s="367"/>
      <c r="F408" s="358"/>
      <c r="G408" s="358"/>
      <c r="H408" s="358"/>
    </row>
    <row r="409" spans="1:8" x14ac:dyDescent="0.25">
      <c r="A409" s="358"/>
      <c r="B409" s="358"/>
      <c r="C409" s="358"/>
      <c r="D409" s="358"/>
      <c r="E409" s="367"/>
      <c r="F409" s="358"/>
      <c r="G409" s="358"/>
      <c r="H409" s="358"/>
    </row>
    <row r="410" spans="1:8" x14ac:dyDescent="0.25">
      <c r="A410" s="358"/>
      <c r="B410" s="358"/>
      <c r="C410" s="358"/>
      <c r="D410" s="358"/>
      <c r="E410" s="367"/>
      <c r="F410" s="358"/>
      <c r="G410" s="358"/>
      <c r="H410" s="358"/>
    </row>
    <row r="411" spans="1:8" x14ac:dyDescent="0.25">
      <c r="A411" s="358"/>
      <c r="B411" s="358"/>
      <c r="C411" s="358"/>
      <c r="D411" s="358"/>
      <c r="E411" s="367"/>
      <c r="F411" s="358"/>
      <c r="G411" s="358"/>
      <c r="H411" s="358"/>
    </row>
    <row r="412" spans="1:8" x14ac:dyDescent="0.25">
      <c r="A412" s="358"/>
      <c r="B412" s="358"/>
      <c r="C412" s="358"/>
      <c r="D412" s="358"/>
      <c r="E412" s="367"/>
      <c r="F412" s="358"/>
      <c r="G412" s="358"/>
      <c r="H412" s="358"/>
    </row>
    <row r="413" spans="1:8" x14ac:dyDescent="0.25">
      <c r="A413" s="358"/>
      <c r="B413" s="358"/>
      <c r="C413" s="358"/>
      <c r="D413" s="358"/>
      <c r="E413" s="367"/>
      <c r="F413" s="358"/>
      <c r="G413" s="358"/>
      <c r="H413" s="358"/>
    </row>
    <row r="414" spans="1:8" x14ac:dyDescent="0.25">
      <c r="A414" s="358"/>
      <c r="B414" s="358"/>
      <c r="C414" s="358"/>
      <c r="D414" s="358"/>
      <c r="E414" s="367"/>
      <c r="F414" s="358"/>
      <c r="G414" s="358"/>
      <c r="H414" s="358"/>
    </row>
    <row r="415" spans="1:8" x14ac:dyDescent="0.25">
      <c r="A415" s="358"/>
      <c r="B415" s="358"/>
      <c r="C415" s="358"/>
      <c r="D415" s="358"/>
      <c r="E415" s="367"/>
      <c r="F415" s="358"/>
      <c r="G415" s="358"/>
      <c r="H415" s="358"/>
    </row>
    <row r="416" spans="1:8" x14ac:dyDescent="0.25">
      <c r="A416" s="358"/>
      <c r="B416" s="358"/>
      <c r="C416" s="358"/>
      <c r="D416" s="358"/>
      <c r="E416" s="367"/>
      <c r="F416" s="358"/>
      <c r="G416" s="358"/>
      <c r="H416" s="358"/>
    </row>
    <row r="417" spans="1:8" x14ac:dyDescent="0.25">
      <c r="A417" s="358"/>
      <c r="B417" s="358"/>
      <c r="C417" s="358"/>
      <c r="D417" s="358"/>
      <c r="E417" s="367"/>
      <c r="F417" s="358"/>
      <c r="G417" s="358"/>
      <c r="H417" s="358"/>
    </row>
    <row r="418" spans="1:8" x14ac:dyDescent="0.25">
      <c r="A418" s="358"/>
      <c r="B418" s="358"/>
      <c r="C418" s="358"/>
      <c r="D418" s="358"/>
      <c r="E418" s="367"/>
      <c r="F418" s="358"/>
      <c r="G418" s="358"/>
      <c r="H418" s="358"/>
    </row>
    <row r="419" spans="1:8" x14ac:dyDescent="0.25">
      <c r="A419" s="358"/>
      <c r="B419" s="358"/>
      <c r="C419" s="358"/>
      <c r="D419" s="358"/>
      <c r="E419" s="367"/>
      <c r="F419" s="358"/>
      <c r="G419" s="358"/>
      <c r="H419" s="358"/>
    </row>
    <row r="420" spans="1:8" x14ac:dyDescent="0.25">
      <c r="A420" s="358"/>
      <c r="B420" s="358"/>
      <c r="C420" s="358"/>
      <c r="D420" s="358"/>
      <c r="E420" s="367"/>
      <c r="F420" s="358"/>
      <c r="G420" s="358"/>
      <c r="H420" s="358"/>
    </row>
    <row r="421" spans="1:8" x14ac:dyDescent="0.25">
      <c r="A421" s="358"/>
      <c r="B421" s="358"/>
      <c r="C421" s="358"/>
      <c r="D421" s="358"/>
      <c r="E421" s="367"/>
      <c r="F421" s="358"/>
      <c r="G421" s="358"/>
      <c r="H421" s="358"/>
    </row>
    <row r="422" spans="1:8" x14ac:dyDescent="0.25">
      <c r="A422" s="358"/>
      <c r="B422" s="358"/>
      <c r="C422" s="358"/>
      <c r="D422" s="358"/>
      <c r="E422" s="367"/>
      <c r="F422" s="358"/>
      <c r="G422" s="358"/>
      <c r="H422" s="358"/>
    </row>
    <row r="423" spans="1:8" x14ac:dyDescent="0.25">
      <c r="A423" s="358"/>
      <c r="B423" s="358"/>
      <c r="C423" s="358"/>
      <c r="D423" s="358"/>
      <c r="E423" s="367"/>
      <c r="F423" s="358"/>
      <c r="G423" s="358"/>
      <c r="H423" s="358"/>
    </row>
    <row r="424" spans="1:8" x14ac:dyDescent="0.25">
      <c r="A424" s="358"/>
      <c r="B424" s="358"/>
      <c r="C424" s="358"/>
      <c r="D424" s="358"/>
      <c r="E424" s="367"/>
      <c r="F424" s="358"/>
      <c r="G424" s="358"/>
      <c r="H424" s="358"/>
    </row>
    <row r="425" spans="1:8" x14ac:dyDescent="0.25">
      <c r="A425" s="358"/>
      <c r="B425" s="358"/>
      <c r="C425" s="358"/>
      <c r="D425" s="358"/>
      <c r="E425" s="367"/>
      <c r="F425" s="358"/>
      <c r="G425" s="358"/>
      <c r="H425" s="358"/>
    </row>
    <row r="426" spans="1:8" x14ac:dyDescent="0.25">
      <c r="A426" s="358"/>
      <c r="B426" s="358"/>
      <c r="C426" s="358"/>
      <c r="D426" s="358"/>
      <c r="E426" s="367"/>
      <c r="F426" s="358"/>
      <c r="G426" s="358"/>
      <c r="H426" s="358"/>
    </row>
    <row r="427" spans="1:8" x14ac:dyDescent="0.25">
      <c r="A427" s="358"/>
      <c r="B427" s="358"/>
      <c r="C427" s="358"/>
      <c r="D427" s="358"/>
      <c r="E427" s="367"/>
      <c r="F427" s="358"/>
      <c r="G427" s="358"/>
      <c r="H427" s="358"/>
    </row>
    <row r="428" spans="1:8" x14ac:dyDescent="0.25">
      <c r="A428" s="358"/>
      <c r="B428" s="358"/>
      <c r="C428" s="358"/>
      <c r="D428" s="358"/>
      <c r="E428" s="367"/>
      <c r="F428" s="358"/>
      <c r="G428" s="358"/>
      <c r="H428" s="358"/>
    </row>
    <row r="429" spans="1:8" x14ac:dyDescent="0.25">
      <c r="A429" s="358"/>
      <c r="B429" s="358"/>
      <c r="C429" s="358"/>
      <c r="D429" s="358"/>
      <c r="E429" s="367"/>
      <c r="F429" s="358"/>
      <c r="G429" s="358"/>
      <c r="H429" s="358"/>
    </row>
    <row r="430" spans="1:8" x14ac:dyDescent="0.25">
      <c r="A430" s="358"/>
      <c r="B430" s="358"/>
      <c r="C430" s="358"/>
      <c r="D430" s="358"/>
      <c r="E430" s="367"/>
      <c r="F430" s="358"/>
      <c r="G430" s="358"/>
      <c r="H430" s="358"/>
    </row>
    <row r="431" spans="1:8" x14ac:dyDescent="0.25">
      <c r="A431" s="358"/>
      <c r="B431" s="358"/>
      <c r="C431" s="358"/>
      <c r="D431" s="358"/>
      <c r="E431" s="367"/>
      <c r="F431" s="358"/>
      <c r="G431" s="358"/>
      <c r="H431" s="358"/>
    </row>
    <row r="432" spans="1:8" x14ac:dyDescent="0.25">
      <c r="A432" s="358"/>
      <c r="B432" s="358"/>
      <c r="C432" s="358"/>
      <c r="D432" s="358"/>
      <c r="E432" s="367"/>
      <c r="F432" s="358"/>
      <c r="G432" s="358"/>
      <c r="H432" s="358"/>
    </row>
    <row r="433" spans="1:8" x14ac:dyDescent="0.25">
      <c r="A433" s="358"/>
      <c r="B433" s="358"/>
      <c r="C433" s="358"/>
      <c r="D433" s="358"/>
      <c r="E433" s="367"/>
      <c r="F433" s="358"/>
      <c r="G433" s="358"/>
      <c r="H433" s="358"/>
    </row>
    <row r="434" spans="1:8" x14ac:dyDescent="0.25">
      <c r="A434" s="358"/>
      <c r="B434" s="358"/>
      <c r="C434" s="358"/>
      <c r="D434" s="358"/>
      <c r="E434" s="367"/>
      <c r="F434" s="358"/>
      <c r="G434" s="358"/>
      <c r="H434" s="358"/>
    </row>
    <row r="435" spans="1:8" x14ac:dyDescent="0.25">
      <c r="A435" s="358"/>
      <c r="B435" s="358"/>
      <c r="C435" s="358"/>
      <c r="D435" s="358"/>
      <c r="E435" s="367"/>
      <c r="F435" s="358"/>
      <c r="G435" s="358"/>
      <c r="H435" s="358"/>
    </row>
    <row r="436" spans="1:8" x14ac:dyDescent="0.25">
      <c r="A436" s="358"/>
      <c r="B436" s="358"/>
      <c r="C436" s="358"/>
      <c r="D436" s="358"/>
      <c r="E436" s="367"/>
      <c r="F436" s="358"/>
      <c r="G436" s="358"/>
      <c r="H436" s="358"/>
    </row>
    <row r="437" spans="1:8" x14ac:dyDescent="0.25">
      <c r="A437" s="358"/>
      <c r="B437" s="358"/>
      <c r="C437" s="358"/>
      <c r="D437" s="358"/>
      <c r="E437" s="367"/>
      <c r="F437" s="358"/>
      <c r="G437" s="358"/>
      <c r="H437" s="358"/>
    </row>
    <row r="438" spans="1:8" x14ac:dyDescent="0.25">
      <c r="A438" s="358"/>
      <c r="B438" s="358"/>
      <c r="C438" s="358"/>
      <c r="D438" s="358"/>
      <c r="E438" s="367"/>
      <c r="F438" s="358"/>
      <c r="G438" s="358"/>
      <c r="H438" s="358"/>
    </row>
    <row r="439" spans="1:8" x14ac:dyDescent="0.25">
      <c r="A439" s="358"/>
      <c r="B439" s="358"/>
      <c r="C439" s="358"/>
      <c r="D439" s="358"/>
      <c r="E439" s="367"/>
      <c r="F439" s="358"/>
      <c r="G439" s="358"/>
      <c r="H439" s="358"/>
    </row>
    <row r="440" spans="1:8" x14ac:dyDescent="0.25">
      <c r="A440" s="358"/>
      <c r="B440" s="358"/>
      <c r="C440" s="358"/>
      <c r="D440" s="358"/>
      <c r="E440" s="367"/>
      <c r="F440" s="358"/>
      <c r="G440" s="358"/>
      <c r="H440" s="358"/>
    </row>
    <row r="441" spans="1:8" x14ac:dyDescent="0.25">
      <c r="A441" s="358"/>
      <c r="B441" s="358"/>
      <c r="C441" s="358"/>
      <c r="D441" s="358"/>
      <c r="E441" s="367"/>
      <c r="F441" s="358"/>
      <c r="G441" s="358"/>
      <c r="H441" s="358"/>
    </row>
    <row r="442" spans="1:8" x14ac:dyDescent="0.25">
      <c r="A442" s="358"/>
      <c r="B442" s="358"/>
      <c r="C442" s="358"/>
      <c r="D442" s="358"/>
      <c r="E442" s="367"/>
      <c r="F442" s="358"/>
      <c r="G442" s="358"/>
      <c r="H442" s="358"/>
    </row>
    <row r="443" spans="1:8" x14ac:dyDescent="0.25">
      <c r="A443" s="358"/>
      <c r="B443" s="358"/>
      <c r="C443" s="358"/>
      <c r="D443" s="358"/>
      <c r="E443" s="367"/>
      <c r="F443" s="358"/>
      <c r="G443" s="358"/>
      <c r="H443" s="358"/>
    </row>
    <row r="444" spans="1:8" x14ac:dyDescent="0.25">
      <c r="A444" s="358"/>
      <c r="B444" s="358"/>
      <c r="C444" s="358"/>
      <c r="D444" s="358"/>
      <c r="E444" s="367"/>
      <c r="F444" s="358"/>
      <c r="G444" s="358"/>
      <c r="H444" s="358"/>
    </row>
    <row r="445" spans="1:8" x14ac:dyDescent="0.25">
      <c r="A445" s="358"/>
      <c r="B445" s="358"/>
      <c r="C445" s="358"/>
      <c r="D445" s="358"/>
      <c r="E445" s="367"/>
      <c r="F445" s="358"/>
      <c r="G445" s="358"/>
      <c r="H445" s="358"/>
    </row>
    <row r="446" spans="1:8" x14ac:dyDescent="0.25">
      <c r="A446" s="358"/>
      <c r="B446" s="358"/>
      <c r="C446" s="358"/>
      <c r="D446" s="358"/>
      <c r="E446" s="367"/>
      <c r="F446" s="358"/>
      <c r="G446" s="358"/>
      <c r="H446" s="358"/>
    </row>
    <row r="447" spans="1:8" x14ac:dyDescent="0.25">
      <c r="A447" s="358"/>
      <c r="B447" s="358"/>
      <c r="C447" s="358"/>
      <c r="D447" s="358"/>
      <c r="E447" s="367"/>
      <c r="F447" s="358"/>
      <c r="G447" s="358"/>
      <c r="H447" s="358"/>
    </row>
    <row r="448" spans="1:8" x14ac:dyDescent="0.25">
      <c r="A448" s="358"/>
      <c r="B448" s="358"/>
      <c r="C448" s="358"/>
      <c r="D448" s="358"/>
      <c r="E448" s="367"/>
      <c r="F448" s="358"/>
      <c r="G448" s="358"/>
      <c r="H448" s="358"/>
    </row>
    <row r="449" spans="1:8" x14ac:dyDescent="0.25">
      <c r="A449" s="358"/>
      <c r="B449" s="358"/>
      <c r="C449" s="358"/>
      <c r="D449" s="358"/>
      <c r="E449" s="367"/>
      <c r="F449" s="358"/>
      <c r="G449" s="358"/>
      <c r="H449" s="358"/>
    </row>
    <row r="450" spans="1:8" x14ac:dyDescent="0.25">
      <c r="A450" s="358"/>
      <c r="B450" s="358"/>
      <c r="C450" s="358"/>
      <c r="D450" s="358"/>
      <c r="E450" s="367"/>
      <c r="F450" s="358"/>
      <c r="G450" s="358"/>
      <c r="H450" s="358"/>
    </row>
    <row r="451" spans="1:8" x14ac:dyDescent="0.25">
      <c r="A451" s="358"/>
      <c r="B451" s="358"/>
      <c r="C451" s="358"/>
      <c r="D451" s="358"/>
      <c r="E451" s="367"/>
      <c r="F451" s="358"/>
      <c r="G451" s="358"/>
      <c r="H451" s="358"/>
    </row>
    <row r="452" spans="1:8" x14ac:dyDescent="0.25">
      <c r="A452" s="358"/>
      <c r="B452" s="358"/>
      <c r="C452" s="358"/>
      <c r="D452" s="358"/>
      <c r="E452" s="367"/>
      <c r="F452" s="358"/>
      <c r="G452" s="358"/>
      <c r="H452" s="358"/>
    </row>
    <row r="453" spans="1:8" x14ac:dyDescent="0.25">
      <c r="A453" s="358"/>
      <c r="B453" s="358"/>
      <c r="C453" s="358"/>
      <c r="D453" s="358"/>
      <c r="E453" s="367"/>
      <c r="F453" s="358"/>
      <c r="G453" s="358"/>
      <c r="H453" s="358"/>
    </row>
    <row r="454" spans="1:8" x14ac:dyDescent="0.25">
      <c r="A454" s="358"/>
      <c r="B454" s="358"/>
      <c r="C454" s="358"/>
      <c r="D454" s="358"/>
      <c r="E454" s="367"/>
      <c r="F454" s="358"/>
      <c r="G454" s="358"/>
      <c r="H454" s="358"/>
    </row>
    <row r="455" spans="1:8" x14ac:dyDescent="0.25">
      <c r="A455" s="358"/>
      <c r="B455" s="358"/>
      <c r="C455" s="358"/>
      <c r="D455" s="358"/>
      <c r="E455" s="367"/>
      <c r="F455" s="358"/>
      <c r="G455" s="358"/>
      <c r="H455" s="358"/>
    </row>
    <row r="456" spans="1:8" x14ac:dyDescent="0.25">
      <c r="A456" s="358"/>
      <c r="B456" s="358"/>
      <c r="C456" s="358"/>
      <c r="D456" s="358"/>
      <c r="E456" s="367"/>
      <c r="F456" s="358"/>
      <c r="G456" s="358"/>
      <c r="H456" s="358"/>
    </row>
    <row r="457" spans="1:8" x14ac:dyDescent="0.25">
      <c r="A457" s="358"/>
      <c r="B457" s="358"/>
      <c r="C457" s="358"/>
      <c r="D457" s="358"/>
      <c r="E457" s="367"/>
      <c r="F457" s="358"/>
      <c r="G457" s="358"/>
      <c r="H457" s="358"/>
    </row>
    <row r="458" spans="1:8" x14ac:dyDescent="0.25">
      <c r="A458" s="358"/>
      <c r="B458" s="358"/>
      <c r="C458" s="358"/>
      <c r="D458" s="358"/>
      <c r="E458" s="367"/>
      <c r="F458" s="358"/>
      <c r="G458" s="358"/>
      <c r="H458" s="358"/>
    </row>
    <row r="459" spans="1:8" x14ac:dyDescent="0.25">
      <c r="A459" s="358"/>
      <c r="B459" s="358"/>
      <c r="C459" s="358"/>
      <c r="D459" s="358"/>
      <c r="E459" s="367"/>
      <c r="F459" s="358"/>
      <c r="G459" s="358"/>
      <c r="H459" s="358"/>
    </row>
    <row r="460" spans="1:8" x14ac:dyDescent="0.25">
      <c r="A460" s="358"/>
      <c r="B460" s="358"/>
      <c r="C460" s="358"/>
      <c r="D460" s="358"/>
      <c r="E460" s="367"/>
      <c r="F460" s="358"/>
      <c r="G460" s="358"/>
      <c r="H460" s="358"/>
    </row>
    <row r="461" spans="1:8" x14ac:dyDescent="0.25">
      <c r="A461" s="358"/>
      <c r="B461" s="358"/>
      <c r="C461" s="358"/>
      <c r="D461" s="358"/>
      <c r="E461" s="367"/>
      <c r="F461" s="358"/>
      <c r="G461" s="358"/>
      <c r="H461" s="358"/>
    </row>
    <row r="462" spans="1:8" x14ac:dyDescent="0.25">
      <c r="A462" s="358"/>
      <c r="B462" s="358"/>
      <c r="C462" s="358"/>
      <c r="D462" s="358"/>
      <c r="E462" s="367"/>
      <c r="F462" s="358"/>
      <c r="G462" s="358"/>
      <c r="H462" s="358"/>
    </row>
    <row r="463" spans="1:8" x14ac:dyDescent="0.25">
      <c r="A463" s="358"/>
      <c r="B463" s="358"/>
      <c r="C463" s="358"/>
      <c r="D463" s="358"/>
      <c r="E463" s="367"/>
      <c r="F463" s="358"/>
      <c r="G463" s="358"/>
      <c r="H463" s="358"/>
    </row>
    <row r="464" spans="1:8" x14ac:dyDescent="0.25">
      <c r="A464" s="358"/>
      <c r="B464" s="358"/>
      <c r="C464" s="358"/>
      <c r="D464" s="358"/>
      <c r="E464" s="367"/>
      <c r="F464" s="358"/>
      <c r="G464" s="358"/>
      <c r="H464" s="358"/>
    </row>
    <row r="465" spans="1:8" x14ac:dyDescent="0.25">
      <c r="A465" s="358"/>
      <c r="B465" s="358"/>
      <c r="C465" s="358"/>
      <c r="D465" s="358"/>
      <c r="E465" s="367"/>
      <c r="F465" s="358"/>
      <c r="G465" s="358"/>
      <c r="H465" s="358"/>
    </row>
    <row r="466" spans="1:8" x14ac:dyDescent="0.25">
      <c r="A466" s="358"/>
      <c r="B466" s="358"/>
      <c r="C466" s="358"/>
      <c r="D466" s="358"/>
      <c r="E466" s="367"/>
      <c r="F466" s="358"/>
      <c r="G466" s="358"/>
      <c r="H466" s="358"/>
    </row>
    <row r="467" spans="1:8" x14ac:dyDescent="0.25">
      <c r="A467" s="358"/>
      <c r="B467" s="358"/>
      <c r="C467" s="358"/>
      <c r="D467" s="358"/>
      <c r="E467" s="367"/>
      <c r="F467" s="358"/>
      <c r="G467" s="358"/>
      <c r="H467" s="358"/>
    </row>
    <row r="468" spans="1:8" x14ac:dyDescent="0.25">
      <c r="A468" s="358"/>
      <c r="B468" s="358"/>
      <c r="C468" s="358"/>
      <c r="D468" s="358"/>
      <c r="E468" s="367"/>
      <c r="F468" s="358"/>
      <c r="G468" s="358"/>
      <c r="H468" s="358"/>
    </row>
    <row r="469" spans="1:8" x14ac:dyDescent="0.25">
      <c r="A469" s="358"/>
      <c r="B469" s="358"/>
      <c r="C469" s="358"/>
      <c r="D469" s="358"/>
      <c r="E469" s="367"/>
      <c r="F469" s="358"/>
      <c r="G469" s="358"/>
      <c r="H469" s="358"/>
    </row>
    <row r="470" spans="1:8" x14ac:dyDescent="0.25">
      <c r="A470" s="358"/>
      <c r="B470" s="358"/>
      <c r="C470" s="358"/>
      <c r="D470" s="358"/>
      <c r="E470" s="367"/>
      <c r="F470" s="358"/>
      <c r="G470" s="358"/>
      <c r="H470" s="358"/>
    </row>
    <row r="471" spans="1:8" x14ac:dyDescent="0.25">
      <c r="A471" s="358"/>
      <c r="B471" s="358"/>
      <c r="C471" s="358"/>
      <c r="D471" s="358"/>
      <c r="E471" s="367"/>
      <c r="F471" s="358"/>
      <c r="G471" s="358"/>
      <c r="H471" s="358"/>
    </row>
    <row r="472" spans="1:8" x14ac:dyDescent="0.25">
      <c r="A472" s="358"/>
      <c r="B472" s="358"/>
      <c r="C472" s="358"/>
      <c r="D472" s="358"/>
      <c r="E472" s="367"/>
      <c r="F472" s="358"/>
      <c r="G472" s="358"/>
      <c r="H472" s="358"/>
    </row>
    <row r="473" spans="1:8" x14ac:dyDescent="0.25">
      <c r="A473" s="358"/>
      <c r="B473" s="358"/>
      <c r="C473" s="358"/>
      <c r="D473" s="358"/>
      <c r="E473" s="367"/>
      <c r="F473" s="358"/>
      <c r="G473" s="358"/>
      <c r="H473" s="358"/>
    </row>
    <row r="474" spans="1:8" x14ac:dyDescent="0.25">
      <c r="A474" s="358"/>
      <c r="B474" s="358"/>
      <c r="C474" s="358"/>
      <c r="D474" s="358"/>
      <c r="E474" s="367"/>
      <c r="F474" s="358"/>
      <c r="G474" s="358"/>
      <c r="H474" s="358"/>
    </row>
    <row r="475" spans="1:8" x14ac:dyDescent="0.25">
      <c r="A475" s="358"/>
      <c r="B475" s="358"/>
      <c r="C475" s="358"/>
      <c r="D475" s="358"/>
      <c r="E475" s="367"/>
      <c r="F475" s="358"/>
      <c r="G475" s="358"/>
      <c r="H475" s="358"/>
    </row>
    <row r="476" spans="1:8" x14ac:dyDescent="0.25">
      <c r="A476" s="358"/>
      <c r="B476" s="358"/>
      <c r="C476" s="358"/>
      <c r="D476" s="358"/>
      <c r="E476" s="367"/>
      <c r="F476" s="358"/>
      <c r="G476" s="358"/>
      <c r="H476" s="358"/>
    </row>
    <row r="477" spans="1:8" x14ac:dyDescent="0.25">
      <c r="A477" s="358"/>
      <c r="B477" s="358"/>
      <c r="C477" s="358"/>
      <c r="D477" s="358"/>
      <c r="E477" s="367"/>
      <c r="F477" s="358"/>
      <c r="G477" s="358"/>
      <c r="H477" s="358"/>
    </row>
    <row r="478" spans="1:8" x14ac:dyDescent="0.25">
      <c r="A478" s="358"/>
      <c r="B478" s="358"/>
      <c r="C478" s="358"/>
      <c r="D478" s="358"/>
      <c r="E478" s="367"/>
      <c r="F478" s="358"/>
      <c r="G478" s="358"/>
      <c r="H478" s="358"/>
    </row>
    <row r="479" spans="1:8" x14ac:dyDescent="0.25">
      <c r="A479" s="358"/>
      <c r="B479" s="358"/>
      <c r="C479" s="358"/>
      <c r="D479" s="358"/>
      <c r="E479" s="367"/>
      <c r="F479" s="358"/>
      <c r="G479" s="358"/>
      <c r="H479" s="358"/>
    </row>
    <row r="480" spans="1:8" x14ac:dyDescent="0.25">
      <c r="A480" s="358"/>
      <c r="B480" s="358"/>
      <c r="C480" s="358"/>
      <c r="D480" s="358"/>
      <c r="E480" s="367"/>
      <c r="F480" s="358"/>
      <c r="G480" s="358"/>
      <c r="H480" s="358"/>
    </row>
    <row r="481" spans="1:8" x14ac:dyDescent="0.25">
      <c r="A481" s="358"/>
      <c r="B481" s="358"/>
      <c r="C481" s="358"/>
      <c r="D481" s="358"/>
      <c r="E481" s="367"/>
      <c r="F481" s="358"/>
      <c r="G481" s="358"/>
      <c r="H481" s="358"/>
    </row>
    <row r="482" spans="1:8" x14ac:dyDescent="0.25">
      <c r="A482" s="358"/>
      <c r="B482" s="358"/>
      <c r="C482" s="358"/>
      <c r="D482" s="358"/>
      <c r="E482" s="367"/>
      <c r="F482" s="358"/>
      <c r="G482" s="358"/>
      <c r="H482" s="358"/>
    </row>
    <row r="483" spans="1:8" x14ac:dyDescent="0.25">
      <c r="A483" s="358"/>
      <c r="B483" s="358"/>
      <c r="C483" s="358"/>
      <c r="D483" s="358"/>
      <c r="E483" s="367"/>
      <c r="F483" s="358"/>
      <c r="G483" s="358"/>
      <c r="H483" s="358"/>
    </row>
    <row r="484" spans="1:8" x14ac:dyDescent="0.25">
      <c r="A484" s="358"/>
      <c r="B484" s="358"/>
      <c r="C484" s="358"/>
      <c r="D484" s="358"/>
      <c r="E484" s="367"/>
      <c r="F484" s="358"/>
      <c r="G484" s="358"/>
      <c r="H484" s="358"/>
    </row>
    <row r="485" spans="1:8" x14ac:dyDescent="0.25">
      <c r="A485" s="358"/>
      <c r="B485" s="358"/>
      <c r="C485" s="358"/>
      <c r="D485" s="358"/>
      <c r="E485" s="367"/>
      <c r="F485" s="358"/>
      <c r="G485" s="358"/>
      <c r="H485" s="358"/>
    </row>
    <row r="486" spans="1:8" x14ac:dyDescent="0.25">
      <c r="A486" s="358"/>
      <c r="B486" s="358"/>
      <c r="C486" s="358"/>
      <c r="D486" s="358"/>
      <c r="E486" s="367"/>
      <c r="F486" s="358"/>
      <c r="G486" s="358"/>
      <c r="H486" s="358"/>
    </row>
    <row r="487" spans="1:8" x14ac:dyDescent="0.25">
      <c r="A487" s="358"/>
      <c r="B487" s="358"/>
      <c r="C487" s="358"/>
      <c r="D487" s="358"/>
      <c r="E487" s="367"/>
      <c r="F487" s="358"/>
      <c r="G487" s="358"/>
      <c r="H487" s="358"/>
    </row>
    <row r="488" spans="1:8" x14ac:dyDescent="0.25">
      <c r="A488" s="358"/>
      <c r="B488" s="358"/>
      <c r="C488" s="358"/>
      <c r="D488" s="358"/>
      <c r="E488" s="367"/>
      <c r="F488" s="358"/>
      <c r="G488" s="358"/>
      <c r="H488" s="358"/>
    </row>
    <row r="489" spans="1:8" x14ac:dyDescent="0.25">
      <c r="A489" s="358"/>
      <c r="B489" s="358"/>
      <c r="C489" s="358"/>
      <c r="D489" s="358"/>
      <c r="E489" s="367"/>
      <c r="F489" s="358"/>
      <c r="G489" s="358"/>
      <c r="H489" s="358"/>
    </row>
    <row r="490" spans="1:8" x14ac:dyDescent="0.25">
      <c r="A490" s="358"/>
      <c r="B490" s="358"/>
      <c r="C490" s="358"/>
      <c r="D490" s="358"/>
      <c r="E490" s="367"/>
      <c r="F490" s="358"/>
      <c r="G490" s="358"/>
      <c r="H490" s="358"/>
    </row>
    <row r="491" spans="1:8" x14ac:dyDescent="0.25">
      <c r="A491" s="358"/>
      <c r="B491" s="358"/>
      <c r="C491" s="358"/>
      <c r="D491" s="358"/>
      <c r="E491" s="367"/>
      <c r="F491" s="358"/>
      <c r="G491" s="358"/>
      <c r="H491" s="358"/>
    </row>
    <row r="492" spans="1:8" x14ac:dyDescent="0.25">
      <c r="A492" s="358"/>
      <c r="B492" s="358"/>
      <c r="C492" s="358"/>
      <c r="D492" s="358"/>
      <c r="E492" s="367"/>
      <c r="F492" s="358"/>
      <c r="G492" s="358"/>
      <c r="H492" s="358"/>
    </row>
    <row r="493" spans="1:8" x14ac:dyDescent="0.25">
      <c r="A493" s="358"/>
      <c r="B493" s="358"/>
      <c r="C493" s="358"/>
      <c r="D493" s="358"/>
      <c r="E493" s="367"/>
      <c r="F493" s="358"/>
      <c r="G493" s="358"/>
      <c r="H493" s="358"/>
    </row>
    <row r="494" spans="1:8" x14ac:dyDescent="0.25">
      <c r="A494" s="358"/>
      <c r="B494" s="358"/>
      <c r="C494" s="358"/>
      <c r="D494" s="358"/>
      <c r="E494" s="367"/>
      <c r="F494" s="358"/>
      <c r="G494" s="358"/>
      <c r="H494" s="358"/>
    </row>
    <row r="495" spans="1:8" x14ac:dyDescent="0.25">
      <c r="A495" s="358"/>
      <c r="B495" s="358"/>
      <c r="C495" s="358"/>
      <c r="D495" s="358"/>
      <c r="E495" s="367"/>
      <c r="F495" s="358"/>
      <c r="G495" s="358"/>
      <c r="H495" s="358"/>
    </row>
    <row r="496" spans="1:8" x14ac:dyDescent="0.25">
      <c r="A496" s="358"/>
      <c r="B496" s="358"/>
      <c r="C496" s="358"/>
      <c r="D496" s="358"/>
      <c r="E496" s="367"/>
      <c r="F496" s="358"/>
      <c r="G496" s="358"/>
      <c r="H496" s="358"/>
    </row>
    <row r="497" spans="1:8" x14ac:dyDescent="0.25">
      <c r="A497" s="358"/>
      <c r="B497" s="358"/>
      <c r="C497" s="358"/>
      <c r="D497" s="358"/>
      <c r="E497" s="367"/>
      <c r="F497" s="358"/>
      <c r="G497" s="358"/>
      <c r="H497" s="358"/>
    </row>
    <row r="498" spans="1:8" x14ac:dyDescent="0.25">
      <c r="A498" s="358"/>
      <c r="B498" s="358"/>
      <c r="C498" s="358"/>
      <c r="D498" s="358"/>
      <c r="E498" s="367"/>
      <c r="F498" s="358"/>
      <c r="G498" s="358"/>
      <c r="H498" s="358"/>
    </row>
    <row r="499" spans="1:8" x14ac:dyDescent="0.25">
      <c r="A499" s="358"/>
      <c r="B499" s="358"/>
      <c r="C499" s="358"/>
      <c r="D499" s="358"/>
      <c r="E499" s="367"/>
      <c r="F499" s="358"/>
      <c r="G499" s="358"/>
      <c r="H499" s="358"/>
    </row>
    <row r="500" spans="1:8" x14ac:dyDescent="0.25">
      <c r="A500" s="358"/>
      <c r="B500" s="358"/>
      <c r="C500" s="358"/>
      <c r="D500" s="358"/>
      <c r="E500" s="367"/>
      <c r="F500" s="358"/>
      <c r="G500" s="358"/>
      <c r="H500" s="358"/>
    </row>
    <row r="501" spans="1:8" x14ac:dyDescent="0.25">
      <c r="A501" s="358"/>
      <c r="B501" s="358"/>
      <c r="C501" s="358"/>
      <c r="D501" s="358"/>
      <c r="E501" s="367"/>
      <c r="F501" s="358"/>
      <c r="G501" s="358"/>
      <c r="H501" s="358"/>
    </row>
    <row r="502" spans="1:8" x14ac:dyDescent="0.25">
      <c r="A502" s="358"/>
      <c r="B502" s="358"/>
      <c r="C502" s="358"/>
      <c r="D502" s="358"/>
      <c r="E502" s="367"/>
      <c r="F502" s="358"/>
      <c r="G502" s="358"/>
      <c r="H502" s="358"/>
    </row>
    <row r="503" spans="1:8" x14ac:dyDescent="0.25">
      <c r="A503" s="358"/>
      <c r="B503" s="358"/>
      <c r="C503" s="358"/>
      <c r="D503" s="358"/>
      <c r="E503" s="367"/>
      <c r="F503" s="358"/>
      <c r="G503" s="358"/>
      <c r="H503" s="358"/>
    </row>
    <row r="504" spans="1:8" x14ac:dyDescent="0.25">
      <c r="A504" s="358"/>
      <c r="B504" s="358"/>
      <c r="C504" s="358"/>
      <c r="D504" s="358"/>
      <c r="E504" s="367"/>
      <c r="F504" s="358"/>
      <c r="G504" s="358"/>
      <c r="H504" s="358"/>
    </row>
    <row r="505" spans="1:8" x14ac:dyDescent="0.25">
      <c r="A505" s="358"/>
      <c r="B505" s="358"/>
      <c r="C505" s="358"/>
      <c r="D505" s="358"/>
      <c r="E505" s="367"/>
      <c r="F505" s="358"/>
      <c r="G505" s="358"/>
      <c r="H505" s="358"/>
    </row>
    <row r="506" spans="1:8" x14ac:dyDescent="0.25">
      <c r="A506" s="358"/>
      <c r="B506" s="358"/>
      <c r="C506" s="358"/>
      <c r="D506" s="358"/>
      <c r="E506" s="367"/>
      <c r="F506" s="358"/>
      <c r="G506" s="358"/>
      <c r="H506" s="358"/>
    </row>
    <row r="507" spans="1:8" x14ac:dyDescent="0.25">
      <c r="A507" s="358"/>
      <c r="B507" s="358"/>
      <c r="C507" s="358"/>
      <c r="D507" s="358"/>
      <c r="E507" s="367"/>
      <c r="F507" s="358"/>
      <c r="G507" s="358"/>
      <c r="H507" s="358"/>
    </row>
    <row r="508" spans="1:8" x14ac:dyDescent="0.25">
      <c r="A508" s="358"/>
      <c r="B508" s="358"/>
      <c r="C508" s="358"/>
      <c r="D508" s="358"/>
      <c r="E508" s="367"/>
      <c r="F508" s="358"/>
      <c r="G508" s="358"/>
      <c r="H508" s="358"/>
    </row>
    <row r="509" spans="1:8" x14ac:dyDescent="0.25">
      <c r="A509" s="358"/>
      <c r="B509" s="358"/>
      <c r="C509" s="358"/>
      <c r="D509" s="358"/>
      <c r="E509" s="367"/>
      <c r="F509" s="358"/>
      <c r="G509" s="358"/>
      <c r="H509" s="358"/>
    </row>
    <row r="510" spans="1:8" x14ac:dyDescent="0.25">
      <c r="A510" s="358"/>
      <c r="B510" s="358"/>
      <c r="C510" s="358"/>
      <c r="D510" s="358"/>
      <c r="E510" s="367"/>
      <c r="F510" s="358"/>
      <c r="G510" s="358"/>
      <c r="H510" s="358"/>
    </row>
    <row r="511" spans="1:8" x14ac:dyDescent="0.25">
      <c r="A511" s="358"/>
      <c r="B511" s="358"/>
      <c r="C511" s="358"/>
      <c r="D511" s="358"/>
      <c r="E511" s="367"/>
      <c r="F511" s="358"/>
      <c r="G511" s="358"/>
      <c r="H511" s="358"/>
    </row>
    <row r="512" spans="1:8" x14ac:dyDescent="0.25">
      <c r="A512" s="358"/>
      <c r="B512" s="358"/>
      <c r="C512" s="358"/>
      <c r="D512" s="358"/>
      <c r="E512" s="367"/>
      <c r="F512" s="358"/>
      <c r="G512" s="358"/>
      <c r="H512" s="358"/>
    </row>
    <row r="513" spans="1:8" x14ac:dyDescent="0.25">
      <c r="A513" s="358"/>
      <c r="B513" s="358"/>
      <c r="C513" s="358"/>
      <c r="D513" s="358"/>
      <c r="E513" s="367"/>
      <c r="F513" s="358"/>
      <c r="G513" s="358"/>
      <c r="H513" s="358"/>
    </row>
    <row r="514" spans="1:8" x14ac:dyDescent="0.25">
      <c r="A514" s="358"/>
      <c r="B514" s="358"/>
      <c r="C514" s="358"/>
      <c r="D514" s="358"/>
      <c r="E514" s="367"/>
      <c r="F514" s="358"/>
      <c r="G514" s="358"/>
      <c r="H514" s="358"/>
    </row>
    <row r="515" spans="1:8" x14ac:dyDescent="0.25">
      <c r="A515" s="358"/>
      <c r="B515" s="358"/>
      <c r="C515" s="358"/>
      <c r="D515" s="358"/>
      <c r="E515" s="367"/>
      <c r="F515" s="358"/>
      <c r="G515" s="358"/>
      <c r="H515" s="358"/>
    </row>
    <row r="516" spans="1:8" x14ac:dyDescent="0.25">
      <c r="A516" s="358"/>
      <c r="B516" s="358"/>
      <c r="C516" s="358"/>
      <c r="D516" s="358"/>
      <c r="E516" s="367"/>
      <c r="F516" s="358"/>
      <c r="G516" s="358"/>
      <c r="H516" s="358"/>
    </row>
    <row r="517" spans="1:8" x14ac:dyDescent="0.25">
      <c r="A517" s="358"/>
      <c r="B517" s="358"/>
      <c r="C517" s="358"/>
      <c r="D517" s="358"/>
      <c r="E517" s="367"/>
      <c r="F517" s="358"/>
      <c r="G517" s="358"/>
      <c r="H517" s="358"/>
    </row>
    <row r="518" spans="1:8" x14ac:dyDescent="0.25">
      <c r="A518" s="358"/>
      <c r="B518" s="358"/>
      <c r="C518" s="358"/>
      <c r="D518" s="358"/>
      <c r="E518" s="367"/>
      <c r="F518" s="358"/>
      <c r="G518" s="358"/>
      <c r="H518" s="358"/>
    </row>
    <row r="519" spans="1:8" x14ac:dyDescent="0.25">
      <c r="A519" s="358"/>
      <c r="B519" s="358"/>
      <c r="C519" s="358"/>
      <c r="D519" s="358"/>
      <c r="E519" s="367"/>
      <c r="F519" s="358"/>
      <c r="G519" s="358"/>
      <c r="H519" s="358"/>
    </row>
    <row r="520" spans="1:8" x14ac:dyDescent="0.25">
      <c r="A520" s="358"/>
      <c r="B520" s="358"/>
      <c r="C520" s="358"/>
      <c r="D520" s="358"/>
      <c r="E520" s="367"/>
      <c r="F520" s="358"/>
      <c r="G520" s="358"/>
      <c r="H520" s="358"/>
    </row>
    <row r="521" spans="1:8" x14ac:dyDescent="0.25">
      <c r="A521" s="358"/>
      <c r="B521" s="358"/>
      <c r="C521" s="358"/>
      <c r="D521" s="358"/>
      <c r="E521" s="367"/>
      <c r="F521" s="358"/>
      <c r="G521" s="358"/>
      <c r="H521" s="358"/>
    </row>
    <row r="522" spans="1:8" x14ac:dyDescent="0.25">
      <c r="A522" s="358"/>
      <c r="B522" s="358"/>
      <c r="C522" s="358"/>
      <c r="D522" s="358"/>
      <c r="E522" s="367"/>
      <c r="F522" s="358"/>
      <c r="G522" s="358"/>
      <c r="H522" s="358"/>
    </row>
    <row r="523" spans="1:8" x14ac:dyDescent="0.25">
      <c r="A523" s="358"/>
      <c r="B523" s="358"/>
      <c r="C523" s="358"/>
      <c r="D523" s="358"/>
      <c r="E523" s="367"/>
      <c r="F523" s="358"/>
      <c r="G523" s="358"/>
      <c r="H523" s="358"/>
    </row>
    <row r="524" spans="1:8" x14ac:dyDescent="0.25">
      <c r="A524" s="358"/>
      <c r="B524" s="358"/>
      <c r="C524" s="358"/>
      <c r="D524" s="358"/>
      <c r="E524" s="367"/>
      <c r="F524" s="358"/>
      <c r="G524" s="358"/>
      <c r="H524" s="358"/>
    </row>
    <row r="525" spans="1:8" x14ac:dyDescent="0.25">
      <c r="A525" s="358"/>
      <c r="B525" s="358"/>
      <c r="C525" s="358"/>
      <c r="D525" s="358"/>
      <c r="E525" s="367"/>
      <c r="F525" s="358"/>
      <c r="G525" s="358"/>
      <c r="H525" s="358"/>
    </row>
    <row r="526" spans="1:8" x14ac:dyDescent="0.25">
      <c r="A526" s="358"/>
      <c r="B526" s="358"/>
      <c r="C526" s="358"/>
      <c r="D526" s="358"/>
      <c r="E526" s="367"/>
      <c r="F526" s="358"/>
      <c r="G526" s="358"/>
      <c r="H526" s="358"/>
    </row>
    <row r="527" spans="1:8" x14ac:dyDescent="0.25">
      <c r="A527" s="358"/>
      <c r="B527" s="358"/>
      <c r="C527" s="358"/>
      <c r="D527" s="358"/>
      <c r="E527" s="367"/>
      <c r="F527" s="358"/>
      <c r="G527" s="358"/>
      <c r="H527" s="358"/>
    </row>
    <row r="528" spans="1:8" x14ac:dyDescent="0.25">
      <c r="A528" s="358"/>
      <c r="B528" s="358"/>
      <c r="C528" s="358"/>
      <c r="D528" s="358"/>
      <c r="E528" s="367"/>
      <c r="F528" s="358"/>
      <c r="G528" s="358"/>
      <c r="H528" s="358"/>
    </row>
    <row r="529" spans="1:8" x14ac:dyDescent="0.25">
      <c r="A529" s="358"/>
      <c r="B529" s="358"/>
      <c r="C529" s="358"/>
      <c r="D529" s="358"/>
      <c r="E529" s="367"/>
      <c r="F529" s="358"/>
      <c r="G529" s="358"/>
      <c r="H529" s="358"/>
    </row>
    <row r="530" spans="1:8" x14ac:dyDescent="0.25">
      <c r="A530" s="358"/>
      <c r="B530" s="358"/>
      <c r="C530" s="358"/>
      <c r="D530" s="358"/>
      <c r="E530" s="367"/>
      <c r="F530" s="358"/>
      <c r="G530" s="358"/>
      <c r="H530" s="358"/>
    </row>
    <row r="531" spans="1:8" x14ac:dyDescent="0.25">
      <c r="A531" s="358"/>
      <c r="B531" s="358"/>
      <c r="C531" s="358"/>
      <c r="D531" s="358"/>
      <c r="E531" s="367"/>
      <c r="F531" s="358"/>
      <c r="G531" s="358"/>
      <c r="H531" s="358"/>
    </row>
    <row r="532" spans="1:8" x14ac:dyDescent="0.25">
      <c r="A532" s="358"/>
      <c r="B532" s="358"/>
      <c r="C532" s="358"/>
      <c r="D532" s="358"/>
      <c r="E532" s="367"/>
      <c r="F532" s="358"/>
      <c r="G532" s="358"/>
      <c r="H532" s="358"/>
    </row>
    <row r="533" spans="1:8" x14ac:dyDescent="0.25">
      <c r="A533" s="358"/>
      <c r="B533" s="358"/>
      <c r="C533" s="358"/>
      <c r="D533" s="358"/>
      <c r="E533" s="367"/>
      <c r="F533" s="358"/>
      <c r="G533" s="358"/>
      <c r="H533" s="358"/>
    </row>
    <row r="534" spans="1:8" x14ac:dyDescent="0.25">
      <c r="A534" s="358"/>
      <c r="B534" s="358"/>
      <c r="C534" s="358"/>
      <c r="D534" s="358"/>
      <c r="E534" s="367"/>
      <c r="F534" s="358"/>
      <c r="G534" s="358"/>
      <c r="H534" s="358"/>
    </row>
    <row r="535" spans="1:8" x14ac:dyDescent="0.25">
      <c r="A535" s="358"/>
      <c r="B535" s="358"/>
      <c r="C535" s="358"/>
      <c r="D535" s="358"/>
      <c r="E535" s="367"/>
      <c r="F535" s="358"/>
      <c r="G535" s="358"/>
      <c r="H535" s="358"/>
    </row>
    <row r="536" spans="1:8" x14ac:dyDescent="0.25">
      <c r="A536" s="358"/>
      <c r="B536" s="358"/>
      <c r="C536" s="358"/>
      <c r="D536" s="358"/>
      <c r="E536" s="367"/>
      <c r="F536" s="358"/>
      <c r="G536" s="358"/>
      <c r="H536" s="358"/>
    </row>
    <row r="537" spans="1:8" x14ac:dyDescent="0.25">
      <c r="A537" s="358"/>
      <c r="B537" s="358"/>
      <c r="C537" s="358"/>
      <c r="D537" s="358"/>
      <c r="E537" s="367"/>
      <c r="F537" s="358"/>
      <c r="G537" s="358"/>
      <c r="H537" s="358"/>
    </row>
    <row r="538" spans="1:8" x14ac:dyDescent="0.25">
      <c r="A538" s="358"/>
      <c r="B538" s="358"/>
      <c r="C538" s="358"/>
      <c r="D538" s="358"/>
      <c r="E538" s="367"/>
      <c r="F538" s="358"/>
      <c r="G538" s="358"/>
      <c r="H538" s="358"/>
    </row>
    <row r="539" spans="1:8" x14ac:dyDescent="0.25">
      <c r="A539" s="358"/>
      <c r="B539" s="358"/>
      <c r="C539" s="358"/>
      <c r="D539" s="358"/>
      <c r="E539" s="367"/>
      <c r="F539" s="358"/>
      <c r="G539" s="358"/>
      <c r="H539" s="358"/>
    </row>
    <row r="540" spans="1:8" x14ac:dyDescent="0.25">
      <c r="A540" s="358"/>
      <c r="B540" s="358"/>
      <c r="C540" s="358"/>
      <c r="D540" s="358"/>
      <c r="E540" s="367"/>
      <c r="F540" s="358"/>
      <c r="G540" s="358"/>
      <c r="H540" s="358"/>
    </row>
    <row r="541" spans="1:8" x14ac:dyDescent="0.25">
      <c r="A541" s="358"/>
      <c r="B541" s="358"/>
      <c r="C541" s="358"/>
      <c r="D541" s="358"/>
      <c r="E541" s="367"/>
      <c r="F541" s="358"/>
      <c r="G541" s="358"/>
      <c r="H541" s="358"/>
    </row>
    <row r="542" spans="1:8" x14ac:dyDescent="0.25">
      <c r="A542" s="358"/>
      <c r="B542" s="358"/>
      <c r="C542" s="358"/>
      <c r="D542" s="358"/>
      <c r="E542" s="367"/>
      <c r="F542" s="358"/>
      <c r="G542" s="358"/>
      <c r="H542" s="358"/>
    </row>
    <row r="543" spans="1:8" x14ac:dyDescent="0.25">
      <c r="A543" s="358"/>
      <c r="B543" s="358"/>
      <c r="C543" s="358"/>
      <c r="D543" s="358"/>
      <c r="E543" s="367"/>
      <c r="F543" s="358"/>
      <c r="G543" s="358"/>
      <c r="H543" s="358"/>
    </row>
    <row r="544" spans="1:8" x14ac:dyDescent="0.25">
      <c r="A544" s="358"/>
      <c r="B544" s="358"/>
      <c r="C544" s="358"/>
      <c r="D544" s="358"/>
      <c r="E544" s="367"/>
      <c r="F544" s="358"/>
      <c r="G544" s="358"/>
      <c r="H544" s="358"/>
    </row>
    <row r="545" spans="1:8" x14ac:dyDescent="0.25">
      <c r="A545" s="358"/>
      <c r="B545" s="358"/>
      <c r="C545" s="358"/>
      <c r="D545" s="358"/>
      <c r="E545" s="367"/>
      <c r="F545" s="358"/>
      <c r="G545" s="358"/>
      <c r="H545" s="358"/>
    </row>
    <row r="546" spans="1:8" x14ac:dyDescent="0.25">
      <c r="A546" s="358"/>
      <c r="B546" s="358"/>
      <c r="C546" s="358"/>
      <c r="D546" s="358"/>
      <c r="E546" s="367"/>
      <c r="F546" s="358"/>
      <c r="G546" s="358"/>
      <c r="H546" s="358"/>
    </row>
    <row r="547" spans="1:8" x14ac:dyDescent="0.25">
      <c r="A547" s="358"/>
      <c r="B547" s="358"/>
      <c r="C547" s="358"/>
      <c r="D547" s="358"/>
      <c r="E547" s="367"/>
      <c r="F547" s="358"/>
      <c r="G547" s="358"/>
      <c r="H547" s="358"/>
    </row>
    <row r="548" spans="1:8" x14ac:dyDescent="0.25">
      <c r="A548" s="358"/>
      <c r="B548" s="358"/>
      <c r="C548" s="358"/>
      <c r="D548" s="358"/>
      <c r="E548" s="367"/>
      <c r="F548" s="358"/>
      <c r="G548" s="358"/>
      <c r="H548" s="358"/>
    </row>
    <row r="549" spans="1:8" x14ac:dyDescent="0.25">
      <c r="A549" s="358"/>
      <c r="B549" s="358"/>
      <c r="C549" s="358"/>
      <c r="D549" s="358"/>
      <c r="E549" s="367"/>
      <c r="F549" s="358"/>
      <c r="G549" s="358"/>
      <c r="H549" s="358"/>
    </row>
    <row r="550" spans="1:8" x14ac:dyDescent="0.25">
      <c r="A550" s="358"/>
      <c r="B550" s="358"/>
      <c r="C550" s="358"/>
      <c r="D550" s="358"/>
      <c r="E550" s="367"/>
      <c r="F550" s="358"/>
      <c r="G550" s="358"/>
      <c r="H550" s="358"/>
    </row>
    <row r="551" spans="1:8" x14ac:dyDescent="0.25">
      <c r="A551" s="358"/>
      <c r="B551" s="358"/>
      <c r="C551" s="358"/>
      <c r="D551" s="358"/>
      <c r="E551" s="367"/>
      <c r="F551" s="358"/>
      <c r="G551" s="358"/>
      <c r="H551" s="358"/>
    </row>
    <row r="552" spans="1:8" x14ac:dyDescent="0.25">
      <c r="A552" s="358"/>
      <c r="B552" s="358"/>
      <c r="C552" s="358"/>
      <c r="D552" s="358"/>
      <c r="E552" s="367"/>
      <c r="F552" s="358"/>
      <c r="G552" s="358"/>
      <c r="H552" s="358"/>
    </row>
    <row r="553" spans="1:8" x14ac:dyDescent="0.25">
      <c r="A553" s="358"/>
      <c r="B553" s="358"/>
      <c r="C553" s="358"/>
      <c r="D553" s="358"/>
      <c r="E553" s="367"/>
      <c r="F553" s="358"/>
      <c r="G553" s="358"/>
      <c r="H553" s="358"/>
    </row>
    <row r="554" spans="1:8" x14ac:dyDescent="0.25">
      <c r="A554" s="358"/>
      <c r="B554" s="358"/>
      <c r="C554" s="358"/>
      <c r="D554" s="358"/>
      <c r="E554" s="367"/>
      <c r="F554" s="358"/>
      <c r="G554" s="358"/>
      <c r="H554" s="358"/>
    </row>
    <row r="555" spans="1:8" x14ac:dyDescent="0.25">
      <c r="A555" s="358"/>
      <c r="B555" s="358"/>
      <c r="C555" s="358"/>
      <c r="D555" s="358"/>
      <c r="E555" s="367"/>
      <c r="F555" s="358"/>
      <c r="G555" s="358"/>
      <c r="H555" s="358"/>
    </row>
    <row r="556" spans="1:8" x14ac:dyDescent="0.25">
      <c r="A556" s="358"/>
      <c r="B556" s="358"/>
      <c r="C556" s="358"/>
      <c r="D556" s="358"/>
      <c r="E556" s="367"/>
      <c r="F556" s="358"/>
      <c r="G556" s="358"/>
      <c r="H556" s="358"/>
    </row>
    <row r="557" spans="1:8" x14ac:dyDescent="0.25">
      <c r="A557" s="358"/>
      <c r="B557" s="358"/>
      <c r="C557" s="358"/>
      <c r="D557" s="358"/>
      <c r="E557" s="367"/>
      <c r="F557" s="358"/>
      <c r="G557" s="358"/>
      <c r="H557" s="358"/>
    </row>
    <row r="558" spans="1:8" x14ac:dyDescent="0.25">
      <c r="A558" s="358"/>
      <c r="B558" s="358"/>
      <c r="C558" s="358"/>
      <c r="D558" s="358"/>
      <c r="E558" s="367"/>
      <c r="F558" s="358"/>
      <c r="G558" s="358"/>
      <c r="H558" s="358"/>
    </row>
    <row r="559" spans="1:8" x14ac:dyDescent="0.25">
      <c r="A559" s="358"/>
      <c r="B559" s="358"/>
      <c r="C559" s="358"/>
      <c r="D559" s="358"/>
      <c r="E559" s="367"/>
      <c r="F559" s="358"/>
      <c r="G559" s="358"/>
      <c r="H559" s="358"/>
    </row>
    <row r="560" spans="1:8" x14ac:dyDescent="0.25">
      <c r="A560" s="358"/>
      <c r="B560" s="358"/>
      <c r="C560" s="358"/>
      <c r="D560" s="358"/>
      <c r="E560" s="367"/>
      <c r="F560" s="358"/>
      <c r="G560" s="358"/>
      <c r="H560" s="358"/>
    </row>
    <row r="561" spans="1:8" x14ac:dyDescent="0.25">
      <c r="A561" s="358"/>
      <c r="B561" s="358"/>
      <c r="C561" s="358"/>
      <c r="D561" s="358"/>
      <c r="E561" s="367"/>
      <c r="F561" s="358"/>
      <c r="G561" s="358"/>
      <c r="H561" s="358"/>
    </row>
    <row r="562" spans="1:8" x14ac:dyDescent="0.25">
      <c r="A562" s="358"/>
      <c r="B562" s="358"/>
      <c r="C562" s="358"/>
      <c r="D562" s="358"/>
      <c r="E562" s="367"/>
      <c r="F562" s="358"/>
      <c r="G562" s="358"/>
      <c r="H562" s="358"/>
    </row>
    <row r="563" spans="1:8" x14ac:dyDescent="0.25">
      <c r="A563" s="358"/>
      <c r="B563" s="358"/>
      <c r="C563" s="358"/>
      <c r="D563" s="358"/>
      <c r="E563" s="367"/>
      <c r="F563" s="358"/>
      <c r="G563" s="358"/>
      <c r="H563" s="358"/>
    </row>
    <row r="564" spans="1:8" x14ac:dyDescent="0.25">
      <c r="A564" s="358"/>
      <c r="B564" s="358"/>
      <c r="C564" s="358"/>
      <c r="D564" s="358"/>
      <c r="E564" s="367"/>
      <c r="F564" s="358"/>
      <c r="G564" s="358"/>
      <c r="H564" s="358"/>
    </row>
    <row r="565" spans="1:8" x14ac:dyDescent="0.25">
      <c r="A565" s="358"/>
      <c r="B565" s="358"/>
      <c r="C565" s="358"/>
      <c r="D565" s="358"/>
      <c r="E565" s="367"/>
      <c r="F565" s="358"/>
      <c r="G565" s="358"/>
      <c r="H565" s="358"/>
    </row>
    <row r="566" spans="1:8" x14ac:dyDescent="0.25">
      <c r="A566" s="358"/>
      <c r="B566" s="358"/>
      <c r="C566" s="358"/>
      <c r="D566" s="358"/>
      <c r="E566" s="367"/>
      <c r="F566" s="358"/>
      <c r="G566" s="358"/>
      <c r="H566" s="358"/>
    </row>
    <row r="567" spans="1:8" x14ac:dyDescent="0.25">
      <c r="A567" s="358"/>
      <c r="B567" s="358"/>
      <c r="C567" s="358"/>
      <c r="D567" s="358"/>
      <c r="E567" s="367"/>
      <c r="F567" s="358"/>
      <c r="G567" s="358"/>
      <c r="H567" s="358"/>
    </row>
    <row r="568" spans="1:8" x14ac:dyDescent="0.25">
      <c r="A568" s="358"/>
      <c r="B568" s="358"/>
      <c r="C568" s="358"/>
      <c r="D568" s="358"/>
      <c r="E568" s="367"/>
      <c r="F568" s="358"/>
      <c r="G568" s="358"/>
      <c r="H568" s="358"/>
    </row>
    <row r="569" spans="1:8" x14ac:dyDescent="0.25">
      <c r="A569" s="358"/>
      <c r="B569" s="358"/>
      <c r="C569" s="358"/>
      <c r="D569" s="358"/>
      <c r="E569" s="367"/>
      <c r="F569" s="358"/>
      <c r="G569" s="358"/>
      <c r="H569" s="358"/>
    </row>
    <row r="570" spans="1:8" x14ac:dyDescent="0.25">
      <c r="A570" s="358"/>
      <c r="B570" s="358"/>
      <c r="C570" s="358"/>
      <c r="D570" s="358"/>
      <c r="E570" s="367"/>
      <c r="F570" s="358"/>
      <c r="G570" s="358"/>
      <c r="H570" s="358"/>
    </row>
    <row r="571" spans="1:8" x14ac:dyDescent="0.25">
      <c r="A571" s="358"/>
      <c r="B571" s="358"/>
      <c r="C571" s="358"/>
      <c r="D571" s="358"/>
      <c r="E571" s="367"/>
      <c r="F571" s="358"/>
      <c r="G571" s="358"/>
      <c r="H571" s="358"/>
    </row>
    <row r="572" spans="1:8" x14ac:dyDescent="0.25">
      <c r="A572" s="358"/>
      <c r="B572" s="358"/>
      <c r="C572" s="358"/>
      <c r="D572" s="358"/>
      <c r="E572" s="367"/>
      <c r="F572" s="358"/>
      <c r="G572" s="358"/>
      <c r="H572" s="358"/>
    </row>
    <row r="573" spans="1:8" x14ac:dyDescent="0.25">
      <c r="A573" s="358"/>
      <c r="B573" s="358"/>
      <c r="C573" s="358"/>
      <c r="D573" s="358"/>
      <c r="E573" s="367"/>
      <c r="F573" s="358"/>
      <c r="G573" s="358"/>
      <c r="H573" s="358"/>
    </row>
    <row r="574" spans="1:8" x14ac:dyDescent="0.25">
      <c r="A574" s="358"/>
      <c r="B574" s="358"/>
      <c r="C574" s="358"/>
      <c r="D574" s="358"/>
      <c r="E574" s="367"/>
      <c r="F574" s="358"/>
      <c r="G574" s="358"/>
      <c r="H574" s="358"/>
    </row>
    <row r="575" spans="1:8" x14ac:dyDescent="0.25">
      <c r="A575" s="358"/>
      <c r="B575" s="358"/>
      <c r="C575" s="358"/>
      <c r="D575" s="358"/>
      <c r="E575" s="367"/>
      <c r="F575" s="358"/>
      <c r="G575" s="358"/>
      <c r="H575" s="358"/>
    </row>
    <row r="576" spans="1:8" x14ac:dyDescent="0.25">
      <c r="A576" s="358"/>
      <c r="B576" s="358"/>
      <c r="C576" s="358"/>
      <c r="D576" s="358"/>
      <c r="E576" s="367"/>
      <c r="F576" s="358"/>
      <c r="G576" s="358"/>
      <c r="H576" s="358"/>
    </row>
    <row r="577" spans="1:8" x14ac:dyDescent="0.25">
      <c r="A577" s="358"/>
      <c r="B577" s="358"/>
      <c r="C577" s="358"/>
      <c r="D577" s="358"/>
      <c r="E577" s="367"/>
      <c r="F577" s="358"/>
      <c r="G577" s="358"/>
      <c r="H577" s="358"/>
    </row>
    <row r="578" spans="1:8" x14ac:dyDescent="0.25">
      <c r="A578" s="358"/>
      <c r="B578" s="358"/>
      <c r="C578" s="358"/>
      <c r="D578" s="358"/>
      <c r="E578" s="367"/>
      <c r="F578" s="358"/>
      <c r="G578" s="358"/>
      <c r="H578" s="358"/>
    </row>
    <row r="579" spans="1:8" x14ac:dyDescent="0.25">
      <c r="A579" s="358"/>
      <c r="B579" s="358"/>
      <c r="C579" s="358"/>
      <c r="D579" s="358"/>
      <c r="E579" s="367"/>
      <c r="F579" s="358"/>
      <c r="G579" s="358"/>
      <c r="H579" s="358"/>
    </row>
    <row r="580" spans="1:8" x14ac:dyDescent="0.25">
      <c r="A580" s="358"/>
      <c r="B580" s="358"/>
      <c r="C580" s="358"/>
      <c r="D580" s="358"/>
      <c r="E580" s="367"/>
      <c r="F580" s="358"/>
      <c r="G580" s="358"/>
      <c r="H580" s="358"/>
    </row>
    <row r="581" spans="1:8" x14ac:dyDescent="0.25">
      <c r="A581" s="358"/>
      <c r="B581" s="358"/>
      <c r="C581" s="358"/>
      <c r="D581" s="358"/>
      <c r="E581" s="367"/>
      <c r="F581" s="358"/>
      <c r="G581" s="358"/>
      <c r="H581" s="358"/>
    </row>
    <row r="582" spans="1:8" x14ac:dyDescent="0.25">
      <c r="A582" s="358"/>
      <c r="B582" s="358"/>
      <c r="C582" s="358"/>
      <c r="D582" s="358"/>
      <c r="E582" s="367"/>
      <c r="F582" s="358"/>
      <c r="G582" s="358"/>
      <c r="H582" s="358"/>
    </row>
    <row r="583" spans="1:8" x14ac:dyDescent="0.25">
      <c r="A583" s="358"/>
      <c r="B583" s="358"/>
      <c r="C583" s="358"/>
      <c r="D583" s="358"/>
      <c r="E583" s="367"/>
      <c r="F583" s="358"/>
      <c r="G583" s="358"/>
      <c r="H583" s="358"/>
    </row>
    <row r="584" spans="1:8" x14ac:dyDescent="0.25">
      <c r="A584" s="358"/>
      <c r="B584" s="358"/>
      <c r="C584" s="358"/>
      <c r="D584" s="358"/>
      <c r="E584" s="367"/>
      <c r="F584" s="358"/>
      <c r="G584" s="358"/>
      <c r="H584" s="358"/>
    </row>
    <row r="585" spans="1:8" x14ac:dyDescent="0.25">
      <c r="A585" s="358"/>
      <c r="B585" s="358"/>
      <c r="C585" s="358"/>
      <c r="D585" s="358"/>
      <c r="E585" s="367"/>
      <c r="F585" s="358"/>
      <c r="G585" s="358"/>
      <c r="H585" s="358"/>
    </row>
    <row r="586" spans="1:8" x14ac:dyDescent="0.25">
      <c r="A586" s="358"/>
      <c r="B586" s="358"/>
      <c r="C586" s="358"/>
      <c r="D586" s="358"/>
      <c r="E586" s="367"/>
      <c r="F586" s="358"/>
      <c r="G586" s="358"/>
      <c r="H586" s="358"/>
    </row>
    <row r="587" spans="1:8" x14ac:dyDescent="0.25">
      <c r="A587" s="358"/>
      <c r="B587" s="358"/>
      <c r="C587" s="358"/>
      <c r="D587" s="358"/>
      <c r="E587" s="367"/>
      <c r="F587" s="358"/>
      <c r="G587" s="358"/>
      <c r="H587" s="358"/>
    </row>
    <row r="588" spans="1:8" x14ac:dyDescent="0.25">
      <c r="A588" s="358"/>
      <c r="B588" s="358"/>
      <c r="C588" s="358"/>
      <c r="D588" s="358"/>
      <c r="E588" s="367"/>
      <c r="F588" s="358"/>
      <c r="G588" s="358"/>
      <c r="H588" s="358"/>
    </row>
    <row r="589" spans="1:8" x14ac:dyDescent="0.25">
      <c r="A589" s="358"/>
      <c r="B589" s="358"/>
      <c r="C589" s="358"/>
      <c r="D589" s="358"/>
      <c r="E589" s="367"/>
      <c r="F589" s="358"/>
      <c r="G589" s="358"/>
      <c r="H589" s="358"/>
    </row>
    <row r="590" spans="1:8" x14ac:dyDescent="0.25">
      <c r="A590" s="358"/>
      <c r="B590" s="358"/>
      <c r="C590" s="358"/>
      <c r="D590" s="358"/>
      <c r="E590" s="367"/>
      <c r="F590" s="358"/>
      <c r="G590" s="358"/>
      <c r="H590" s="358"/>
    </row>
    <row r="591" spans="1:8" x14ac:dyDescent="0.25">
      <c r="A591" s="358"/>
      <c r="B591" s="358"/>
      <c r="C591" s="358"/>
      <c r="D591" s="358"/>
      <c r="E591" s="367"/>
      <c r="F591" s="358"/>
      <c r="G591" s="358"/>
      <c r="H591" s="358"/>
    </row>
    <row r="592" spans="1:8" x14ac:dyDescent="0.25">
      <c r="A592" s="358"/>
      <c r="B592" s="358"/>
      <c r="C592" s="358"/>
      <c r="D592" s="358"/>
      <c r="E592" s="367"/>
      <c r="F592" s="358"/>
      <c r="G592" s="358"/>
      <c r="H592" s="358"/>
    </row>
    <row r="593" spans="1:8" x14ac:dyDescent="0.25">
      <c r="A593" s="358"/>
      <c r="B593" s="358"/>
      <c r="C593" s="358"/>
      <c r="D593" s="358"/>
      <c r="E593" s="367"/>
      <c r="F593" s="358"/>
      <c r="G593" s="358"/>
      <c r="H593" s="358"/>
    </row>
    <row r="594" spans="1:8" x14ac:dyDescent="0.25">
      <c r="A594" s="358"/>
      <c r="B594" s="358"/>
      <c r="C594" s="358"/>
      <c r="D594" s="358"/>
      <c r="E594" s="367"/>
      <c r="F594" s="358"/>
      <c r="G594" s="358"/>
      <c r="H594" s="358"/>
    </row>
    <row r="595" spans="1:8" x14ac:dyDescent="0.25">
      <c r="A595" s="358"/>
      <c r="B595" s="358"/>
      <c r="C595" s="358"/>
      <c r="D595" s="358"/>
      <c r="E595" s="367"/>
      <c r="F595" s="358"/>
      <c r="G595" s="358"/>
      <c r="H595" s="358"/>
    </row>
    <row r="596" spans="1:8" x14ac:dyDescent="0.25">
      <c r="A596" s="358"/>
      <c r="B596" s="358"/>
      <c r="C596" s="358"/>
      <c r="D596" s="358"/>
      <c r="E596" s="367"/>
      <c r="F596" s="358"/>
      <c r="G596" s="358"/>
      <c r="H596" s="358"/>
    </row>
    <row r="597" spans="1:8" x14ac:dyDescent="0.25">
      <c r="A597" s="358"/>
      <c r="B597" s="358"/>
      <c r="C597" s="358"/>
      <c r="D597" s="358"/>
      <c r="E597" s="367"/>
      <c r="F597" s="358"/>
      <c r="G597" s="358"/>
      <c r="H597" s="358"/>
    </row>
    <row r="598" spans="1:8" x14ac:dyDescent="0.25">
      <c r="A598" s="358"/>
      <c r="B598" s="358"/>
      <c r="C598" s="358"/>
      <c r="D598" s="358"/>
      <c r="E598" s="367"/>
      <c r="F598" s="358"/>
      <c r="G598" s="358"/>
      <c r="H598" s="358"/>
    </row>
    <row r="599" spans="1:8" x14ac:dyDescent="0.25">
      <c r="A599" s="358"/>
      <c r="B599" s="358"/>
      <c r="C599" s="358"/>
      <c r="D599" s="358"/>
      <c r="E599" s="367"/>
      <c r="F599" s="358"/>
      <c r="G599" s="358"/>
      <c r="H599" s="358"/>
    </row>
    <row r="600" spans="1:8" x14ac:dyDescent="0.25">
      <c r="A600" s="358"/>
      <c r="B600" s="358"/>
      <c r="C600" s="358"/>
      <c r="D600" s="358"/>
      <c r="E600" s="367"/>
      <c r="F600" s="358"/>
      <c r="G600" s="358"/>
      <c r="H600" s="358"/>
    </row>
    <row r="601" spans="1:8" x14ac:dyDescent="0.25">
      <c r="A601" s="358"/>
      <c r="B601" s="358"/>
      <c r="C601" s="358"/>
      <c r="D601" s="358"/>
      <c r="E601" s="367"/>
      <c r="F601" s="358"/>
      <c r="G601" s="358"/>
      <c r="H601" s="358"/>
    </row>
    <row r="602" spans="1:8" x14ac:dyDescent="0.25">
      <c r="A602" s="358"/>
      <c r="B602" s="358"/>
      <c r="C602" s="358"/>
      <c r="D602" s="358"/>
      <c r="E602" s="367"/>
      <c r="F602" s="358"/>
      <c r="G602" s="358"/>
      <c r="H602" s="358"/>
    </row>
    <row r="603" spans="1:8" x14ac:dyDescent="0.25">
      <c r="A603" s="358"/>
      <c r="B603" s="358"/>
      <c r="C603" s="358"/>
      <c r="D603" s="358"/>
      <c r="E603" s="367"/>
      <c r="F603" s="358"/>
      <c r="G603" s="358"/>
      <c r="H603" s="358"/>
    </row>
    <row r="604" spans="1:8" x14ac:dyDescent="0.25">
      <c r="A604" s="358"/>
      <c r="B604" s="358"/>
      <c r="C604" s="358"/>
      <c r="D604" s="358"/>
      <c r="E604" s="367"/>
      <c r="F604" s="358"/>
      <c r="G604" s="358"/>
      <c r="H604" s="358"/>
    </row>
    <row r="605" spans="1:8" x14ac:dyDescent="0.25">
      <c r="A605" s="358"/>
      <c r="B605" s="358"/>
      <c r="C605" s="358"/>
      <c r="D605" s="358"/>
      <c r="E605" s="367"/>
      <c r="F605" s="358"/>
      <c r="G605" s="358"/>
      <c r="H605" s="358"/>
    </row>
    <row r="606" spans="1:8" x14ac:dyDescent="0.25">
      <c r="A606" s="358"/>
      <c r="B606" s="358"/>
      <c r="C606" s="358"/>
      <c r="D606" s="358"/>
      <c r="E606" s="367"/>
      <c r="F606" s="358"/>
      <c r="G606" s="358"/>
      <c r="H606" s="358"/>
    </row>
    <row r="607" spans="1:8" x14ac:dyDescent="0.25">
      <c r="A607" s="358"/>
      <c r="B607" s="358"/>
      <c r="C607" s="358"/>
      <c r="D607" s="358"/>
      <c r="E607" s="367"/>
      <c r="F607" s="358"/>
      <c r="G607" s="358"/>
      <c r="H607" s="358"/>
    </row>
    <row r="608" spans="1:8" x14ac:dyDescent="0.25">
      <c r="A608" s="358"/>
      <c r="B608" s="358"/>
      <c r="C608" s="358"/>
      <c r="D608" s="358"/>
      <c r="E608" s="367"/>
      <c r="F608" s="358"/>
      <c r="G608" s="358"/>
      <c r="H608" s="358"/>
    </row>
    <row r="609" spans="1:8" x14ac:dyDescent="0.25">
      <c r="A609" s="358"/>
      <c r="B609" s="358"/>
      <c r="C609" s="358"/>
      <c r="D609" s="358"/>
      <c r="E609" s="367"/>
      <c r="F609" s="358"/>
      <c r="G609" s="358"/>
      <c r="H609" s="358"/>
    </row>
    <row r="610" spans="1:8" x14ac:dyDescent="0.25">
      <c r="A610" s="358"/>
      <c r="B610" s="358"/>
      <c r="C610" s="358"/>
      <c r="D610" s="358"/>
      <c r="E610" s="367"/>
      <c r="F610" s="358"/>
      <c r="G610" s="358"/>
      <c r="H610" s="358"/>
    </row>
    <row r="611" spans="1:8" x14ac:dyDescent="0.25">
      <c r="A611" s="358"/>
      <c r="B611" s="358"/>
      <c r="C611" s="358"/>
      <c r="D611" s="358"/>
      <c r="E611" s="367"/>
      <c r="F611" s="358"/>
      <c r="G611" s="358"/>
      <c r="H611" s="358"/>
    </row>
    <row r="612" spans="1:8" x14ac:dyDescent="0.25">
      <c r="A612" s="358"/>
      <c r="B612" s="358"/>
      <c r="C612" s="358"/>
      <c r="D612" s="358"/>
      <c r="E612" s="367"/>
      <c r="F612" s="358"/>
      <c r="G612" s="358"/>
      <c r="H612" s="358"/>
    </row>
    <row r="613" spans="1:8" x14ac:dyDescent="0.25">
      <c r="A613" s="358"/>
      <c r="B613" s="358"/>
      <c r="C613" s="358"/>
      <c r="D613" s="358"/>
      <c r="E613" s="367"/>
      <c r="F613" s="358"/>
      <c r="G613" s="358"/>
      <c r="H613" s="358"/>
    </row>
    <row r="614" spans="1:8" x14ac:dyDescent="0.25">
      <c r="A614" s="358"/>
      <c r="B614" s="358"/>
      <c r="C614" s="358"/>
      <c r="D614" s="358"/>
      <c r="E614" s="367"/>
      <c r="F614" s="358"/>
      <c r="G614" s="358"/>
      <c r="H614" s="358"/>
    </row>
    <row r="615" spans="1:8" x14ac:dyDescent="0.25">
      <c r="A615" s="358"/>
      <c r="B615" s="358"/>
      <c r="C615" s="358"/>
      <c r="D615" s="358"/>
      <c r="E615" s="367"/>
      <c r="F615" s="358"/>
      <c r="G615" s="358"/>
      <c r="H615" s="358"/>
    </row>
    <row r="616" spans="1:8" x14ac:dyDescent="0.25">
      <c r="A616" s="358"/>
      <c r="B616" s="358"/>
      <c r="C616" s="358"/>
      <c r="D616" s="358"/>
      <c r="E616" s="367"/>
      <c r="F616" s="358"/>
      <c r="G616" s="358"/>
      <c r="H616" s="358"/>
    </row>
    <row r="617" spans="1:8" x14ac:dyDescent="0.25">
      <c r="A617" s="358"/>
      <c r="B617" s="358"/>
      <c r="C617" s="358"/>
      <c r="D617" s="358"/>
      <c r="E617" s="367"/>
      <c r="F617" s="358"/>
      <c r="G617" s="358"/>
      <c r="H617" s="358"/>
    </row>
    <row r="618" spans="1:8" x14ac:dyDescent="0.25">
      <c r="A618" s="358"/>
      <c r="B618" s="358"/>
      <c r="C618" s="358"/>
      <c r="D618" s="358"/>
      <c r="E618" s="367"/>
      <c r="F618" s="358"/>
      <c r="G618" s="358"/>
      <c r="H618" s="358"/>
    </row>
    <row r="619" spans="1:8" x14ac:dyDescent="0.25">
      <c r="A619" s="358"/>
      <c r="B619" s="358"/>
      <c r="C619" s="358"/>
      <c r="D619" s="358"/>
      <c r="E619" s="367"/>
      <c r="F619" s="358"/>
      <c r="G619" s="358"/>
      <c r="H619" s="358"/>
    </row>
    <row r="620" spans="1:8" x14ac:dyDescent="0.25">
      <c r="A620" s="358"/>
      <c r="B620" s="358"/>
      <c r="C620" s="358"/>
      <c r="D620" s="358"/>
      <c r="E620" s="367"/>
      <c r="F620" s="358"/>
      <c r="G620" s="358"/>
      <c r="H620" s="358"/>
    </row>
    <row r="621" spans="1:8" x14ac:dyDescent="0.25">
      <c r="A621" s="358"/>
      <c r="B621" s="358"/>
      <c r="C621" s="358"/>
      <c r="D621" s="358"/>
      <c r="E621" s="367"/>
      <c r="F621" s="358"/>
      <c r="G621" s="358"/>
      <c r="H621" s="358"/>
    </row>
    <row r="622" spans="1:8" x14ac:dyDescent="0.25">
      <c r="A622" s="358"/>
      <c r="B622" s="358"/>
      <c r="C622" s="358"/>
      <c r="D622" s="358"/>
      <c r="E622" s="367"/>
      <c r="F622" s="358"/>
      <c r="G622" s="358"/>
      <c r="H622" s="358"/>
    </row>
    <row r="623" spans="1:8" x14ac:dyDescent="0.25">
      <c r="A623" s="358"/>
      <c r="B623" s="358"/>
      <c r="C623" s="358"/>
      <c r="D623" s="358"/>
      <c r="E623" s="367"/>
      <c r="F623" s="358"/>
      <c r="G623" s="358"/>
      <c r="H623" s="358"/>
    </row>
    <row r="624" spans="1:8" x14ac:dyDescent="0.25">
      <c r="A624" s="358"/>
      <c r="B624" s="358"/>
      <c r="C624" s="358"/>
      <c r="D624" s="358"/>
      <c r="E624" s="367"/>
      <c r="F624" s="358"/>
      <c r="G624" s="358"/>
      <c r="H624" s="358"/>
    </row>
    <row r="625" spans="1:8" x14ac:dyDescent="0.25">
      <c r="A625" s="358"/>
      <c r="B625" s="358"/>
      <c r="C625" s="358"/>
      <c r="D625" s="358"/>
      <c r="E625" s="367"/>
      <c r="F625" s="358"/>
      <c r="G625" s="358"/>
      <c r="H625" s="358"/>
    </row>
    <row r="626" spans="1:8" x14ac:dyDescent="0.25">
      <c r="A626" s="358"/>
      <c r="B626" s="358"/>
      <c r="C626" s="358"/>
      <c r="D626" s="358"/>
      <c r="E626" s="367"/>
      <c r="F626" s="358"/>
      <c r="G626" s="358"/>
      <c r="H626" s="358"/>
    </row>
    <row r="627" spans="1:8" x14ac:dyDescent="0.25">
      <c r="A627" s="358"/>
      <c r="B627" s="358"/>
      <c r="C627" s="358"/>
      <c r="D627" s="358"/>
      <c r="E627" s="367"/>
      <c r="F627" s="358"/>
      <c r="G627" s="358"/>
      <c r="H627" s="358"/>
    </row>
    <row r="628" spans="1:8" x14ac:dyDescent="0.25">
      <c r="A628" s="358"/>
      <c r="B628" s="358"/>
      <c r="C628" s="358"/>
      <c r="D628" s="358"/>
      <c r="E628" s="367"/>
      <c r="F628" s="358"/>
      <c r="G628" s="358"/>
      <c r="H628" s="358"/>
    </row>
    <row r="629" spans="1:8" x14ac:dyDescent="0.25">
      <c r="A629" s="358"/>
      <c r="B629" s="358"/>
      <c r="C629" s="358"/>
      <c r="D629" s="358"/>
      <c r="E629" s="367"/>
      <c r="F629" s="358"/>
      <c r="G629" s="358"/>
      <c r="H629" s="358"/>
    </row>
    <row r="630" spans="1:8" x14ac:dyDescent="0.25">
      <c r="A630" s="358"/>
      <c r="B630" s="358"/>
      <c r="C630" s="358"/>
      <c r="D630" s="358"/>
      <c r="E630" s="367"/>
      <c r="F630" s="358"/>
      <c r="G630" s="358"/>
      <c r="H630" s="358"/>
    </row>
    <row r="631" spans="1:8" x14ac:dyDescent="0.25">
      <c r="A631" s="358"/>
      <c r="B631" s="358"/>
      <c r="C631" s="358"/>
      <c r="D631" s="358"/>
      <c r="E631" s="367"/>
      <c r="F631" s="358"/>
      <c r="G631" s="358"/>
      <c r="H631" s="358"/>
    </row>
    <row r="632" spans="1:8" x14ac:dyDescent="0.25">
      <c r="A632" s="358"/>
      <c r="B632" s="358"/>
      <c r="C632" s="358"/>
      <c r="D632" s="358"/>
      <c r="E632" s="367"/>
      <c r="F632" s="358"/>
      <c r="G632" s="358"/>
      <c r="H632" s="358"/>
    </row>
    <row r="633" spans="1:8" x14ac:dyDescent="0.25">
      <c r="A633" s="358"/>
      <c r="B633" s="358"/>
      <c r="C633" s="358"/>
      <c r="D633" s="358"/>
      <c r="E633" s="367"/>
      <c r="F633" s="358"/>
      <c r="G633" s="358"/>
      <c r="H633" s="358"/>
    </row>
    <row r="634" spans="1:8" x14ac:dyDescent="0.25">
      <c r="A634" s="358"/>
      <c r="B634" s="358"/>
      <c r="C634" s="358"/>
      <c r="D634" s="358"/>
      <c r="E634" s="367"/>
      <c r="F634" s="358"/>
      <c r="G634" s="358"/>
      <c r="H634" s="358"/>
    </row>
    <row r="635" spans="1:8" x14ac:dyDescent="0.25">
      <c r="A635" s="358"/>
      <c r="B635" s="358"/>
      <c r="C635" s="358"/>
      <c r="D635" s="358"/>
      <c r="E635" s="367"/>
      <c r="F635" s="358"/>
      <c r="G635" s="358"/>
      <c r="H635" s="358"/>
    </row>
    <row r="636" spans="1:8" x14ac:dyDescent="0.25">
      <c r="A636" s="358"/>
      <c r="B636" s="358"/>
      <c r="C636" s="358"/>
      <c r="D636" s="358"/>
      <c r="E636" s="367"/>
      <c r="F636" s="358"/>
      <c r="G636" s="358"/>
      <c r="H636" s="358"/>
    </row>
    <row r="637" spans="1:8" x14ac:dyDescent="0.25">
      <c r="A637" s="358"/>
      <c r="B637" s="358"/>
      <c r="C637" s="358"/>
      <c r="D637" s="358"/>
      <c r="E637" s="367"/>
      <c r="F637" s="358"/>
      <c r="G637" s="358"/>
      <c r="H637" s="358"/>
    </row>
    <row r="638" spans="1:8" x14ac:dyDescent="0.25">
      <c r="A638" s="358"/>
      <c r="B638" s="358"/>
      <c r="C638" s="358"/>
      <c r="D638" s="358"/>
      <c r="E638" s="367"/>
      <c r="F638" s="358"/>
      <c r="G638" s="358"/>
      <c r="H638" s="358"/>
    </row>
    <row r="639" spans="1:8" x14ac:dyDescent="0.25">
      <c r="A639" s="358"/>
      <c r="B639" s="358"/>
      <c r="C639" s="358"/>
      <c r="D639" s="358"/>
      <c r="E639" s="367"/>
      <c r="F639" s="358"/>
      <c r="G639" s="358"/>
      <c r="H639" s="358"/>
    </row>
    <row r="640" spans="1:8" x14ac:dyDescent="0.25">
      <c r="A640" s="358"/>
      <c r="B640" s="358"/>
      <c r="C640" s="358"/>
      <c r="D640" s="358"/>
      <c r="E640" s="367"/>
      <c r="F640" s="358"/>
      <c r="G640" s="358"/>
      <c r="H640" s="358"/>
    </row>
    <row r="641" spans="1:8" x14ac:dyDescent="0.25">
      <c r="A641" s="358"/>
      <c r="B641" s="358"/>
      <c r="C641" s="358"/>
      <c r="D641" s="358"/>
      <c r="E641" s="367"/>
      <c r="F641" s="358"/>
      <c r="G641" s="358"/>
      <c r="H641" s="358"/>
    </row>
    <row r="642" spans="1:8" x14ac:dyDescent="0.25">
      <c r="A642" s="358"/>
      <c r="B642" s="358"/>
      <c r="C642" s="358"/>
      <c r="D642" s="358"/>
      <c r="E642" s="367"/>
      <c r="F642" s="358"/>
      <c r="G642" s="358"/>
      <c r="H642" s="358"/>
    </row>
    <row r="643" spans="1:8" x14ac:dyDescent="0.25">
      <c r="A643" s="358"/>
      <c r="B643" s="358"/>
      <c r="C643" s="358"/>
      <c r="D643" s="358"/>
      <c r="E643" s="367"/>
      <c r="F643" s="358"/>
      <c r="G643" s="358"/>
      <c r="H643" s="358"/>
    </row>
    <row r="644" spans="1:8" x14ac:dyDescent="0.25">
      <c r="A644" s="358"/>
      <c r="B644" s="358"/>
      <c r="C644" s="358"/>
      <c r="D644" s="358"/>
      <c r="E644" s="367"/>
      <c r="F644" s="358"/>
      <c r="G644" s="358"/>
      <c r="H644" s="358"/>
    </row>
    <row r="645" spans="1:8" x14ac:dyDescent="0.25">
      <c r="A645" s="358"/>
      <c r="B645" s="358"/>
      <c r="C645" s="358"/>
      <c r="D645" s="358"/>
      <c r="E645" s="367"/>
      <c r="F645" s="358"/>
      <c r="G645" s="358"/>
      <c r="H645" s="358"/>
    </row>
    <row r="646" spans="1:8" x14ac:dyDescent="0.25">
      <c r="A646" s="358"/>
      <c r="B646" s="358"/>
      <c r="C646" s="358"/>
      <c r="D646" s="358"/>
      <c r="E646" s="367"/>
      <c r="F646" s="358"/>
      <c r="G646" s="358"/>
      <c r="H646" s="358"/>
    </row>
    <row r="647" spans="1:8" x14ac:dyDescent="0.25">
      <c r="A647" s="358"/>
      <c r="B647" s="358"/>
      <c r="C647" s="358"/>
      <c r="D647" s="358"/>
      <c r="E647" s="367"/>
      <c r="F647" s="358"/>
      <c r="G647" s="358"/>
      <c r="H647" s="358"/>
    </row>
    <row r="648" spans="1:8" x14ac:dyDescent="0.25">
      <c r="A648" s="358"/>
      <c r="B648" s="358"/>
      <c r="C648" s="358"/>
      <c r="D648" s="358"/>
      <c r="E648" s="367"/>
      <c r="F648" s="358"/>
      <c r="G648" s="358"/>
      <c r="H648" s="358"/>
    </row>
    <row r="649" spans="1:8" x14ac:dyDescent="0.25">
      <c r="A649" s="358"/>
      <c r="B649" s="358"/>
      <c r="C649" s="358"/>
      <c r="D649" s="358"/>
      <c r="E649" s="367"/>
      <c r="F649" s="358"/>
      <c r="G649" s="358"/>
      <c r="H649" s="358"/>
    </row>
    <row r="650" spans="1:8" x14ac:dyDescent="0.25">
      <c r="A650" s="358"/>
      <c r="B650" s="358"/>
      <c r="C650" s="358"/>
      <c r="D650" s="358"/>
      <c r="E650" s="367"/>
      <c r="F650" s="358"/>
      <c r="G650" s="358"/>
      <c r="H650" s="358"/>
    </row>
    <row r="651" spans="1:8" x14ac:dyDescent="0.25">
      <c r="A651" s="358"/>
      <c r="B651" s="358"/>
      <c r="C651" s="358"/>
      <c r="D651" s="358"/>
      <c r="E651" s="367"/>
      <c r="F651" s="358"/>
      <c r="G651" s="358"/>
      <c r="H651" s="358"/>
    </row>
    <row r="652" spans="1:8" x14ac:dyDescent="0.25">
      <c r="A652" s="358"/>
      <c r="B652" s="358"/>
      <c r="C652" s="358"/>
      <c r="D652" s="358"/>
      <c r="E652" s="367"/>
      <c r="F652" s="358"/>
      <c r="G652" s="358"/>
      <c r="H652" s="358"/>
    </row>
    <row r="653" spans="1:8" x14ac:dyDescent="0.25">
      <c r="A653" s="358"/>
      <c r="B653" s="358"/>
      <c r="C653" s="358"/>
      <c r="D653" s="358"/>
      <c r="E653" s="367"/>
      <c r="F653" s="358"/>
      <c r="G653" s="358"/>
      <c r="H653" s="358"/>
    </row>
    <row r="654" spans="1:8" x14ac:dyDescent="0.25">
      <c r="A654" s="358"/>
      <c r="B654" s="358"/>
      <c r="C654" s="358"/>
      <c r="D654" s="358"/>
      <c r="E654" s="367"/>
      <c r="F654" s="358"/>
      <c r="G654" s="358"/>
      <c r="H654" s="358"/>
    </row>
    <row r="655" spans="1:8" x14ac:dyDescent="0.25">
      <c r="A655" s="358"/>
      <c r="B655" s="358"/>
      <c r="C655" s="358"/>
      <c r="D655" s="358"/>
      <c r="E655" s="367"/>
      <c r="F655" s="358"/>
      <c r="G655" s="358"/>
      <c r="H655" s="358"/>
    </row>
    <row r="656" spans="1:8" x14ac:dyDescent="0.25">
      <c r="A656" s="358"/>
      <c r="B656" s="358"/>
      <c r="C656" s="358"/>
      <c r="D656" s="358"/>
      <c r="E656" s="367"/>
      <c r="F656" s="358"/>
      <c r="G656" s="358"/>
      <c r="H656" s="358"/>
    </row>
    <row r="657" spans="1:8" x14ac:dyDescent="0.25">
      <c r="A657" s="358"/>
      <c r="B657" s="358"/>
      <c r="C657" s="358"/>
      <c r="D657" s="358"/>
      <c r="E657" s="367"/>
      <c r="F657" s="358"/>
      <c r="G657" s="358"/>
      <c r="H657" s="358"/>
    </row>
    <row r="658" spans="1:8" x14ac:dyDescent="0.25">
      <c r="A658" s="358"/>
      <c r="B658" s="358"/>
      <c r="C658" s="358"/>
      <c r="D658" s="358"/>
      <c r="E658" s="367"/>
      <c r="F658" s="358"/>
      <c r="G658" s="358"/>
      <c r="H658" s="358"/>
    </row>
    <row r="659" spans="1:8" x14ac:dyDescent="0.25">
      <c r="A659" s="358"/>
      <c r="B659" s="358"/>
      <c r="C659" s="358"/>
      <c r="D659" s="358"/>
      <c r="E659" s="367"/>
      <c r="F659" s="358"/>
      <c r="G659" s="358"/>
      <c r="H659" s="358"/>
    </row>
    <row r="660" spans="1:8" x14ac:dyDescent="0.25">
      <c r="A660" s="358"/>
      <c r="B660" s="358"/>
      <c r="C660" s="358"/>
      <c r="D660" s="358"/>
      <c r="E660" s="367"/>
      <c r="F660" s="358"/>
      <c r="G660" s="358"/>
      <c r="H660" s="358"/>
    </row>
    <row r="661" spans="1:8" x14ac:dyDescent="0.25">
      <c r="A661" s="358"/>
      <c r="B661" s="358"/>
      <c r="C661" s="358"/>
      <c r="D661" s="358"/>
      <c r="E661" s="367"/>
      <c r="F661" s="358"/>
      <c r="G661" s="358"/>
      <c r="H661" s="358"/>
    </row>
    <row r="662" spans="1:8" x14ac:dyDescent="0.25">
      <c r="A662" s="358"/>
      <c r="B662" s="358"/>
      <c r="C662" s="358"/>
      <c r="D662" s="358"/>
      <c r="E662" s="367"/>
      <c r="F662" s="358"/>
      <c r="G662" s="358"/>
      <c r="H662" s="358"/>
    </row>
    <row r="663" spans="1:8" x14ac:dyDescent="0.25">
      <c r="A663" s="358"/>
      <c r="B663" s="358"/>
      <c r="C663" s="358"/>
      <c r="D663" s="358"/>
      <c r="E663" s="367"/>
      <c r="F663" s="358"/>
      <c r="G663" s="358"/>
      <c r="H663" s="358"/>
    </row>
    <row r="664" spans="1:8" x14ac:dyDescent="0.25">
      <c r="A664" s="358"/>
      <c r="B664" s="358"/>
      <c r="C664" s="358"/>
      <c r="D664" s="358"/>
      <c r="E664" s="367"/>
      <c r="F664" s="358"/>
      <c r="G664" s="358"/>
      <c r="H664" s="358"/>
    </row>
    <row r="665" spans="1:8" x14ac:dyDescent="0.25">
      <c r="A665" s="358"/>
      <c r="B665" s="358"/>
      <c r="C665" s="358"/>
      <c r="D665" s="358"/>
      <c r="E665" s="367"/>
      <c r="F665" s="358"/>
      <c r="G665" s="358"/>
      <c r="H665" s="358"/>
    </row>
    <row r="666" spans="1:8" x14ac:dyDescent="0.25">
      <c r="A666" s="358"/>
      <c r="B666" s="358"/>
      <c r="C666" s="358"/>
      <c r="D666" s="358"/>
      <c r="E666" s="367"/>
      <c r="F666" s="358"/>
      <c r="G666" s="358"/>
      <c r="H666" s="358"/>
    </row>
    <row r="667" spans="1:8" x14ac:dyDescent="0.25">
      <c r="A667" s="358"/>
      <c r="B667" s="358"/>
      <c r="C667" s="358"/>
      <c r="D667" s="358"/>
      <c r="E667" s="367"/>
      <c r="F667" s="358"/>
      <c r="G667" s="358"/>
      <c r="H667" s="358"/>
    </row>
    <row r="668" spans="1:8" x14ac:dyDescent="0.25">
      <c r="A668" s="358"/>
      <c r="B668" s="358"/>
      <c r="C668" s="358"/>
      <c r="D668" s="358"/>
      <c r="E668" s="367"/>
      <c r="F668" s="358"/>
      <c r="G668" s="358"/>
      <c r="H668" s="358"/>
    </row>
    <row r="669" spans="1:8" x14ac:dyDescent="0.25">
      <c r="A669" s="358"/>
      <c r="B669" s="358"/>
      <c r="C669" s="358"/>
      <c r="D669" s="358"/>
      <c r="E669" s="367"/>
      <c r="F669" s="358"/>
      <c r="G669" s="358"/>
      <c r="H669" s="358"/>
    </row>
    <row r="670" spans="1:8" x14ac:dyDescent="0.25">
      <c r="A670" s="358"/>
      <c r="B670" s="358"/>
      <c r="C670" s="358"/>
      <c r="D670" s="358"/>
      <c r="E670" s="367"/>
      <c r="F670" s="358"/>
      <c r="G670" s="358"/>
      <c r="H670" s="358"/>
    </row>
    <row r="671" spans="1:8" x14ac:dyDescent="0.25">
      <c r="A671" s="358"/>
      <c r="B671" s="358"/>
      <c r="C671" s="358"/>
      <c r="D671" s="358"/>
      <c r="E671" s="367"/>
      <c r="F671" s="358"/>
      <c r="G671" s="358"/>
      <c r="H671" s="358"/>
    </row>
    <row r="672" spans="1:8" x14ac:dyDescent="0.25">
      <c r="A672" s="358"/>
      <c r="B672" s="358"/>
      <c r="C672" s="358"/>
      <c r="D672" s="358"/>
      <c r="E672" s="367"/>
      <c r="F672" s="358"/>
      <c r="G672" s="358"/>
      <c r="H672" s="358"/>
    </row>
    <row r="673" spans="1:8" x14ac:dyDescent="0.25">
      <c r="A673" s="358"/>
      <c r="B673" s="358"/>
      <c r="C673" s="358"/>
      <c r="D673" s="358"/>
      <c r="E673" s="367"/>
      <c r="F673" s="358"/>
      <c r="G673" s="358"/>
      <c r="H673" s="358"/>
    </row>
    <row r="674" spans="1:8" x14ac:dyDescent="0.25">
      <c r="A674" s="358"/>
      <c r="B674" s="358"/>
      <c r="C674" s="358"/>
      <c r="D674" s="358"/>
      <c r="E674" s="367"/>
      <c r="F674" s="358"/>
      <c r="G674" s="358"/>
      <c r="H674" s="358"/>
    </row>
    <row r="675" spans="1:8" x14ac:dyDescent="0.25">
      <c r="A675" s="358"/>
      <c r="B675" s="358"/>
      <c r="C675" s="358"/>
      <c r="D675" s="358"/>
      <c r="E675" s="367"/>
      <c r="F675" s="358"/>
      <c r="G675" s="358"/>
      <c r="H675" s="358"/>
    </row>
    <row r="676" spans="1:8" x14ac:dyDescent="0.25">
      <c r="A676" s="358"/>
      <c r="B676" s="358"/>
      <c r="C676" s="358"/>
      <c r="D676" s="358"/>
      <c r="E676" s="367"/>
      <c r="F676" s="358"/>
      <c r="G676" s="358"/>
      <c r="H676" s="358"/>
    </row>
    <row r="677" spans="1:8" x14ac:dyDescent="0.25">
      <c r="A677" s="358"/>
      <c r="B677" s="358"/>
      <c r="C677" s="358"/>
      <c r="D677" s="358"/>
      <c r="E677" s="367"/>
      <c r="F677" s="358"/>
      <c r="G677" s="358"/>
      <c r="H677" s="358"/>
    </row>
    <row r="678" spans="1:8" x14ac:dyDescent="0.25">
      <c r="A678" s="358"/>
      <c r="B678" s="358"/>
      <c r="C678" s="358"/>
      <c r="D678" s="358"/>
      <c r="E678" s="367"/>
      <c r="F678" s="358"/>
      <c r="G678" s="358"/>
      <c r="H678" s="358"/>
    </row>
    <row r="679" spans="1:8" x14ac:dyDescent="0.25">
      <c r="A679" s="358"/>
      <c r="B679" s="358"/>
      <c r="C679" s="358"/>
      <c r="D679" s="358"/>
      <c r="E679" s="367"/>
      <c r="F679" s="358"/>
      <c r="G679" s="358"/>
      <c r="H679" s="358"/>
    </row>
    <row r="680" spans="1:8" x14ac:dyDescent="0.25">
      <c r="A680" s="358"/>
      <c r="B680" s="358"/>
      <c r="C680" s="358"/>
      <c r="D680" s="358"/>
      <c r="E680" s="367"/>
      <c r="F680" s="358"/>
      <c r="G680" s="358"/>
      <c r="H680" s="358"/>
    </row>
    <row r="681" spans="1:8" x14ac:dyDescent="0.25">
      <c r="A681" s="358"/>
      <c r="B681" s="358"/>
      <c r="C681" s="358"/>
      <c r="D681" s="358"/>
      <c r="E681" s="367"/>
      <c r="F681" s="358"/>
      <c r="G681" s="358"/>
      <c r="H681" s="358"/>
    </row>
    <row r="682" spans="1:8" x14ac:dyDescent="0.25">
      <c r="A682" s="358"/>
      <c r="B682" s="358"/>
      <c r="C682" s="358"/>
      <c r="D682" s="358"/>
      <c r="E682" s="367"/>
      <c r="F682" s="358"/>
      <c r="G682" s="358"/>
      <c r="H682" s="358"/>
    </row>
    <row r="683" spans="1:8" x14ac:dyDescent="0.25">
      <c r="A683" s="358"/>
      <c r="B683" s="358"/>
      <c r="C683" s="358"/>
      <c r="D683" s="358"/>
      <c r="E683" s="367"/>
      <c r="F683" s="358"/>
      <c r="G683" s="358"/>
      <c r="H683" s="358"/>
    </row>
    <row r="684" spans="1:8" x14ac:dyDescent="0.25">
      <c r="A684" s="358"/>
      <c r="B684" s="358"/>
      <c r="C684" s="358"/>
      <c r="D684" s="358"/>
      <c r="E684" s="367"/>
      <c r="F684" s="358"/>
      <c r="G684" s="358"/>
      <c r="H684" s="358"/>
    </row>
    <row r="685" spans="1:8" x14ac:dyDescent="0.25">
      <c r="A685" s="358"/>
      <c r="B685" s="358"/>
      <c r="C685" s="358"/>
      <c r="D685" s="358"/>
      <c r="E685" s="367"/>
      <c r="F685" s="358"/>
      <c r="G685" s="358"/>
      <c r="H685" s="358"/>
    </row>
    <row r="686" spans="1:8" x14ac:dyDescent="0.25">
      <c r="A686" s="358"/>
      <c r="B686" s="358"/>
      <c r="C686" s="358"/>
      <c r="D686" s="358"/>
      <c r="E686" s="367"/>
      <c r="F686" s="358"/>
      <c r="G686" s="358"/>
      <c r="H686" s="358"/>
    </row>
    <row r="687" spans="1:8" x14ac:dyDescent="0.25">
      <c r="A687" s="358"/>
      <c r="B687" s="358"/>
      <c r="C687" s="358"/>
      <c r="D687" s="358"/>
      <c r="E687" s="367"/>
      <c r="F687" s="358"/>
      <c r="G687" s="358"/>
      <c r="H687" s="358"/>
    </row>
    <row r="688" spans="1:8" x14ac:dyDescent="0.25">
      <c r="A688" s="358"/>
      <c r="B688" s="358"/>
      <c r="C688" s="358"/>
      <c r="D688" s="358"/>
      <c r="E688" s="367"/>
      <c r="F688" s="358"/>
      <c r="G688" s="358"/>
      <c r="H688" s="358"/>
    </row>
    <row r="689" spans="1:8" x14ac:dyDescent="0.25">
      <c r="A689" s="358"/>
      <c r="B689" s="358"/>
      <c r="C689" s="358"/>
      <c r="D689" s="358"/>
      <c r="E689" s="367"/>
      <c r="F689" s="358"/>
      <c r="G689" s="358"/>
      <c r="H689" s="358"/>
    </row>
    <row r="690" spans="1:8" x14ac:dyDescent="0.25">
      <c r="A690" s="358"/>
      <c r="B690" s="358"/>
      <c r="C690" s="358"/>
      <c r="D690" s="358"/>
      <c r="E690" s="367"/>
      <c r="F690" s="358"/>
      <c r="G690" s="358"/>
      <c r="H690" s="358"/>
    </row>
    <row r="691" spans="1:8" x14ac:dyDescent="0.25">
      <c r="A691" s="358"/>
      <c r="B691" s="358"/>
      <c r="C691" s="358"/>
      <c r="D691" s="358"/>
      <c r="E691" s="367"/>
      <c r="F691" s="358"/>
      <c r="G691" s="358"/>
      <c r="H691" s="358"/>
    </row>
    <row r="692" spans="1:8" x14ac:dyDescent="0.25">
      <c r="A692" s="358"/>
      <c r="B692" s="358"/>
      <c r="C692" s="358"/>
      <c r="D692" s="358"/>
      <c r="E692" s="367"/>
      <c r="F692" s="358"/>
      <c r="G692" s="358"/>
      <c r="H692" s="358"/>
    </row>
    <row r="693" spans="1:8" x14ac:dyDescent="0.25">
      <c r="A693" s="358"/>
      <c r="B693" s="358"/>
      <c r="C693" s="358"/>
      <c r="D693" s="358"/>
      <c r="E693" s="367"/>
      <c r="F693" s="358"/>
      <c r="G693" s="358"/>
      <c r="H693" s="358"/>
    </row>
    <row r="694" spans="1:8" x14ac:dyDescent="0.25">
      <c r="A694" s="358"/>
      <c r="B694" s="358"/>
      <c r="C694" s="358"/>
      <c r="D694" s="358"/>
      <c r="E694" s="367"/>
      <c r="F694" s="358"/>
      <c r="G694" s="358"/>
      <c r="H694" s="358"/>
    </row>
    <row r="695" spans="1:8" x14ac:dyDescent="0.25">
      <c r="A695" s="358"/>
      <c r="B695" s="358"/>
      <c r="C695" s="358"/>
      <c r="D695" s="358"/>
      <c r="E695" s="367"/>
      <c r="F695" s="358"/>
      <c r="G695" s="358"/>
      <c r="H695" s="358"/>
    </row>
    <row r="696" spans="1:8" x14ac:dyDescent="0.25">
      <c r="A696" s="358"/>
      <c r="B696" s="358"/>
      <c r="C696" s="358"/>
      <c r="D696" s="358"/>
      <c r="E696" s="367"/>
      <c r="F696" s="358"/>
      <c r="G696" s="358"/>
      <c r="H696" s="358"/>
    </row>
    <row r="697" spans="1:8" x14ac:dyDescent="0.25">
      <c r="A697" s="358"/>
      <c r="B697" s="358"/>
      <c r="C697" s="358"/>
      <c r="D697" s="358"/>
      <c r="E697" s="367"/>
      <c r="F697" s="358"/>
      <c r="G697" s="358"/>
      <c r="H697" s="358"/>
    </row>
    <row r="698" spans="1:8" x14ac:dyDescent="0.25">
      <c r="A698" s="358"/>
      <c r="B698" s="358"/>
      <c r="C698" s="358"/>
      <c r="D698" s="358"/>
      <c r="E698" s="367"/>
      <c r="F698" s="358"/>
      <c r="G698" s="358"/>
      <c r="H698" s="358"/>
    </row>
    <row r="699" spans="1:8" x14ac:dyDescent="0.25">
      <c r="A699" s="358"/>
      <c r="B699" s="358"/>
      <c r="C699" s="358"/>
      <c r="D699" s="358"/>
      <c r="E699" s="367"/>
      <c r="F699" s="358"/>
      <c r="G699" s="358"/>
      <c r="H699" s="358"/>
    </row>
    <row r="700" spans="1:8" x14ac:dyDescent="0.25">
      <c r="A700" s="358"/>
      <c r="B700" s="358"/>
      <c r="C700" s="358"/>
      <c r="D700" s="358"/>
      <c r="E700" s="367"/>
      <c r="F700" s="358"/>
      <c r="G700" s="358"/>
      <c r="H700" s="358"/>
    </row>
    <row r="701" spans="1:8" x14ac:dyDescent="0.25">
      <c r="A701" s="358"/>
      <c r="B701" s="358"/>
      <c r="C701" s="358"/>
      <c r="D701" s="358"/>
      <c r="E701" s="367"/>
      <c r="F701" s="358"/>
      <c r="G701" s="358"/>
      <c r="H701" s="358"/>
    </row>
    <row r="702" spans="1:8" x14ac:dyDescent="0.25">
      <c r="A702" s="358"/>
      <c r="B702" s="358"/>
      <c r="C702" s="358"/>
      <c r="D702" s="358"/>
      <c r="E702" s="367"/>
      <c r="F702" s="358"/>
      <c r="G702" s="358"/>
      <c r="H702" s="358"/>
    </row>
    <row r="703" spans="1:8" x14ac:dyDescent="0.25">
      <c r="A703" s="358"/>
      <c r="B703" s="358"/>
      <c r="C703" s="358"/>
      <c r="D703" s="358"/>
      <c r="E703" s="367"/>
      <c r="F703" s="358"/>
      <c r="G703" s="358"/>
      <c r="H703" s="358"/>
    </row>
    <row r="704" spans="1:8" x14ac:dyDescent="0.25">
      <c r="A704" s="358"/>
      <c r="B704" s="358"/>
      <c r="C704" s="358"/>
      <c r="D704" s="358"/>
      <c r="E704" s="367"/>
      <c r="F704" s="358"/>
      <c r="G704" s="358"/>
      <c r="H704" s="358"/>
    </row>
    <row r="705" spans="1:8" x14ac:dyDescent="0.25">
      <c r="A705" s="358"/>
      <c r="B705" s="358"/>
      <c r="C705" s="358"/>
      <c r="D705" s="358"/>
      <c r="E705" s="367"/>
      <c r="F705" s="358"/>
      <c r="G705" s="358"/>
      <c r="H705" s="358"/>
    </row>
    <row r="706" spans="1:8" x14ac:dyDescent="0.25">
      <c r="A706" s="358"/>
      <c r="B706" s="358"/>
      <c r="C706" s="358"/>
      <c r="D706" s="358"/>
      <c r="E706" s="367"/>
      <c r="F706" s="358"/>
      <c r="G706" s="358"/>
      <c r="H706" s="358"/>
    </row>
    <row r="707" spans="1:8" x14ac:dyDescent="0.25">
      <c r="A707" s="358"/>
      <c r="B707" s="358"/>
      <c r="C707" s="358"/>
      <c r="D707" s="358"/>
      <c r="E707" s="367"/>
      <c r="F707" s="358"/>
      <c r="G707" s="358"/>
      <c r="H707" s="358"/>
    </row>
    <row r="708" spans="1:8" x14ac:dyDescent="0.25">
      <c r="A708" s="358"/>
      <c r="B708" s="358"/>
      <c r="C708" s="358"/>
      <c r="D708" s="358"/>
      <c r="E708" s="367"/>
      <c r="F708" s="358"/>
      <c r="G708" s="358"/>
      <c r="H708" s="358"/>
    </row>
    <row r="709" spans="1:8" x14ac:dyDescent="0.25">
      <c r="A709" s="358"/>
      <c r="B709" s="358"/>
      <c r="C709" s="358"/>
      <c r="D709" s="358"/>
      <c r="E709" s="367"/>
      <c r="F709" s="358"/>
      <c r="G709" s="358"/>
      <c r="H709" s="358"/>
    </row>
    <row r="710" spans="1:8" x14ac:dyDescent="0.25">
      <c r="A710" s="358"/>
      <c r="B710" s="358"/>
      <c r="C710" s="358"/>
      <c r="D710" s="358"/>
      <c r="E710" s="367"/>
      <c r="F710" s="358"/>
      <c r="G710" s="358"/>
      <c r="H710" s="358"/>
    </row>
    <row r="711" spans="1:8" x14ac:dyDescent="0.25">
      <c r="A711" s="358"/>
      <c r="B711" s="358"/>
      <c r="C711" s="358"/>
      <c r="D711" s="358"/>
      <c r="E711" s="367"/>
      <c r="F711" s="358"/>
      <c r="G711" s="358"/>
      <c r="H711" s="358"/>
    </row>
    <row r="712" spans="1:8" x14ac:dyDescent="0.25">
      <c r="A712" s="358"/>
      <c r="B712" s="358"/>
      <c r="C712" s="358"/>
      <c r="D712" s="358"/>
      <c r="E712" s="367"/>
      <c r="F712" s="358"/>
      <c r="G712" s="358"/>
      <c r="H712" s="358"/>
    </row>
    <row r="713" spans="1:8" x14ac:dyDescent="0.25">
      <c r="A713" s="358"/>
      <c r="B713" s="358"/>
      <c r="C713" s="358"/>
      <c r="D713" s="358"/>
      <c r="E713" s="367"/>
      <c r="F713" s="358"/>
      <c r="G713" s="358"/>
      <c r="H713" s="358"/>
    </row>
    <row r="714" spans="1:8" x14ac:dyDescent="0.25">
      <c r="A714" s="358"/>
      <c r="B714" s="358"/>
      <c r="C714" s="358"/>
      <c r="D714" s="358"/>
      <c r="E714" s="367"/>
      <c r="F714" s="358"/>
      <c r="G714" s="358"/>
      <c r="H714" s="358"/>
    </row>
    <row r="715" spans="1:8" x14ac:dyDescent="0.25">
      <c r="A715" s="358"/>
      <c r="B715" s="358"/>
      <c r="C715" s="358"/>
      <c r="D715" s="358"/>
      <c r="E715" s="367"/>
      <c r="F715" s="358"/>
      <c r="G715" s="358"/>
      <c r="H715" s="358"/>
    </row>
    <row r="716" spans="1:8" x14ac:dyDescent="0.25">
      <c r="A716" s="358"/>
      <c r="B716" s="358"/>
      <c r="C716" s="358"/>
      <c r="D716" s="358"/>
      <c r="E716" s="367"/>
      <c r="F716" s="358"/>
      <c r="G716" s="358"/>
      <c r="H716" s="358"/>
    </row>
    <row r="717" spans="1:8" x14ac:dyDescent="0.25">
      <c r="A717" s="358"/>
      <c r="B717" s="358"/>
      <c r="C717" s="358"/>
      <c r="D717" s="358"/>
      <c r="E717" s="367"/>
      <c r="F717" s="358"/>
      <c r="G717" s="358"/>
      <c r="H717" s="358"/>
    </row>
    <row r="718" spans="1:8" x14ac:dyDescent="0.25">
      <c r="A718" s="358"/>
      <c r="B718" s="358"/>
      <c r="C718" s="358"/>
      <c r="D718" s="358"/>
      <c r="E718" s="367"/>
      <c r="F718" s="358"/>
      <c r="G718" s="358"/>
      <c r="H718" s="358"/>
    </row>
    <row r="719" spans="1:8" x14ac:dyDescent="0.25">
      <c r="A719" s="358"/>
      <c r="B719" s="358"/>
      <c r="C719" s="358"/>
      <c r="D719" s="358"/>
      <c r="E719" s="367"/>
      <c r="F719" s="358"/>
      <c r="G719" s="358"/>
      <c r="H719" s="358"/>
    </row>
    <row r="720" spans="1:8" x14ac:dyDescent="0.25">
      <c r="A720" s="358"/>
      <c r="B720" s="358"/>
      <c r="C720" s="358"/>
      <c r="D720" s="358"/>
      <c r="E720" s="367"/>
      <c r="F720" s="358"/>
      <c r="G720" s="358"/>
      <c r="H720" s="358"/>
    </row>
    <row r="721" spans="1:8" x14ac:dyDescent="0.25">
      <c r="A721" s="358"/>
      <c r="B721" s="358"/>
      <c r="C721" s="358"/>
      <c r="D721" s="358"/>
      <c r="E721" s="367"/>
      <c r="F721" s="358"/>
      <c r="G721" s="358"/>
      <c r="H721" s="358"/>
    </row>
    <row r="722" spans="1:8" x14ac:dyDescent="0.25">
      <c r="A722" s="358"/>
      <c r="B722" s="358"/>
      <c r="C722" s="358"/>
      <c r="D722" s="358"/>
      <c r="E722" s="367"/>
      <c r="F722" s="358"/>
      <c r="G722" s="358"/>
      <c r="H722" s="358"/>
    </row>
    <row r="723" spans="1:8" x14ac:dyDescent="0.25">
      <c r="A723" s="358"/>
      <c r="B723" s="358"/>
      <c r="C723" s="358"/>
      <c r="D723" s="358"/>
      <c r="E723" s="367"/>
      <c r="F723" s="358"/>
      <c r="G723" s="358"/>
      <c r="H723" s="358"/>
    </row>
    <row r="724" spans="1:8" x14ac:dyDescent="0.25">
      <c r="A724" s="358"/>
      <c r="B724" s="358"/>
      <c r="C724" s="358"/>
      <c r="D724" s="358"/>
      <c r="E724" s="367"/>
      <c r="F724" s="358"/>
      <c r="G724" s="358"/>
      <c r="H724" s="358"/>
    </row>
    <row r="725" spans="1:8" x14ac:dyDescent="0.25">
      <c r="A725" s="358"/>
      <c r="B725" s="358"/>
      <c r="C725" s="358"/>
      <c r="D725" s="358"/>
      <c r="E725" s="367"/>
      <c r="F725" s="358"/>
      <c r="G725" s="358"/>
      <c r="H725" s="358"/>
    </row>
    <row r="726" spans="1:8" x14ac:dyDescent="0.25">
      <c r="A726" s="358"/>
      <c r="B726" s="358"/>
      <c r="C726" s="358"/>
      <c r="D726" s="358"/>
      <c r="E726" s="367"/>
      <c r="F726" s="358"/>
      <c r="G726" s="358"/>
      <c r="H726" s="358"/>
    </row>
    <row r="727" spans="1:8" x14ac:dyDescent="0.25">
      <c r="A727" s="358"/>
      <c r="B727" s="358"/>
      <c r="C727" s="358"/>
      <c r="D727" s="358"/>
      <c r="E727" s="367"/>
      <c r="F727" s="358"/>
      <c r="G727" s="358"/>
      <c r="H727" s="358"/>
    </row>
    <row r="728" spans="1:8" x14ac:dyDescent="0.25">
      <c r="A728" s="358"/>
      <c r="B728" s="358"/>
      <c r="C728" s="358"/>
      <c r="D728" s="358"/>
      <c r="E728" s="367"/>
      <c r="F728" s="358"/>
      <c r="G728" s="358"/>
      <c r="H728" s="358"/>
    </row>
    <row r="729" spans="1:8" x14ac:dyDescent="0.25">
      <c r="A729" s="358"/>
      <c r="B729" s="358"/>
      <c r="C729" s="358"/>
      <c r="D729" s="358"/>
      <c r="E729" s="367"/>
      <c r="F729" s="358"/>
      <c r="G729" s="358"/>
      <c r="H729" s="358"/>
    </row>
    <row r="730" spans="1:8" x14ac:dyDescent="0.25">
      <c r="A730" s="358"/>
      <c r="B730" s="358"/>
      <c r="C730" s="358"/>
      <c r="D730" s="358"/>
      <c r="E730" s="367"/>
      <c r="F730" s="358"/>
      <c r="G730" s="358"/>
      <c r="H730" s="358"/>
    </row>
    <row r="731" spans="1:8" x14ac:dyDescent="0.25">
      <c r="A731" s="358"/>
      <c r="B731" s="358"/>
      <c r="C731" s="358"/>
      <c r="D731" s="358"/>
      <c r="E731" s="367"/>
      <c r="F731" s="358"/>
      <c r="G731" s="358"/>
      <c r="H731" s="358"/>
    </row>
    <row r="732" spans="1:8" x14ac:dyDescent="0.25">
      <c r="A732" s="358"/>
      <c r="B732" s="358"/>
      <c r="C732" s="358"/>
      <c r="D732" s="358"/>
      <c r="E732" s="367"/>
      <c r="F732" s="358"/>
      <c r="G732" s="358"/>
      <c r="H732" s="358"/>
    </row>
    <row r="733" spans="1:8" x14ac:dyDescent="0.25">
      <c r="A733" s="358"/>
      <c r="B733" s="358"/>
      <c r="C733" s="358"/>
      <c r="D733" s="358"/>
      <c r="E733" s="367"/>
      <c r="F733" s="358"/>
      <c r="G733" s="358"/>
      <c r="H733" s="358"/>
    </row>
    <row r="734" spans="1:8" x14ac:dyDescent="0.25">
      <c r="A734" s="358"/>
      <c r="B734" s="358"/>
      <c r="C734" s="358"/>
      <c r="D734" s="358"/>
      <c r="E734" s="367"/>
      <c r="F734" s="358"/>
      <c r="G734" s="358"/>
      <c r="H734" s="358"/>
    </row>
    <row r="735" spans="1:8" x14ac:dyDescent="0.25">
      <c r="A735" s="358"/>
      <c r="B735" s="358"/>
      <c r="C735" s="358"/>
      <c r="D735" s="358"/>
      <c r="E735" s="367"/>
      <c r="F735" s="358"/>
      <c r="G735" s="358"/>
      <c r="H735" s="358"/>
    </row>
    <row r="736" spans="1:8" x14ac:dyDescent="0.25">
      <c r="A736" s="358"/>
      <c r="B736" s="358"/>
      <c r="C736" s="358"/>
      <c r="D736" s="358"/>
      <c r="E736" s="367"/>
      <c r="F736" s="358"/>
      <c r="G736" s="358"/>
      <c r="H736" s="358"/>
    </row>
    <row r="737" spans="1:8" x14ac:dyDescent="0.25">
      <c r="A737" s="358"/>
      <c r="B737" s="358"/>
      <c r="C737" s="358"/>
      <c r="D737" s="358"/>
      <c r="E737" s="367"/>
      <c r="F737" s="358"/>
      <c r="G737" s="358"/>
      <c r="H737" s="358"/>
    </row>
    <row r="738" spans="1:8" x14ac:dyDescent="0.25">
      <c r="A738" s="358"/>
      <c r="B738" s="358"/>
      <c r="C738" s="358"/>
      <c r="D738" s="358"/>
      <c r="E738" s="367"/>
      <c r="F738" s="358"/>
      <c r="G738" s="358"/>
      <c r="H738" s="358"/>
    </row>
    <row r="739" spans="1:8" x14ac:dyDescent="0.25">
      <c r="A739" s="358"/>
      <c r="B739" s="358"/>
      <c r="C739" s="358"/>
      <c r="D739" s="358"/>
      <c r="E739" s="367"/>
      <c r="F739" s="358"/>
      <c r="G739" s="358"/>
      <c r="H739" s="358"/>
    </row>
    <row r="740" spans="1:8" x14ac:dyDescent="0.25">
      <c r="A740" s="358"/>
      <c r="B740" s="358"/>
      <c r="C740" s="358"/>
      <c r="D740" s="358"/>
      <c r="E740" s="367"/>
      <c r="F740" s="358"/>
      <c r="G740" s="358"/>
      <c r="H740" s="358"/>
    </row>
    <row r="741" spans="1:8" x14ac:dyDescent="0.25">
      <c r="A741" s="358"/>
      <c r="B741" s="358"/>
      <c r="C741" s="358"/>
      <c r="D741" s="358"/>
      <c r="E741" s="367"/>
      <c r="F741" s="358"/>
      <c r="G741" s="358"/>
      <c r="H741" s="358"/>
    </row>
    <row r="742" spans="1:8" x14ac:dyDescent="0.25">
      <c r="A742" s="358"/>
      <c r="B742" s="358"/>
      <c r="C742" s="358"/>
      <c r="D742" s="358"/>
      <c r="E742" s="367"/>
      <c r="F742" s="358"/>
      <c r="G742" s="358"/>
      <c r="H742" s="358"/>
    </row>
    <row r="743" spans="1:8" x14ac:dyDescent="0.25">
      <c r="A743" s="358"/>
      <c r="B743" s="358"/>
      <c r="C743" s="358"/>
      <c r="D743" s="358"/>
      <c r="E743" s="367"/>
      <c r="F743" s="358"/>
      <c r="G743" s="358"/>
      <c r="H743" s="358"/>
    </row>
    <row r="744" spans="1:8" x14ac:dyDescent="0.25">
      <c r="A744" s="358"/>
      <c r="B744" s="358"/>
      <c r="C744" s="358"/>
      <c r="D744" s="358"/>
      <c r="E744" s="367"/>
      <c r="F744" s="358"/>
      <c r="G744" s="358"/>
      <c r="H744" s="358"/>
    </row>
    <row r="745" spans="1:8" x14ac:dyDescent="0.25">
      <c r="A745" s="358"/>
      <c r="B745" s="358"/>
      <c r="C745" s="358"/>
      <c r="D745" s="358"/>
      <c r="E745" s="367"/>
      <c r="F745" s="358"/>
      <c r="G745" s="358"/>
      <c r="H745" s="358"/>
    </row>
    <row r="746" spans="1:8" x14ac:dyDescent="0.25">
      <c r="A746" s="358"/>
      <c r="B746" s="358"/>
      <c r="C746" s="358"/>
      <c r="D746" s="358"/>
      <c r="E746" s="367"/>
      <c r="F746" s="358"/>
      <c r="G746" s="358"/>
      <c r="H746" s="358"/>
    </row>
    <row r="747" spans="1:8" x14ac:dyDescent="0.25">
      <c r="A747" s="358"/>
      <c r="B747" s="358"/>
      <c r="C747" s="358"/>
      <c r="D747" s="358"/>
      <c r="E747" s="367"/>
      <c r="F747" s="358"/>
      <c r="G747" s="358"/>
      <c r="H747" s="358"/>
    </row>
    <row r="748" spans="1:8" x14ac:dyDescent="0.25">
      <c r="A748" s="358"/>
      <c r="B748" s="358"/>
      <c r="C748" s="358"/>
      <c r="D748" s="358"/>
      <c r="E748" s="367"/>
      <c r="F748" s="358"/>
      <c r="G748" s="358"/>
      <c r="H748" s="358"/>
    </row>
    <row r="749" spans="1:8" x14ac:dyDescent="0.25">
      <c r="A749" s="358"/>
      <c r="B749" s="358"/>
      <c r="C749" s="358"/>
      <c r="D749" s="358"/>
      <c r="E749" s="367"/>
      <c r="F749" s="358"/>
      <c r="G749" s="358"/>
      <c r="H749" s="358"/>
    </row>
    <row r="750" spans="1:8" x14ac:dyDescent="0.25">
      <c r="A750" s="358"/>
      <c r="B750" s="358"/>
      <c r="C750" s="358"/>
      <c r="D750" s="358"/>
      <c r="E750" s="367"/>
      <c r="F750" s="358"/>
      <c r="G750" s="358"/>
      <c r="H750" s="358"/>
    </row>
    <row r="751" spans="1:8" x14ac:dyDescent="0.25">
      <c r="A751" s="358"/>
      <c r="B751" s="358"/>
      <c r="C751" s="358"/>
      <c r="D751" s="358"/>
      <c r="E751" s="367"/>
      <c r="F751" s="358"/>
      <c r="G751" s="358"/>
      <c r="H751" s="358"/>
    </row>
    <row r="752" spans="1:8" x14ac:dyDescent="0.25">
      <c r="A752" s="358"/>
      <c r="B752" s="358"/>
      <c r="C752" s="358"/>
      <c r="D752" s="358"/>
      <c r="E752" s="367"/>
      <c r="F752" s="358"/>
      <c r="G752" s="358"/>
      <c r="H752" s="358"/>
    </row>
    <row r="753" spans="1:8" x14ac:dyDescent="0.25">
      <c r="A753" s="358"/>
      <c r="B753" s="358"/>
      <c r="C753" s="358"/>
      <c r="D753" s="358"/>
      <c r="E753" s="367"/>
      <c r="F753" s="358"/>
      <c r="G753" s="358"/>
      <c r="H753" s="358"/>
    </row>
    <row r="754" spans="1:8" x14ac:dyDescent="0.25">
      <c r="A754" s="358"/>
      <c r="B754" s="358"/>
      <c r="C754" s="358"/>
      <c r="D754" s="358"/>
      <c r="E754" s="367"/>
      <c r="F754" s="358"/>
      <c r="G754" s="358"/>
      <c r="H754" s="358"/>
    </row>
    <row r="755" spans="1:8" x14ac:dyDescent="0.25">
      <c r="A755" s="358"/>
      <c r="B755" s="358"/>
      <c r="C755" s="358"/>
      <c r="D755" s="358"/>
      <c r="E755" s="367"/>
      <c r="F755" s="358"/>
      <c r="G755" s="358"/>
      <c r="H755" s="358"/>
    </row>
    <row r="756" spans="1:8" x14ac:dyDescent="0.25">
      <c r="A756" s="358"/>
      <c r="B756" s="358"/>
      <c r="C756" s="358"/>
      <c r="D756" s="358"/>
      <c r="E756" s="367"/>
      <c r="F756" s="358"/>
      <c r="G756" s="358"/>
      <c r="H756" s="358"/>
    </row>
    <row r="757" spans="1:8" x14ac:dyDescent="0.25">
      <c r="A757" s="358"/>
      <c r="B757" s="358"/>
      <c r="C757" s="358"/>
      <c r="D757" s="358"/>
      <c r="E757" s="367"/>
      <c r="F757" s="358"/>
      <c r="G757" s="358"/>
      <c r="H757" s="358"/>
    </row>
    <row r="758" spans="1:8" x14ac:dyDescent="0.25">
      <c r="A758" s="358"/>
      <c r="B758" s="358"/>
      <c r="C758" s="358"/>
      <c r="D758" s="358"/>
      <c r="E758" s="367"/>
      <c r="F758" s="358"/>
      <c r="G758" s="358"/>
      <c r="H758" s="358"/>
    </row>
    <row r="759" spans="1:8" x14ac:dyDescent="0.25">
      <c r="A759" s="358"/>
      <c r="B759" s="358"/>
      <c r="C759" s="358"/>
      <c r="D759" s="358"/>
      <c r="E759" s="367"/>
      <c r="F759" s="358"/>
      <c r="G759" s="358"/>
      <c r="H759" s="358"/>
    </row>
    <row r="760" spans="1:8" x14ac:dyDescent="0.25">
      <c r="A760" s="358"/>
      <c r="B760" s="358"/>
      <c r="C760" s="358"/>
      <c r="D760" s="358"/>
      <c r="E760" s="367"/>
      <c r="F760" s="358"/>
      <c r="G760" s="358"/>
      <c r="H760" s="358"/>
    </row>
    <row r="761" spans="1:8" x14ac:dyDescent="0.25">
      <c r="A761" s="358"/>
      <c r="B761" s="358"/>
      <c r="C761" s="358"/>
      <c r="D761" s="358"/>
      <c r="E761" s="367"/>
      <c r="F761" s="358"/>
      <c r="G761" s="358"/>
      <c r="H761" s="358"/>
    </row>
    <row r="762" spans="1:8" x14ac:dyDescent="0.25">
      <c r="A762" s="358"/>
      <c r="B762" s="358"/>
      <c r="C762" s="358"/>
      <c r="D762" s="358"/>
      <c r="E762" s="367"/>
      <c r="F762" s="358"/>
      <c r="G762" s="358"/>
      <c r="H762" s="358"/>
    </row>
    <row r="763" spans="1:8" x14ac:dyDescent="0.25">
      <c r="A763" s="358"/>
      <c r="B763" s="358"/>
      <c r="C763" s="358"/>
      <c r="D763" s="358"/>
      <c r="E763" s="367"/>
      <c r="F763" s="358"/>
      <c r="G763" s="358"/>
      <c r="H763" s="358"/>
    </row>
    <row r="764" spans="1:8" x14ac:dyDescent="0.25">
      <c r="A764" s="358"/>
      <c r="B764" s="358"/>
      <c r="C764" s="358"/>
      <c r="D764" s="358"/>
      <c r="E764" s="367"/>
      <c r="F764" s="358"/>
      <c r="G764" s="358"/>
      <c r="H764" s="358"/>
    </row>
    <row r="765" spans="1:8" x14ac:dyDescent="0.25">
      <c r="A765" s="358"/>
      <c r="B765" s="358"/>
      <c r="C765" s="358"/>
      <c r="D765" s="358"/>
      <c r="E765" s="367"/>
      <c r="F765" s="358"/>
      <c r="G765" s="358"/>
      <c r="H765" s="358"/>
    </row>
    <row r="766" spans="1:8" x14ac:dyDescent="0.25">
      <c r="A766" s="358"/>
      <c r="B766" s="358"/>
      <c r="C766" s="358"/>
      <c r="D766" s="358"/>
      <c r="E766" s="367"/>
      <c r="F766" s="358"/>
      <c r="G766" s="358"/>
      <c r="H766" s="358"/>
    </row>
    <row r="767" spans="1:8" x14ac:dyDescent="0.25">
      <c r="A767" s="358"/>
      <c r="B767" s="358"/>
      <c r="C767" s="358"/>
      <c r="D767" s="358"/>
      <c r="E767" s="367"/>
      <c r="F767" s="358"/>
      <c r="G767" s="358"/>
      <c r="H767" s="358"/>
    </row>
    <row r="768" spans="1:8" x14ac:dyDescent="0.25">
      <c r="A768" s="358"/>
      <c r="B768" s="358"/>
      <c r="C768" s="358"/>
      <c r="D768" s="358"/>
      <c r="E768" s="367"/>
      <c r="F768" s="358"/>
      <c r="G768" s="358"/>
      <c r="H768" s="358"/>
    </row>
    <row r="769" spans="1:8" x14ac:dyDescent="0.25">
      <c r="A769" s="358"/>
      <c r="B769" s="358"/>
      <c r="C769" s="358"/>
      <c r="D769" s="358"/>
      <c r="E769" s="367"/>
      <c r="F769" s="358"/>
      <c r="G769" s="358"/>
      <c r="H769" s="358"/>
    </row>
    <row r="770" spans="1:8" x14ac:dyDescent="0.25">
      <c r="A770" s="358"/>
      <c r="B770" s="358"/>
      <c r="C770" s="358"/>
      <c r="D770" s="358"/>
      <c r="E770" s="367"/>
      <c r="F770" s="358"/>
      <c r="G770" s="358"/>
      <c r="H770" s="358"/>
    </row>
    <row r="771" spans="1:8" x14ac:dyDescent="0.25">
      <c r="A771" s="358"/>
      <c r="B771" s="358"/>
      <c r="C771" s="358"/>
      <c r="D771" s="358"/>
      <c r="E771" s="367"/>
      <c r="F771" s="358"/>
      <c r="G771" s="358"/>
      <c r="H771" s="358"/>
    </row>
    <row r="772" spans="1:8" x14ac:dyDescent="0.25">
      <c r="A772" s="358"/>
      <c r="B772" s="358"/>
      <c r="C772" s="358"/>
      <c r="D772" s="358"/>
      <c r="E772" s="367"/>
      <c r="F772" s="358"/>
      <c r="G772" s="358"/>
      <c r="H772" s="358"/>
    </row>
    <row r="773" spans="1:8" x14ac:dyDescent="0.25">
      <c r="A773" s="358"/>
      <c r="B773" s="358"/>
      <c r="C773" s="358"/>
      <c r="D773" s="358"/>
      <c r="E773" s="367"/>
      <c r="F773" s="358"/>
      <c r="G773" s="358"/>
      <c r="H773" s="358"/>
    </row>
    <row r="774" spans="1:8" x14ac:dyDescent="0.25">
      <c r="A774" s="358"/>
      <c r="B774" s="358"/>
      <c r="C774" s="358"/>
      <c r="D774" s="358"/>
      <c r="E774" s="367"/>
      <c r="F774" s="358"/>
      <c r="G774" s="358"/>
      <c r="H774" s="358"/>
    </row>
    <row r="775" spans="1:8" x14ac:dyDescent="0.25">
      <c r="A775" s="358"/>
      <c r="B775" s="358"/>
      <c r="C775" s="358"/>
      <c r="D775" s="358"/>
      <c r="E775" s="367"/>
      <c r="F775" s="358"/>
      <c r="G775" s="358"/>
      <c r="H775" s="358"/>
    </row>
    <row r="776" spans="1:8" x14ac:dyDescent="0.25">
      <c r="A776" s="358"/>
      <c r="B776" s="358"/>
      <c r="C776" s="358"/>
      <c r="D776" s="358"/>
      <c r="E776" s="367"/>
      <c r="F776" s="358"/>
      <c r="G776" s="358"/>
      <c r="H776" s="358"/>
    </row>
    <row r="777" spans="1:8" x14ac:dyDescent="0.25">
      <c r="A777" s="358"/>
      <c r="B777" s="358"/>
      <c r="C777" s="358"/>
      <c r="D777" s="358"/>
      <c r="E777" s="367"/>
      <c r="F777" s="358"/>
      <c r="G777" s="358"/>
      <c r="H777" s="358"/>
    </row>
    <row r="778" spans="1:8" x14ac:dyDescent="0.25">
      <c r="A778" s="358"/>
      <c r="B778" s="358"/>
      <c r="C778" s="358"/>
      <c r="D778" s="358"/>
      <c r="E778" s="367"/>
      <c r="F778" s="358"/>
      <c r="G778" s="358"/>
      <c r="H778" s="358"/>
    </row>
    <row r="779" spans="1:8" x14ac:dyDescent="0.25">
      <c r="A779" s="358"/>
      <c r="B779" s="358"/>
      <c r="C779" s="358"/>
      <c r="D779" s="358"/>
      <c r="E779" s="367"/>
      <c r="F779" s="358"/>
      <c r="G779" s="358"/>
      <c r="H779" s="358"/>
    </row>
    <row r="780" spans="1:8" x14ac:dyDescent="0.25">
      <c r="A780" s="358"/>
      <c r="B780" s="358"/>
      <c r="C780" s="358"/>
      <c r="D780" s="358"/>
      <c r="E780" s="367"/>
      <c r="F780" s="358"/>
      <c r="G780" s="358"/>
      <c r="H780" s="358"/>
    </row>
    <row r="781" spans="1:8" x14ac:dyDescent="0.25">
      <c r="A781" s="358"/>
      <c r="B781" s="358"/>
      <c r="C781" s="358"/>
      <c r="D781" s="358"/>
      <c r="E781" s="367"/>
      <c r="F781" s="358"/>
      <c r="G781" s="358"/>
      <c r="H781" s="358"/>
    </row>
    <row r="782" spans="1:8" x14ac:dyDescent="0.25">
      <c r="A782" s="358"/>
      <c r="B782" s="358"/>
      <c r="C782" s="358"/>
      <c r="D782" s="358"/>
      <c r="E782" s="367"/>
      <c r="F782" s="358"/>
      <c r="G782" s="358"/>
      <c r="H782" s="358"/>
    </row>
    <row r="783" spans="1:8" x14ac:dyDescent="0.25">
      <c r="A783" s="358"/>
      <c r="B783" s="358"/>
      <c r="C783" s="358"/>
      <c r="D783" s="358"/>
      <c r="E783" s="367"/>
      <c r="F783" s="358"/>
      <c r="G783" s="358"/>
      <c r="H783" s="358"/>
    </row>
    <row r="784" spans="1:8" x14ac:dyDescent="0.25">
      <c r="A784" s="358"/>
      <c r="B784" s="358"/>
      <c r="C784" s="358"/>
      <c r="D784" s="358"/>
      <c r="E784" s="367"/>
      <c r="F784" s="358"/>
      <c r="G784" s="358"/>
      <c r="H784" s="358"/>
    </row>
    <row r="785" spans="1:8" x14ac:dyDescent="0.25">
      <c r="A785" s="358"/>
      <c r="B785" s="358"/>
      <c r="C785" s="358"/>
      <c r="D785" s="358"/>
      <c r="E785" s="367"/>
      <c r="F785" s="358"/>
      <c r="G785" s="358"/>
      <c r="H785" s="358"/>
    </row>
    <row r="786" spans="1:8" x14ac:dyDescent="0.25">
      <c r="A786" s="358"/>
      <c r="B786" s="358"/>
      <c r="C786" s="358"/>
      <c r="D786" s="358"/>
      <c r="E786" s="367"/>
      <c r="F786" s="358"/>
      <c r="G786" s="358"/>
      <c r="H786" s="358"/>
    </row>
    <row r="787" spans="1:8" x14ac:dyDescent="0.25">
      <c r="A787" s="358"/>
      <c r="B787" s="358"/>
      <c r="C787" s="358"/>
      <c r="D787" s="358"/>
      <c r="E787" s="367"/>
      <c r="F787" s="358"/>
      <c r="G787" s="358"/>
      <c r="H787" s="358"/>
    </row>
    <row r="788" spans="1:8" x14ac:dyDescent="0.25">
      <c r="A788" s="358"/>
      <c r="B788" s="358"/>
      <c r="C788" s="358"/>
      <c r="D788" s="358"/>
      <c r="E788" s="367"/>
      <c r="F788" s="358"/>
      <c r="G788" s="358"/>
      <c r="H788" s="358"/>
    </row>
    <row r="789" spans="1:8" x14ac:dyDescent="0.25">
      <c r="A789" s="358"/>
      <c r="B789" s="358"/>
      <c r="C789" s="358"/>
      <c r="D789" s="358"/>
      <c r="E789" s="367"/>
      <c r="F789" s="358"/>
      <c r="G789" s="358"/>
      <c r="H789" s="358"/>
    </row>
    <row r="790" spans="1:8" x14ac:dyDescent="0.25">
      <c r="A790" s="358"/>
      <c r="B790" s="358"/>
      <c r="C790" s="358"/>
      <c r="D790" s="358"/>
      <c r="E790" s="367"/>
      <c r="F790" s="358"/>
      <c r="G790" s="358"/>
      <c r="H790" s="358"/>
    </row>
    <row r="791" spans="1:8" x14ac:dyDescent="0.25">
      <c r="A791" s="358"/>
      <c r="B791" s="358"/>
      <c r="C791" s="358"/>
      <c r="D791" s="358"/>
      <c r="E791" s="367"/>
      <c r="F791" s="358"/>
      <c r="G791" s="358"/>
      <c r="H791" s="358"/>
    </row>
    <row r="792" spans="1:8" x14ac:dyDescent="0.25">
      <c r="A792" s="358"/>
      <c r="B792" s="358"/>
      <c r="C792" s="358"/>
      <c r="D792" s="358"/>
      <c r="E792" s="367"/>
      <c r="F792" s="358"/>
      <c r="G792" s="358"/>
      <c r="H792" s="358"/>
    </row>
    <row r="793" spans="1:8" x14ac:dyDescent="0.25">
      <c r="A793" s="358"/>
      <c r="B793" s="358"/>
      <c r="C793" s="358"/>
      <c r="D793" s="358"/>
      <c r="E793" s="367"/>
      <c r="F793" s="358"/>
      <c r="G793" s="358"/>
      <c r="H793" s="358"/>
    </row>
    <row r="794" spans="1:8" x14ac:dyDescent="0.25">
      <c r="A794" s="358"/>
      <c r="B794" s="358"/>
      <c r="C794" s="358"/>
      <c r="D794" s="358"/>
      <c r="E794" s="367"/>
      <c r="F794" s="358"/>
      <c r="G794" s="358"/>
      <c r="H794" s="358"/>
    </row>
    <row r="795" spans="1:8" x14ac:dyDescent="0.25">
      <c r="A795" s="358"/>
      <c r="B795" s="358"/>
      <c r="C795" s="358"/>
      <c r="D795" s="358"/>
      <c r="E795" s="367"/>
      <c r="F795" s="358"/>
      <c r="G795" s="358"/>
      <c r="H795" s="358"/>
    </row>
    <row r="796" spans="1:8" x14ac:dyDescent="0.25">
      <c r="A796" s="358"/>
      <c r="B796" s="358"/>
      <c r="C796" s="358"/>
      <c r="D796" s="358"/>
      <c r="E796" s="367"/>
      <c r="F796" s="358"/>
      <c r="G796" s="358"/>
      <c r="H796" s="358"/>
    </row>
    <row r="797" spans="1:8" x14ac:dyDescent="0.25">
      <c r="A797" s="358"/>
      <c r="B797" s="358"/>
      <c r="C797" s="358"/>
      <c r="D797" s="358"/>
      <c r="E797" s="367"/>
      <c r="F797" s="358"/>
      <c r="G797" s="358"/>
      <c r="H797" s="358"/>
    </row>
    <row r="798" spans="1:8" x14ac:dyDescent="0.25">
      <c r="A798" s="358"/>
      <c r="B798" s="358"/>
      <c r="C798" s="358"/>
      <c r="D798" s="358"/>
      <c r="E798" s="367"/>
      <c r="F798" s="358"/>
      <c r="G798" s="358"/>
      <c r="H798" s="358"/>
    </row>
    <row r="799" spans="1:8" x14ac:dyDescent="0.25">
      <c r="A799" s="358"/>
      <c r="B799" s="358"/>
      <c r="C799" s="358"/>
      <c r="D799" s="358"/>
      <c r="E799" s="367"/>
      <c r="F799" s="358"/>
      <c r="G799" s="358"/>
      <c r="H799" s="358"/>
    </row>
    <row r="800" spans="1:8" x14ac:dyDescent="0.25">
      <c r="A800" s="358"/>
      <c r="B800" s="358"/>
      <c r="C800" s="358"/>
      <c r="D800" s="358"/>
      <c r="E800" s="367"/>
      <c r="F800" s="358"/>
      <c r="G800" s="358"/>
      <c r="H800" s="358"/>
    </row>
    <row r="801" spans="1:8" x14ac:dyDescent="0.25">
      <c r="A801" s="358"/>
      <c r="B801" s="358"/>
      <c r="C801" s="358"/>
      <c r="D801" s="358"/>
      <c r="E801" s="367"/>
      <c r="F801" s="358"/>
      <c r="G801" s="358"/>
      <c r="H801" s="358"/>
    </row>
    <row r="802" spans="1:8" x14ac:dyDescent="0.25">
      <c r="A802" s="358"/>
      <c r="B802" s="358"/>
      <c r="C802" s="358"/>
      <c r="D802" s="358"/>
      <c r="E802" s="367"/>
      <c r="F802" s="358"/>
      <c r="G802" s="358"/>
      <c r="H802" s="358"/>
    </row>
    <row r="803" spans="1:8" x14ac:dyDescent="0.25">
      <c r="A803" s="358"/>
      <c r="B803" s="358"/>
      <c r="C803" s="358"/>
      <c r="D803" s="358"/>
      <c r="E803" s="367"/>
      <c r="F803" s="358"/>
      <c r="G803" s="358"/>
      <c r="H803" s="358"/>
    </row>
    <row r="804" spans="1:8" x14ac:dyDescent="0.25">
      <c r="A804" s="358"/>
      <c r="B804" s="358"/>
      <c r="C804" s="358"/>
      <c r="D804" s="358"/>
      <c r="E804" s="367"/>
      <c r="F804" s="358"/>
      <c r="G804" s="358"/>
      <c r="H804" s="358"/>
    </row>
    <row r="805" spans="1:8" x14ac:dyDescent="0.25">
      <c r="A805" s="358"/>
      <c r="B805" s="358"/>
      <c r="C805" s="358"/>
      <c r="D805" s="358"/>
      <c r="E805" s="367"/>
      <c r="F805" s="358"/>
      <c r="G805" s="358"/>
      <c r="H805" s="358"/>
    </row>
    <row r="806" spans="1:8" x14ac:dyDescent="0.25">
      <c r="A806" s="358"/>
      <c r="B806" s="358"/>
      <c r="C806" s="358"/>
      <c r="D806" s="358"/>
      <c r="E806" s="367"/>
      <c r="F806" s="358"/>
      <c r="G806" s="358"/>
      <c r="H806" s="358"/>
    </row>
    <row r="807" spans="1:8" x14ac:dyDescent="0.25">
      <c r="A807" s="358"/>
      <c r="B807" s="358"/>
      <c r="C807" s="358"/>
      <c r="D807" s="358"/>
      <c r="E807" s="367"/>
      <c r="F807" s="358"/>
      <c r="G807" s="358"/>
      <c r="H807" s="358"/>
    </row>
    <row r="808" spans="1:8" x14ac:dyDescent="0.25">
      <c r="A808" s="358"/>
      <c r="B808" s="358"/>
      <c r="C808" s="358"/>
      <c r="D808" s="358"/>
      <c r="E808" s="367"/>
      <c r="F808" s="358"/>
      <c r="G808" s="358"/>
      <c r="H808" s="358"/>
    </row>
    <row r="809" spans="1:8" x14ac:dyDescent="0.25">
      <c r="A809" s="358"/>
      <c r="B809" s="358"/>
      <c r="C809" s="358"/>
      <c r="D809" s="358"/>
      <c r="E809" s="367"/>
      <c r="F809" s="358"/>
      <c r="G809" s="358"/>
      <c r="H809" s="358"/>
    </row>
    <row r="810" spans="1:8" x14ac:dyDescent="0.25">
      <c r="A810" s="358"/>
      <c r="B810" s="358"/>
      <c r="C810" s="358"/>
      <c r="D810" s="358"/>
      <c r="E810" s="367"/>
      <c r="F810" s="358"/>
      <c r="G810" s="358"/>
      <c r="H810" s="358"/>
    </row>
    <row r="811" spans="1:8" x14ac:dyDescent="0.25">
      <c r="A811" s="358"/>
      <c r="B811" s="358"/>
      <c r="C811" s="358"/>
      <c r="D811" s="358"/>
      <c r="E811" s="367"/>
      <c r="F811" s="358"/>
      <c r="G811" s="358"/>
      <c r="H811" s="358"/>
    </row>
    <row r="812" spans="1:8" x14ac:dyDescent="0.25">
      <c r="A812" s="358"/>
      <c r="B812" s="358"/>
      <c r="C812" s="358"/>
      <c r="D812" s="358"/>
      <c r="E812" s="367"/>
      <c r="F812" s="358"/>
      <c r="G812" s="358"/>
      <c r="H812" s="358"/>
    </row>
    <row r="813" spans="1:8" x14ac:dyDescent="0.25">
      <c r="A813" s="358"/>
      <c r="B813" s="358"/>
      <c r="C813" s="358"/>
      <c r="D813" s="358"/>
      <c r="E813" s="367"/>
      <c r="F813" s="358"/>
      <c r="G813" s="358"/>
      <c r="H813" s="358"/>
    </row>
    <row r="814" spans="1:8" x14ac:dyDescent="0.25">
      <c r="A814" s="358"/>
      <c r="B814" s="358"/>
      <c r="C814" s="358"/>
      <c r="D814" s="358"/>
      <c r="E814" s="367"/>
      <c r="F814" s="358"/>
      <c r="G814" s="358"/>
      <c r="H814" s="358"/>
    </row>
    <row r="815" spans="1:8" x14ac:dyDescent="0.25">
      <c r="A815" s="358"/>
      <c r="B815" s="358"/>
      <c r="C815" s="358"/>
      <c r="D815" s="358"/>
      <c r="E815" s="367"/>
      <c r="F815" s="358"/>
      <c r="G815" s="358"/>
      <c r="H815" s="358"/>
    </row>
    <row r="816" spans="1:8" x14ac:dyDescent="0.25">
      <c r="A816" s="358"/>
      <c r="B816" s="358"/>
      <c r="C816" s="358"/>
      <c r="D816" s="358"/>
      <c r="E816" s="367"/>
      <c r="F816" s="358"/>
      <c r="G816" s="358"/>
      <c r="H816" s="358"/>
    </row>
    <row r="817" spans="1:8" x14ac:dyDescent="0.25">
      <c r="A817" s="358"/>
      <c r="B817" s="358"/>
      <c r="C817" s="358"/>
      <c r="D817" s="358"/>
      <c r="E817" s="367"/>
      <c r="F817" s="358"/>
      <c r="G817" s="358"/>
      <c r="H817" s="358"/>
    </row>
    <row r="818" spans="1:8" x14ac:dyDescent="0.25">
      <c r="A818" s="358"/>
      <c r="B818" s="358"/>
      <c r="C818" s="358"/>
      <c r="D818" s="358"/>
      <c r="E818" s="367"/>
      <c r="F818" s="358"/>
      <c r="G818" s="358"/>
      <c r="H818" s="358"/>
    </row>
    <row r="819" spans="1:8" x14ac:dyDescent="0.25">
      <c r="A819" s="358"/>
      <c r="B819" s="358"/>
      <c r="C819" s="358"/>
      <c r="D819" s="358"/>
      <c r="E819" s="367"/>
      <c r="F819" s="358"/>
      <c r="G819" s="358"/>
      <c r="H819" s="358"/>
    </row>
    <row r="820" spans="1:8" x14ac:dyDescent="0.25">
      <c r="A820" s="358"/>
      <c r="B820" s="358"/>
      <c r="C820" s="358"/>
      <c r="D820" s="358"/>
      <c r="E820" s="367"/>
      <c r="F820" s="358"/>
      <c r="G820" s="358"/>
      <c r="H820" s="358"/>
    </row>
    <row r="821" spans="1:8" x14ac:dyDescent="0.25">
      <c r="A821" s="358"/>
      <c r="B821" s="358"/>
      <c r="C821" s="358"/>
      <c r="D821" s="358"/>
      <c r="E821" s="367"/>
      <c r="F821" s="358"/>
      <c r="G821" s="358"/>
      <c r="H821" s="358"/>
    </row>
    <row r="822" spans="1:8" x14ac:dyDescent="0.25">
      <c r="A822" s="358"/>
      <c r="B822" s="358"/>
      <c r="C822" s="358"/>
      <c r="D822" s="358"/>
      <c r="E822" s="367"/>
      <c r="F822" s="358"/>
      <c r="G822" s="358"/>
      <c r="H822" s="358"/>
    </row>
    <row r="823" spans="1:8" x14ac:dyDescent="0.25">
      <c r="A823" s="358"/>
      <c r="B823" s="358"/>
      <c r="C823" s="358"/>
      <c r="D823" s="358"/>
      <c r="E823" s="367"/>
      <c r="F823" s="358"/>
      <c r="G823" s="358"/>
      <c r="H823" s="358"/>
    </row>
    <row r="824" spans="1:8" x14ac:dyDescent="0.25">
      <c r="A824" s="358"/>
      <c r="B824" s="358"/>
      <c r="C824" s="358"/>
      <c r="D824" s="358"/>
      <c r="E824" s="367"/>
      <c r="F824" s="358"/>
      <c r="G824" s="358"/>
      <c r="H824" s="358"/>
    </row>
    <row r="825" spans="1:8" x14ac:dyDescent="0.25">
      <c r="A825" s="358"/>
      <c r="B825" s="358"/>
      <c r="C825" s="358"/>
      <c r="D825" s="358"/>
      <c r="E825" s="367"/>
      <c r="F825" s="358"/>
      <c r="G825" s="358"/>
      <c r="H825" s="358"/>
    </row>
    <row r="826" spans="1:8" x14ac:dyDescent="0.25">
      <c r="A826" s="358"/>
      <c r="B826" s="358"/>
      <c r="C826" s="358"/>
      <c r="D826" s="358"/>
      <c r="E826" s="367"/>
      <c r="F826" s="358"/>
      <c r="G826" s="358"/>
      <c r="H826" s="358"/>
    </row>
    <row r="827" spans="1:8" x14ac:dyDescent="0.25">
      <c r="A827" s="358"/>
      <c r="B827" s="358"/>
      <c r="C827" s="358"/>
      <c r="D827" s="358"/>
      <c r="E827" s="367"/>
      <c r="F827" s="358"/>
      <c r="G827" s="358"/>
      <c r="H827" s="358"/>
    </row>
    <row r="828" spans="1:8" x14ac:dyDescent="0.25">
      <c r="A828" s="358"/>
      <c r="B828" s="358"/>
      <c r="C828" s="358"/>
      <c r="D828" s="358"/>
      <c r="E828" s="367"/>
      <c r="F828" s="358"/>
      <c r="G828" s="358"/>
      <c r="H828" s="358"/>
    </row>
    <row r="829" spans="1:8" x14ac:dyDescent="0.25">
      <c r="A829" s="358"/>
      <c r="B829" s="358"/>
      <c r="C829" s="358"/>
      <c r="D829" s="358"/>
      <c r="E829" s="367"/>
      <c r="F829" s="358"/>
      <c r="G829" s="358"/>
      <c r="H829" s="358"/>
    </row>
    <row r="830" spans="1:8" x14ac:dyDescent="0.25">
      <c r="A830" s="358"/>
      <c r="B830" s="358"/>
      <c r="C830" s="358"/>
      <c r="D830" s="358"/>
      <c r="E830" s="367"/>
      <c r="F830" s="358"/>
      <c r="G830" s="358"/>
      <c r="H830" s="358"/>
    </row>
    <row r="831" spans="1:8" x14ac:dyDescent="0.25">
      <c r="A831" s="358"/>
      <c r="B831" s="358"/>
      <c r="C831" s="358"/>
      <c r="D831" s="358"/>
      <c r="E831" s="367"/>
      <c r="F831" s="358"/>
      <c r="G831" s="358"/>
      <c r="H831" s="358"/>
    </row>
    <row r="832" spans="1:8" x14ac:dyDescent="0.25">
      <c r="A832" s="358"/>
      <c r="B832" s="358"/>
      <c r="C832" s="358"/>
      <c r="D832" s="358"/>
      <c r="E832" s="367"/>
      <c r="F832" s="358"/>
      <c r="G832" s="358"/>
      <c r="H832" s="358"/>
    </row>
    <row r="833" spans="1:8" x14ac:dyDescent="0.25">
      <c r="A833" s="358"/>
      <c r="B833" s="358"/>
      <c r="C833" s="358"/>
      <c r="D833" s="358"/>
      <c r="E833" s="367"/>
      <c r="F833" s="358"/>
      <c r="G833" s="358"/>
      <c r="H833" s="358"/>
    </row>
    <row r="834" spans="1:8" x14ac:dyDescent="0.25">
      <c r="A834" s="358"/>
      <c r="B834" s="358"/>
      <c r="C834" s="358"/>
      <c r="D834" s="358"/>
      <c r="E834" s="367"/>
      <c r="F834" s="358"/>
      <c r="G834" s="358"/>
      <c r="H834" s="358"/>
    </row>
    <row r="835" spans="1:8" x14ac:dyDescent="0.25">
      <c r="A835" s="358"/>
      <c r="B835" s="358"/>
      <c r="C835" s="358"/>
      <c r="D835" s="358"/>
      <c r="E835" s="367"/>
      <c r="F835" s="358"/>
      <c r="G835" s="358"/>
      <c r="H835" s="358"/>
    </row>
    <row r="836" spans="1:8" x14ac:dyDescent="0.25">
      <c r="A836" s="358"/>
      <c r="B836" s="358"/>
      <c r="C836" s="358"/>
      <c r="D836" s="358"/>
      <c r="E836" s="367"/>
      <c r="F836" s="358"/>
      <c r="G836" s="358"/>
      <c r="H836" s="358"/>
    </row>
    <row r="837" spans="1:8" x14ac:dyDescent="0.25">
      <c r="A837" s="358"/>
      <c r="B837" s="358"/>
      <c r="C837" s="358"/>
      <c r="D837" s="358"/>
      <c r="E837" s="367"/>
      <c r="F837" s="358"/>
      <c r="G837" s="358"/>
      <c r="H837" s="358"/>
    </row>
    <row r="838" spans="1:8" x14ac:dyDescent="0.25">
      <c r="A838" s="358"/>
      <c r="B838" s="358"/>
      <c r="C838" s="358"/>
      <c r="D838" s="358"/>
      <c r="E838" s="367"/>
      <c r="F838" s="358"/>
      <c r="G838" s="358"/>
      <c r="H838" s="358"/>
    </row>
    <row r="839" spans="1:8" x14ac:dyDescent="0.25">
      <c r="A839" s="358"/>
      <c r="B839" s="358"/>
      <c r="C839" s="358"/>
      <c r="D839" s="358"/>
      <c r="E839" s="367"/>
      <c r="F839" s="358"/>
      <c r="G839" s="358"/>
      <c r="H839" s="358"/>
    </row>
    <row r="840" spans="1:8" x14ac:dyDescent="0.25">
      <c r="A840" s="358"/>
      <c r="B840" s="358"/>
      <c r="C840" s="358"/>
      <c r="D840" s="358"/>
      <c r="E840" s="367"/>
      <c r="F840" s="358"/>
      <c r="G840" s="358"/>
      <c r="H840" s="358"/>
    </row>
    <row r="841" spans="1:8" x14ac:dyDescent="0.25">
      <c r="A841" s="358"/>
      <c r="B841" s="358"/>
      <c r="C841" s="358"/>
      <c r="D841" s="358"/>
      <c r="E841" s="367"/>
      <c r="F841" s="358"/>
      <c r="G841" s="358"/>
      <c r="H841" s="358"/>
    </row>
    <row r="842" spans="1:8" x14ac:dyDescent="0.25">
      <c r="A842" s="358"/>
      <c r="B842" s="358"/>
      <c r="C842" s="358"/>
      <c r="D842" s="358"/>
      <c r="E842" s="367"/>
      <c r="F842" s="358"/>
      <c r="G842" s="358"/>
      <c r="H842" s="358"/>
    </row>
    <row r="843" spans="1:8" x14ac:dyDescent="0.25">
      <c r="A843" s="358"/>
      <c r="B843" s="358"/>
      <c r="C843" s="358"/>
      <c r="D843" s="358"/>
      <c r="E843" s="367"/>
      <c r="F843" s="358"/>
      <c r="G843" s="358"/>
      <c r="H843" s="358"/>
    </row>
    <row r="844" spans="1:8" x14ac:dyDescent="0.25">
      <c r="A844" s="358"/>
      <c r="B844" s="358"/>
      <c r="C844" s="358"/>
      <c r="D844" s="358"/>
      <c r="E844" s="367"/>
      <c r="F844" s="358"/>
      <c r="G844" s="358"/>
      <c r="H844" s="358"/>
    </row>
    <row r="845" spans="1:8" x14ac:dyDescent="0.25">
      <c r="A845" s="358"/>
      <c r="B845" s="358"/>
      <c r="C845" s="358"/>
      <c r="D845" s="358"/>
      <c r="E845" s="367"/>
      <c r="F845" s="358"/>
      <c r="G845" s="358"/>
      <c r="H845" s="358"/>
    </row>
    <row r="846" spans="1:8" x14ac:dyDescent="0.25">
      <c r="A846" s="358"/>
      <c r="B846" s="358"/>
      <c r="C846" s="358"/>
      <c r="D846" s="358"/>
      <c r="E846" s="367"/>
      <c r="F846" s="358"/>
      <c r="G846" s="358"/>
      <c r="H846" s="358"/>
    </row>
    <row r="847" spans="1:8" x14ac:dyDescent="0.25">
      <c r="A847" s="358"/>
      <c r="B847" s="358"/>
      <c r="C847" s="358"/>
      <c r="D847" s="358"/>
      <c r="E847" s="367"/>
      <c r="F847" s="358"/>
      <c r="G847" s="358"/>
      <c r="H847" s="358"/>
    </row>
    <row r="848" spans="1:8" x14ac:dyDescent="0.25">
      <c r="A848" s="358"/>
      <c r="B848" s="358"/>
      <c r="C848" s="358"/>
      <c r="D848" s="358"/>
      <c r="E848" s="367"/>
      <c r="F848" s="358"/>
      <c r="G848" s="358"/>
      <c r="H848" s="358"/>
    </row>
    <row r="849" spans="1:8" x14ac:dyDescent="0.25">
      <c r="A849" s="358"/>
      <c r="B849" s="358"/>
      <c r="C849" s="358"/>
      <c r="D849" s="358"/>
      <c r="E849" s="367"/>
      <c r="F849" s="358"/>
      <c r="G849" s="358"/>
      <c r="H849" s="358"/>
    </row>
    <row r="850" spans="1:8" x14ac:dyDescent="0.25">
      <c r="A850" s="358"/>
      <c r="B850" s="358"/>
      <c r="C850" s="358"/>
      <c r="D850" s="358"/>
      <c r="E850" s="367"/>
      <c r="F850" s="358"/>
      <c r="G850" s="358"/>
      <c r="H850" s="358"/>
    </row>
    <row r="851" spans="1:8" x14ac:dyDescent="0.25">
      <c r="A851" s="358"/>
      <c r="B851" s="358"/>
      <c r="C851" s="358"/>
      <c r="D851" s="358"/>
      <c r="E851" s="367"/>
      <c r="F851" s="358"/>
      <c r="G851" s="358"/>
      <c r="H851" s="358"/>
    </row>
    <row r="852" spans="1:8" x14ac:dyDescent="0.25">
      <c r="A852" s="358"/>
      <c r="B852" s="358"/>
      <c r="C852" s="358"/>
      <c r="D852" s="358"/>
      <c r="E852" s="367"/>
      <c r="F852" s="358"/>
      <c r="G852" s="358"/>
      <c r="H852" s="358"/>
    </row>
    <row r="853" spans="1:8" x14ac:dyDescent="0.25">
      <c r="A853" s="358"/>
      <c r="B853" s="358"/>
      <c r="C853" s="358"/>
      <c r="D853" s="358"/>
      <c r="E853" s="367"/>
      <c r="F853" s="358"/>
      <c r="G853" s="358"/>
      <c r="H853" s="358"/>
    </row>
    <row r="854" spans="1:8" x14ac:dyDescent="0.25">
      <c r="A854" s="358"/>
      <c r="B854" s="358"/>
      <c r="C854" s="358"/>
      <c r="D854" s="358"/>
      <c r="E854" s="367"/>
      <c r="F854" s="358"/>
      <c r="G854" s="358"/>
      <c r="H854" s="358"/>
    </row>
    <row r="855" spans="1:8" x14ac:dyDescent="0.25">
      <c r="A855" s="358"/>
      <c r="B855" s="358"/>
      <c r="C855" s="358"/>
      <c r="D855" s="358"/>
      <c r="E855" s="367"/>
      <c r="F855" s="358"/>
      <c r="G855" s="358"/>
      <c r="H855" s="358"/>
    </row>
    <row r="856" spans="1:8" x14ac:dyDescent="0.25">
      <c r="A856" s="358"/>
      <c r="B856" s="358"/>
      <c r="C856" s="358"/>
      <c r="D856" s="358"/>
      <c r="E856" s="367"/>
      <c r="F856" s="358"/>
      <c r="G856" s="358"/>
      <c r="H856" s="358"/>
    </row>
    <row r="857" spans="1:8" x14ac:dyDescent="0.25">
      <c r="A857" s="358"/>
      <c r="B857" s="358"/>
      <c r="C857" s="358"/>
      <c r="D857" s="358"/>
      <c r="E857" s="367"/>
      <c r="F857" s="358"/>
      <c r="G857" s="358"/>
      <c r="H857" s="358"/>
    </row>
    <row r="858" spans="1:8" x14ac:dyDescent="0.25">
      <c r="A858" s="358"/>
      <c r="B858" s="358"/>
      <c r="C858" s="358"/>
      <c r="D858" s="358"/>
      <c r="E858" s="367"/>
      <c r="F858" s="358"/>
      <c r="G858" s="358"/>
      <c r="H858" s="358"/>
    </row>
    <row r="859" spans="1:8" x14ac:dyDescent="0.25">
      <c r="A859" s="358"/>
      <c r="B859" s="358"/>
      <c r="C859" s="358"/>
      <c r="D859" s="358"/>
      <c r="E859" s="367"/>
      <c r="F859" s="358"/>
      <c r="G859" s="358"/>
      <c r="H859" s="358"/>
    </row>
    <row r="860" spans="1:8" x14ac:dyDescent="0.25">
      <c r="A860" s="358"/>
      <c r="B860" s="358"/>
      <c r="C860" s="358"/>
      <c r="D860" s="358"/>
      <c r="E860" s="367"/>
      <c r="F860" s="358"/>
      <c r="G860" s="358"/>
      <c r="H860" s="358"/>
    </row>
    <row r="861" spans="1:8" x14ac:dyDescent="0.25">
      <c r="A861" s="358"/>
      <c r="B861" s="358"/>
      <c r="C861" s="358"/>
      <c r="D861" s="358"/>
      <c r="E861" s="367"/>
      <c r="F861" s="358"/>
      <c r="G861" s="358"/>
      <c r="H861" s="358"/>
    </row>
    <row r="862" spans="1:8" x14ac:dyDescent="0.25">
      <c r="A862" s="358"/>
      <c r="B862" s="358"/>
      <c r="C862" s="358"/>
      <c r="D862" s="358"/>
      <c r="E862" s="367"/>
      <c r="F862" s="358"/>
      <c r="G862" s="358"/>
      <c r="H862" s="358"/>
    </row>
    <row r="863" spans="1:8" x14ac:dyDescent="0.25">
      <c r="A863" s="358"/>
      <c r="B863" s="358"/>
      <c r="C863" s="358"/>
      <c r="D863" s="358"/>
      <c r="E863" s="367"/>
      <c r="F863" s="358"/>
      <c r="G863" s="358"/>
      <c r="H863" s="358"/>
    </row>
    <row r="864" spans="1:8" x14ac:dyDescent="0.25">
      <c r="A864" s="358"/>
      <c r="B864" s="358"/>
      <c r="C864" s="358"/>
      <c r="D864" s="358"/>
      <c r="E864" s="367"/>
      <c r="F864" s="358"/>
      <c r="G864" s="358"/>
      <c r="H864" s="358"/>
    </row>
    <row r="865" spans="1:8" x14ac:dyDescent="0.25">
      <c r="A865" s="358"/>
      <c r="B865" s="358"/>
      <c r="C865" s="358"/>
      <c r="D865" s="358"/>
      <c r="E865" s="367"/>
      <c r="F865" s="358"/>
      <c r="G865" s="358"/>
      <c r="H865" s="358"/>
    </row>
    <row r="866" spans="1:8" x14ac:dyDescent="0.25">
      <c r="A866" s="358"/>
      <c r="B866" s="358"/>
      <c r="C866" s="358"/>
      <c r="D866" s="358"/>
      <c r="E866" s="367"/>
      <c r="F866" s="358"/>
      <c r="G866" s="358"/>
      <c r="H866" s="358"/>
    </row>
    <row r="867" spans="1:8" x14ac:dyDescent="0.25">
      <c r="A867" s="358"/>
      <c r="B867" s="358"/>
      <c r="C867" s="358"/>
      <c r="D867" s="358"/>
      <c r="E867" s="367"/>
      <c r="F867" s="358"/>
      <c r="G867" s="358"/>
      <c r="H867" s="358"/>
    </row>
    <row r="868" spans="1:8" x14ac:dyDescent="0.25">
      <c r="A868" s="358"/>
      <c r="B868" s="358"/>
      <c r="C868" s="358"/>
      <c r="D868" s="358"/>
      <c r="E868" s="367"/>
      <c r="F868" s="358"/>
      <c r="G868" s="358"/>
      <c r="H868" s="358"/>
    </row>
    <row r="869" spans="1:8" x14ac:dyDescent="0.25">
      <c r="A869" s="358"/>
      <c r="B869" s="358"/>
      <c r="C869" s="358"/>
      <c r="D869" s="358"/>
      <c r="E869" s="367"/>
      <c r="F869" s="358"/>
      <c r="G869" s="358"/>
      <c r="H869" s="358"/>
    </row>
    <row r="870" spans="1:8" x14ac:dyDescent="0.25">
      <c r="A870" s="358"/>
      <c r="B870" s="358"/>
      <c r="C870" s="358"/>
      <c r="D870" s="358"/>
      <c r="E870" s="367"/>
      <c r="F870" s="358"/>
      <c r="G870" s="358"/>
      <c r="H870" s="358"/>
    </row>
    <row r="871" spans="1:8" x14ac:dyDescent="0.25">
      <c r="A871" s="358"/>
      <c r="B871" s="358"/>
      <c r="C871" s="358"/>
      <c r="D871" s="358"/>
      <c r="E871" s="367"/>
      <c r="F871" s="358"/>
      <c r="G871" s="358"/>
      <c r="H871" s="358"/>
    </row>
    <row r="872" spans="1:8" x14ac:dyDescent="0.25">
      <c r="A872" s="358"/>
      <c r="B872" s="358"/>
      <c r="C872" s="358"/>
      <c r="D872" s="358"/>
      <c r="E872" s="367"/>
      <c r="F872" s="358"/>
      <c r="G872" s="358"/>
      <c r="H872" s="358"/>
    </row>
    <row r="873" spans="1:8" x14ac:dyDescent="0.25">
      <c r="A873" s="358"/>
      <c r="B873" s="358"/>
      <c r="C873" s="358"/>
      <c r="D873" s="358"/>
      <c r="E873" s="367"/>
      <c r="F873" s="358"/>
      <c r="G873" s="358"/>
      <c r="H873" s="358"/>
    </row>
    <row r="874" spans="1:8" x14ac:dyDescent="0.25">
      <c r="A874" s="358"/>
      <c r="B874" s="358"/>
      <c r="C874" s="358"/>
      <c r="D874" s="358"/>
      <c r="E874" s="367"/>
      <c r="F874" s="358"/>
      <c r="G874" s="358"/>
      <c r="H874" s="358"/>
    </row>
    <row r="875" spans="1:8" x14ac:dyDescent="0.25">
      <c r="A875" s="358"/>
      <c r="B875" s="358"/>
      <c r="C875" s="358"/>
      <c r="D875" s="358"/>
      <c r="E875" s="367"/>
      <c r="F875" s="358"/>
      <c r="G875" s="358"/>
      <c r="H875" s="358"/>
    </row>
    <row r="876" spans="1:8" x14ac:dyDescent="0.25">
      <c r="A876" s="358"/>
      <c r="B876" s="358"/>
      <c r="C876" s="358"/>
      <c r="D876" s="358"/>
      <c r="E876" s="367"/>
      <c r="F876" s="358"/>
      <c r="G876" s="358"/>
      <c r="H876" s="358"/>
    </row>
    <row r="877" spans="1:8" x14ac:dyDescent="0.25">
      <c r="A877" s="358"/>
      <c r="B877" s="358"/>
      <c r="C877" s="358"/>
      <c r="D877" s="358"/>
      <c r="E877" s="367"/>
      <c r="F877" s="358"/>
      <c r="G877" s="358"/>
      <c r="H877" s="358"/>
    </row>
    <row r="878" spans="1:8" x14ac:dyDescent="0.25">
      <c r="A878" s="358"/>
      <c r="B878" s="358"/>
      <c r="C878" s="358"/>
      <c r="D878" s="358"/>
      <c r="E878" s="367"/>
      <c r="F878" s="358"/>
      <c r="G878" s="358"/>
      <c r="H878" s="358"/>
    </row>
    <row r="879" spans="1:8" x14ac:dyDescent="0.25">
      <c r="A879" s="358"/>
      <c r="B879" s="358"/>
      <c r="C879" s="358"/>
      <c r="D879" s="358"/>
      <c r="E879" s="367"/>
      <c r="F879" s="358"/>
      <c r="G879" s="358"/>
      <c r="H879" s="358"/>
    </row>
    <row r="880" spans="1:8" x14ac:dyDescent="0.25">
      <c r="A880" s="358"/>
      <c r="B880" s="358"/>
      <c r="C880" s="358"/>
      <c r="D880" s="358"/>
      <c r="E880" s="367"/>
      <c r="F880" s="358"/>
      <c r="G880" s="358"/>
      <c r="H880" s="358"/>
    </row>
    <row r="881" spans="1:8" x14ac:dyDescent="0.25">
      <c r="A881" s="358"/>
      <c r="B881" s="358"/>
      <c r="C881" s="358"/>
      <c r="D881" s="358"/>
      <c r="E881" s="367"/>
      <c r="F881" s="358"/>
      <c r="G881" s="358"/>
      <c r="H881" s="358"/>
    </row>
    <row r="882" spans="1:8" x14ac:dyDescent="0.25">
      <c r="A882" s="358"/>
      <c r="B882" s="358"/>
      <c r="C882" s="358"/>
      <c r="D882" s="358"/>
      <c r="E882" s="367"/>
      <c r="F882" s="358"/>
      <c r="G882" s="358"/>
      <c r="H882" s="358"/>
    </row>
    <row r="883" spans="1:8" x14ac:dyDescent="0.25">
      <c r="A883" s="358"/>
      <c r="B883" s="358"/>
      <c r="C883" s="358"/>
      <c r="D883" s="358"/>
      <c r="E883" s="367"/>
      <c r="F883" s="358"/>
      <c r="G883" s="358"/>
      <c r="H883" s="358"/>
    </row>
    <row r="884" spans="1:8" x14ac:dyDescent="0.25">
      <c r="A884" s="358"/>
      <c r="B884" s="358"/>
      <c r="C884" s="358"/>
      <c r="D884" s="358"/>
      <c r="E884" s="367"/>
      <c r="F884" s="358"/>
      <c r="G884" s="358"/>
      <c r="H884" s="358"/>
    </row>
    <row r="885" spans="1:8" x14ac:dyDescent="0.25">
      <c r="A885" s="358"/>
      <c r="B885" s="358"/>
      <c r="C885" s="358"/>
      <c r="D885" s="358"/>
      <c r="E885" s="367"/>
      <c r="F885" s="358"/>
      <c r="G885" s="358"/>
      <c r="H885" s="358"/>
    </row>
    <row r="886" spans="1:8" x14ac:dyDescent="0.25">
      <c r="A886" s="358"/>
      <c r="B886" s="358"/>
      <c r="C886" s="358"/>
      <c r="D886" s="358"/>
      <c r="E886" s="367"/>
      <c r="F886" s="358"/>
      <c r="G886" s="358"/>
      <c r="H886" s="358"/>
    </row>
    <row r="887" spans="1:8" x14ac:dyDescent="0.25">
      <c r="A887" s="358"/>
      <c r="B887" s="358"/>
      <c r="C887" s="358"/>
      <c r="D887" s="358"/>
      <c r="E887" s="367"/>
      <c r="F887" s="358"/>
      <c r="G887" s="358"/>
      <c r="H887" s="358"/>
    </row>
    <row r="888" spans="1:8" x14ac:dyDescent="0.25">
      <c r="A888" s="358"/>
      <c r="B888" s="358"/>
      <c r="C888" s="358"/>
      <c r="D888" s="358"/>
      <c r="E888" s="367"/>
      <c r="F888" s="358"/>
      <c r="G888" s="358"/>
      <c r="H888" s="358"/>
    </row>
    <row r="889" spans="1:8" x14ac:dyDescent="0.25">
      <c r="A889" s="358"/>
      <c r="B889" s="358"/>
      <c r="C889" s="358"/>
      <c r="D889" s="358"/>
      <c r="E889" s="367"/>
      <c r="F889" s="358"/>
      <c r="G889" s="358"/>
      <c r="H889" s="358"/>
    </row>
    <row r="890" spans="1:8" x14ac:dyDescent="0.25">
      <c r="A890" s="358"/>
      <c r="B890" s="358"/>
      <c r="C890" s="358"/>
      <c r="D890" s="358"/>
      <c r="E890" s="367"/>
      <c r="F890" s="358"/>
      <c r="G890" s="358"/>
      <c r="H890" s="358"/>
    </row>
    <row r="891" spans="1:8" x14ac:dyDescent="0.25">
      <c r="A891" s="358"/>
      <c r="B891" s="358"/>
      <c r="C891" s="358"/>
      <c r="D891" s="358"/>
      <c r="E891" s="367"/>
      <c r="F891" s="358"/>
      <c r="G891" s="358"/>
      <c r="H891" s="358"/>
    </row>
    <row r="892" spans="1:8" x14ac:dyDescent="0.25">
      <c r="A892" s="358"/>
      <c r="B892" s="358"/>
      <c r="C892" s="358"/>
      <c r="D892" s="358"/>
      <c r="E892" s="367"/>
      <c r="F892" s="358"/>
      <c r="G892" s="358"/>
      <c r="H892" s="358"/>
    </row>
    <row r="893" spans="1:8" x14ac:dyDescent="0.25">
      <c r="A893" s="358"/>
      <c r="B893" s="358"/>
      <c r="C893" s="358"/>
      <c r="D893" s="358"/>
      <c r="E893" s="367"/>
      <c r="F893" s="358"/>
      <c r="G893" s="358"/>
      <c r="H893" s="358"/>
    </row>
    <row r="894" spans="1:8" x14ac:dyDescent="0.25">
      <c r="A894" s="358"/>
      <c r="B894" s="358"/>
      <c r="C894" s="358"/>
      <c r="D894" s="358"/>
      <c r="E894" s="367"/>
      <c r="F894" s="358"/>
      <c r="G894" s="358"/>
      <c r="H894" s="358"/>
    </row>
    <row r="895" spans="1:8" x14ac:dyDescent="0.25">
      <c r="A895" s="358"/>
      <c r="B895" s="358"/>
      <c r="C895" s="358"/>
      <c r="D895" s="358"/>
      <c r="E895" s="367"/>
      <c r="F895" s="358"/>
      <c r="G895" s="358"/>
      <c r="H895" s="358"/>
    </row>
    <row r="896" spans="1:8" x14ac:dyDescent="0.25">
      <c r="A896" s="358"/>
      <c r="B896" s="358"/>
      <c r="C896" s="358"/>
      <c r="D896" s="358"/>
      <c r="E896" s="367"/>
      <c r="F896" s="358"/>
      <c r="G896" s="358"/>
      <c r="H896" s="358"/>
    </row>
    <row r="897" spans="1:8" x14ac:dyDescent="0.25">
      <c r="A897" s="358"/>
      <c r="B897" s="358"/>
      <c r="C897" s="358"/>
      <c r="D897" s="358"/>
      <c r="E897" s="367"/>
      <c r="F897" s="358"/>
      <c r="G897" s="358"/>
      <c r="H897" s="358"/>
    </row>
    <row r="898" spans="1:8" x14ac:dyDescent="0.25">
      <c r="A898" s="358"/>
      <c r="B898" s="358"/>
      <c r="C898" s="358"/>
      <c r="D898" s="358"/>
      <c r="E898" s="367"/>
      <c r="F898" s="358"/>
      <c r="G898" s="358"/>
      <c r="H898" s="358"/>
    </row>
    <row r="899" spans="1:8" x14ac:dyDescent="0.25">
      <c r="A899" s="358"/>
      <c r="B899" s="358"/>
      <c r="C899" s="358"/>
      <c r="D899" s="358"/>
      <c r="E899" s="367"/>
      <c r="F899" s="358"/>
      <c r="G899" s="358"/>
      <c r="H899" s="358"/>
    </row>
    <row r="900" spans="1:8" x14ac:dyDescent="0.25">
      <c r="A900" s="358"/>
      <c r="B900" s="358"/>
      <c r="C900" s="358"/>
      <c r="D900" s="358"/>
      <c r="E900" s="367"/>
      <c r="F900" s="358"/>
      <c r="G900" s="358"/>
      <c r="H900" s="358"/>
    </row>
    <row r="901" spans="1:8" x14ac:dyDescent="0.25">
      <c r="A901" s="358"/>
      <c r="B901" s="358"/>
      <c r="C901" s="358"/>
      <c r="D901" s="358"/>
      <c r="E901" s="367"/>
      <c r="F901" s="358"/>
      <c r="G901" s="358"/>
      <c r="H901" s="358"/>
    </row>
    <row r="902" spans="1:8" x14ac:dyDescent="0.25">
      <c r="A902" s="358"/>
      <c r="B902" s="358"/>
      <c r="C902" s="358"/>
      <c r="D902" s="358"/>
      <c r="E902" s="367"/>
      <c r="F902" s="358"/>
      <c r="G902" s="358"/>
      <c r="H902" s="358"/>
    </row>
    <row r="903" spans="1:8" x14ac:dyDescent="0.25">
      <c r="A903" s="358"/>
      <c r="B903" s="358"/>
      <c r="C903" s="358"/>
      <c r="D903" s="358"/>
      <c r="E903" s="367"/>
      <c r="F903" s="358"/>
      <c r="G903" s="358"/>
      <c r="H903" s="358"/>
    </row>
    <row r="904" spans="1:8" x14ac:dyDescent="0.25">
      <c r="A904" s="358"/>
      <c r="B904" s="358"/>
      <c r="C904" s="358"/>
      <c r="D904" s="358"/>
      <c r="E904" s="367"/>
      <c r="F904" s="358"/>
      <c r="G904" s="358"/>
      <c r="H904" s="358"/>
    </row>
    <row r="905" spans="1:8" x14ac:dyDescent="0.25">
      <c r="A905" s="358"/>
      <c r="B905" s="358"/>
      <c r="C905" s="358"/>
      <c r="D905" s="358"/>
      <c r="E905" s="367"/>
      <c r="F905" s="358"/>
      <c r="G905" s="358"/>
      <c r="H905" s="358"/>
    </row>
    <row r="906" spans="1:8" x14ac:dyDescent="0.25">
      <c r="A906" s="358"/>
      <c r="B906" s="358"/>
      <c r="C906" s="358"/>
      <c r="D906" s="358"/>
      <c r="E906" s="367"/>
      <c r="F906" s="358"/>
      <c r="G906" s="358"/>
      <c r="H906" s="358"/>
    </row>
    <row r="907" spans="1:8" x14ac:dyDescent="0.25">
      <c r="A907" s="358"/>
      <c r="B907" s="358"/>
      <c r="C907" s="358"/>
      <c r="D907" s="358"/>
      <c r="E907" s="367"/>
      <c r="F907" s="358"/>
      <c r="G907" s="358"/>
      <c r="H907" s="358"/>
    </row>
    <row r="908" spans="1:8" x14ac:dyDescent="0.25">
      <c r="A908" s="358"/>
      <c r="B908" s="358"/>
      <c r="C908" s="358"/>
      <c r="D908" s="358"/>
      <c r="E908" s="367"/>
      <c r="F908" s="358"/>
      <c r="G908" s="358"/>
      <c r="H908" s="358"/>
    </row>
    <row r="909" spans="1:8" x14ac:dyDescent="0.25">
      <c r="A909" s="358"/>
      <c r="B909" s="358"/>
      <c r="C909" s="358"/>
      <c r="D909" s="358"/>
      <c r="E909" s="367"/>
      <c r="F909" s="358"/>
      <c r="G909" s="358"/>
      <c r="H909" s="358"/>
    </row>
    <row r="910" spans="1:8" x14ac:dyDescent="0.25">
      <c r="A910" s="358"/>
      <c r="B910" s="358"/>
      <c r="C910" s="358"/>
      <c r="D910" s="358"/>
      <c r="E910" s="367"/>
      <c r="F910" s="358"/>
      <c r="G910" s="358"/>
      <c r="H910" s="358"/>
    </row>
    <row r="911" spans="1:8" x14ac:dyDescent="0.25">
      <c r="A911" s="358"/>
      <c r="B911" s="358"/>
      <c r="C911" s="358"/>
      <c r="D911" s="358"/>
      <c r="E911" s="367"/>
      <c r="F911" s="358"/>
      <c r="G911" s="358"/>
      <c r="H911" s="358"/>
    </row>
    <row r="912" spans="1:8" x14ac:dyDescent="0.25">
      <c r="A912" s="358"/>
      <c r="B912" s="358"/>
      <c r="C912" s="358"/>
      <c r="D912" s="358"/>
      <c r="E912" s="367"/>
      <c r="F912" s="358"/>
      <c r="G912" s="358"/>
      <c r="H912" s="358"/>
    </row>
    <row r="913" spans="1:8" x14ac:dyDescent="0.25">
      <c r="A913" s="358"/>
      <c r="B913" s="358"/>
      <c r="C913" s="358"/>
      <c r="D913" s="358"/>
      <c r="E913" s="367"/>
      <c r="F913" s="358"/>
      <c r="G913" s="358"/>
      <c r="H913" s="358"/>
    </row>
    <row r="914" spans="1:8" x14ac:dyDescent="0.25">
      <c r="A914" s="358"/>
      <c r="B914" s="358"/>
      <c r="C914" s="358"/>
      <c r="D914" s="358"/>
      <c r="E914" s="367"/>
      <c r="F914" s="358"/>
      <c r="G914" s="358"/>
      <c r="H914" s="358"/>
    </row>
    <row r="915" spans="1:8" x14ac:dyDescent="0.25">
      <c r="A915" s="358"/>
      <c r="B915" s="358"/>
      <c r="C915" s="358"/>
      <c r="D915" s="358"/>
      <c r="E915" s="367"/>
      <c r="F915" s="358"/>
      <c r="G915" s="358"/>
      <c r="H915" s="358"/>
    </row>
    <row r="916" spans="1:8" x14ac:dyDescent="0.25">
      <c r="A916" s="358"/>
      <c r="B916" s="358"/>
      <c r="C916" s="358"/>
      <c r="D916" s="358"/>
      <c r="E916" s="367"/>
      <c r="F916" s="358"/>
      <c r="G916" s="358"/>
      <c r="H916" s="358"/>
    </row>
    <row r="917" spans="1:8" x14ac:dyDescent="0.25">
      <c r="A917" s="358"/>
      <c r="B917" s="358"/>
      <c r="C917" s="358"/>
      <c r="D917" s="358"/>
      <c r="E917" s="367"/>
      <c r="F917" s="358"/>
      <c r="G917" s="358"/>
      <c r="H917" s="358"/>
    </row>
    <row r="918" spans="1:8" x14ac:dyDescent="0.25">
      <c r="A918" s="358"/>
      <c r="B918" s="358"/>
      <c r="C918" s="358"/>
      <c r="D918" s="358"/>
      <c r="E918" s="367"/>
      <c r="F918" s="358"/>
      <c r="G918" s="358"/>
      <c r="H918" s="358"/>
    </row>
    <row r="919" spans="1:8" x14ac:dyDescent="0.25">
      <c r="A919" s="358"/>
      <c r="B919" s="358"/>
      <c r="C919" s="358"/>
      <c r="D919" s="358"/>
      <c r="E919" s="367"/>
      <c r="F919" s="358"/>
      <c r="G919" s="358"/>
      <c r="H919" s="358"/>
    </row>
    <row r="920" spans="1:8" x14ac:dyDescent="0.25">
      <c r="A920" s="358"/>
      <c r="B920" s="358"/>
      <c r="C920" s="358"/>
      <c r="D920" s="358"/>
      <c r="E920" s="367"/>
      <c r="F920" s="358"/>
      <c r="G920" s="358"/>
      <c r="H920" s="358"/>
    </row>
    <row r="921" spans="1:8" x14ac:dyDescent="0.25">
      <c r="A921" s="358"/>
      <c r="B921" s="358"/>
      <c r="C921" s="358"/>
      <c r="D921" s="358"/>
      <c r="E921" s="367"/>
      <c r="F921" s="358"/>
      <c r="G921" s="358"/>
      <c r="H921" s="358"/>
    </row>
    <row r="922" spans="1:8" x14ac:dyDescent="0.25">
      <c r="A922" s="358"/>
      <c r="B922" s="358"/>
      <c r="C922" s="358"/>
      <c r="D922" s="358"/>
      <c r="E922" s="367"/>
      <c r="F922" s="358"/>
      <c r="G922" s="358"/>
      <c r="H922" s="358"/>
    </row>
    <row r="923" spans="1:8" x14ac:dyDescent="0.25">
      <c r="A923" s="358"/>
      <c r="B923" s="358"/>
      <c r="C923" s="358"/>
      <c r="D923" s="358"/>
      <c r="E923" s="367"/>
      <c r="F923" s="358"/>
      <c r="G923" s="358"/>
      <c r="H923" s="358"/>
    </row>
    <row r="924" spans="1:8" x14ac:dyDescent="0.25">
      <c r="A924" s="358"/>
      <c r="B924" s="358"/>
      <c r="C924" s="358"/>
      <c r="D924" s="358"/>
      <c r="E924" s="367"/>
      <c r="F924" s="358"/>
      <c r="G924" s="358"/>
      <c r="H924" s="358"/>
    </row>
    <row r="925" spans="1:8" x14ac:dyDescent="0.25">
      <c r="A925" s="358"/>
      <c r="B925" s="358"/>
      <c r="C925" s="358"/>
      <c r="D925" s="358"/>
      <c r="E925" s="367"/>
      <c r="F925" s="358"/>
      <c r="G925" s="358"/>
      <c r="H925" s="358"/>
    </row>
    <row r="926" spans="1:8" x14ac:dyDescent="0.25">
      <c r="A926" s="358"/>
      <c r="B926" s="358"/>
      <c r="C926" s="358"/>
      <c r="D926" s="358"/>
      <c r="E926" s="367"/>
      <c r="F926" s="358"/>
      <c r="G926" s="358"/>
      <c r="H926" s="358"/>
    </row>
    <row r="927" spans="1:8" x14ac:dyDescent="0.25">
      <c r="A927" s="358"/>
      <c r="B927" s="358"/>
      <c r="C927" s="358"/>
      <c r="D927" s="358"/>
      <c r="E927" s="367"/>
      <c r="F927" s="358"/>
      <c r="G927" s="358"/>
      <c r="H927" s="358"/>
    </row>
    <row r="928" spans="1:8" x14ac:dyDescent="0.25">
      <c r="A928" s="358"/>
      <c r="B928" s="358"/>
      <c r="C928" s="358"/>
      <c r="D928" s="358"/>
      <c r="E928" s="367"/>
      <c r="F928" s="358"/>
      <c r="G928" s="358"/>
      <c r="H928" s="358"/>
    </row>
    <row r="929" spans="1:8" x14ac:dyDescent="0.25">
      <c r="A929" s="358"/>
      <c r="B929" s="358"/>
      <c r="C929" s="358"/>
      <c r="D929" s="358"/>
      <c r="E929" s="367"/>
      <c r="F929" s="358"/>
      <c r="G929" s="358"/>
      <c r="H929" s="358"/>
    </row>
    <row r="930" spans="1:8" x14ac:dyDescent="0.25">
      <c r="A930" s="358"/>
      <c r="B930" s="358"/>
      <c r="C930" s="358"/>
      <c r="D930" s="358"/>
      <c r="E930" s="367"/>
      <c r="F930" s="358"/>
      <c r="G930" s="358"/>
      <c r="H930" s="358"/>
    </row>
    <row r="931" spans="1:8" x14ac:dyDescent="0.25">
      <c r="A931" s="358"/>
      <c r="B931" s="358"/>
      <c r="C931" s="358"/>
      <c r="D931" s="358"/>
      <c r="E931" s="367"/>
      <c r="F931" s="358"/>
      <c r="G931" s="358"/>
      <c r="H931" s="358"/>
    </row>
    <row r="932" spans="1:8" x14ac:dyDescent="0.25">
      <c r="A932" s="358"/>
      <c r="B932" s="358"/>
      <c r="C932" s="358"/>
      <c r="D932" s="358"/>
      <c r="E932" s="367"/>
      <c r="F932" s="358"/>
      <c r="G932" s="358"/>
      <c r="H932" s="358"/>
    </row>
    <row r="933" spans="1:8" x14ac:dyDescent="0.25">
      <c r="A933" s="358"/>
      <c r="B933" s="358"/>
      <c r="C933" s="358"/>
      <c r="D933" s="358"/>
      <c r="E933" s="367"/>
      <c r="F933" s="358"/>
      <c r="G933" s="358"/>
      <c r="H933" s="358"/>
    </row>
    <row r="934" spans="1:8" x14ac:dyDescent="0.25">
      <c r="A934" s="358"/>
      <c r="B934" s="358"/>
      <c r="C934" s="358"/>
      <c r="D934" s="358"/>
      <c r="E934" s="367"/>
      <c r="F934" s="358"/>
      <c r="G934" s="358"/>
      <c r="H934" s="358"/>
    </row>
    <row r="935" spans="1:8" x14ac:dyDescent="0.25">
      <c r="A935" s="358"/>
      <c r="B935" s="358"/>
      <c r="C935" s="358"/>
      <c r="D935" s="358"/>
      <c r="E935" s="367"/>
      <c r="F935" s="358"/>
      <c r="G935" s="358"/>
      <c r="H935" s="358"/>
    </row>
    <row r="936" spans="1:8" x14ac:dyDescent="0.25">
      <c r="A936" s="358"/>
      <c r="B936" s="358"/>
      <c r="C936" s="358"/>
      <c r="D936" s="358"/>
      <c r="E936" s="367"/>
      <c r="F936" s="358"/>
      <c r="G936" s="358"/>
      <c r="H936" s="358"/>
    </row>
    <row r="937" spans="1:8" x14ac:dyDescent="0.25">
      <c r="A937" s="358"/>
      <c r="B937" s="358"/>
      <c r="C937" s="358"/>
      <c r="D937" s="358"/>
      <c r="E937" s="367"/>
      <c r="F937" s="358"/>
      <c r="G937" s="358"/>
      <c r="H937" s="358"/>
    </row>
    <row r="938" spans="1:8" x14ac:dyDescent="0.25">
      <c r="A938" s="358"/>
      <c r="B938" s="358"/>
      <c r="C938" s="358"/>
      <c r="D938" s="358"/>
      <c r="E938" s="367"/>
      <c r="F938" s="358"/>
      <c r="G938" s="358"/>
      <c r="H938" s="358"/>
    </row>
    <row r="939" spans="1:8" x14ac:dyDescent="0.25">
      <c r="A939" s="358"/>
      <c r="B939" s="358"/>
      <c r="C939" s="358"/>
      <c r="D939" s="358"/>
      <c r="E939" s="367"/>
      <c r="F939" s="358"/>
      <c r="G939" s="358"/>
      <c r="H939" s="358"/>
    </row>
    <row r="940" spans="1:8" x14ac:dyDescent="0.25">
      <c r="A940" s="358"/>
      <c r="B940" s="358"/>
      <c r="C940" s="358"/>
      <c r="D940" s="358"/>
      <c r="E940" s="367"/>
      <c r="F940" s="358"/>
      <c r="G940" s="358"/>
      <c r="H940" s="358"/>
    </row>
    <row r="941" spans="1:8" x14ac:dyDescent="0.25">
      <c r="A941" s="358"/>
      <c r="B941" s="358"/>
      <c r="C941" s="358"/>
      <c r="D941" s="358"/>
      <c r="E941" s="367"/>
      <c r="F941" s="358"/>
      <c r="G941" s="358"/>
      <c r="H941" s="358"/>
    </row>
    <row r="942" spans="1:8" x14ac:dyDescent="0.25">
      <c r="A942" s="358"/>
      <c r="B942" s="358"/>
      <c r="C942" s="358"/>
      <c r="D942" s="358"/>
      <c r="E942" s="367"/>
      <c r="F942" s="358"/>
      <c r="G942" s="358"/>
      <c r="H942" s="358"/>
    </row>
    <row r="943" spans="1:8" x14ac:dyDescent="0.25">
      <c r="A943" s="358"/>
      <c r="B943" s="358"/>
      <c r="C943" s="358"/>
      <c r="D943" s="358"/>
      <c r="E943" s="367"/>
      <c r="F943" s="358"/>
      <c r="G943" s="358"/>
      <c r="H943" s="358"/>
    </row>
    <row r="944" spans="1:8" x14ac:dyDescent="0.25">
      <c r="A944" s="358"/>
      <c r="B944" s="358"/>
      <c r="C944" s="358"/>
      <c r="D944" s="358"/>
      <c r="E944" s="367"/>
      <c r="F944" s="358"/>
      <c r="G944" s="358"/>
      <c r="H944" s="358"/>
    </row>
    <row r="945" spans="1:8" x14ac:dyDescent="0.25">
      <c r="A945" s="358"/>
      <c r="B945" s="358"/>
      <c r="C945" s="358"/>
      <c r="D945" s="358"/>
      <c r="E945" s="367"/>
      <c r="F945" s="358"/>
      <c r="G945" s="358"/>
      <c r="H945" s="358"/>
    </row>
    <row r="946" spans="1:8" x14ac:dyDescent="0.25">
      <c r="A946" s="358"/>
      <c r="B946" s="358"/>
      <c r="C946" s="358"/>
      <c r="D946" s="358"/>
      <c r="E946" s="367"/>
      <c r="F946" s="358"/>
      <c r="G946" s="358"/>
      <c r="H946" s="358"/>
    </row>
    <row r="947" spans="1:8" x14ac:dyDescent="0.25">
      <c r="A947" s="358"/>
      <c r="B947" s="358"/>
      <c r="C947" s="358"/>
      <c r="D947" s="358"/>
      <c r="E947" s="367"/>
      <c r="F947" s="358"/>
      <c r="G947" s="358"/>
      <c r="H947" s="358"/>
    </row>
    <row r="948" spans="1:8" x14ac:dyDescent="0.25">
      <c r="A948" s="358"/>
      <c r="B948" s="358"/>
      <c r="C948" s="358"/>
      <c r="D948" s="358"/>
      <c r="E948" s="367"/>
      <c r="F948" s="358"/>
      <c r="G948" s="358"/>
      <c r="H948" s="358"/>
    </row>
    <row r="949" spans="1:8" x14ac:dyDescent="0.25">
      <c r="A949" s="358"/>
      <c r="B949" s="358"/>
      <c r="C949" s="358"/>
      <c r="D949" s="358"/>
      <c r="E949" s="367"/>
      <c r="F949" s="358"/>
      <c r="G949" s="358"/>
      <c r="H949" s="358"/>
    </row>
    <row r="950" spans="1:8" x14ac:dyDescent="0.25">
      <c r="A950" s="358"/>
      <c r="B950" s="358"/>
      <c r="C950" s="358"/>
      <c r="D950" s="358"/>
      <c r="E950" s="367"/>
      <c r="F950" s="358"/>
      <c r="G950" s="358"/>
      <c r="H950" s="358"/>
    </row>
    <row r="951" spans="1:8" x14ac:dyDescent="0.25">
      <c r="A951" s="358"/>
      <c r="B951" s="358"/>
      <c r="C951" s="358"/>
      <c r="D951" s="358"/>
      <c r="E951" s="367"/>
      <c r="F951" s="358"/>
      <c r="G951" s="358"/>
      <c r="H951" s="358"/>
    </row>
    <row r="952" spans="1:8" x14ac:dyDescent="0.25">
      <c r="A952" s="358"/>
      <c r="B952" s="358"/>
      <c r="C952" s="358"/>
      <c r="D952" s="358"/>
      <c r="E952" s="367"/>
      <c r="F952" s="358"/>
      <c r="G952" s="358"/>
      <c r="H952" s="358"/>
    </row>
    <row r="953" spans="1:8" x14ac:dyDescent="0.25">
      <c r="A953" s="358"/>
      <c r="B953" s="358"/>
      <c r="C953" s="358"/>
      <c r="D953" s="358"/>
      <c r="E953" s="367"/>
      <c r="F953" s="358"/>
      <c r="G953" s="358"/>
      <c r="H953" s="358"/>
    </row>
    <row r="954" spans="1:8" x14ac:dyDescent="0.25">
      <c r="A954" s="358"/>
      <c r="B954" s="358"/>
      <c r="C954" s="358"/>
      <c r="D954" s="358"/>
      <c r="E954" s="367"/>
      <c r="F954" s="358"/>
      <c r="G954" s="358"/>
      <c r="H954" s="358"/>
    </row>
    <row r="955" spans="1:8" x14ac:dyDescent="0.25">
      <c r="A955" s="358"/>
      <c r="B955" s="358"/>
      <c r="C955" s="358"/>
      <c r="D955" s="358"/>
      <c r="E955" s="367"/>
      <c r="F955" s="358"/>
      <c r="G955" s="358"/>
      <c r="H955" s="358"/>
    </row>
    <row r="956" spans="1:8" x14ac:dyDescent="0.25">
      <c r="A956" s="358"/>
      <c r="B956" s="358"/>
      <c r="C956" s="358"/>
      <c r="D956" s="358"/>
      <c r="E956" s="367"/>
      <c r="F956" s="358"/>
      <c r="G956" s="358"/>
      <c r="H956" s="358"/>
    </row>
    <row r="957" spans="1:8" x14ac:dyDescent="0.25">
      <c r="A957" s="358"/>
      <c r="B957" s="358"/>
      <c r="C957" s="358"/>
      <c r="D957" s="358"/>
      <c r="E957" s="367"/>
      <c r="F957" s="358"/>
      <c r="G957" s="358"/>
      <c r="H957" s="358"/>
    </row>
    <row r="958" spans="1:8" x14ac:dyDescent="0.25">
      <c r="A958" s="358"/>
      <c r="B958" s="358"/>
      <c r="C958" s="358"/>
      <c r="D958" s="358"/>
      <c r="E958" s="367"/>
      <c r="F958" s="358"/>
      <c r="G958" s="358"/>
      <c r="H958" s="358"/>
    </row>
    <row r="959" spans="1:8" x14ac:dyDescent="0.25">
      <c r="A959" s="358"/>
      <c r="B959" s="358"/>
      <c r="C959" s="358"/>
      <c r="D959" s="358"/>
      <c r="E959" s="367"/>
      <c r="F959" s="358"/>
      <c r="G959" s="358"/>
      <c r="H959" s="358"/>
    </row>
    <row r="960" spans="1:8" x14ac:dyDescent="0.25">
      <c r="A960" s="358"/>
      <c r="B960" s="358"/>
      <c r="C960" s="358"/>
      <c r="D960" s="358"/>
      <c r="E960" s="367"/>
      <c r="F960" s="358"/>
      <c r="G960" s="358"/>
      <c r="H960" s="358"/>
    </row>
    <row r="961" spans="1:8" x14ac:dyDescent="0.25">
      <c r="A961" s="358"/>
      <c r="B961" s="358"/>
      <c r="C961" s="358"/>
      <c r="D961" s="358"/>
      <c r="E961" s="367"/>
      <c r="F961" s="358"/>
      <c r="G961" s="358"/>
      <c r="H961" s="358"/>
    </row>
    <row r="962" spans="1:8" x14ac:dyDescent="0.25">
      <c r="A962" s="358"/>
      <c r="B962" s="358"/>
      <c r="C962" s="358"/>
      <c r="D962" s="358"/>
      <c r="E962" s="367"/>
      <c r="F962" s="358"/>
      <c r="G962" s="358"/>
      <c r="H962" s="358"/>
    </row>
    <row r="963" spans="1:8" x14ac:dyDescent="0.25">
      <c r="A963" s="358"/>
      <c r="B963" s="358"/>
      <c r="C963" s="358"/>
      <c r="D963" s="358"/>
      <c r="E963" s="367"/>
      <c r="F963" s="358"/>
      <c r="G963" s="358"/>
      <c r="H963" s="358"/>
    </row>
    <row r="964" spans="1:8" x14ac:dyDescent="0.25">
      <c r="A964" s="358"/>
      <c r="B964" s="358"/>
      <c r="C964" s="358"/>
      <c r="D964" s="358"/>
      <c r="E964" s="367"/>
      <c r="F964" s="358"/>
      <c r="G964" s="358"/>
      <c r="H964" s="358"/>
    </row>
    <row r="965" spans="1:8" x14ac:dyDescent="0.25">
      <c r="A965" s="358"/>
      <c r="B965" s="358"/>
      <c r="C965" s="358"/>
      <c r="D965" s="358"/>
      <c r="E965" s="367"/>
      <c r="F965" s="358"/>
      <c r="G965" s="358"/>
      <c r="H965" s="358"/>
    </row>
    <row r="966" spans="1:8" x14ac:dyDescent="0.25">
      <c r="A966" s="358"/>
      <c r="B966" s="358"/>
      <c r="C966" s="358"/>
      <c r="D966" s="358"/>
      <c r="E966" s="367"/>
      <c r="F966" s="358"/>
      <c r="G966" s="358"/>
      <c r="H966" s="358"/>
    </row>
    <row r="967" spans="1:8" x14ac:dyDescent="0.25">
      <c r="A967" s="358"/>
      <c r="B967" s="358"/>
      <c r="C967" s="358"/>
      <c r="D967" s="358"/>
      <c r="E967" s="367"/>
      <c r="F967" s="358"/>
      <c r="G967" s="358"/>
      <c r="H967" s="358"/>
    </row>
    <row r="968" spans="1:8" x14ac:dyDescent="0.25">
      <c r="A968" s="358"/>
      <c r="B968" s="358"/>
      <c r="C968" s="358"/>
      <c r="D968" s="358"/>
      <c r="E968" s="367"/>
      <c r="F968" s="358"/>
      <c r="G968" s="358"/>
      <c r="H968" s="358"/>
    </row>
    <row r="969" spans="1:8" x14ac:dyDescent="0.25">
      <c r="A969" s="358"/>
      <c r="B969" s="358"/>
      <c r="C969" s="358"/>
      <c r="D969" s="358"/>
      <c r="E969" s="367"/>
      <c r="F969" s="358"/>
      <c r="G969" s="358"/>
      <c r="H969" s="358"/>
    </row>
    <row r="970" spans="1:8" x14ac:dyDescent="0.25">
      <c r="A970" s="358"/>
      <c r="B970" s="358"/>
      <c r="C970" s="358"/>
      <c r="D970" s="358"/>
      <c r="E970" s="367"/>
      <c r="F970" s="358"/>
      <c r="G970" s="358"/>
      <c r="H970" s="358"/>
    </row>
    <row r="971" spans="1:8" x14ac:dyDescent="0.25">
      <c r="A971" s="358"/>
      <c r="B971" s="358"/>
      <c r="C971" s="358"/>
      <c r="D971" s="358"/>
      <c r="E971" s="367"/>
      <c r="F971" s="358"/>
      <c r="G971" s="358"/>
      <c r="H971" s="358"/>
    </row>
    <row r="972" spans="1:8" x14ac:dyDescent="0.25">
      <c r="A972" s="358"/>
      <c r="B972" s="358"/>
      <c r="C972" s="358"/>
      <c r="D972" s="358"/>
      <c r="E972" s="367"/>
      <c r="F972" s="358"/>
      <c r="G972" s="358"/>
      <c r="H972" s="358"/>
    </row>
    <row r="973" spans="1:8" x14ac:dyDescent="0.25">
      <c r="A973" s="358"/>
      <c r="B973" s="358"/>
      <c r="C973" s="358"/>
      <c r="D973" s="358"/>
      <c r="E973" s="367"/>
      <c r="F973" s="358"/>
      <c r="G973" s="358"/>
      <c r="H973" s="358"/>
    </row>
    <row r="974" spans="1:8" x14ac:dyDescent="0.25">
      <c r="A974" s="358"/>
      <c r="B974" s="358"/>
      <c r="C974" s="358"/>
      <c r="D974" s="358"/>
      <c r="E974" s="367"/>
      <c r="F974" s="358"/>
      <c r="G974" s="358"/>
      <c r="H974" s="358"/>
    </row>
    <row r="975" spans="1:8" x14ac:dyDescent="0.25">
      <c r="A975" s="358"/>
      <c r="B975" s="358"/>
      <c r="C975" s="358"/>
      <c r="D975" s="358"/>
      <c r="E975" s="367"/>
      <c r="F975" s="358"/>
      <c r="G975" s="358"/>
      <c r="H975" s="358"/>
    </row>
    <row r="976" spans="1:8" x14ac:dyDescent="0.25">
      <c r="A976" s="358"/>
      <c r="B976" s="358"/>
      <c r="C976" s="358"/>
      <c r="D976" s="358"/>
      <c r="E976" s="367"/>
      <c r="F976" s="358"/>
      <c r="G976" s="358"/>
      <c r="H976" s="358"/>
    </row>
    <row r="977" spans="1:8" x14ac:dyDescent="0.25">
      <c r="A977" s="358"/>
      <c r="B977" s="358"/>
      <c r="C977" s="358"/>
      <c r="D977" s="358"/>
      <c r="E977" s="367"/>
      <c r="F977" s="358"/>
      <c r="G977" s="358"/>
      <c r="H977" s="358"/>
    </row>
    <row r="978" spans="1:8" x14ac:dyDescent="0.25">
      <c r="A978" s="358"/>
      <c r="B978" s="358"/>
      <c r="C978" s="358"/>
      <c r="D978" s="358"/>
      <c r="E978" s="367"/>
      <c r="F978" s="358"/>
      <c r="G978" s="358"/>
      <c r="H978" s="358"/>
    </row>
    <row r="979" spans="1:8" x14ac:dyDescent="0.25">
      <c r="A979" s="358"/>
      <c r="B979" s="358"/>
      <c r="C979" s="358"/>
      <c r="D979" s="358"/>
      <c r="E979" s="367"/>
      <c r="F979" s="358"/>
      <c r="G979" s="358"/>
      <c r="H979" s="358"/>
    </row>
    <row r="980" spans="1:8" x14ac:dyDescent="0.25">
      <c r="A980" s="358"/>
      <c r="B980" s="358"/>
      <c r="C980" s="358"/>
      <c r="D980" s="358"/>
      <c r="E980" s="367"/>
      <c r="F980" s="358"/>
      <c r="G980" s="358"/>
      <c r="H980" s="358"/>
    </row>
    <row r="981" spans="1:8" x14ac:dyDescent="0.25">
      <c r="A981" s="358"/>
      <c r="B981" s="358"/>
      <c r="C981" s="358"/>
      <c r="D981" s="358"/>
      <c r="E981" s="367"/>
      <c r="F981" s="358"/>
      <c r="G981" s="358"/>
      <c r="H981" s="358"/>
    </row>
    <row r="982" spans="1:8" x14ac:dyDescent="0.25">
      <c r="A982" s="358"/>
      <c r="B982" s="358"/>
      <c r="C982" s="358"/>
      <c r="D982" s="358"/>
      <c r="E982" s="367"/>
      <c r="F982" s="358"/>
      <c r="G982" s="358"/>
      <c r="H982" s="358"/>
    </row>
    <row r="983" spans="1:8" x14ac:dyDescent="0.25">
      <c r="A983" s="358"/>
      <c r="B983" s="358"/>
      <c r="C983" s="358"/>
      <c r="D983" s="358"/>
      <c r="E983" s="367"/>
      <c r="F983" s="358"/>
      <c r="G983" s="358"/>
      <c r="H983" s="358"/>
    </row>
    <row r="984" spans="1:8" x14ac:dyDescent="0.25">
      <c r="A984" s="358"/>
      <c r="B984" s="358"/>
      <c r="C984" s="358"/>
      <c r="D984" s="358"/>
      <c r="E984" s="367"/>
      <c r="F984" s="358"/>
      <c r="G984" s="358"/>
      <c r="H984" s="358"/>
    </row>
    <row r="985" spans="1:8" x14ac:dyDescent="0.25">
      <c r="A985" s="358"/>
      <c r="B985" s="358"/>
      <c r="C985" s="358"/>
      <c r="D985" s="358"/>
      <c r="E985" s="367"/>
      <c r="F985" s="358"/>
      <c r="G985" s="358"/>
      <c r="H985" s="358"/>
    </row>
    <row r="986" spans="1:8" x14ac:dyDescent="0.25">
      <c r="A986" s="358"/>
      <c r="B986" s="358"/>
      <c r="C986" s="358"/>
      <c r="D986" s="358"/>
      <c r="E986" s="367"/>
      <c r="F986" s="358"/>
      <c r="G986" s="358"/>
      <c r="H986" s="358"/>
    </row>
    <row r="987" spans="1:8" x14ac:dyDescent="0.25">
      <c r="A987" s="358"/>
      <c r="B987" s="358"/>
      <c r="C987" s="358"/>
      <c r="D987" s="358"/>
      <c r="E987" s="367"/>
      <c r="F987" s="358"/>
      <c r="G987" s="358"/>
      <c r="H987" s="358"/>
    </row>
    <row r="988" spans="1:8" x14ac:dyDescent="0.25">
      <c r="A988" s="358"/>
      <c r="B988" s="358"/>
      <c r="C988" s="358"/>
      <c r="D988" s="358"/>
      <c r="E988" s="367"/>
      <c r="F988" s="358"/>
      <c r="G988" s="358"/>
      <c r="H988" s="358"/>
    </row>
    <row r="989" spans="1:8" x14ac:dyDescent="0.25">
      <c r="A989" s="358"/>
      <c r="B989" s="358"/>
      <c r="C989" s="358"/>
      <c r="D989" s="358"/>
      <c r="E989" s="367"/>
      <c r="F989" s="358"/>
      <c r="G989" s="358"/>
      <c r="H989" s="358"/>
    </row>
    <row r="990" spans="1:8" x14ac:dyDescent="0.25">
      <c r="A990" s="358"/>
      <c r="B990" s="358"/>
      <c r="C990" s="358"/>
      <c r="D990" s="358"/>
      <c r="E990" s="367"/>
      <c r="F990" s="358"/>
      <c r="G990" s="358"/>
      <c r="H990" s="358"/>
    </row>
    <row r="991" spans="1:8" x14ac:dyDescent="0.25">
      <c r="A991" s="358"/>
      <c r="B991" s="358"/>
      <c r="C991" s="358"/>
      <c r="D991" s="358"/>
      <c r="E991" s="367"/>
      <c r="F991" s="358"/>
      <c r="G991" s="358"/>
      <c r="H991" s="358"/>
    </row>
    <row r="992" spans="1:8" x14ac:dyDescent="0.25">
      <c r="A992" s="358"/>
      <c r="B992" s="358"/>
      <c r="C992" s="358"/>
      <c r="D992" s="358"/>
      <c r="E992" s="367"/>
      <c r="F992" s="358"/>
      <c r="G992" s="358"/>
      <c r="H992" s="358"/>
    </row>
    <row r="993" spans="1:8" x14ac:dyDescent="0.25">
      <c r="A993" s="358"/>
      <c r="B993" s="358"/>
      <c r="C993" s="358"/>
      <c r="D993" s="358"/>
      <c r="E993" s="367"/>
      <c r="F993" s="358"/>
      <c r="G993" s="358"/>
      <c r="H993" s="358"/>
    </row>
    <row r="994" spans="1:8" x14ac:dyDescent="0.25">
      <c r="A994" s="358"/>
      <c r="B994" s="358"/>
      <c r="C994" s="358"/>
      <c r="D994" s="358"/>
      <c r="E994" s="367"/>
      <c r="F994" s="358"/>
      <c r="G994" s="358"/>
      <c r="H994" s="358"/>
    </row>
    <row r="995" spans="1:8" x14ac:dyDescent="0.25">
      <c r="A995" s="358"/>
      <c r="B995" s="358"/>
      <c r="C995" s="358"/>
      <c r="D995" s="358"/>
      <c r="E995" s="367"/>
      <c r="F995" s="358"/>
      <c r="G995" s="358"/>
      <c r="H995" s="358"/>
    </row>
    <row r="996" spans="1:8" x14ac:dyDescent="0.25">
      <c r="A996" s="358"/>
      <c r="B996" s="358"/>
      <c r="C996" s="358"/>
      <c r="D996" s="358"/>
      <c r="E996" s="367"/>
      <c r="F996" s="358"/>
      <c r="G996" s="358"/>
      <c r="H996" s="358"/>
    </row>
    <row r="997" spans="1:8" x14ac:dyDescent="0.25">
      <c r="A997" s="358"/>
      <c r="B997" s="358"/>
      <c r="C997" s="358"/>
      <c r="D997" s="358"/>
      <c r="E997" s="367"/>
      <c r="F997" s="358"/>
      <c r="G997" s="358"/>
      <c r="H997" s="358"/>
    </row>
    <row r="998" spans="1:8" x14ac:dyDescent="0.25">
      <c r="A998" s="358"/>
      <c r="B998" s="358"/>
      <c r="C998" s="358"/>
      <c r="D998" s="358"/>
      <c r="E998" s="367"/>
      <c r="F998" s="358"/>
      <c r="G998" s="358"/>
      <c r="H998" s="358"/>
    </row>
    <row r="999" spans="1:8" x14ac:dyDescent="0.25">
      <c r="A999" s="358"/>
      <c r="B999" s="358"/>
      <c r="C999" s="358"/>
      <c r="D999" s="358"/>
      <c r="E999" s="367"/>
      <c r="F999" s="358"/>
      <c r="G999" s="358"/>
      <c r="H999" s="358"/>
    </row>
    <row r="1000" spans="1:8" x14ac:dyDescent="0.25">
      <c r="A1000" s="358"/>
      <c r="B1000" s="358"/>
      <c r="C1000" s="358"/>
      <c r="D1000" s="358"/>
      <c r="E1000" s="367"/>
      <c r="F1000" s="358"/>
      <c r="G1000" s="358"/>
      <c r="H1000" s="358"/>
    </row>
    <row r="1001" spans="1:8" x14ac:dyDescent="0.25">
      <c r="A1001" s="358"/>
      <c r="B1001" s="358"/>
      <c r="C1001" s="358"/>
      <c r="D1001" s="358"/>
      <c r="E1001" s="367"/>
      <c r="F1001" s="358"/>
      <c r="G1001" s="358"/>
      <c r="H1001" s="358"/>
    </row>
    <row r="1002" spans="1:8" x14ac:dyDescent="0.25">
      <c r="A1002" s="358"/>
      <c r="B1002" s="358"/>
      <c r="C1002" s="358"/>
      <c r="D1002" s="358"/>
      <c r="E1002" s="367"/>
      <c r="F1002" s="358"/>
      <c r="G1002" s="358"/>
      <c r="H1002" s="358"/>
    </row>
    <row r="1003" spans="1:8" x14ac:dyDescent="0.25">
      <c r="A1003" s="358"/>
      <c r="B1003" s="358"/>
      <c r="C1003" s="358"/>
      <c r="D1003" s="358"/>
      <c r="E1003" s="367"/>
      <c r="F1003" s="358"/>
      <c r="G1003" s="358"/>
      <c r="H1003" s="358"/>
    </row>
    <row r="1004" spans="1:8" x14ac:dyDescent="0.25">
      <c r="A1004" s="358"/>
      <c r="B1004" s="358"/>
      <c r="C1004" s="358"/>
      <c r="D1004" s="358"/>
      <c r="E1004" s="367"/>
      <c r="F1004" s="358"/>
      <c r="G1004" s="358"/>
      <c r="H1004" s="358"/>
    </row>
    <row r="1005" spans="1:8" x14ac:dyDescent="0.25">
      <c r="A1005" s="358"/>
      <c r="B1005" s="358"/>
      <c r="C1005" s="358"/>
      <c r="D1005" s="358"/>
      <c r="E1005" s="367"/>
      <c r="F1005" s="358"/>
      <c r="G1005" s="358"/>
      <c r="H1005" s="358"/>
    </row>
    <row r="1006" spans="1:8" x14ac:dyDescent="0.25">
      <c r="A1006" s="358"/>
      <c r="B1006" s="358"/>
      <c r="C1006" s="358"/>
      <c r="D1006" s="358"/>
      <c r="E1006" s="367"/>
      <c r="F1006" s="358"/>
      <c r="G1006" s="358"/>
      <c r="H1006" s="358"/>
    </row>
    <row r="1007" spans="1:8" x14ac:dyDescent="0.25">
      <c r="A1007" s="358"/>
      <c r="B1007" s="358"/>
      <c r="C1007" s="358"/>
      <c r="D1007" s="358"/>
      <c r="E1007" s="367"/>
      <c r="F1007" s="358"/>
      <c r="G1007" s="358"/>
      <c r="H1007" s="358"/>
    </row>
    <row r="1008" spans="1:8" x14ac:dyDescent="0.25">
      <c r="A1008" s="358"/>
      <c r="B1008" s="358"/>
      <c r="C1008" s="358"/>
      <c r="D1008" s="358"/>
      <c r="E1008" s="367"/>
      <c r="F1008" s="358"/>
      <c r="G1008" s="358"/>
      <c r="H1008" s="358"/>
    </row>
    <row r="1009" spans="1:8" x14ac:dyDescent="0.25">
      <c r="A1009" s="358"/>
      <c r="B1009" s="358"/>
      <c r="C1009" s="358"/>
      <c r="D1009" s="358"/>
      <c r="E1009" s="367"/>
      <c r="F1009" s="358"/>
      <c r="G1009" s="358"/>
      <c r="H1009" s="358"/>
    </row>
    <row r="1010" spans="1:8" x14ac:dyDescent="0.25">
      <c r="A1010" s="358"/>
      <c r="B1010" s="358"/>
      <c r="C1010" s="358"/>
      <c r="D1010" s="358"/>
      <c r="E1010" s="367"/>
      <c r="F1010" s="358"/>
      <c r="G1010" s="358"/>
      <c r="H1010" s="358"/>
    </row>
    <row r="1011" spans="1:8" x14ac:dyDescent="0.25">
      <c r="A1011" s="358"/>
      <c r="B1011" s="358"/>
      <c r="C1011" s="358"/>
      <c r="D1011" s="358"/>
      <c r="E1011" s="367"/>
      <c r="F1011" s="358"/>
      <c r="G1011" s="358"/>
      <c r="H1011" s="358"/>
    </row>
    <row r="1012" spans="1:8" x14ac:dyDescent="0.25">
      <c r="A1012" s="358"/>
      <c r="B1012" s="358"/>
      <c r="C1012" s="358"/>
      <c r="D1012" s="358"/>
      <c r="E1012" s="367"/>
      <c r="F1012" s="358"/>
      <c r="G1012" s="358"/>
      <c r="H1012" s="358"/>
    </row>
    <row r="1013" spans="1:8" x14ac:dyDescent="0.25">
      <c r="A1013" s="358"/>
      <c r="B1013" s="358"/>
      <c r="C1013" s="358"/>
      <c r="D1013" s="358"/>
      <c r="E1013" s="367"/>
      <c r="F1013" s="358"/>
      <c r="G1013" s="358"/>
      <c r="H1013" s="358"/>
    </row>
    <row r="1014" spans="1:8" x14ac:dyDescent="0.25">
      <c r="A1014" s="358"/>
      <c r="B1014" s="358"/>
      <c r="C1014" s="358"/>
      <c r="D1014" s="358"/>
      <c r="E1014" s="367"/>
      <c r="F1014" s="358"/>
      <c r="G1014" s="358"/>
      <c r="H1014" s="358"/>
    </row>
    <row r="1015" spans="1:8" x14ac:dyDescent="0.25">
      <c r="A1015" s="358"/>
      <c r="B1015" s="358"/>
      <c r="C1015" s="358"/>
      <c r="D1015" s="358"/>
      <c r="E1015" s="367"/>
      <c r="F1015" s="358"/>
      <c r="G1015" s="358"/>
      <c r="H1015" s="358"/>
    </row>
    <row r="1016" spans="1:8" x14ac:dyDescent="0.25">
      <c r="A1016" s="358"/>
      <c r="B1016" s="358"/>
      <c r="C1016" s="358"/>
      <c r="D1016" s="358"/>
      <c r="E1016" s="367"/>
      <c r="F1016" s="358"/>
      <c r="G1016" s="358"/>
      <c r="H1016" s="358"/>
    </row>
    <row r="1017" spans="1:8" x14ac:dyDescent="0.25">
      <c r="A1017" s="358"/>
      <c r="B1017" s="358"/>
      <c r="C1017" s="358"/>
      <c r="D1017" s="358"/>
      <c r="E1017" s="367"/>
      <c r="F1017" s="358"/>
      <c r="G1017" s="358"/>
      <c r="H1017" s="358"/>
    </row>
    <row r="1018" spans="1:8" x14ac:dyDescent="0.25">
      <c r="A1018" s="358"/>
      <c r="B1018" s="358"/>
      <c r="C1018" s="358"/>
      <c r="D1018" s="358"/>
      <c r="E1018" s="367"/>
      <c r="F1018" s="358"/>
      <c r="G1018" s="358"/>
      <c r="H1018" s="358"/>
    </row>
    <row r="1019" spans="1:8" x14ac:dyDescent="0.25">
      <c r="A1019" s="358"/>
      <c r="B1019" s="358"/>
      <c r="C1019" s="358"/>
      <c r="D1019" s="358"/>
      <c r="E1019" s="367"/>
      <c r="F1019" s="358"/>
      <c r="G1019" s="358"/>
      <c r="H1019" s="358"/>
    </row>
    <row r="1020" spans="1:8" x14ac:dyDescent="0.25">
      <c r="A1020" s="358"/>
      <c r="B1020" s="358"/>
      <c r="C1020" s="358"/>
      <c r="D1020" s="358"/>
      <c r="E1020" s="367"/>
      <c r="F1020" s="358"/>
      <c r="G1020" s="358"/>
      <c r="H1020" s="358"/>
    </row>
    <row r="1021" spans="1:8" x14ac:dyDescent="0.25">
      <c r="A1021" s="358"/>
      <c r="B1021" s="358"/>
      <c r="C1021" s="358"/>
      <c r="D1021" s="358"/>
      <c r="E1021" s="367"/>
      <c r="F1021" s="358"/>
      <c r="G1021" s="358"/>
      <c r="H1021" s="358"/>
    </row>
    <row r="1022" spans="1:8" x14ac:dyDescent="0.25">
      <c r="A1022" s="358"/>
      <c r="B1022" s="358"/>
      <c r="C1022" s="358"/>
      <c r="D1022" s="358"/>
      <c r="E1022" s="367"/>
      <c r="F1022" s="358"/>
      <c r="G1022" s="358"/>
      <c r="H1022" s="358"/>
    </row>
    <row r="1023" spans="1:8" x14ac:dyDescent="0.25">
      <c r="A1023" s="358"/>
      <c r="B1023" s="358"/>
      <c r="C1023" s="358"/>
      <c r="D1023" s="358"/>
      <c r="E1023" s="367"/>
      <c r="F1023" s="358"/>
      <c r="G1023" s="358"/>
      <c r="H1023" s="358"/>
    </row>
    <row r="1024" spans="1:8" x14ac:dyDescent="0.25">
      <c r="A1024" s="358"/>
      <c r="B1024" s="358"/>
      <c r="C1024" s="358"/>
      <c r="D1024" s="358"/>
      <c r="E1024" s="367"/>
      <c r="F1024" s="358"/>
      <c r="G1024" s="358"/>
      <c r="H1024" s="358"/>
    </row>
    <row r="1025" spans="1:8" x14ac:dyDescent="0.25">
      <c r="A1025" s="358"/>
      <c r="B1025" s="358"/>
      <c r="C1025" s="358"/>
      <c r="D1025" s="358"/>
      <c r="E1025" s="367"/>
      <c r="F1025" s="358"/>
      <c r="G1025" s="358"/>
      <c r="H1025" s="358"/>
    </row>
    <row r="1026" spans="1:8" x14ac:dyDescent="0.25">
      <c r="A1026" s="358"/>
      <c r="B1026" s="358"/>
      <c r="C1026" s="358"/>
      <c r="D1026" s="358"/>
      <c r="E1026" s="367"/>
      <c r="F1026" s="358"/>
      <c r="G1026" s="358"/>
      <c r="H1026" s="358"/>
    </row>
    <row r="1027" spans="1:8" x14ac:dyDescent="0.25">
      <c r="A1027" s="358"/>
      <c r="B1027" s="358"/>
      <c r="C1027" s="358"/>
      <c r="D1027" s="358"/>
      <c r="E1027" s="367"/>
      <c r="F1027" s="358"/>
      <c r="G1027" s="358"/>
      <c r="H1027" s="358"/>
    </row>
    <row r="1028" spans="1:8" x14ac:dyDescent="0.25">
      <c r="A1028" s="358"/>
      <c r="B1028" s="358"/>
      <c r="C1028" s="358"/>
      <c r="D1028" s="358"/>
      <c r="E1028" s="367"/>
      <c r="F1028" s="358"/>
      <c r="G1028" s="358"/>
      <c r="H1028" s="358"/>
    </row>
    <row r="1029" spans="1:8" x14ac:dyDescent="0.25">
      <c r="A1029" s="358"/>
      <c r="B1029" s="358"/>
      <c r="C1029" s="358"/>
      <c r="D1029" s="358"/>
      <c r="E1029" s="367"/>
      <c r="F1029" s="358"/>
      <c r="G1029" s="358"/>
      <c r="H1029" s="358"/>
    </row>
    <row r="1030" spans="1:8" x14ac:dyDescent="0.25">
      <c r="A1030" s="358"/>
      <c r="B1030" s="358"/>
      <c r="C1030" s="358"/>
      <c r="D1030" s="358"/>
      <c r="E1030" s="367"/>
      <c r="F1030" s="358"/>
      <c r="G1030" s="358"/>
      <c r="H1030" s="358"/>
    </row>
    <row r="1031" spans="1:8" x14ac:dyDescent="0.25">
      <c r="A1031" s="358"/>
      <c r="B1031" s="358"/>
      <c r="C1031" s="358"/>
      <c r="D1031" s="358"/>
      <c r="E1031" s="367"/>
      <c r="F1031" s="358"/>
      <c r="G1031" s="358"/>
      <c r="H1031" s="358"/>
    </row>
    <row r="1032" spans="1:8" x14ac:dyDescent="0.25">
      <c r="A1032" s="358"/>
      <c r="B1032" s="358"/>
      <c r="C1032" s="358"/>
      <c r="D1032" s="358"/>
      <c r="E1032" s="367"/>
      <c r="F1032" s="358"/>
      <c r="G1032" s="358"/>
      <c r="H1032" s="358"/>
    </row>
    <row r="1033" spans="1:8" x14ac:dyDescent="0.25">
      <c r="A1033" s="358"/>
      <c r="B1033" s="358"/>
      <c r="C1033" s="358"/>
      <c r="D1033" s="358"/>
      <c r="E1033" s="367"/>
      <c r="F1033" s="358"/>
      <c r="G1033" s="358"/>
      <c r="H1033" s="358"/>
    </row>
    <row r="1034" spans="1:8" x14ac:dyDescent="0.25">
      <c r="A1034" s="358"/>
      <c r="B1034" s="358"/>
      <c r="C1034" s="358"/>
      <c r="D1034" s="358"/>
      <c r="E1034" s="367"/>
      <c r="F1034" s="358"/>
      <c r="G1034" s="358"/>
      <c r="H1034" s="358"/>
    </row>
    <row r="1035" spans="1:8" x14ac:dyDescent="0.25">
      <c r="A1035" s="358"/>
      <c r="B1035" s="358"/>
      <c r="C1035" s="358"/>
      <c r="D1035" s="358"/>
      <c r="E1035" s="367"/>
      <c r="F1035" s="358"/>
      <c r="G1035" s="358"/>
      <c r="H1035" s="358"/>
    </row>
    <row r="1036" spans="1:8" x14ac:dyDescent="0.25">
      <c r="A1036" s="358"/>
      <c r="B1036" s="358"/>
      <c r="C1036" s="358"/>
      <c r="D1036" s="358"/>
      <c r="E1036" s="367"/>
      <c r="F1036" s="358"/>
      <c r="G1036" s="358"/>
      <c r="H1036" s="358"/>
    </row>
    <row r="1037" spans="1:8" x14ac:dyDescent="0.25">
      <c r="A1037" s="358"/>
      <c r="B1037" s="358"/>
      <c r="C1037" s="358"/>
      <c r="D1037" s="358"/>
      <c r="E1037" s="367"/>
      <c r="F1037" s="358"/>
      <c r="G1037" s="358"/>
      <c r="H1037" s="358"/>
    </row>
    <row r="1038" spans="1:8" x14ac:dyDescent="0.25">
      <c r="A1038" s="358"/>
      <c r="B1038" s="358"/>
      <c r="C1038" s="358"/>
      <c r="D1038" s="358"/>
      <c r="E1038" s="367"/>
      <c r="F1038" s="358"/>
      <c r="G1038" s="358"/>
      <c r="H1038" s="358"/>
    </row>
    <row r="1039" spans="1:8" x14ac:dyDescent="0.25">
      <c r="A1039" s="358"/>
      <c r="B1039" s="358"/>
      <c r="C1039" s="358"/>
      <c r="D1039" s="358"/>
      <c r="E1039" s="367"/>
      <c r="F1039" s="358"/>
      <c r="G1039" s="358"/>
      <c r="H1039" s="358"/>
    </row>
    <row r="1040" spans="1:8" x14ac:dyDescent="0.25">
      <c r="A1040" s="358"/>
      <c r="B1040" s="358"/>
      <c r="C1040" s="358"/>
      <c r="D1040" s="358"/>
      <c r="E1040" s="367"/>
      <c r="F1040" s="358"/>
      <c r="G1040" s="358"/>
      <c r="H1040" s="358"/>
    </row>
    <row r="1041" spans="1:8" x14ac:dyDescent="0.25">
      <c r="A1041" s="358"/>
      <c r="B1041" s="358"/>
      <c r="C1041" s="358"/>
      <c r="D1041" s="358"/>
      <c r="E1041" s="367"/>
      <c r="F1041" s="358"/>
      <c r="G1041" s="358"/>
      <c r="H1041" s="358"/>
    </row>
    <row r="1042" spans="1:8" x14ac:dyDescent="0.25">
      <c r="A1042" s="358"/>
      <c r="B1042" s="358"/>
      <c r="C1042" s="358"/>
      <c r="D1042" s="358"/>
      <c r="E1042" s="367"/>
      <c r="F1042" s="358"/>
      <c r="G1042" s="358"/>
      <c r="H1042" s="358"/>
    </row>
    <row r="1043" spans="1:8" x14ac:dyDescent="0.25">
      <c r="A1043" s="358"/>
      <c r="B1043" s="358"/>
      <c r="C1043" s="358"/>
      <c r="D1043" s="358"/>
      <c r="E1043" s="367"/>
      <c r="F1043" s="358"/>
      <c r="G1043" s="358"/>
      <c r="H1043" s="358"/>
    </row>
    <row r="1044" spans="1:8" x14ac:dyDescent="0.25">
      <c r="A1044" s="358"/>
      <c r="B1044" s="358"/>
      <c r="C1044" s="358"/>
      <c r="D1044" s="358"/>
      <c r="E1044" s="367"/>
      <c r="F1044" s="358"/>
      <c r="G1044" s="358"/>
      <c r="H1044" s="358"/>
    </row>
    <row r="1045" spans="1:8" x14ac:dyDescent="0.25">
      <c r="A1045" s="358"/>
      <c r="B1045" s="358"/>
      <c r="C1045" s="358"/>
      <c r="D1045" s="358"/>
      <c r="E1045" s="367"/>
      <c r="F1045" s="358"/>
      <c r="G1045" s="358"/>
      <c r="H1045" s="358"/>
    </row>
    <row r="1046" spans="1:8" x14ac:dyDescent="0.25">
      <c r="A1046" s="358"/>
      <c r="B1046" s="358"/>
      <c r="C1046" s="358"/>
      <c r="D1046" s="358"/>
      <c r="E1046" s="367"/>
      <c r="F1046" s="358"/>
      <c r="G1046" s="358"/>
      <c r="H1046" s="358"/>
    </row>
    <row r="1047" spans="1:8" x14ac:dyDescent="0.25">
      <c r="A1047" s="358"/>
      <c r="B1047" s="358"/>
      <c r="C1047" s="358"/>
      <c r="D1047" s="358"/>
      <c r="E1047" s="367"/>
      <c r="F1047" s="358"/>
      <c r="G1047" s="358"/>
      <c r="H1047" s="358"/>
    </row>
    <row r="1048" spans="1:8" x14ac:dyDescent="0.25">
      <c r="A1048" s="358"/>
      <c r="B1048" s="358"/>
      <c r="C1048" s="358"/>
      <c r="D1048" s="358"/>
      <c r="E1048" s="367"/>
      <c r="F1048" s="358"/>
      <c r="G1048" s="358"/>
      <c r="H1048" s="358"/>
    </row>
    <row r="1049" spans="1:8" x14ac:dyDescent="0.25">
      <c r="A1049" s="358"/>
      <c r="B1049" s="358"/>
      <c r="C1049" s="358"/>
      <c r="D1049" s="358"/>
      <c r="E1049" s="367"/>
      <c r="F1049" s="358"/>
      <c r="G1049" s="358"/>
      <c r="H1049" s="358"/>
    </row>
    <row r="1050" spans="1:8" x14ac:dyDescent="0.25">
      <c r="A1050" s="358"/>
      <c r="B1050" s="358"/>
      <c r="C1050" s="358"/>
      <c r="D1050" s="358"/>
      <c r="E1050" s="367"/>
      <c r="F1050" s="358"/>
      <c r="G1050" s="358"/>
      <c r="H1050" s="358"/>
    </row>
    <row r="1051" spans="1:8" x14ac:dyDescent="0.25">
      <c r="A1051" s="358"/>
      <c r="B1051" s="358"/>
      <c r="C1051" s="358"/>
      <c r="D1051" s="358"/>
      <c r="E1051" s="367"/>
      <c r="F1051" s="358"/>
      <c r="G1051" s="358"/>
      <c r="H1051" s="358"/>
    </row>
    <row r="1052" spans="1:8" x14ac:dyDescent="0.25">
      <c r="A1052" s="358"/>
      <c r="B1052" s="358"/>
      <c r="C1052" s="358"/>
      <c r="D1052" s="358"/>
      <c r="E1052" s="367"/>
      <c r="F1052" s="358"/>
      <c r="G1052" s="358"/>
      <c r="H1052" s="358"/>
    </row>
    <row r="1053" spans="1:8" x14ac:dyDescent="0.25">
      <c r="A1053" s="358"/>
      <c r="B1053" s="358"/>
      <c r="C1053" s="358"/>
      <c r="D1053" s="358"/>
      <c r="E1053" s="367"/>
      <c r="F1053" s="358"/>
      <c r="G1053" s="358"/>
      <c r="H1053" s="358"/>
    </row>
    <row r="1054" spans="1:8" x14ac:dyDescent="0.25">
      <c r="A1054" s="358"/>
      <c r="B1054" s="358"/>
      <c r="C1054" s="358"/>
      <c r="D1054" s="358"/>
      <c r="E1054" s="367"/>
      <c r="F1054" s="358"/>
      <c r="G1054" s="358"/>
      <c r="H1054" s="358"/>
    </row>
    <row r="1055" spans="1:8" x14ac:dyDescent="0.25">
      <c r="A1055" s="358"/>
      <c r="B1055" s="358"/>
      <c r="C1055" s="358"/>
      <c r="D1055" s="358"/>
      <c r="E1055" s="367"/>
      <c r="F1055" s="358"/>
      <c r="G1055" s="358"/>
      <c r="H1055" s="358"/>
    </row>
    <row r="1056" spans="1:8" x14ac:dyDescent="0.25">
      <c r="A1056" s="358"/>
      <c r="B1056" s="358"/>
      <c r="C1056" s="358"/>
      <c r="D1056" s="358"/>
      <c r="E1056" s="367"/>
      <c r="F1056" s="358"/>
      <c r="G1056" s="358"/>
      <c r="H1056" s="358"/>
    </row>
    <row r="1057" spans="1:8" x14ac:dyDescent="0.25">
      <c r="A1057" s="358"/>
      <c r="B1057" s="358"/>
      <c r="C1057" s="358"/>
      <c r="D1057" s="358"/>
      <c r="E1057" s="367"/>
      <c r="F1057" s="358"/>
      <c r="G1057" s="358"/>
      <c r="H1057" s="358"/>
    </row>
    <row r="1058" spans="1:8" x14ac:dyDescent="0.25">
      <c r="A1058" s="358"/>
      <c r="B1058" s="358"/>
      <c r="C1058" s="358"/>
      <c r="D1058" s="358"/>
      <c r="E1058" s="367"/>
      <c r="F1058" s="358"/>
      <c r="G1058" s="358"/>
      <c r="H1058" s="358"/>
    </row>
    <row r="1059" spans="1:8" x14ac:dyDescent="0.25">
      <c r="A1059" s="358"/>
      <c r="B1059" s="358"/>
      <c r="C1059" s="358"/>
      <c r="D1059" s="358"/>
      <c r="E1059" s="367"/>
      <c r="F1059" s="358"/>
      <c r="G1059" s="358"/>
      <c r="H1059" s="358"/>
    </row>
    <row r="1060" spans="1:8" x14ac:dyDescent="0.25">
      <c r="A1060" s="358"/>
      <c r="B1060" s="358"/>
      <c r="C1060" s="358"/>
      <c r="D1060" s="358"/>
      <c r="E1060" s="367"/>
      <c r="F1060" s="358"/>
      <c r="G1060" s="358"/>
      <c r="H1060" s="358"/>
    </row>
    <row r="1061" spans="1:8" x14ac:dyDescent="0.25">
      <c r="A1061" s="358"/>
      <c r="B1061" s="358"/>
      <c r="C1061" s="358"/>
      <c r="D1061" s="358"/>
      <c r="E1061" s="367"/>
      <c r="F1061" s="358"/>
      <c r="G1061" s="358"/>
      <c r="H1061" s="358"/>
    </row>
    <row r="1062" spans="1:8" x14ac:dyDescent="0.25">
      <c r="A1062" s="358"/>
      <c r="B1062" s="358"/>
      <c r="C1062" s="358"/>
      <c r="D1062" s="358"/>
      <c r="E1062" s="367"/>
      <c r="F1062" s="358"/>
      <c r="G1062" s="358"/>
      <c r="H1062" s="358"/>
    </row>
    <row r="1063" spans="1:8" x14ac:dyDescent="0.25">
      <c r="A1063" s="358"/>
      <c r="B1063" s="358"/>
      <c r="C1063" s="358"/>
      <c r="D1063" s="358"/>
      <c r="E1063" s="367"/>
      <c r="F1063" s="358"/>
      <c r="G1063" s="358"/>
      <c r="H1063" s="358"/>
    </row>
    <row r="1064" spans="1:8" x14ac:dyDescent="0.25">
      <c r="A1064" s="358"/>
      <c r="B1064" s="358"/>
      <c r="C1064" s="358"/>
      <c r="D1064" s="358"/>
      <c r="E1064" s="367"/>
      <c r="F1064" s="358"/>
      <c r="G1064" s="358"/>
      <c r="H1064" s="358"/>
    </row>
    <row r="1065" spans="1:8" x14ac:dyDescent="0.25">
      <c r="A1065" s="358"/>
      <c r="B1065" s="358"/>
      <c r="C1065" s="358"/>
      <c r="D1065" s="358"/>
      <c r="E1065" s="367"/>
      <c r="F1065" s="358"/>
      <c r="G1065" s="358"/>
      <c r="H1065" s="358"/>
    </row>
    <row r="1066" spans="1:8" x14ac:dyDescent="0.25">
      <c r="A1066" s="358"/>
      <c r="B1066" s="358"/>
      <c r="C1066" s="358"/>
      <c r="D1066" s="358"/>
      <c r="E1066" s="367"/>
      <c r="F1066" s="358"/>
      <c r="G1066" s="358"/>
      <c r="H1066" s="358"/>
    </row>
    <row r="1067" spans="1:8" x14ac:dyDescent="0.25">
      <c r="A1067" s="358"/>
      <c r="B1067" s="358"/>
      <c r="C1067" s="358"/>
      <c r="D1067" s="358"/>
      <c r="E1067" s="367"/>
      <c r="F1067" s="358"/>
      <c r="G1067" s="358"/>
      <c r="H1067" s="358"/>
    </row>
    <row r="1068" spans="1:8" x14ac:dyDescent="0.25">
      <c r="A1068" s="358"/>
      <c r="B1068" s="358"/>
      <c r="C1068" s="358"/>
      <c r="D1068" s="358"/>
      <c r="E1068" s="367"/>
      <c r="F1068" s="358"/>
      <c r="G1068" s="358"/>
      <c r="H1068" s="358"/>
    </row>
    <row r="1069" spans="1:8" x14ac:dyDescent="0.25">
      <c r="A1069" s="358"/>
      <c r="B1069" s="358"/>
      <c r="C1069" s="358"/>
      <c r="D1069" s="358"/>
      <c r="E1069" s="367"/>
      <c r="F1069" s="358"/>
      <c r="G1069" s="358"/>
      <c r="H1069" s="358"/>
    </row>
    <row r="1070" spans="1:8" x14ac:dyDescent="0.25">
      <c r="A1070" s="358"/>
      <c r="B1070" s="358"/>
      <c r="C1070" s="358"/>
      <c r="D1070" s="358"/>
      <c r="E1070" s="367"/>
      <c r="F1070" s="358"/>
      <c r="G1070" s="358"/>
      <c r="H1070" s="358"/>
    </row>
    <row r="1071" spans="1:8" x14ac:dyDescent="0.25">
      <c r="A1071" s="358"/>
      <c r="B1071" s="358"/>
      <c r="C1071" s="358"/>
      <c r="D1071" s="358"/>
      <c r="E1071" s="367"/>
      <c r="F1071" s="358"/>
      <c r="G1071" s="358"/>
      <c r="H1071" s="358"/>
    </row>
    <row r="1072" spans="1:8" x14ac:dyDescent="0.25">
      <c r="A1072" s="358"/>
      <c r="B1072" s="358"/>
      <c r="C1072" s="358"/>
      <c r="D1072" s="358"/>
      <c r="E1072" s="367"/>
      <c r="F1072" s="358"/>
      <c r="G1072" s="358"/>
      <c r="H1072" s="358"/>
    </row>
    <row r="1073" spans="1:8" x14ac:dyDescent="0.25">
      <c r="A1073" s="358"/>
      <c r="B1073" s="358"/>
      <c r="C1073" s="358"/>
      <c r="D1073" s="358"/>
      <c r="E1073" s="367"/>
      <c r="F1073" s="358"/>
      <c r="G1073" s="358"/>
      <c r="H1073" s="358"/>
    </row>
    <row r="1074" spans="1:8" x14ac:dyDescent="0.25">
      <c r="A1074" s="358"/>
      <c r="B1074" s="358"/>
      <c r="C1074" s="358"/>
      <c r="D1074" s="358"/>
      <c r="E1074" s="367"/>
      <c r="F1074" s="358"/>
      <c r="G1074" s="358"/>
      <c r="H1074" s="358"/>
    </row>
    <row r="1075" spans="1:8" x14ac:dyDescent="0.25">
      <c r="A1075" s="358"/>
      <c r="B1075" s="358"/>
      <c r="C1075" s="358"/>
      <c r="D1075" s="358"/>
      <c r="E1075" s="367"/>
      <c r="F1075" s="358"/>
      <c r="G1075" s="358"/>
      <c r="H1075" s="358"/>
    </row>
    <row r="1076" spans="1:8" x14ac:dyDescent="0.25">
      <c r="A1076" s="358"/>
      <c r="B1076" s="358"/>
      <c r="C1076" s="358"/>
      <c r="D1076" s="358"/>
      <c r="E1076" s="367"/>
      <c r="F1076" s="358"/>
      <c r="G1076" s="358"/>
      <c r="H1076" s="358"/>
    </row>
    <row r="1077" spans="1:8" x14ac:dyDescent="0.25">
      <c r="A1077" s="358"/>
      <c r="B1077" s="358"/>
      <c r="C1077" s="358"/>
      <c r="D1077" s="358"/>
      <c r="E1077" s="367"/>
      <c r="F1077" s="358"/>
      <c r="G1077" s="358"/>
      <c r="H1077" s="358"/>
    </row>
    <row r="1078" spans="1:8" x14ac:dyDescent="0.25">
      <c r="A1078" s="358"/>
      <c r="B1078" s="358"/>
      <c r="C1078" s="358"/>
      <c r="D1078" s="358"/>
      <c r="E1078" s="367"/>
      <c r="F1078" s="358"/>
      <c r="G1078" s="358"/>
      <c r="H1078" s="358"/>
    </row>
    <row r="1079" spans="1:8" x14ac:dyDescent="0.25">
      <c r="A1079" s="358"/>
      <c r="B1079" s="358"/>
      <c r="C1079" s="358"/>
      <c r="D1079" s="358"/>
      <c r="E1079" s="367"/>
      <c r="F1079" s="358"/>
      <c r="G1079" s="358"/>
      <c r="H1079" s="358"/>
    </row>
    <row r="1080" spans="1:8" x14ac:dyDescent="0.25">
      <c r="A1080" s="358"/>
      <c r="B1080" s="358"/>
      <c r="C1080" s="358"/>
      <c r="D1080" s="358"/>
      <c r="E1080" s="367"/>
      <c r="F1080" s="358"/>
      <c r="G1080" s="358"/>
      <c r="H1080" s="358"/>
    </row>
    <row r="1081" spans="1:8" x14ac:dyDescent="0.25">
      <c r="A1081" s="358"/>
      <c r="B1081" s="358"/>
      <c r="C1081" s="358"/>
      <c r="D1081" s="358"/>
      <c r="E1081" s="367"/>
      <c r="F1081" s="358"/>
      <c r="G1081" s="358"/>
      <c r="H1081" s="358"/>
    </row>
    <row r="1082" spans="1:8" x14ac:dyDescent="0.25">
      <c r="A1082" s="358"/>
      <c r="B1082" s="358"/>
      <c r="C1082" s="358"/>
      <c r="D1082" s="358"/>
      <c r="E1082" s="367"/>
      <c r="F1082" s="358"/>
      <c r="G1082" s="358"/>
      <c r="H1082" s="358"/>
    </row>
    <row r="1083" spans="1:8" x14ac:dyDescent="0.25">
      <c r="A1083" s="358"/>
      <c r="B1083" s="358"/>
      <c r="C1083" s="358"/>
      <c r="D1083" s="358"/>
      <c r="E1083" s="367"/>
      <c r="F1083" s="358"/>
      <c r="G1083" s="358"/>
      <c r="H1083" s="358"/>
    </row>
    <row r="1084" spans="1:8" x14ac:dyDescent="0.25">
      <c r="A1084" s="358"/>
      <c r="B1084" s="358"/>
      <c r="C1084" s="358"/>
      <c r="D1084" s="358"/>
      <c r="E1084" s="367"/>
      <c r="F1084" s="358"/>
      <c r="G1084" s="358"/>
      <c r="H1084" s="358"/>
    </row>
    <row r="1085" spans="1:8" x14ac:dyDescent="0.25">
      <c r="A1085" s="358"/>
      <c r="B1085" s="358"/>
      <c r="C1085" s="358"/>
      <c r="D1085" s="358"/>
      <c r="E1085" s="367"/>
      <c r="F1085" s="358"/>
      <c r="G1085" s="358"/>
      <c r="H1085" s="358"/>
    </row>
    <row r="1086" spans="1:8" x14ac:dyDescent="0.25">
      <c r="A1086" s="358"/>
      <c r="B1086" s="358"/>
      <c r="C1086" s="358"/>
      <c r="D1086" s="358"/>
      <c r="E1086" s="367"/>
      <c r="F1086" s="358"/>
      <c r="G1086" s="358"/>
      <c r="H1086" s="358"/>
    </row>
    <row r="1087" spans="1:8" x14ac:dyDescent="0.25">
      <c r="A1087" s="358"/>
      <c r="B1087" s="358"/>
      <c r="C1087" s="358"/>
      <c r="D1087" s="358"/>
      <c r="E1087" s="367"/>
      <c r="F1087" s="358"/>
      <c r="G1087" s="358"/>
      <c r="H1087" s="358"/>
    </row>
    <row r="1088" spans="1:8" x14ac:dyDescent="0.25">
      <c r="A1088" s="358"/>
      <c r="B1088" s="358"/>
      <c r="C1088" s="358"/>
      <c r="D1088" s="358"/>
      <c r="E1088" s="367"/>
      <c r="F1088" s="358"/>
      <c r="G1088" s="358"/>
      <c r="H1088" s="358"/>
    </row>
    <row r="1089" spans="1:8" x14ac:dyDescent="0.25">
      <c r="A1089" s="358"/>
      <c r="B1089" s="358"/>
      <c r="C1089" s="358"/>
      <c r="D1089" s="358"/>
      <c r="E1089" s="367"/>
      <c r="F1089" s="358"/>
      <c r="G1089" s="358"/>
      <c r="H1089" s="358"/>
    </row>
    <row r="1090" spans="1:8" x14ac:dyDescent="0.25">
      <c r="A1090" s="358"/>
      <c r="B1090" s="358"/>
      <c r="C1090" s="358"/>
      <c r="D1090" s="358"/>
      <c r="E1090" s="367"/>
      <c r="F1090" s="358"/>
      <c r="G1090" s="358"/>
      <c r="H1090" s="358"/>
    </row>
    <row r="1091" spans="1:8" x14ac:dyDescent="0.25">
      <c r="A1091" s="358"/>
      <c r="B1091" s="358"/>
      <c r="C1091" s="358"/>
      <c r="D1091" s="358"/>
      <c r="E1091" s="367"/>
      <c r="F1091" s="358"/>
      <c r="G1091" s="358"/>
      <c r="H1091" s="358"/>
    </row>
    <row r="1092" spans="1:8" x14ac:dyDescent="0.25">
      <c r="A1092" s="358"/>
      <c r="B1092" s="358"/>
      <c r="C1092" s="358"/>
      <c r="D1092" s="358"/>
      <c r="E1092" s="367"/>
      <c r="F1092" s="358"/>
      <c r="G1092" s="358"/>
      <c r="H1092" s="358"/>
    </row>
    <row r="1093" spans="1:8" x14ac:dyDescent="0.25">
      <c r="A1093" s="358"/>
      <c r="B1093" s="358"/>
      <c r="C1093" s="358"/>
      <c r="D1093" s="358"/>
      <c r="E1093" s="367"/>
      <c r="F1093" s="358"/>
      <c r="G1093" s="358"/>
      <c r="H1093" s="358"/>
    </row>
    <row r="1094" spans="1:8" x14ac:dyDescent="0.25">
      <c r="A1094" s="358"/>
      <c r="B1094" s="358"/>
      <c r="C1094" s="358"/>
      <c r="D1094" s="358"/>
      <c r="E1094" s="367"/>
      <c r="F1094" s="358"/>
      <c r="G1094" s="358"/>
      <c r="H1094" s="358"/>
    </row>
    <row r="1095" spans="1:8" x14ac:dyDescent="0.25">
      <c r="A1095" s="358"/>
      <c r="B1095" s="358"/>
      <c r="C1095" s="358"/>
      <c r="D1095" s="358"/>
      <c r="E1095" s="367"/>
      <c r="F1095" s="358"/>
      <c r="G1095" s="358"/>
      <c r="H1095" s="358"/>
    </row>
    <row r="1096" spans="1:8" x14ac:dyDescent="0.25">
      <c r="A1096" s="358"/>
      <c r="B1096" s="358"/>
      <c r="C1096" s="358"/>
      <c r="D1096" s="358"/>
      <c r="E1096" s="367"/>
      <c r="F1096" s="358"/>
      <c r="G1096" s="358"/>
      <c r="H1096" s="358"/>
    </row>
    <row r="1097" spans="1:8" x14ac:dyDescent="0.25">
      <c r="A1097" s="358"/>
      <c r="B1097" s="358"/>
      <c r="C1097" s="358"/>
      <c r="D1097" s="358"/>
      <c r="E1097" s="367"/>
      <c r="F1097" s="358"/>
      <c r="G1097" s="358"/>
      <c r="H1097" s="358"/>
    </row>
    <row r="1098" spans="1:8" x14ac:dyDescent="0.25">
      <c r="A1098" s="358"/>
      <c r="B1098" s="358"/>
      <c r="C1098" s="358"/>
      <c r="D1098" s="358"/>
      <c r="E1098" s="367"/>
      <c r="F1098" s="358"/>
      <c r="G1098" s="358"/>
      <c r="H1098" s="358"/>
    </row>
    <row r="1099" spans="1:8" x14ac:dyDescent="0.25">
      <c r="A1099" s="358"/>
      <c r="B1099" s="358"/>
      <c r="C1099" s="358"/>
      <c r="D1099" s="358"/>
      <c r="E1099" s="367"/>
      <c r="F1099" s="358"/>
      <c r="G1099" s="358"/>
      <c r="H1099" s="358"/>
    </row>
    <row r="1100" spans="1:8" x14ac:dyDescent="0.25">
      <c r="A1100" s="358"/>
      <c r="B1100" s="358"/>
      <c r="C1100" s="358"/>
      <c r="D1100" s="358"/>
      <c r="E1100" s="367"/>
      <c r="F1100" s="358"/>
      <c r="G1100" s="358"/>
      <c r="H1100" s="358"/>
    </row>
    <row r="1101" spans="1:8" x14ac:dyDescent="0.25">
      <c r="A1101" s="358"/>
      <c r="B1101" s="358"/>
      <c r="C1101" s="358"/>
      <c r="D1101" s="358"/>
      <c r="E1101" s="367"/>
      <c r="F1101" s="358"/>
      <c r="G1101" s="358"/>
      <c r="H1101" s="358"/>
    </row>
    <row r="1102" spans="1:8" x14ac:dyDescent="0.25">
      <c r="A1102" s="358"/>
      <c r="B1102" s="358"/>
      <c r="C1102" s="358"/>
      <c r="D1102" s="358"/>
      <c r="E1102" s="367"/>
      <c r="F1102" s="358"/>
      <c r="G1102" s="358"/>
      <c r="H1102" s="358"/>
    </row>
    <row r="1103" spans="1:8" x14ac:dyDescent="0.25">
      <c r="A1103" s="358"/>
      <c r="B1103" s="358"/>
      <c r="C1103" s="358"/>
      <c r="D1103" s="358"/>
      <c r="E1103" s="367"/>
      <c r="F1103" s="358"/>
      <c r="G1103" s="358"/>
      <c r="H1103" s="358"/>
    </row>
    <row r="1104" spans="1:8" x14ac:dyDescent="0.25">
      <c r="A1104" s="358"/>
      <c r="B1104" s="358"/>
      <c r="C1104" s="358"/>
      <c r="D1104" s="358"/>
      <c r="E1104" s="367"/>
      <c r="F1104" s="358"/>
      <c r="G1104" s="358"/>
      <c r="H1104" s="358"/>
    </row>
    <row r="1105" spans="1:8" x14ac:dyDescent="0.25">
      <c r="A1105" s="358"/>
      <c r="B1105" s="358"/>
      <c r="C1105" s="358"/>
      <c r="D1105" s="358"/>
      <c r="E1105" s="367"/>
      <c r="F1105" s="358"/>
      <c r="G1105" s="358"/>
      <c r="H1105" s="358"/>
    </row>
    <row r="1106" spans="1:8" x14ac:dyDescent="0.25">
      <c r="A1106" s="358"/>
      <c r="B1106" s="358"/>
      <c r="C1106" s="358"/>
      <c r="D1106" s="358"/>
      <c r="E1106" s="367"/>
      <c r="F1106" s="358"/>
      <c r="G1106" s="358"/>
      <c r="H1106" s="358"/>
    </row>
    <row r="1107" spans="1:8" x14ac:dyDescent="0.25">
      <c r="A1107" s="358"/>
      <c r="B1107" s="358"/>
      <c r="C1107" s="358"/>
      <c r="D1107" s="358"/>
      <c r="E1107" s="367"/>
      <c r="F1107" s="358"/>
      <c r="G1107" s="358"/>
      <c r="H1107" s="358"/>
    </row>
    <row r="1108" spans="1:8" x14ac:dyDescent="0.25">
      <c r="A1108" s="358"/>
      <c r="B1108" s="358"/>
      <c r="C1108" s="358"/>
      <c r="D1108" s="358"/>
      <c r="E1108" s="367"/>
      <c r="F1108" s="358"/>
      <c r="G1108" s="358"/>
      <c r="H1108" s="358"/>
    </row>
    <row r="1109" spans="1:8" x14ac:dyDescent="0.25">
      <c r="A1109" s="358"/>
      <c r="B1109" s="358"/>
      <c r="C1109" s="358"/>
      <c r="D1109" s="358"/>
      <c r="E1109" s="367"/>
      <c r="F1109" s="358"/>
      <c r="G1109" s="358"/>
      <c r="H1109" s="358"/>
    </row>
    <row r="1110" spans="1:8" x14ac:dyDescent="0.25">
      <c r="A1110" s="358"/>
      <c r="B1110" s="358"/>
      <c r="C1110" s="358"/>
      <c r="D1110" s="358"/>
      <c r="E1110" s="367"/>
      <c r="F1110" s="358"/>
      <c r="G1110" s="358"/>
      <c r="H1110" s="358"/>
    </row>
    <row r="1111" spans="1:8" x14ac:dyDescent="0.25">
      <c r="A1111" s="358"/>
      <c r="B1111" s="358"/>
      <c r="C1111" s="358"/>
      <c r="D1111" s="358"/>
      <c r="E1111" s="367"/>
      <c r="F1111" s="358"/>
      <c r="G1111" s="358"/>
      <c r="H1111" s="358"/>
    </row>
    <row r="1112" spans="1:8" x14ac:dyDescent="0.25">
      <c r="A1112" s="358"/>
      <c r="B1112" s="358"/>
      <c r="C1112" s="358"/>
      <c r="D1112" s="358"/>
      <c r="E1112" s="367"/>
      <c r="F1112" s="358"/>
      <c r="G1112" s="358"/>
      <c r="H1112" s="358"/>
    </row>
    <row r="1113" spans="1:8" x14ac:dyDescent="0.25">
      <c r="A1113" s="358"/>
      <c r="B1113" s="358"/>
      <c r="C1113" s="358"/>
      <c r="D1113" s="358"/>
      <c r="E1113" s="367"/>
      <c r="F1113" s="358"/>
      <c r="G1113" s="358"/>
      <c r="H1113" s="358"/>
    </row>
    <row r="1114" spans="1:8" x14ac:dyDescent="0.25">
      <c r="A1114" s="358"/>
      <c r="B1114" s="358"/>
      <c r="C1114" s="358"/>
      <c r="D1114" s="358"/>
      <c r="E1114" s="367"/>
      <c r="F1114" s="358"/>
      <c r="G1114" s="358"/>
      <c r="H1114" s="358"/>
    </row>
    <row r="1115" spans="1:8" x14ac:dyDescent="0.25">
      <c r="A1115" s="358"/>
      <c r="B1115" s="358"/>
      <c r="C1115" s="358"/>
      <c r="D1115" s="358"/>
      <c r="E1115" s="367"/>
      <c r="F1115" s="358"/>
      <c r="G1115" s="358"/>
      <c r="H1115" s="358"/>
    </row>
    <row r="1116" spans="1:8" x14ac:dyDescent="0.25">
      <c r="A1116" s="358"/>
      <c r="B1116" s="358"/>
      <c r="C1116" s="358"/>
      <c r="D1116" s="358"/>
      <c r="E1116" s="367"/>
      <c r="F1116" s="358"/>
      <c r="G1116" s="358"/>
      <c r="H1116" s="358"/>
    </row>
    <row r="1117" spans="1:8" x14ac:dyDescent="0.25">
      <c r="A1117" s="358"/>
      <c r="B1117" s="358"/>
      <c r="C1117" s="358"/>
      <c r="D1117" s="358"/>
      <c r="E1117" s="367"/>
      <c r="F1117" s="358"/>
      <c r="G1117" s="358"/>
      <c r="H1117" s="358"/>
    </row>
    <row r="1118" spans="1:8" x14ac:dyDescent="0.25">
      <c r="A1118" s="358"/>
      <c r="B1118" s="358"/>
      <c r="C1118" s="358"/>
      <c r="D1118" s="358"/>
      <c r="E1118" s="367"/>
      <c r="F1118" s="358"/>
      <c r="G1118" s="358"/>
      <c r="H1118" s="358"/>
    </row>
    <row r="1119" spans="1:8" x14ac:dyDescent="0.25">
      <c r="A1119" s="358"/>
      <c r="B1119" s="358"/>
      <c r="C1119" s="358"/>
      <c r="D1119" s="358"/>
      <c r="E1119" s="367"/>
      <c r="F1119" s="358"/>
      <c r="G1119" s="358"/>
      <c r="H1119" s="358"/>
    </row>
    <row r="1120" spans="1:8" x14ac:dyDescent="0.25">
      <c r="A1120" s="358"/>
      <c r="B1120" s="358"/>
      <c r="C1120" s="358"/>
      <c r="D1120" s="358"/>
      <c r="E1120" s="367"/>
      <c r="F1120" s="358"/>
      <c r="G1120" s="358"/>
      <c r="H1120" s="358"/>
    </row>
    <row r="1121" spans="1:8" x14ac:dyDescent="0.25">
      <c r="A1121" s="358"/>
      <c r="B1121" s="358"/>
      <c r="C1121" s="358"/>
      <c r="D1121" s="358"/>
      <c r="E1121" s="367"/>
      <c r="F1121" s="358"/>
      <c r="G1121" s="358"/>
      <c r="H1121" s="358"/>
    </row>
    <row r="1122" spans="1:8" x14ac:dyDescent="0.25">
      <c r="A1122" s="358"/>
      <c r="B1122" s="358"/>
      <c r="C1122" s="358"/>
      <c r="D1122" s="358"/>
      <c r="E1122" s="367"/>
      <c r="F1122" s="358"/>
      <c r="G1122" s="358"/>
      <c r="H1122" s="358"/>
    </row>
    <row r="1123" spans="1:8" x14ac:dyDescent="0.25">
      <c r="A1123" s="358"/>
      <c r="B1123" s="358"/>
      <c r="C1123" s="358"/>
      <c r="D1123" s="358"/>
      <c r="E1123" s="367"/>
      <c r="F1123" s="358"/>
      <c r="G1123" s="358"/>
      <c r="H1123" s="358"/>
    </row>
    <row r="1124" spans="1:8" x14ac:dyDescent="0.25">
      <c r="A1124" s="358"/>
      <c r="B1124" s="358"/>
      <c r="C1124" s="358"/>
      <c r="D1124" s="358"/>
      <c r="E1124" s="367"/>
      <c r="F1124" s="358"/>
      <c r="G1124" s="358"/>
      <c r="H1124" s="358"/>
    </row>
    <row r="1125" spans="1:8" x14ac:dyDescent="0.25">
      <c r="A1125" s="358"/>
      <c r="B1125" s="358"/>
      <c r="C1125" s="358"/>
      <c r="D1125" s="358"/>
      <c r="E1125" s="367"/>
      <c r="F1125" s="358"/>
      <c r="G1125" s="358"/>
      <c r="H1125" s="358"/>
    </row>
    <row r="1126" spans="1:8" x14ac:dyDescent="0.25">
      <c r="A1126" s="358"/>
      <c r="B1126" s="358"/>
      <c r="C1126" s="358"/>
      <c r="D1126" s="358"/>
      <c r="E1126" s="367"/>
      <c r="F1126" s="358"/>
      <c r="G1126" s="358"/>
      <c r="H1126" s="358"/>
    </row>
    <row r="1127" spans="1:8" x14ac:dyDescent="0.25">
      <c r="A1127" s="358"/>
      <c r="B1127" s="358"/>
      <c r="C1127" s="358"/>
      <c r="D1127" s="358"/>
      <c r="E1127" s="367"/>
      <c r="F1127" s="358"/>
      <c r="G1127" s="358"/>
      <c r="H1127" s="358"/>
    </row>
    <row r="1128" spans="1:8" x14ac:dyDescent="0.25">
      <c r="A1128" s="358"/>
      <c r="B1128" s="358"/>
      <c r="C1128" s="358"/>
      <c r="D1128" s="358"/>
      <c r="E1128" s="367"/>
      <c r="F1128" s="358"/>
      <c r="G1128" s="358"/>
      <c r="H1128" s="358"/>
    </row>
    <row r="1129" spans="1:8" x14ac:dyDescent="0.25">
      <c r="A1129" s="358"/>
      <c r="B1129" s="358"/>
      <c r="C1129" s="358"/>
      <c r="D1129" s="358"/>
      <c r="E1129" s="367"/>
      <c r="F1129" s="358"/>
      <c r="G1129" s="358"/>
      <c r="H1129" s="358"/>
    </row>
    <row r="1130" spans="1:8" x14ac:dyDescent="0.25">
      <c r="A1130" s="358"/>
      <c r="B1130" s="358"/>
      <c r="C1130" s="358"/>
      <c r="D1130" s="358"/>
      <c r="E1130" s="367"/>
      <c r="F1130" s="358"/>
      <c r="G1130" s="358"/>
      <c r="H1130" s="358"/>
    </row>
    <row r="1131" spans="1:8" x14ac:dyDescent="0.25">
      <c r="A1131" s="358"/>
      <c r="B1131" s="358"/>
      <c r="C1131" s="358"/>
      <c r="D1131" s="358"/>
      <c r="E1131" s="367"/>
      <c r="F1131" s="358"/>
      <c r="G1131" s="358"/>
      <c r="H1131" s="358"/>
    </row>
    <row r="1132" spans="1:8" x14ac:dyDescent="0.25">
      <c r="A1132" s="358"/>
      <c r="B1132" s="358"/>
      <c r="C1132" s="358"/>
      <c r="D1132" s="358"/>
      <c r="E1132" s="367"/>
      <c r="F1132" s="358"/>
      <c r="G1132" s="358"/>
      <c r="H1132" s="358"/>
    </row>
    <row r="1133" spans="1:8" x14ac:dyDescent="0.25">
      <c r="A1133" s="358"/>
      <c r="B1133" s="358"/>
      <c r="C1133" s="358"/>
      <c r="D1133" s="358"/>
      <c r="E1133" s="367"/>
      <c r="F1133" s="358"/>
      <c r="G1133" s="358"/>
      <c r="H1133" s="358"/>
    </row>
    <row r="1134" spans="1:8" x14ac:dyDescent="0.25">
      <c r="A1134" s="358"/>
      <c r="B1134" s="358"/>
      <c r="C1134" s="358"/>
      <c r="D1134" s="358"/>
      <c r="E1134" s="367"/>
      <c r="F1134" s="358"/>
      <c r="G1134" s="358"/>
      <c r="H1134" s="358"/>
    </row>
    <row r="1135" spans="1:8" x14ac:dyDescent="0.25">
      <c r="A1135" s="358"/>
      <c r="B1135" s="358"/>
      <c r="C1135" s="358"/>
      <c r="D1135" s="358"/>
      <c r="E1135" s="367"/>
      <c r="F1135" s="358"/>
      <c r="G1135" s="358"/>
      <c r="H1135" s="358"/>
    </row>
    <row r="1136" spans="1:8" x14ac:dyDescent="0.25">
      <c r="A1136" s="358"/>
      <c r="B1136" s="358"/>
      <c r="C1136" s="358"/>
      <c r="D1136" s="358"/>
      <c r="E1136" s="367"/>
      <c r="F1136" s="358"/>
      <c r="G1136" s="358"/>
      <c r="H1136" s="358"/>
    </row>
    <row r="1137" spans="1:8" x14ac:dyDescent="0.25">
      <c r="A1137" s="358"/>
      <c r="B1137" s="358"/>
      <c r="C1137" s="358"/>
      <c r="D1137" s="358"/>
      <c r="E1137" s="367"/>
      <c r="F1137" s="358"/>
      <c r="G1137" s="358"/>
      <c r="H1137" s="358"/>
    </row>
    <row r="1138" spans="1:8" x14ac:dyDescent="0.25">
      <c r="A1138" s="358"/>
      <c r="B1138" s="358"/>
      <c r="C1138" s="358"/>
      <c r="D1138" s="358"/>
      <c r="E1138" s="367"/>
      <c r="F1138" s="358"/>
      <c r="G1138" s="358"/>
      <c r="H1138" s="358"/>
    </row>
    <row r="1139" spans="1:8" x14ac:dyDescent="0.25">
      <c r="A1139" s="358"/>
      <c r="B1139" s="358"/>
      <c r="C1139" s="358"/>
      <c r="D1139" s="358"/>
      <c r="E1139" s="367"/>
      <c r="F1139" s="358"/>
      <c r="G1139" s="358"/>
      <c r="H1139" s="358"/>
    </row>
    <row r="1140" spans="1:8" x14ac:dyDescent="0.25">
      <c r="A1140" s="358"/>
      <c r="B1140" s="358"/>
      <c r="C1140" s="358"/>
      <c r="D1140" s="358"/>
      <c r="E1140" s="367"/>
      <c r="F1140" s="358"/>
      <c r="G1140" s="358"/>
      <c r="H1140" s="358"/>
    </row>
    <row r="1141" spans="1:8" x14ac:dyDescent="0.25">
      <c r="A1141" s="358"/>
      <c r="B1141" s="358"/>
      <c r="C1141" s="358"/>
      <c r="D1141" s="358"/>
      <c r="E1141" s="367"/>
      <c r="F1141" s="358"/>
      <c r="G1141" s="358"/>
      <c r="H1141" s="358"/>
    </row>
    <row r="1142" spans="1:8" x14ac:dyDescent="0.25">
      <c r="A1142" s="358"/>
      <c r="B1142" s="358"/>
      <c r="C1142" s="358"/>
      <c r="D1142" s="358"/>
      <c r="E1142" s="367"/>
      <c r="F1142" s="358"/>
      <c r="G1142" s="358"/>
      <c r="H1142" s="358"/>
    </row>
    <row r="1143" spans="1:8" x14ac:dyDescent="0.25">
      <c r="A1143" s="358"/>
      <c r="B1143" s="358"/>
      <c r="C1143" s="358"/>
      <c r="D1143" s="358"/>
      <c r="E1143" s="367"/>
      <c r="F1143" s="358"/>
      <c r="G1143" s="358"/>
      <c r="H1143" s="358"/>
    </row>
    <row r="1144" spans="1:8" x14ac:dyDescent="0.25">
      <c r="A1144" s="358"/>
      <c r="B1144" s="358"/>
      <c r="C1144" s="358"/>
      <c r="D1144" s="358"/>
      <c r="E1144" s="367"/>
      <c r="F1144" s="358"/>
      <c r="G1144" s="358"/>
      <c r="H1144" s="358"/>
    </row>
    <row r="1145" spans="1:8" x14ac:dyDescent="0.25">
      <c r="A1145" s="358"/>
      <c r="B1145" s="358"/>
      <c r="C1145" s="358"/>
      <c r="D1145" s="358"/>
      <c r="E1145" s="367"/>
      <c r="F1145" s="358"/>
      <c r="G1145" s="358"/>
      <c r="H1145" s="358"/>
    </row>
    <row r="1146" spans="1:8" x14ac:dyDescent="0.25">
      <c r="A1146" s="358"/>
      <c r="B1146" s="358"/>
      <c r="C1146" s="358"/>
      <c r="D1146" s="358"/>
      <c r="E1146" s="367"/>
      <c r="F1146" s="358"/>
      <c r="G1146" s="358"/>
      <c r="H1146" s="358"/>
    </row>
    <row r="1147" spans="1:8" x14ac:dyDescent="0.25">
      <c r="A1147" s="358"/>
      <c r="B1147" s="358"/>
      <c r="C1147" s="358"/>
      <c r="D1147" s="358"/>
      <c r="E1147" s="367"/>
      <c r="F1147" s="358"/>
      <c r="G1147" s="358"/>
      <c r="H1147" s="358"/>
    </row>
    <row r="1148" spans="1:8" x14ac:dyDescent="0.25">
      <c r="A1148" s="358"/>
      <c r="B1148" s="358"/>
      <c r="C1148" s="358"/>
      <c r="D1148" s="358"/>
      <c r="E1148" s="367"/>
      <c r="F1148" s="358"/>
      <c r="G1148" s="358"/>
      <c r="H1148" s="358"/>
    </row>
    <row r="1149" spans="1:8" x14ac:dyDescent="0.25">
      <c r="A1149" s="358"/>
      <c r="B1149" s="358"/>
      <c r="C1149" s="358"/>
      <c r="D1149" s="358"/>
      <c r="E1149" s="367"/>
      <c r="F1149" s="358"/>
      <c r="G1149" s="358"/>
      <c r="H1149" s="358"/>
    </row>
    <row r="1150" spans="1:8" x14ac:dyDescent="0.25">
      <c r="A1150" s="358"/>
      <c r="B1150" s="358"/>
      <c r="C1150" s="358"/>
      <c r="D1150" s="358"/>
      <c r="E1150" s="367"/>
      <c r="F1150" s="358"/>
      <c r="G1150" s="358"/>
      <c r="H1150" s="358"/>
    </row>
    <row r="1151" spans="1:8" x14ac:dyDescent="0.25">
      <c r="A1151" s="358"/>
      <c r="B1151" s="358"/>
      <c r="C1151" s="358"/>
      <c r="D1151" s="358"/>
      <c r="E1151" s="367"/>
      <c r="F1151" s="358"/>
      <c r="G1151" s="358"/>
      <c r="H1151" s="358"/>
    </row>
    <row r="1152" spans="1:8" x14ac:dyDescent="0.25">
      <c r="A1152" s="358"/>
      <c r="B1152" s="358"/>
      <c r="C1152" s="358"/>
      <c r="D1152" s="358"/>
      <c r="E1152" s="367"/>
      <c r="F1152" s="358"/>
      <c r="G1152" s="358"/>
      <c r="H1152" s="358"/>
    </row>
    <row r="1153" spans="1:8" x14ac:dyDescent="0.25">
      <c r="A1153" s="358"/>
      <c r="B1153" s="358"/>
      <c r="C1153" s="358"/>
      <c r="D1153" s="358"/>
      <c r="E1153" s="367"/>
      <c r="F1153" s="358"/>
      <c r="G1153" s="358"/>
      <c r="H1153" s="358"/>
    </row>
    <row r="1154" spans="1:8" x14ac:dyDescent="0.25">
      <c r="A1154" s="358"/>
      <c r="B1154" s="358"/>
      <c r="C1154" s="358"/>
      <c r="D1154" s="358"/>
      <c r="E1154" s="367"/>
      <c r="F1154" s="358"/>
      <c r="G1154" s="358"/>
      <c r="H1154" s="358"/>
    </row>
    <row r="1155" spans="1:8" x14ac:dyDescent="0.25">
      <c r="A1155" s="358"/>
      <c r="B1155" s="358"/>
      <c r="C1155" s="358"/>
      <c r="D1155" s="358"/>
      <c r="E1155" s="367"/>
      <c r="F1155" s="358"/>
      <c r="G1155" s="358"/>
      <c r="H1155" s="358"/>
    </row>
    <row r="1156" spans="1:8" x14ac:dyDescent="0.25">
      <c r="A1156" s="358"/>
      <c r="B1156" s="358"/>
      <c r="C1156" s="358"/>
      <c r="D1156" s="358"/>
      <c r="E1156" s="367"/>
      <c r="F1156" s="358"/>
      <c r="G1156" s="358"/>
      <c r="H1156" s="358"/>
    </row>
    <row r="1157" spans="1:8" x14ac:dyDescent="0.25">
      <c r="A1157" s="358"/>
      <c r="B1157" s="358"/>
      <c r="C1157" s="358"/>
      <c r="D1157" s="358"/>
      <c r="E1157" s="367"/>
      <c r="F1157" s="358"/>
      <c r="G1157" s="358"/>
      <c r="H1157" s="358"/>
    </row>
    <row r="1158" spans="1:8" x14ac:dyDescent="0.25">
      <c r="A1158" s="358"/>
      <c r="B1158" s="358"/>
      <c r="C1158" s="358"/>
      <c r="D1158" s="358"/>
      <c r="E1158" s="367"/>
      <c r="F1158" s="358"/>
      <c r="G1158" s="358"/>
      <c r="H1158" s="358"/>
    </row>
    <row r="1159" spans="1:8" x14ac:dyDescent="0.25">
      <c r="A1159" s="358"/>
      <c r="B1159" s="358"/>
      <c r="C1159" s="358"/>
      <c r="D1159" s="358"/>
      <c r="E1159" s="367"/>
      <c r="F1159" s="358"/>
      <c r="G1159" s="358"/>
      <c r="H1159" s="358"/>
    </row>
    <row r="1160" spans="1:8" x14ac:dyDescent="0.25">
      <c r="A1160" s="358"/>
      <c r="B1160" s="358"/>
      <c r="C1160" s="358"/>
      <c r="D1160" s="358"/>
      <c r="E1160" s="367"/>
      <c r="F1160" s="358"/>
      <c r="G1160" s="358"/>
      <c r="H1160" s="358"/>
    </row>
    <row r="1161" spans="1:8" x14ac:dyDescent="0.25">
      <c r="A1161" s="358"/>
      <c r="B1161" s="358"/>
      <c r="C1161" s="358"/>
      <c r="D1161" s="358"/>
      <c r="E1161" s="367"/>
      <c r="F1161" s="358"/>
      <c r="G1161" s="358"/>
      <c r="H1161" s="358"/>
    </row>
    <row r="1162" spans="1:8" x14ac:dyDescent="0.25">
      <c r="A1162" s="358"/>
      <c r="B1162" s="358"/>
      <c r="C1162" s="358"/>
      <c r="D1162" s="358"/>
      <c r="E1162" s="367"/>
      <c r="F1162" s="358"/>
      <c r="G1162" s="358"/>
      <c r="H1162" s="358"/>
    </row>
    <row r="1163" spans="1:8" x14ac:dyDescent="0.25">
      <c r="A1163" s="358"/>
      <c r="B1163" s="358"/>
      <c r="C1163" s="358"/>
      <c r="D1163" s="358"/>
      <c r="E1163" s="367"/>
      <c r="F1163" s="358"/>
      <c r="G1163" s="358"/>
      <c r="H1163" s="358"/>
    </row>
    <row r="1164" spans="1:8" x14ac:dyDescent="0.25">
      <c r="A1164" s="358"/>
      <c r="B1164" s="358"/>
      <c r="C1164" s="358"/>
      <c r="D1164" s="358"/>
      <c r="E1164" s="367"/>
      <c r="F1164" s="358"/>
      <c r="G1164" s="358"/>
      <c r="H1164" s="358"/>
    </row>
    <row r="1165" spans="1:8" x14ac:dyDescent="0.25">
      <c r="A1165" s="358"/>
      <c r="B1165" s="358"/>
      <c r="C1165" s="358"/>
      <c r="D1165" s="358"/>
      <c r="E1165" s="367"/>
      <c r="F1165" s="358"/>
      <c r="G1165" s="358"/>
      <c r="H1165" s="358"/>
    </row>
    <row r="1166" spans="1:8" x14ac:dyDescent="0.25">
      <c r="A1166" s="358"/>
      <c r="B1166" s="358"/>
      <c r="C1166" s="358"/>
      <c r="D1166" s="358"/>
      <c r="E1166" s="367"/>
      <c r="F1166" s="358"/>
      <c r="G1166" s="358"/>
      <c r="H1166" s="358"/>
    </row>
    <row r="1167" spans="1:8" x14ac:dyDescent="0.25">
      <c r="A1167" s="358"/>
      <c r="B1167" s="358"/>
      <c r="C1167" s="358"/>
      <c r="D1167" s="358"/>
      <c r="E1167" s="367"/>
      <c r="F1167" s="358"/>
      <c r="G1167" s="358"/>
      <c r="H1167" s="358"/>
    </row>
    <row r="1168" spans="1:8" x14ac:dyDescent="0.25">
      <c r="A1168" s="358"/>
      <c r="B1168" s="358"/>
      <c r="C1168" s="358"/>
      <c r="D1168" s="358"/>
      <c r="E1168" s="367"/>
      <c r="F1168" s="358"/>
      <c r="G1168" s="358"/>
      <c r="H1168" s="358"/>
    </row>
    <row r="1169" spans="1:8" x14ac:dyDescent="0.25">
      <c r="A1169" s="358"/>
      <c r="B1169" s="358"/>
      <c r="C1169" s="358"/>
      <c r="D1169" s="358"/>
      <c r="E1169" s="367"/>
      <c r="F1169" s="358"/>
      <c r="G1169" s="358"/>
      <c r="H1169" s="358"/>
    </row>
    <row r="1170" spans="1:8" x14ac:dyDescent="0.25">
      <c r="A1170" s="358"/>
      <c r="B1170" s="358"/>
      <c r="C1170" s="358"/>
      <c r="D1170" s="358"/>
      <c r="E1170" s="367"/>
      <c r="F1170" s="358"/>
      <c r="G1170" s="358"/>
      <c r="H1170" s="358"/>
    </row>
    <row r="1171" spans="1:8" x14ac:dyDescent="0.25">
      <c r="A1171" s="358"/>
      <c r="B1171" s="358"/>
      <c r="C1171" s="358"/>
      <c r="D1171" s="358"/>
      <c r="E1171" s="367"/>
      <c r="F1171" s="358"/>
      <c r="G1171" s="358"/>
      <c r="H1171" s="358"/>
    </row>
    <row r="1172" spans="1:8" x14ac:dyDescent="0.25">
      <c r="A1172" s="358"/>
      <c r="B1172" s="358"/>
      <c r="C1172" s="358"/>
      <c r="D1172" s="358"/>
      <c r="E1172" s="367"/>
      <c r="F1172" s="358"/>
      <c r="G1172" s="358"/>
      <c r="H1172" s="358"/>
    </row>
    <row r="1173" spans="1:8" x14ac:dyDescent="0.25">
      <c r="A1173" s="358"/>
      <c r="B1173" s="358"/>
      <c r="C1173" s="358"/>
      <c r="D1173" s="358"/>
      <c r="E1173" s="367"/>
      <c r="F1173" s="358"/>
      <c r="G1173" s="358"/>
      <c r="H1173" s="358"/>
    </row>
    <row r="1174" spans="1:8" x14ac:dyDescent="0.25">
      <c r="A1174" s="358"/>
      <c r="B1174" s="358"/>
      <c r="C1174" s="358"/>
      <c r="D1174" s="358"/>
      <c r="E1174" s="367"/>
      <c r="F1174" s="358"/>
      <c r="G1174" s="358"/>
      <c r="H1174" s="358"/>
    </row>
    <row r="1175" spans="1:8" x14ac:dyDescent="0.25">
      <c r="A1175" s="358"/>
      <c r="B1175" s="358"/>
      <c r="C1175" s="358"/>
      <c r="D1175" s="358"/>
      <c r="E1175" s="367"/>
      <c r="F1175" s="358"/>
      <c r="G1175" s="358"/>
      <c r="H1175" s="358"/>
    </row>
    <row r="1176" spans="1:8" x14ac:dyDescent="0.25">
      <c r="A1176" s="358"/>
      <c r="B1176" s="358"/>
      <c r="C1176" s="358"/>
      <c r="D1176" s="358"/>
      <c r="E1176" s="367"/>
      <c r="F1176" s="358"/>
      <c r="G1176" s="358"/>
      <c r="H1176" s="358"/>
    </row>
    <row r="1177" spans="1:8" x14ac:dyDescent="0.25">
      <c r="A1177" s="358"/>
      <c r="B1177" s="358"/>
      <c r="C1177" s="358"/>
      <c r="D1177" s="358"/>
      <c r="E1177" s="367"/>
      <c r="F1177" s="358"/>
      <c r="G1177" s="358"/>
      <c r="H1177" s="358"/>
    </row>
    <row r="1178" spans="1:8" x14ac:dyDescent="0.25">
      <c r="A1178" s="358"/>
      <c r="B1178" s="358"/>
      <c r="C1178" s="358"/>
      <c r="D1178" s="358"/>
      <c r="E1178" s="367"/>
      <c r="F1178" s="358"/>
      <c r="G1178" s="358"/>
      <c r="H1178" s="358"/>
    </row>
    <row r="1179" spans="1:8" x14ac:dyDescent="0.25">
      <c r="A1179" s="358"/>
      <c r="B1179" s="358"/>
      <c r="C1179" s="358"/>
      <c r="D1179" s="358"/>
      <c r="E1179" s="367"/>
      <c r="F1179" s="358"/>
      <c r="G1179" s="358"/>
      <c r="H1179" s="358"/>
    </row>
    <row r="1180" spans="1:8" x14ac:dyDescent="0.25">
      <c r="A1180" s="358"/>
      <c r="B1180" s="358"/>
      <c r="C1180" s="358"/>
      <c r="D1180" s="358"/>
      <c r="E1180" s="367"/>
      <c r="F1180" s="358"/>
      <c r="G1180" s="358"/>
      <c r="H1180" s="358"/>
    </row>
    <row r="1181" spans="1:8" x14ac:dyDescent="0.25">
      <c r="A1181" s="358"/>
      <c r="B1181" s="358"/>
      <c r="C1181" s="358"/>
      <c r="D1181" s="358"/>
      <c r="E1181" s="367"/>
      <c r="F1181" s="358"/>
      <c r="G1181" s="358"/>
      <c r="H1181" s="358"/>
    </row>
    <row r="1182" spans="1:8" x14ac:dyDescent="0.25">
      <c r="A1182" s="358"/>
      <c r="B1182" s="358"/>
      <c r="C1182" s="358"/>
      <c r="D1182" s="358"/>
      <c r="E1182" s="367"/>
      <c r="F1182" s="358"/>
      <c r="G1182" s="358"/>
      <c r="H1182" s="358"/>
    </row>
    <row r="1183" spans="1:8" x14ac:dyDescent="0.25">
      <c r="A1183" s="358"/>
      <c r="B1183" s="358"/>
      <c r="C1183" s="358"/>
      <c r="D1183" s="358"/>
      <c r="E1183" s="367"/>
      <c r="F1183" s="358"/>
      <c r="G1183" s="358"/>
      <c r="H1183" s="358"/>
    </row>
    <row r="1184" spans="1:8" x14ac:dyDescent="0.25">
      <c r="A1184" s="358"/>
      <c r="B1184" s="358"/>
      <c r="C1184" s="358"/>
      <c r="D1184" s="358"/>
      <c r="E1184" s="367"/>
      <c r="F1184" s="358"/>
      <c r="G1184" s="358"/>
      <c r="H1184" s="358"/>
    </row>
    <row r="1185" spans="1:8" x14ac:dyDescent="0.25">
      <c r="A1185" s="358"/>
      <c r="B1185" s="358"/>
      <c r="C1185" s="358"/>
      <c r="D1185" s="358"/>
      <c r="E1185" s="367"/>
      <c r="F1185" s="358"/>
      <c r="G1185" s="358"/>
      <c r="H1185" s="358"/>
    </row>
    <row r="1186" spans="1:8" x14ac:dyDescent="0.25">
      <c r="A1186" s="358"/>
      <c r="B1186" s="358"/>
      <c r="C1186" s="358"/>
      <c r="D1186" s="358"/>
      <c r="E1186" s="367"/>
      <c r="F1186" s="358"/>
      <c r="G1186" s="358"/>
      <c r="H1186" s="358"/>
    </row>
    <row r="1187" spans="1:8" x14ac:dyDescent="0.25">
      <c r="A1187" s="358"/>
      <c r="B1187" s="358"/>
      <c r="C1187" s="358"/>
      <c r="D1187" s="358"/>
      <c r="E1187" s="367"/>
      <c r="F1187" s="358"/>
      <c r="G1187" s="358"/>
      <c r="H1187" s="358"/>
    </row>
    <row r="1188" spans="1:8" x14ac:dyDescent="0.25">
      <c r="A1188" s="358"/>
      <c r="B1188" s="358"/>
      <c r="C1188" s="358"/>
      <c r="D1188" s="358"/>
      <c r="E1188" s="367"/>
      <c r="F1188" s="358"/>
      <c r="G1188" s="358"/>
      <c r="H1188" s="358"/>
    </row>
    <row r="1189" spans="1:8" x14ac:dyDescent="0.25">
      <c r="A1189" s="358"/>
      <c r="B1189" s="358"/>
      <c r="C1189" s="358"/>
      <c r="D1189" s="358"/>
      <c r="E1189" s="367"/>
      <c r="F1189" s="358"/>
      <c r="G1189" s="358"/>
      <c r="H1189" s="358"/>
    </row>
    <row r="1190" spans="1:8" x14ac:dyDescent="0.25">
      <c r="A1190" s="358"/>
      <c r="B1190" s="358"/>
      <c r="C1190" s="358"/>
      <c r="D1190" s="358"/>
      <c r="E1190" s="367"/>
      <c r="F1190" s="358"/>
      <c r="G1190" s="358"/>
      <c r="H1190" s="358"/>
    </row>
    <row r="1191" spans="1:8" x14ac:dyDescent="0.25">
      <c r="A1191" s="358"/>
      <c r="B1191" s="358"/>
      <c r="C1191" s="358"/>
      <c r="D1191" s="358"/>
      <c r="E1191" s="367"/>
      <c r="F1191" s="358"/>
      <c r="G1191" s="358"/>
      <c r="H1191" s="358"/>
    </row>
    <row r="1192" spans="1:8" x14ac:dyDescent="0.25">
      <c r="A1192" s="358"/>
      <c r="B1192" s="358"/>
      <c r="C1192" s="358"/>
      <c r="D1192" s="358"/>
      <c r="E1192" s="367"/>
      <c r="F1192" s="358"/>
      <c r="G1192" s="358"/>
      <c r="H1192" s="358"/>
    </row>
    <row r="1193" spans="1:8" x14ac:dyDescent="0.25">
      <c r="A1193" s="358"/>
      <c r="B1193" s="358"/>
      <c r="C1193" s="358"/>
      <c r="D1193" s="358"/>
      <c r="E1193" s="367"/>
      <c r="F1193" s="358"/>
      <c r="G1193" s="358"/>
      <c r="H1193" s="358"/>
    </row>
    <row r="1194" spans="1:8" x14ac:dyDescent="0.25">
      <c r="A1194" s="358"/>
      <c r="B1194" s="358"/>
      <c r="C1194" s="358"/>
      <c r="D1194" s="358"/>
      <c r="E1194" s="367"/>
      <c r="F1194" s="358"/>
      <c r="G1194" s="358"/>
      <c r="H1194" s="358"/>
    </row>
    <row r="1195" spans="1:8" x14ac:dyDescent="0.25">
      <c r="A1195" s="358"/>
      <c r="B1195" s="358"/>
      <c r="C1195" s="358"/>
      <c r="D1195" s="358"/>
      <c r="E1195" s="367"/>
      <c r="F1195" s="358"/>
      <c r="G1195" s="358"/>
      <c r="H1195" s="358"/>
    </row>
    <row r="1196" spans="1:8" x14ac:dyDescent="0.25">
      <c r="A1196" s="358"/>
      <c r="B1196" s="358"/>
      <c r="C1196" s="358"/>
      <c r="D1196" s="358"/>
      <c r="E1196" s="367"/>
      <c r="F1196" s="358"/>
      <c r="G1196" s="358"/>
      <c r="H1196" s="358"/>
    </row>
    <row r="1197" spans="1:8" x14ac:dyDescent="0.25">
      <c r="A1197" s="358"/>
      <c r="B1197" s="358"/>
      <c r="C1197" s="358"/>
      <c r="D1197" s="358"/>
      <c r="E1197" s="367"/>
      <c r="F1197" s="358"/>
      <c r="G1197" s="358"/>
      <c r="H1197" s="358"/>
    </row>
    <row r="1198" spans="1:8" x14ac:dyDescent="0.25">
      <c r="A1198" s="358"/>
      <c r="B1198" s="358"/>
      <c r="C1198" s="358"/>
      <c r="D1198" s="358"/>
      <c r="E1198" s="367"/>
      <c r="F1198" s="358"/>
      <c r="G1198" s="358"/>
      <c r="H1198" s="358"/>
    </row>
    <row r="1199" spans="1:8" x14ac:dyDescent="0.25">
      <c r="A1199" s="358"/>
      <c r="B1199" s="358"/>
      <c r="C1199" s="358"/>
      <c r="D1199" s="358"/>
      <c r="E1199" s="367"/>
      <c r="F1199" s="358"/>
      <c r="G1199" s="358"/>
      <c r="H1199" s="358"/>
    </row>
    <row r="1200" spans="1:8" x14ac:dyDescent="0.25">
      <c r="A1200" s="358"/>
      <c r="B1200" s="358"/>
      <c r="C1200" s="358"/>
      <c r="D1200" s="358"/>
      <c r="E1200" s="367"/>
      <c r="F1200" s="358"/>
      <c r="G1200" s="358"/>
      <c r="H1200" s="358"/>
    </row>
    <row r="1201" spans="1:8" x14ac:dyDescent="0.25">
      <c r="A1201" s="358"/>
      <c r="B1201" s="358"/>
      <c r="C1201" s="358"/>
      <c r="D1201" s="358"/>
      <c r="E1201" s="367"/>
      <c r="F1201" s="358"/>
      <c r="G1201" s="358"/>
      <c r="H1201" s="358"/>
    </row>
    <row r="1202" spans="1:8" x14ac:dyDescent="0.25">
      <c r="A1202" s="358"/>
      <c r="B1202" s="358"/>
      <c r="C1202" s="358"/>
      <c r="D1202" s="358"/>
      <c r="E1202" s="367"/>
      <c r="F1202" s="358"/>
      <c r="G1202" s="358"/>
      <c r="H1202" s="358"/>
    </row>
    <row r="1203" spans="1:8" x14ac:dyDescent="0.25">
      <c r="A1203" s="358"/>
      <c r="B1203" s="358"/>
      <c r="C1203" s="358"/>
      <c r="D1203" s="358"/>
      <c r="E1203" s="367"/>
      <c r="F1203" s="358"/>
      <c r="G1203" s="358"/>
      <c r="H1203" s="358"/>
    </row>
    <row r="1204" spans="1:8" x14ac:dyDescent="0.25">
      <c r="A1204" s="358"/>
      <c r="B1204" s="358"/>
      <c r="C1204" s="358"/>
      <c r="D1204" s="358"/>
      <c r="E1204" s="367"/>
      <c r="F1204" s="358"/>
      <c r="G1204" s="358"/>
      <c r="H1204" s="358"/>
    </row>
    <row r="1205" spans="1:8" x14ac:dyDescent="0.25">
      <c r="A1205" s="358"/>
      <c r="B1205" s="358"/>
      <c r="C1205" s="358"/>
      <c r="D1205" s="358"/>
      <c r="E1205" s="367"/>
      <c r="F1205" s="358"/>
      <c r="G1205" s="358"/>
      <c r="H1205" s="358"/>
    </row>
    <row r="1206" spans="1:8" x14ac:dyDescent="0.25">
      <c r="A1206" s="358"/>
      <c r="B1206" s="358"/>
      <c r="C1206" s="358"/>
      <c r="D1206" s="358"/>
      <c r="E1206" s="367"/>
      <c r="F1206" s="358"/>
      <c r="G1206" s="358"/>
      <c r="H1206" s="358"/>
    </row>
    <row r="1207" spans="1:8" x14ac:dyDescent="0.25">
      <c r="A1207" s="358"/>
      <c r="B1207" s="358"/>
      <c r="C1207" s="358"/>
      <c r="D1207" s="358"/>
      <c r="E1207" s="367"/>
      <c r="F1207" s="358"/>
      <c r="G1207" s="358"/>
      <c r="H1207" s="358"/>
    </row>
    <row r="1208" spans="1:8" x14ac:dyDescent="0.25">
      <c r="A1208" s="358"/>
      <c r="B1208" s="358"/>
      <c r="C1208" s="358"/>
      <c r="D1208" s="358"/>
      <c r="E1208" s="367"/>
      <c r="F1208" s="358"/>
      <c r="G1208" s="358"/>
      <c r="H1208" s="358"/>
    </row>
    <row r="1209" spans="1:8" x14ac:dyDescent="0.25">
      <c r="A1209" s="358"/>
      <c r="B1209" s="358"/>
      <c r="C1209" s="358"/>
      <c r="D1209" s="358"/>
      <c r="E1209" s="367"/>
      <c r="F1209" s="358"/>
      <c r="G1209" s="358"/>
      <c r="H1209" s="358"/>
    </row>
    <row r="1210" spans="1:8" x14ac:dyDescent="0.25">
      <c r="A1210" s="358"/>
      <c r="B1210" s="358"/>
      <c r="C1210" s="358"/>
      <c r="D1210" s="358"/>
      <c r="E1210" s="367"/>
      <c r="F1210" s="358"/>
      <c r="G1210" s="358"/>
      <c r="H1210" s="358"/>
    </row>
    <row r="1211" spans="1:8" x14ac:dyDescent="0.25">
      <c r="A1211" s="358"/>
      <c r="B1211" s="358"/>
      <c r="C1211" s="358"/>
      <c r="D1211" s="358"/>
      <c r="E1211" s="367"/>
      <c r="F1211" s="358"/>
      <c r="G1211" s="358"/>
      <c r="H1211" s="358"/>
    </row>
    <row r="1212" spans="1:8" x14ac:dyDescent="0.25">
      <c r="A1212" s="358"/>
      <c r="B1212" s="358"/>
      <c r="C1212" s="358"/>
      <c r="D1212" s="358"/>
      <c r="E1212" s="367"/>
      <c r="F1212" s="358"/>
      <c r="G1212" s="358"/>
      <c r="H1212" s="358"/>
    </row>
    <row r="1213" spans="1:8" x14ac:dyDescent="0.25">
      <c r="A1213" s="358"/>
      <c r="B1213" s="358"/>
      <c r="C1213" s="358"/>
      <c r="D1213" s="358"/>
      <c r="E1213" s="367"/>
      <c r="F1213" s="358"/>
      <c r="G1213" s="358"/>
      <c r="H1213" s="358"/>
    </row>
    <row r="1214" spans="1:8" x14ac:dyDescent="0.25">
      <c r="A1214" s="358"/>
      <c r="B1214" s="358"/>
      <c r="C1214" s="358"/>
      <c r="D1214" s="358"/>
      <c r="E1214" s="367"/>
      <c r="F1214" s="358"/>
      <c r="G1214" s="358"/>
      <c r="H1214" s="358"/>
    </row>
    <row r="1215" spans="1:8" x14ac:dyDescent="0.25">
      <c r="A1215" s="358"/>
      <c r="B1215" s="358"/>
      <c r="C1215" s="358"/>
      <c r="D1215" s="358"/>
      <c r="E1215" s="367"/>
      <c r="F1215" s="358"/>
      <c r="G1215" s="358"/>
      <c r="H1215" s="358"/>
    </row>
    <row r="1216" spans="1:8" x14ac:dyDescent="0.25">
      <c r="A1216" s="358"/>
      <c r="B1216" s="358"/>
      <c r="C1216" s="358"/>
      <c r="D1216" s="358"/>
      <c r="E1216" s="367"/>
      <c r="F1216" s="358"/>
      <c r="G1216" s="358"/>
      <c r="H1216" s="358"/>
    </row>
    <row r="1217" spans="1:8" x14ac:dyDescent="0.25">
      <c r="A1217" s="358"/>
      <c r="B1217" s="358"/>
      <c r="C1217" s="358"/>
      <c r="D1217" s="358"/>
      <c r="E1217" s="367"/>
      <c r="F1217" s="358"/>
      <c r="G1217" s="358"/>
      <c r="H1217" s="358"/>
    </row>
    <row r="1218" spans="1:8" x14ac:dyDescent="0.25">
      <c r="A1218" s="358"/>
      <c r="B1218" s="358"/>
      <c r="C1218" s="358"/>
      <c r="D1218" s="358"/>
      <c r="E1218" s="367"/>
      <c r="F1218" s="358"/>
      <c r="G1218" s="358"/>
      <c r="H1218" s="358"/>
    </row>
    <row r="1219" spans="1:8" x14ac:dyDescent="0.25">
      <c r="A1219" s="358"/>
      <c r="B1219" s="358"/>
      <c r="C1219" s="358"/>
      <c r="D1219" s="358"/>
      <c r="E1219" s="367"/>
      <c r="F1219" s="358"/>
      <c r="G1219" s="358"/>
      <c r="H1219" s="358"/>
    </row>
    <row r="1220" spans="1:8" x14ac:dyDescent="0.25">
      <c r="A1220" s="358"/>
      <c r="B1220" s="358"/>
      <c r="C1220" s="358"/>
      <c r="D1220" s="358"/>
      <c r="E1220" s="367"/>
      <c r="F1220" s="358"/>
      <c r="G1220" s="358"/>
      <c r="H1220" s="358"/>
    </row>
    <row r="1221" spans="1:8" x14ac:dyDescent="0.25">
      <c r="A1221" s="358"/>
      <c r="B1221" s="358"/>
      <c r="C1221" s="358"/>
      <c r="D1221" s="358"/>
      <c r="E1221" s="367"/>
      <c r="F1221" s="358"/>
      <c r="G1221" s="358"/>
      <c r="H1221" s="358"/>
    </row>
    <row r="1222" spans="1:8" x14ac:dyDescent="0.25">
      <c r="A1222" s="358"/>
      <c r="B1222" s="358"/>
      <c r="C1222" s="358"/>
      <c r="D1222" s="358"/>
      <c r="E1222" s="367"/>
      <c r="F1222" s="358"/>
      <c r="G1222" s="358"/>
      <c r="H1222" s="358"/>
    </row>
    <row r="1223" spans="1:8" x14ac:dyDescent="0.25">
      <c r="A1223" s="358"/>
      <c r="B1223" s="358"/>
      <c r="C1223" s="358"/>
      <c r="D1223" s="358"/>
      <c r="E1223" s="367"/>
      <c r="F1223" s="358"/>
      <c r="G1223" s="358"/>
      <c r="H1223" s="358"/>
    </row>
    <row r="1224" spans="1:8" x14ac:dyDescent="0.25">
      <c r="A1224" s="358"/>
      <c r="B1224" s="358"/>
      <c r="C1224" s="358"/>
      <c r="D1224" s="358"/>
      <c r="E1224" s="367"/>
      <c r="F1224" s="358"/>
      <c r="G1224" s="358"/>
      <c r="H1224" s="358"/>
    </row>
    <row r="1225" spans="1:8" x14ac:dyDescent="0.25">
      <c r="A1225" s="358"/>
      <c r="B1225" s="358"/>
      <c r="C1225" s="358"/>
      <c r="D1225" s="358"/>
      <c r="E1225" s="367"/>
      <c r="F1225" s="358"/>
      <c r="G1225" s="358"/>
      <c r="H1225" s="358"/>
    </row>
    <row r="1226" spans="1:8" x14ac:dyDescent="0.25">
      <c r="A1226" s="358"/>
      <c r="B1226" s="358"/>
      <c r="C1226" s="358"/>
      <c r="D1226" s="358"/>
      <c r="E1226" s="367"/>
      <c r="F1226" s="358"/>
      <c r="G1226" s="358"/>
      <c r="H1226" s="358"/>
    </row>
    <row r="1227" spans="1:8" x14ac:dyDescent="0.25">
      <c r="A1227" s="358"/>
      <c r="B1227" s="358"/>
      <c r="C1227" s="358"/>
      <c r="D1227" s="358"/>
      <c r="E1227" s="367"/>
      <c r="F1227" s="358"/>
      <c r="G1227" s="358"/>
      <c r="H1227" s="358"/>
    </row>
    <row r="1228" spans="1:8" x14ac:dyDescent="0.25">
      <c r="A1228" s="358"/>
      <c r="B1228" s="358"/>
      <c r="C1228" s="358"/>
      <c r="D1228" s="358"/>
      <c r="E1228" s="367"/>
      <c r="F1228" s="358"/>
      <c r="G1228" s="358"/>
      <c r="H1228" s="358"/>
    </row>
    <row r="1229" spans="1:8" x14ac:dyDescent="0.25">
      <c r="A1229" s="358"/>
      <c r="B1229" s="358"/>
      <c r="C1229" s="358"/>
      <c r="D1229" s="358"/>
      <c r="E1229" s="367"/>
      <c r="F1229" s="358"/>
      <c r="G1229" s="358"/>
      <c r="H1229" s="358"/>
    </row>
    <row r="1230" spans="1:8" x14ac:dyDescent="0.25">
      <c r="A1230" s="358"/>
      <c r="B1230" s="358"/>
      <c r="C1230" s="358"/>
      <c r="D1230" s="358"/>
      <c r="E1230" s="367"/>
      <c r="F1230" s="358"/>
      <c r="G1230" s="358"/>
      <c r="H1230" s="358"/>
    </row>
    <row r="1231" spans="1:8" x14ac:dyDescent="0.25">
      <c r="A1231" s="358"/>
      <c r="B1231" s="358"/>
      <c r="C1231" s="358"/>
      <c r="D1231" s="358"/>
      <c r="E1231" s="367"/>
      <c r="F1231" s="358"/>
      <c r="G1231" s="358"/>
      <c r="H1231" s="358"/>
    </row>
    <row r="1232" spans="1:8" x14ac:dyDescent="0.25">
      <c r="A1232" s="358"/>
      <c r="B1232" s="358"/>
      <c r="C1232" s="358"/>
      <c r="D1232" s="358"/>
      <c r="E1232" s="367"/>
      <c r="F1232" s="358"/>
      <c r="G1232" s="358"/>
      <c r="H1232" s="358"/>
    </row>
    <row r="1233" spans="1:8" x14ac:dyDescent="0.25">
      <c r="A1233" s="358"/>
      <c r="B1233" s="358"/>
      <c r="C1233" s="358"/>
      <c r="D1233" s="358"/>
      <c r="E1233" s="367"/>
      <c r="F1233" s="358"/>
      <c r="G1233" s="358"/>
      <c r="H1233" s="358"/>
    </row>
    <row r="1234" spans="1:8" x14ac:dyDescent="0.25">
      <c r="A1234" s="358"/>
      <c r="B1234" s="358"/>
      <c r="C1234" s="358"/>
      <c r="D1234" s="358"/>
      <c r="E1234" s="367"/>
      <c r="F1234" s="358"/>
      <c r="G1234" s="358"/>
      <c r="H1234" s="358"/>
    </row>
    <row r="1235" spans="1:8" x14ac:dyDescent="0.25">
      <c r="A1235" s="358"/>
      <c r="B1235" s="358"/>
      <c r="C1235" s="358"/>
      <c r="D1235" s="358"/>
      <c r="E1235" s="367"/>
      <c r="F1235" s="358"/>
      <c r="G1235" s="358"/>
      <c r="H1235" s="358"/>
    </row>
    <row r="1236" spans="1:8" x14ac:dyDescent="0.25">
      <c r="A1236" s="358"/>
      <c r="B1236" s="358"/>
      <c r="C1236" s="358"/>
      <c r="D1236" s="358"/>
      <c r="E1236" s="367"/>
      <c r="F1236" s="358"/>
      <c r="G1236" s="358"/>
      <c r="H1236" s="358"/>
    </row>
    <row r="1237" spans="1:8" x14ac:dyDescent="0.25">
      <c r="A1237" s="358"/>
      <c r="B1237" s="358"/>
      <c r="C1237" s="358"/>
      <c r="D1237" s="358"/>
      <c r="E1237" s="367"/>
      <c r="F1237" s="358"/>
      <c r="G1237" s="358"/>
      <c r="H1237" s="358"/>
    </row>
    <row r="1238" spans="1:8" x14ac:dyDescent="0.25">
      <c r="A1238" s="358"/>
      <c r="B1238" s="358"/>
      <c r="C1238" s="358"/>
      <c r="D1238" s="358"/>
      <c r="E1238" s="367"/>
      <c r="F1238" s="358"/>
      <c r="G1238" s="358"/>
      <c r="H1238" s="358"/>
    </row>
    <row r="1239" spans="1:8" x14ac:dyDescent="0.25">
      <c r="A1239" s="358"/>
      <c r="B1239" s="358"/>
      <c r="C1239" s="358"/>
      <c r="D1239" s="358"/>
      <c r="E1239" s="367"/>
      <c r="F1239" s="358"/>
      <c r="G1239" s="358"/>
      <c r="H1239" s="358"/>
    </row>
    <row r="1240" spans="1:8" x14ac:dyDescent="0.25">
      <c r="A1240" s="358"/>
      <c r="B1240" s="358"/>
      <c r="C1240" s="358"/>
      <c r="D1240" s="358"/>
      <c r="E1240" s="367"/>
      <c r="F1240" s="358"/>
      <c r="G1240" s="358"/>
      <c r="H1240" s="358"/>
    </row>
    <row r="1241" spans="1:8" x14ac:dyDescent="0.25">
      <c r="A1241" s="358"/>
      <c r="B1241" s="358"/>
      <c r="C1241" s="358"/>
      <c r="D1241" s="358"/>
      <c r="E1241" s="367"/>
      <c r="F1241" s="358"/>
      <c r="G1241" s="358"/>
      <c r="H1241" s="358"/>
    </row>
    <row r="1242" spans="1:8" x14ac:dyDescent="0.25">
      <c r="A1242" s="358"/>
      <c r="B1242" s="358"/>
      <c r="C1242" s="358"/>
      <c r="D1242" s="358"/>
      <c r="E1242" s="367"/>
      <c r="F1242" s="358"/>
      <c r="G1242" s="358"/>
      <c r="H1242" s="358"/>
    </row>
    <row r="1243" spans="1:8" x14ac:dyDescent="0.25">
      <c r="A1243" s="358"/>
      <c r="B1243" s="358"/>
      <c r="C1243" s="358"/>
      <c r="D1243" s="358"/>
      <c r="E1243" s="367"/>
      <c r="F1243" s="358"/>
      <c r="G1243" s="358"/>
      <c r="H1243" s="358"/>
    </row>
    <row r="1244" spans="1:8" x14ac:dyDescent="0.25">
      <c r="A1244" s="358"/>
      <c r="B1244" s="358"/>
      <c r="C1244" s="358"/>
      <c r="D1244" s="358"/>
      <c r="E1244" s="367"/>
      <c r="F1244" s="358"/>
      <c r="G1244" s="358"/>
      <c r="H1244" s="358"/>
    </row>
    <row r="1245" spans="1:8" x14ac:dyDescent="0.25">
      <c r="A1245" s="358"/>
      <c r="B1245" s="358"/>
      <c r="C1245" s="358"/>
      <c r="D1245" s="358"/>
      <c r="E1245" s="367"/>
      <c r="F1245" s="358"/>
      <c r="G1245" s="358"/>
      <c r="H1245" s="358"/>
    </row>
    <row r="1246" spans="1:8" x14ac:dyDescent="0.25">
      <c r="A1246" s="358"/>
      <c r="B1246" s="358"/>
      <c r="C1246" s="358"/>
      <c r="D1246" s="358"/>
      <c r="E1246" s="367"/>
      <c r="F1246" s="358"/>
      <c r="G1246" s="358"/>
      <c r="H1246" s="358"/>
    </row>
    <row r="1247" spans="1:8" x14ac:dyDescent="0.25">
      <c r="A1247" s="358"/>
      <c r="B1247" s="358"/>
      <c r="C1247" s="358"/>
      <c r="D1247" s="358"/>
      <c r="E1247" s="367"/>
      <c r="F1247" s="358"/>
      <c r="G1247" s="358"/>
      <c r="H1247" s="358"/>
    </row>
    <row r="1248" spans="1:8" x14ac:dyDescent="0.25">
      <c r="A1248" s="358"/>
      <c r="B1248" s="358"/>
      <c r="C1248" s="358"/>
      <c r="D1248" s="358"/>
      <c r="E1248" s="367"/>
      <c r="F1248" s="358"/>
      <c r="G1248" s="358"/>
      <c r="H1248" s="358"/>
    </row>
    <row r="1249" spans="1:8" x14ac:dyDescent="0.25">
      <c r="A1249" s="358"/>
      <c r="B1249" s="358"/>
      <c r="C1249" s="358"/>
      <c r="D1249" s="358"/>
      <c r="E1249" s="367"/>
      <c r="F1249" s="358"/>
      <c r="G1249" s="358"/>
      <c r="H1249" s="358"/>
    </row>
    <row r="1250" spans="1:8" x14ac:dyDescent="0.25">
      <c r="A1250" s="358"/>
      <c r="B1250" s="358"/>
      <c r="C1250" s="358"/>
      <c r="D1250" s="358"/>
      <c r="E1250" s="367"/>
      <c r="F1250" s="358"/>
      <c r="G1250" s="358"/>
      <c r="H1250" s="358"/>
    </row>
    <row r="1251" spans="1:8" x14ac:dyDescent="0.25">
      <c r="A1251" s="358"/>
      <c r="B1251" s="358"/>
      <c r="C1251" s="358"/>
      <c r="D1251" s="358"/>
      <c r="E1251" s="367"/>
      <c r="F1251" s="358"/>
      <c r="G1251" s="358"/>
      <c r="H1251" s="358"/>
    </row>
    <row r="1252" spans="1:8" x14ac:dyDescent="0.25">
      <c r="A1252" s="358"/>
      <c r="B1252" s="358"/>
      <c r="C1252" s="358"/>
      <c r="D1252" s="358"/>
      <c r="E1252" s="367"/>
      <c r="F1252" s="358"/>
      <c r="G1252" s="358"/>
      <c r="H1252" s="358"/>
    </row>
    <row r="1253" spans="1:8" x14ac:dyDescent="0.25">
      <c r="A1253" s="358"/>
      <c r="B1253" s="358"/>
      <c r="C1253" s="358"/>
      <c r="D1253" s="358"/>
      <c r="E1253" s="367"/>
      <c r="F1253" s="358"/>
      <c r="G1253" s="358"/>
      <c r="H1253" s="358"/>
    </row>
    <row r="1254" spans="1:8" x14ac:dyDescent="0.25">
      <c r="A1254" s="358"/>
      <c r="B1254" s="358"/>
      <c r="C1254" s="358"/>
      <c r="D1254" s="358"/>
      <c r="E1254" s="367"/>
      <c r="F1254" s="358"/>
      <c r="G1254" s="358"/>
      <c r="H1254" s="358"/>
    </row>
    <row r="1255" spans="1:8" x14ac:dyDescent="0.25">
      <c r="A1255" s="358"/>
      <c r="B1255" s="358"/>
      <c r="C1255" s="358"/>
      <c r="D1255" s="358"/>
      <c r="E1255" s="367"/>
      <c r="F1255" s="358"/>
      <c r="G1255" s="358"/>
      <c r="H1255" s="358"/>
    </row>
    <row r="1256" spans="1:8" x14ac:dyDescent="0.25">
      <c r="A1256" s="358"/>
      <c r="B1256" s="358"/>
      <c r="C1256" s="358"/>
      <c r="D1256" s="358"/>
      <c r="E1256" s="367"/>
      <c r="F1256" s="358"/>
      <c r="G1256" s="358"/>
      <c r="H1256" s="358"/>
    </row>
    <row r="1257" spans="1:8" x14ac:dyDescent="0.25">
      <c r="A1257" s="358"/>
      <c r="B1257" s="358"/>
      <c r="C1257" s="358"/>
      <c r="D1257" s="358"/>
      <c r="E1257" s="367"/>
      <c r="F1257" s="358"/>
      <c r="G1257" s="358"/>
      <c r="H1257" s="358"/>
    </row>
    <row r="1258" spans="1:8" x14ac:dyDescent="0.25">
      <c r="A1258" s="358"/>
      <c r="B1258" s="358"/>
      <c r="C1258" s="358"/>
      <c r="D1258" s="358"/>
      <c r="E1258" s="367"/>
      <c r="F1258" s="358"/>
      <c r="G1258" s="358"/>
      <c r="H1258" s="358"/>
    </row>
    <row r="1259" spans="1:8" x14ac:dyDescent="0.25">
      <c r="A1259" s="358"/>
      <c r="B1259" s="358"/>
      <c r="C1259" s="358"/>
      <c r="D1259" s="358"/>
      <c r="E1259" s="367"/>
      <c r="F1259" s="358"/>
      <c r="G1259" s="358"/>
      <c r="H1259" s="358"/>
    </row>
    <row r="1260" spans="1:8" x14ac:dyDescent="0.25">
      <c r="A1260" s="358"/>
      <c r="B1260" s="358"/>
      <c r="C1260" s="358"/>
      <c r="D1260" s="358"/>
      <c r="E1260" s="367"/>
      <c r="F1260" s="358"/>
      <c r="G1260" s="358"/>
      <c r="H1260" s="358"/>
    </row>
    <row r="1261" spans="1:8" x14ac:dyDescent="0.25">
      <c r="A1261" s="358"/>
      <c r="B1261" s="358"/>
      <c r="C1261" s="358"/>
      <c r="D1261" s="358"/>
      <c r="E1261" s="367"/>
      <c r="F1261" s="358"/>
      <c r="G1261" s="358"/>
      <c r="H1261" s="358"/>
    </row>
    <row r="1262" spans="1:8" x14ac:dyDescent="0.25">
      <c r="A1262" s="358"/>
      <c r="B1262" s="358"/>
      <c r="C1262" s="358"/>
      <c r="D1262" s="358"/>
      <c r="E1262" s="367"/>
      <c r="F1262" s="358"/>
      <c r="G1262" s="358"/>
      <c r="H1262" s="358"/>
    </row>
    <row r="1263" spans="1:8" x14ac:dyDescent="0.25">
      <c r="A1263" s="358"/>
      <c r="B1263" s="358"/>
      <c r="C1263" s="358"/>
      <c r="D1263" s="358"/>
      <c r="E1263" s="367"/>
      <c r="F1263" s="358"/>
      <c r="G1263" s="358"/>
      <c r="H1263" s="358"/>
    </row>
    <row r="1264" spans="1:8" x14ac:dyDescent="0.25">
      <c r="A1264" s="358"/>
      <c r="B1264" s="358"/>
      <c r="C1264" s="358"/>
      <c r="D1264" s="358"/>
      <c r="E1264" s="367"/>
      <c r="F1264" s="358"/>
      <c r="G1264" s="358"/>
      <c r="H1264" s="358"/>
    </row>
    <row r="1265" spans="1:8" x14ac:dyDescent="0.25">
      <c r="A1265" s="358"/>
      <c r="B1265" s="358"/>
      <c r="C1265" s="358"/>
      <c r="D1265" s="358"/>
      <c r="E1265" s="367"/>
      <c r="F1265" s="358"/>
      <c r="G1265" s="358"/>
      <c r="H1265" s="358"/>
    </row>
    <row r="1266" spans="1:8" x14ac:dyDescent="0.25">
      <c r="A1266" s="358"/>
      <c r="B1266" s="358"/>
      <c r="C1266" s="358"/>
      <c r="D1266" s="358"/>
      <c r="E1266" s="367"/>
      <c r="F1266" s="358"/>
      <c r="G1266" s="358"/>
      <c r="H1266" s="358"/>
    </row>
    <row r="1267" spans="1:8" x14ac:dyDescent="0.25">
      <c r="A1267" s="358"/>
      <c r="B1267" s="358"/>
      <c r="C1267" s="358"/>
      <c r="D1267" s="358"/>
      <c r="E1267" s="367"/>
      <c r="F1267" s="358"/>
      <c r="G1267" s="358"/>
      <c r="H1267" s="358"/>
    </row>
    <row r="1268" spans="1:8" x14ac:dyDescent="0.25">
      <c r="A1268" s="358"/>
      <c r="B1268" s="358"/>
      <c r="C1268" s="358"/>
      <c r="D1268" s="358"/>
      <c r="E1268" s="367"/>
      <c r="F1268" s="358"/>
      <c r="G1268" s="358"/>
      <c r="H1268" s="358"/>
    </row>
    <row r="1269" spans="1:8" x14ac:dyDescent="0.25">
      <c r="A1269" s="358"/>
      <c r="B1269" s="358"/>
      <c r="C1269" s="358"/>
      <c r="D1269" s="358"/>
      <c r="E1269" s="367"/>
      <c r="F1269" s="358"/>
      <c r="G1269" s="358"/>
      <c r="H1269" s="358"/>
    </row>
    <row r="1270" spans="1:8" x14ac:dyDescent="0.25">
      <c r="A1270" s="358"/>
      <c r="B1270" s="358"/>
      <c r="C1270" s="358"/>
      <c r="D1270" s="358"/>
      <c r="E1270" s="367"/>
      <c r="F1270" s="358"/>
      <c r="G1270" s="358"/>
      <c r="H1270" s="358"/>
    </row>
    <row r="1271" spans="1:8" x14ac:dyDescent="0.25">
      <c r="A1271" s="358"/>
      <c r="B1271" s="358"/>
      <c r="C1271" s="358"/>
      <c r="D1271" s="358"/>
      <c r="E1271" s="367"/>
      <c r="F1271" s="358"/>
      <c r="G1271" s="358"/>
      <c r="H1271" s="358"/>
    </row>
    <row r="1272" spans="1:8" x14ac:dyDescent="0.25">
      <c r="A1272" s="358"/>
      <c r="B1272" s="358"/>
      <c r="C1272" s="358"/>
      <c r="D1272" s="358"/>
      <c r="E1272" s="367"/>
      <c r="F1272" s="358"/>
      <c r="G1272" s="358"/>
      <c r="H1272" s="358"/>
    </row>
    <row r="1273" spans="1:8" x14ac:dyDescent="0.25">
      <c r="A1273" s="358"/>
      <c r="B1273" s="358"/>
      <c r="C1273" s="358"/>
      <c r="D1273" s="358"/>
      <c r="E1273" s="367"/>
      <c r="F1273" s="358"/>
      <c r="G1273" s="358"/>
      <c r="H1273" s="358"/>
    </row>
    <row r="1274" spans="1:8" x14ac:dyDescent="0.25">
      <c r="A1274" s="358"/>
      <c r="B1274" s="358"/>
      <c r="C1274" s="358"/>
      <c r="D1274" s="358"/>
      <c r="E1274" s="367"/>
      <c r="F1274" s="358"/>
      <c r="G1274" s="358"/>
      <c r="H1274" s="358"/>
    </row>
    <row r="1275" spans="1:8" x14ac:dyDescent="0.25">
      <c r="A1275" s="358"/>
      <c r="B1275" s="358"/>
      <c r="C1275" s="358"/>
      <c r="D1275" s="358"/>
      <c r="E1275" s="367"/>
      <c r="F1275" s="358"/>
      <c r="G1275" s="358"/>
      <c r="H1275" s="358"/>
    </row>
    <row r="1276" spans="1:8" x14ac:dyDescent="0.25">
      <c r="A1276" s="358"/>
      <c r="B1276" s="358"/>
      <c r="C1276" s="358"/>
      <c r="D1276" s="358"/>
      <c r="E1276" s="367"/>
      <c r="F1276" s="358"/>
      <c r="G1276" s="358"/>
      <c r="H1276" s="358"/>
    </row>
    <row r="1277" spans="1:8" x14ac:dyDescent="0.25">
      <c r="A1277" s="358"/>
      <c r="B1277" s="358"/>
      <c r="C1277" s="358"/>
      <c r="D1277" s="358"/>
      <c r="E1277" s="367"/>
      <c r="F1277" s="358"/>
      <c r="G1277" s="358"/>
      <c r="H1277" s="358"/>
    </row>
    <row r="1278" spans="1:8" x14ac:dyDescent="0.25">
      <c r="A1278" s="358"/>
      <c r="B1278" s="358"/>
      <c r="C1278" s="358"/>
      <c r="D1278" s="358"/>
      <c r="E1278" s="367"/>
      <c r="F1278" s="358"/>
      <c r="G1278" s="358"/>
      <c r="H1278" s="358"/>
    </row>
    <row r="1279" spans="1:8" x14ac:dyDescent="0.25">
      <c r="A1279" s="358"/>
      <c r="B1279" s="358"/>
      <c r="C1279" s="358"/>
      <c r="D1279" s="358"/>
      <c r="E1279" s="367"/>
      <c r="F1279" s="358"/>
      <c r="G1279" s="358"/>
      <c r="H1279" s="358"/>
    </row>
    <row r="1280" spans="1:8" x14ac:dyDescent="0.25">
      <c r="A1280" s="358"/>
      <c r="B1280" s="358"/>
      <c r="C1280" s="358"/>
      <c r="D1280" s="358"/>
      <c r="E1280" s="367"/>
      <c r="F1280" s="358"/>
      <c r="G1280" s="358"/>
      <c r="H1280" s="358"/>
    </row>
    <row r="1281" spans="1:8" x14ac:dyDescent="0.25">
      <c r="A1281" s="358"/>
      <c r="B1281" s="358"/>
      <c r="C1281" s="358"/>
      <c r="D1281" s="358"/>
      <c r="E1281" s="367"/>
      <c r="F1281" s="358"/>
      <c r="G1281" s="358"/>
      <c r="H1281" s="358"/>
    </row>
    <row r="1282" spans="1:8" x14ac:dyDescent="0.25">
      <c r="A1282" s="358"/>
      <c r="B1282" s="358"/>
      <c r="C1282" s="358"/>
      <c r="D1282" s="358"/>
      <c r="E1282" s="367"/>
      <c r="F1282" s="358"/>
      <c r="G1282" s="358"/>
      <c r="H1282" s="358"/>
    </row>
    <row r="1283" spans="1:8" x14ac:dyDescent="0.25">
      <c r="A1283" s="358"/>
      <c r="B1283" s="358"/>
      <c r="C1283" s="358"/>
      <c r="D1283" s="358"/>
      <c r="E1283" s="367"/>
      <c r="F1283" s="358"/>
      <c r="G1283" s="358"/>
      <c r="H1283" s="358"/>
    </row>
    <row r="1284" spans="1:8" x14ac:dyDescent="0.25">
      <c r="A1284" s="358"/>
      <c r="B1284" s="358"/>
      <c r="C1284" s="358"/>
      <c r="D1284" s="358"/>
      <c r="E1284" s="367"/>
      <c r="F1284" s="358"/>
      <c r="G1284" s="358"/>
      <c r="H1284" s="358"/>
    </row>
    <row r="1285" spans="1:8" x14ac:dyDescent="0.25">
      <c r="A1285" s="358"/>
      <c r="B1285" s="358"/>
      <c r="C1285" s="358"/>
      <c r="D1285" s="358"/>
      <c r="E1285" s="367"/>
      <c r="F1285" s="358"/>
      <c r="G1285" s="358"/>
      <c r="H1285" s="358"/>
    </row>
    <row r="1286" spans="1:8" x14ac:dyDescent="0.25">
      <c r="A1286" s="358"/>
      <c r="B1286" s="358"/>
      <c r="C1286" s="358"/>
      <c r="D1286" s="358"/>
      <c r="E1286" s="367"/>
      <c r="F1286" s="358"/>
      <c r="G1286" s="358"/>
      <c r="H1286" s="358"/>
    </row>
    <row r="1287" spans="1:8" x14ac:dyDescent="0.25">
      <c r="A1287" s="358"/>
      <c r="B1287" s="358"/>
      <c r="C1287" s="358"/>
      <c r="D1287" s="358"/>
      <c r="E1287" s="367"/>
      <c r="F1287" s="358"/>
      <c r="G1287" s="358"/>
      <c r="H1287" s="358"/>
    </row>
    <row r="1288" spans="1:8" x14ac:dyDescent="0.25">
      <c r="A1288" s="358"/>
      <c r="B1288" s="358"/>
      <c r="C1288" s="358"/>
      <c r="D1288" s="358"/>
      <c r="E1288" s="367"/>
      <c r="F1288" s="358"/>
      <c r="G1288" s="358"/>
      <c r="H1288" s="358"/>
    </row>
    <row r="1289" spans="1:8" x14ac:dyDescent="0.25">
      <c r="A1289" s="358"/>
      <c r="B1289" s="358"/>
      <c r="C1289" s="358"/>
      <c r="D1289" s="358"/>
      <c r="E1289" s="367"/>
      <c r="F1289" s="358"/>
      <c r="G1289" s="358"/>
      <c r="H1289" s="358"/>
    </row>
    <row r="1290" spans="1:8" x14ac:dyDescent="0.25">
      <c r="A1290" s="358"/>
      <c r="B1290" s="358"/>
      <c r="C1290" s="358"/>
      <c r="D1290" s="358"/>
      <c r="E1290" s="367"/>
      <c r="F1290" s="358"/>
      <c r="G1290" s="358"/>
      <c r="H1290" s="358"/>
    </row>
    <row r="1291" spans="1:8" x14ac:dyDescent="0.25">
      <c r="A1291" s="358"/>
      <c r="B1291" s="358"/>
      <c r="C1291" s="358"/>
      <c r="D1291" s="358"/>
      <c r="E1291" s="367"/>
      <c r="F1291" s="358"/>
      <c r="G1291" s="358"/>
      <c r="H1291" s="358"/>
    </row>
    <row r="1292" spans="1:8" x14ac:dyDescent="0.25">
      <c r="A1292" s="358"/>
      <c r="B1292" s="358"/>
      <c r="C1292" s="358"/>
      <c r="D1292" s="358"/>
      <c r="E1292" s="367"/>
      <c r="F1292" s="358"/>
      <c r="G1292" s="358"/>
      <c r="H1292" s="358"/>
    </row>
    <row r="1293" spans="1:8" x14ac:dyDescent="0.25">
      <c r="A1293" s="358"/>
      <c r="B1293" s="358"/>
      <c r="C1293" s="358"/>
      <c r="D1293" s="358"/>
      <c r="E1293" s="367"/>
      <c r="F1293" s="358"/>
      <c r="G1293" s="358"/>
      <c r="H1293" s="358"/>
    </row>
    <row r="1294" spans="1:8" x14ac:dyDescent="0.25">
      <c r="A1294" s="358"/>
      <c r="B1294" s="358"/>
      <c r="C1294" s="358"/>
      <c r="D1294" s="358"/>
      <c r="E1294" s="367"/>
      <c r="F1294" s="358"/>
      <c r="G1294" s="358"/>
      <c r="H1294" s="358"/>
    </row>
    <row r="1295" spans="1:8" x14ac:dyDescent="0.25">
      <c r="A1295" s="358"/>
      <c r="B1295" s="358"/>
      <c r="C1295" s="358"/>
      <c r="D1295" s="358"/>
      <c r="E1295" s="367"/>
      <c r="F1295" s="358"/>
      <c r="G1295" s="358"/>
      <c r="H1295" s="358"/>
    </row>
    <row r="1296" spans="1:8" x14ac:dyDescent="0.25">
      <c r="A1296" s="358"/>
      <c r="B1296" s="358"/>
      <c r="C1296" s="358"/>
      <c r="D1296" s="358"/>
      <c r="E1296" s="367"/>
      <c r="F1296" s="358"/>
      <c r="G1296" s="358"/>
      <c r="H1296" s="358"/>
    </row>
    <row r="1297" spans="1:8" x14ac:dyDescent="0.25">
      <c r="A1297" s="358"/>
      <c r="B1297" s="358"/>
      <c r="C1297" s="358"/>
      <c r="D1297" s="358"/>
      <c r="E1297" s="367"/>
      <c r="F1297" s="358"/>
      <c r="G1297" s="358"/>
      <c r="H1297" s="358"/>
    </row>
    <row r="1298" spans="1:8" x14ac:dyDescent="0.25">
      <c r="A1298" s="358"/>
      <c r="B1298" s="358"/>
      <c r="C1298" s="358"/>
      <c r="D1298" s="358"/>
      <c r="E1298" s="367"/>
      <c r="F1298" s="358"/>
      <c r="G1298" s="358"/>
      <c r="H1298" s="358"/>
    </row>
    <row r="1299" spans="1:8" x14ac:dyDescent="0.25">
      <c r="A1299" s="358"/>
      <c r="B1299" s="358"/>
      <c r="C1299" s="358"/>
      <c r="D1299" s="358"/>
      <c r="E1299" s="367"/>
      <c r="F1299" s="358"/>
      <c r="G1299" s="358"/>
      <c r="H1299" s="358"/>
    </row>
    <row r="1300" spans="1:8" x14ac:dyDescent="0.25">
      <c r="A1300" s="358"/>
      <c r="B1300" s="358"/>
      <c r="C1300" s="358"/>
      <c r="D1300" s="358"/>
      <c r="E1300" s="367"/>
      <c r="F1300" s="358"/>
      <c r="G1300" s="358"/>
      <c r="H1300" s="358"/>
    </row>
    <row r="1301" spans="1:8" x14ac:dyDescent="0.25">
      <c r="A1301" s="358"/>
      <c r="B1301" s="358"/>
      <c r="C1301" s="358"/>
      <c r="D1301" s="358"/>
      <c r="E1301" s="367"/>
      <c r="F1301" s="358"/>
      <c r="G1301" s="358"/>
      <c r="H1301" s="358"/>
    </row>
    <row r="1302" spans="1:8" x14ac:dyDescent="0.25">
      <c r="A1302" s="358"/>
      <c r="B1302" s="358"/>
      <c r="C1302" s="358"/>
      <c r="D1302" s="358"/>
      <c r="E1302" s="367"/>
      <c r="F1302" s="358"/>
      <c r="G1302" s="358"/>
      <c r="H1302" s="358"/>
    </row>
    <row r="1303" spans="1:8" x14ac:dyDescent="0.25">
      <c r="A1303" s="358"/>
      <c r="B1303" s="358"/>
      <c r="C1303" s="358"/>
      <c r="D1303" s="358"/>
      <c r="E1303" s="367"/>
      <c r="F1303" s="358"/>
      <c r="G1303" s="358"/>
      <c r="H1303" s="358"/>
    </row>
    <row r="1304" spans="1:8" x14ac:dyDescent="0.25">
      <c r="A1304" s="358"/>
      <c r="B1304" s="358"/>
      <c r="C1304" s="358"/>
      <c r="D1304" s="358"/>
      <c r="E1304" s="367"/>
      <c r="F1304" s="358"/>
      <c r="G1304" s="358"/>
      <c r="H1304" s="358"/>
    </row>
    <row r="1305" spans="1:8" x14ac:dyDescent="0.25">
      <c r="A1305" s="358"/>
      <c r="B1305" s="358"/>
      <c r="C1305" s="358"/>
      <c r="D1305" s="358"/>
      <c r="E1305" s="367"/>
      <c r="F1305" s="358"/>
      <c r="G1305" s="358"/>
      <c r="H1305" s="358"/>
    </row>
    <row r="1306" spans="1:8" x14ac:dyDescent="0.25">
      <c r="A1306" s="358"/>
      <c r="B1306" s="358"/>
      <c r="C1306" s="358"/>
      <c r="D1306" s="358"/>
      <c r="E1306" s="367"/>
      <c r="F1306" s="358"/>
      <c r="G1306" s="358"/>
      <c r="H1306" s="358"/>
    </row>
    <row r="1307" spans="1:8" x14ac:dyDescent="0.25">
      <c r="A1307" s="358"/>
      <c r="B1307" s="358"/>
      <c r="C1307" s="358"/>
      <c r="D1307" s="358"/>
      <c r="E1307" s="367"/>
      <c r="F1307" s="358"/>
      <c r="G1307" s="358"/>
      <c r="H1307" s="358"/>
    </row>
    <row r="1308" spans="1:8" x14ac:dyDescent="0.25">
      <c r="A1308" s="358"/>
      <c r="B1308" s="358"/>
      <c r="C1308" s="358"/>
      <c r="D1308" s="358"/>
      <c r="E1308" s="367"/>
      <c r="F1308" s="358"/>
      <c r="G1308" s="358"/>
      <c r="H1308" s="358"/>
    </row>
    <row r="1309" spans="1:8" x14ac:dyDescent="0.25">
      <c r="A1309" s="358"/>
      <c r="B1309" s="358"/>
      <c r="C1309" s="358"/>
      <c r="D1309" s="358"/>
      <c r="E1309" s="367"/>
      <c r="F1309" s="358"/>
      <c r="G1309" s="358"/>
      <c r="H1309" s="358"/>
    </row>
    <row r="1310" spans="1:8" x14ac:dyDescent="0.25">
      <c r="A1310" s="358"/>
      <c r="B1310" s="358"/>
      <c r="C1310" s="358"/>
      <c r="D1310" s="358"/>
      <c r="E1310" s="367"/>
      <c r="F1310" s="358"/>
      <c r="G1310" s="358"/>
      <c r="H1310" s="358"/>
    </row>
    <row r="1311" spans="1:8" x14ac:dyDescent="0.25">
      <c r="A1311" s="358"/>
      <c r="B1311" s="358"/>
      <c r="C1311" s="358"/>
      <c r="D1311" s="358"/>
      <c r="E1311" s="367"/>
      <c r="F1311" s="358"/>
      <c r="G1311" s="358"/>
      <c r="H1311" s="358"/>
    </row>
    <row r="1312" spans="1:8" x14ac:dyDescent="0.25">
      <c r="A1312" s="358"/>
      <c r="B1312" s="358"/>
      <c r="C1312" s="358"/>
      <c r="D1312" s="358"/>
      <c r="E1312" s="367"/>
      <c r="F1312" s="358"/>
      <c r="G1312" s="358"/>
      <c r="H1312" s="358"/>
    </row>
    <row r="1313" spans="1:8" x14ac:dyDescent="0.25">
      <c r="A1313" s="358"/>
      <c r="B1313" s="358"/>
      <c r="C1313" s="358"/>
      <c r="D1313" s="358"/>
      <c r="E1313" s="367"/>
      <c r="F1313" s="358"/>
      <c r="G1313" s="358"/>
      <c r="H1313" s="358"/>
    </row>
    <row r="1314" spans="1:8" x14ac:dyDescent="0.25">
      <c r="A1314" s="358"/>
      <c r="B1314" s="358"/>
      <c r="C1314" s="358"/>
      <c r="D1314" s="358"/>
      <c r="E1314" s="367"/>
      <c r="F1314" s="358"/>
      <c r="G1314" s="358"/>
      <c r="H1314" s="358"/>
    </row>
    <row r="1315" spans="1:8" x14ac:dyDescent="0.25">
      <c r="A1315" s="358"/>
      <c r="B1315" s="358"/>
      <c r="C1315" s="358"/>
      <c r="D1315" s="358"/>
      <c r="E1315" s="367"/>
      <c r="F1315" s="358"/>
      <c r="G1315" s="358"/>
      <c r="H1315" s="358"/>
    </row>
    <row r="1316" spans="1:8" x14ac:dyDescent="0.25">
      <c r="A1316" s="358"/>
      <c r="B1316" s="358"/>
      <c r="C1316" s="358"/>
      <c r="D1316" s="358"/>
      <c r="E1316" s="367"/>
      <c r="F1316" s="358"/>
      <c r="G1316" s="358"/>
      <c r="H1316" s="358"/>
    </row>
    <row r="1317" spans="1:8" x14ac:dyDescent="0.25">
      <c r="A1317" s="358"/>
      <c r="B1317" s="358"/>
      <c r="C1317" s="358"/>
      <c r="D1317" s="358"/>
      <c r="E1317" s="367"/>
      <c r="F1317" s="358"/>
      <c r="G1317" s="358"/>
      <c r="H1317" s="358"/>
    </row>
    <row r="1318" spans="1:8" x14ac:dyDescent="0.25">
      <c r="A1318" s="358"/>
      <c r="B1318" s="358"/>
      <c r="C1318" s="358"/>
      <c r="D1318" s="358"/>
      <c r="E1318" s="367"/>
      <c r="F1318" s="358"/>
      <c r="G1318" s="358"/>
      <c r="H1318" s="358"/>
    </row>
    <row r="1319" spans="1:8" x14ac:dyDescent="0.25">
      <c r="A1319" s="358"/>
      <c r="B1319" s="358"/>
      <c r="C1319" s="358"/>
      <c r="D1319" s="358"/>
      <c r="E1319" s="367"/>
      <c r="F1319" s="358"/>
      <c r="G1319" s="358"/>
      <c r="H1319" s="358"/>
    </row>
    <row r="1320" spans="1:8" x14ac:dyDescent="0.25">
      <c r="A1320" s="358"/>
      <c r="B1320" s="358"/>
      <c r="C1320" s="358"/>
      <c r="D1320" s="358"/>
      <c r="E1320" s="367"/>
      <c r="F1320" s="358"/>
      <c r="G1320" s="358"/>
      <c r="H1320" s="358"/>
    </row>
    <row r="1321" spans="1:8" x14ac:dyDescent="0.25">
      <c r="A1321" s="358"/>
      <c r="B1321" s="358"/>
      <c r="C1321" s="358"/>
      <c r="D1321" s="358"/>
      <c r="E1321" s="367"/>
      <c r="F1321" s="358"/>
      <c r="G1321" s="358"/>
      <c r="H1321" s="358"/>
    </row>
    <row r="1322" spans="1:8" x14ac:dyDescent="0.25">
      <c r="A1322" s="358"/>
      <c r="B1322" s="358"/>
      <c r="C1322" s="358"/>
      <c r="D1322" s="358"/>
      <c r="E1322" s="367"/>
      <c r="F1322" s="358"/>
      <c r="G1322" s="358"/>
      <c r="H1322" s="358"/>
    </row>
    <row r="1323" spans="1:8" x14ac:dyDescent="0.25">
      <c r="A1323" s="358"/>
      <c r="B1323" s="358"/>
      <c r="C1323" s="358"/>
      <c r="D1323" s="358"/>
      <c r="E1323" s="367"/>
      <c r="F1323" s="358"/>
      <c r="G1323" s="358"/>
      <c r="H1323" s="358"/>
    </row>
    <row r="1324" spans="1:8" x14ac:dyDescent="0.25">
      <c r="A1324" s="358"/>
      <c r="B1324" s="358"/>
      <c r="C1324" s="358"/>
      <c r="D1324" s="358"/>
      <c r="E1324" s="367"/>
      <c r="F1324" s="358"/>
      <c r="G1324" s="358"/>
      <c r="H1324" s="358"/>
    </row>
    <row r="1325" spans="1:8" x14ac:dyDescent="0.25">
      <c r="A1325" s="358"/>
      <c r="B1325" s="358"/>
      <c r="C1325" s="358"/>
      <c r="D1325" s="358"/>
      <c r="E1325" s="367"/>
      <c r="F1325" s="358"/>
      <c r="G1325" s="358"/>
      <c r="H1325" s="358"/>
    </row>
    <row r="1326" spans="1:8" x14ac:dyDescent="0.25">
      <c r="A1326" s="358"/>
      <c r="B1326" s="358"/>
      <c r="C1326" s="358"/>
      <c r="D1326" s="358"/>
      <c r="E1326" s="367"/>
      <c r="F1326" s="358"/>
      <c r="G1326" s="358"/>
      <c r="H1326" s="358"/>
    </row>
    <row r="1327" spans="1:8" x14ac:dyDescent="0.25">
      <c r="A1327" s="358"/>
      <c r="B1327" s="358"/>
      <c r="C1327" s="358"/>
      <c r="D1327" s="358"/>
      <c r="E1327" s="367"/>
      <c r="F1327" s="358"/>
      <c r="G1327" s="358"/>
      <c r="H1327" s="358"/>
    </row>
    <row r="1328" spans="1:8" x14ac:dyDescent="0.25">
      <c r="A1328" s="358"/>
      <c r="B1328" s="358"/>
      <c r="C1328" s="358"/>
      <c r="D1328" s="358"/>
      <c r="E1328" s="367"/>
      <c r="F1328" s="358"/>
      <c r="G1328" s="358"/>
      <c r="H1328" s="358"/>
    </row>
    <row r="1329" spans="1:8" x14ac:dyDescent="0.25">
      <c r="A1329" s="358"/>
      <c r="B1329" s="358"/>
      <c r="C1329" s="358"/>
      <c r="D1329" s="358"/>
      <c r="E1329" s="367"/>
      <c r="F1329" s="358"/>
      <c r="G1329" s="358"/>
      <c r="H1329" s="358"/>
    </row>
    <row r="1330" spans="1:8" x14ac:dyDescent="0.25">
      <c r="A1330" s="358"/>
      <c r="B1330" s="358"/>
      <c r="C1330" s="358"/>
      <c r="D1330" s="358"/>
      <c r="E1330" s="367"/>
      <c r="F1330" s="358"/>
      <c r="G1330" s="358"/>
      <c r="H1330" s="358"/>
    </row>
    <row r="1331" spans="1:8" x14ac:dyDescent="0.25">
      <c r="A1331" s="358"/>
      <c r="B1331" s="358"/>
      <c r="C1331" s="358"/>
      <c r="D1331" s="358"/>
      <c r="E1331" s="367"/>
      <c r="F1331" s="358"/>
      <c r="G1331" s="358"/>
      <c r="H1331" s="358"/>
    </row>
    <row r="1332" spans="1:8" x14ac:dyDescent="0.25">
      <c r="A1332" s="358"/>
      <c r="B1332" s="358"/>
      <c r="C1332" s="358"/>
      <c r="D1332" s="358"/>
      <c r="E1332" s="367"/>
      <c r="F1332" s="358"/>
      <c r="G1332" s="358"/>
      <c r="H1332" s="358"/>
    </row>
    <row r="1333" spans="1:8" x14ac:dyDescent="0.25">
      <c r="A1333" s="358"/>
      <c r="B1333" s="358"/>
      <c r="C1333" s="358"/>
      <c r="D1333" s="358"/>
      <c r="E1333" s="367"/>
      <c r="F1333" s="358"/>
      <c r="G1333" s="358"/>
      <c r="H1333" s="358"/>
    </row>
    <row r="1334" spans="1:8" x14ac:dyDescent="0.25">
      <c r="A1334" s="358"/>
      <c r="B1334" s="358"/>
      <c r="C1334" s="358"/>
      <c r="D1334" s="358"/>
      <c r="E1334" s="367"/>
      <c r="F1334" s="358"/>
      <c r="G1334" s="358"/>
      <c r="H1334" s="358"/>
    </row>
    <row r="1335" spans="1:8" x14ac:dyDescent="0.25">
      <c r="A1335" s="358"/>
      <c r="B1335" s="358"/>
      <c r="C1335" s="358"/>
      <c r="D1335" s="358"/>
      <c r="E1335" s="367"/>
      <c r="F1335" s="358"/>
      <c r="G1335" s="358"/>
      <c r="H1335" s="358"/>
    </row>
    <row r="1336" spans="1:8" x14ac:dyDescent="0.25">
      <c r="A1336" s="358"/>
      <c r="B1336" s="358"/>
      <c r="C1336" s="358"/>
      <c r="D1336" s="358"/>
      <c r="E1336" s="367"/>
      <c r="F1336" s="358"/>
      <c r="G1336" s="358"/>
      <c r="H1336" s="358"/>
    </row>
    <row r="1337" spans="1:8" x14ac:dyDescent="0.25">
      <c r="A1337" s="358"/>
      <c r="B1337" s="358"/>
      <c r="C1337" s="358"/>
      <c r="D1337" s="358"/>
      <c r="E1337" s="367"/>
      <c r="F1337" s="358"/>
      <c r="G1337" s="358"/>
      <c r="H1337" s="358"/>
    </row>
    <row r="1338" spans="1:8" x14ac:dyDescent="0.25">
      <c r="A1338" s="358"/>
      <c r="B1338" s="358"/>
      <c r="C1338" s="358"/>
      <c r="D1338" s="358"/>
      <c r="E1338" s="367"/>
      <c r="F1338" s="358"/>
      <c r="G1338" s="358"/>
      <c r="H1338" s="358"/>
    </row>
    <row r="1339" spans="1:8" x14ac:dyDescent="0.25">
      <c r="A1339" s="358"/>
      <c r="B1339" s="358"/>
      <c r="C1339" s="358"/>
      <c r="D1339" s="358"/>
      <c r="E1339" s="367"/>
      <c r="F1339" s="358"/>
      <c r="G1339" s="358"/>
      <c r="H1339" s="358"/>
    </row>
    <row r="1340" spans="1:8" x14ac:dyDescent="0.25">
      <c r="A1340" s="358"/>
      <c r="B1340" s="358"/>
      <c r="C1340" s="358"/>
      <c r="D1340" s="358"/>
      <c r="E1340" s="367"/>
      <c r="F1340" s="358"/>
      <c r="G1340" s="358"/>
      <c r="H1340" s="358"/>
    </row>
    <row r="1341" spans="1:8" x14ac:dyDescent="0.25">
      <c r="A1341" s="358"/>
      <c r="B1341" s="358"/>
      <c r="C1341" s="358"/>
      <c r="D1341" s="358"/>
      <c r="E1341" s="367"/>
      <c r="F1341" s="358"/>
      <c r="G1341" s="358"/>
      <c r="H1341" s="358"/>
    </row>
    <row r="1342" spans="1:8" x14ac:dyDescent="0.25">
      <c r="A1342" s="358"/>
      <c r="B1342" s="358"/>
      <c r="C1342" s="358"/>
      <c r="D1342" s="358"/>
      <c r="E1342" s="367"/>
      <c r="F1342" s="358"/>
      <c r="G1342" s="358"/>
      <c r="H1342" s="358"/>
    </row>
    <row r="1343" spans="1:8" x14ac:dyDescent="0.25">
      <c r="A1343" s="358"/>
      <c r="B1343" s="358"/>
      <c r="C1343" s="358"/>
      <c r="D1343" s="358"/>
      <c r="E1343" s="367"/>
      <c r="F1343" s="358"/>
      <c r="G1343" s="358"/>
      <c r="H1343" s="358"/>
    </row>
    <row r="1344" spans="1:8" x14ac:dyDescent="0.25">
      <c r="A1344" s="358"/>
      <c r="B1344" s="358"/>
      <c r="C1344" s="358"/>
      <c r="D1344" s="358"/>
      <c r="E1344" s="367"/>
      <c r="F1344" s="358"/>
      <c r="G1344" s="358"/>
      <c r="H1344" s="358"/>
    </row>
    <row r="1345" spans="1:8" x14ac:dyDescent="0.25">
      <c r="A1345" s="358"/>
      <c r="B1345" s="358"/>
      <c r="C1345" s="358"/>
      <c r="D1345" s="358"/>
      <c r="E1345" s="367"/>
      <c r="F1345" s="358"/>
      <c r="G1345" s="358"/>
      <c r="H1345" s="358"/>
    </row>
    <row r="1346" spans="1:8" x14ac:dyDescent="0.25">
      <c r="A1346" s="358"/>
      <c r="B1346" s="358"/>
      <c r="C1346" s="358"/>
      <c r="D1346" s="358"/>
      <c r="E1346" s="367"/>
      <c r="F1346" s="358"/>
      <c r="G1346" s="358"/>
      <c r="H1346" s="358"/>
    </row>
    <row r="1347" spans="1:8" x14ac:dyDescent="0.25">
      <c r="A1347" s="358"/>
      <c r="B1347" s="358"/>
      <c r="C1347" s="358"/>
      <c r="D1347" s="358"/>
      <c r="E1347" s="367"/>
      <c r="F1347" s="358"/>
      <c r="G1347" s="358"/>
      <c r="H1347" s="358"/>
    </row>
    <row r="1348" spans="1:8" x14ac:dyDescent="0.25">
      <c r="A1348" s="358"/>
      <c r="B1348" s="358"/>
      <c r="C1348" s="358"/>
      <c r="D1348" s="358"/>
      <c r="E1348" s="367"/>
      <c r="F1348" s="358"/>
      <c r="G1348" s="358"/>
      <c r="H1348" s="358"/>
    </row>
    <row r="1349" spans="1:8" x14ac:dyDescent="0.25">
      <c r="A1349" s="358"/>
      <c r="B1349" s="358"/>
      <c r="C1349" s="358"/>
      <c r="D1349" s="358"/>
      <c r="E1349" s="367"/>
      <c r="F1349" s="358"/>
      <c r="G1349" s="358"/>
      <c r="H1349" s="358"/>
    </row>
    <row r="1350" spans="1:8" x14ac:dyDescent="0.25">
      <c r="A1350" s="358"/>
      <c r="B1350" s="358"/>
      <c r="C1350" s="358"/>
      <c r="D1350" s="358"/>
      <c r="E1350" s="367"/>
      <c r="F1350" s="358"/>
      <c r="G1350" s="358"/>
      <c r="H1350" s="358"/>
    </row>
    <row r="1351" spans="1:8" x14ac:dyDescent="0.25">
      <c r="A1351" s="358"/>
      <c r="B1351" s="358"/>
      <c r="C1351" s="358"/>
      <c r="D1351" s="358"/>
      <c r="E1351" s="367"/>
      <c r="F1351" s="358"/>
      <c r="G1351" s="358"/>
      <c r="H1351" s="358"/>
    </row>
    <row r="1352" spans="1:8" x14ac:dyDescent="0.25">
      <c r="A1352" s="358"/>
      <c r="B1352" s="358"/>
      <c r="C1352" s="358"/>
      <c r="D1352" s="358"/>
      <c r="E1352" s="367"/>
      <c r="F1352" s="358"/>
      <c r="G1352" s="358"/>
      <c r="H1352" s="358"/>
    </row>
    <row r="1353" spans="1:8" x14ac:dyDescent="0.25">
      <c r="A1353" s="358"/>
      <c r="B1353" s="358"/>
      <c r="C1353" s="358"/>
      <c r="D1353" s="358"/>
      <c r="E1353" s="367"/>
      <c r="F1353" s="358"/>
      <c r="G1353" s="358"/>
      <c r="H1353" s="358"/>
    </row>
    <row r="1354" spans="1:8" x14ac:dyDescent="0.25">
      <c r="A1354" s="358"/>
      <c r="B1354" s="358"/>
      <c r="C1354" s="358"/>
      <c r="D1354" s="358"/>
      <c r="E1354" s="367"/>
      <c r="F1354" s="358"/>
      <c r="G1354" s="358"/>
      <c r="H1354" s="358"/>
    </row>
    <row r="1355" spans="1:8" x14ac:dyDescent="0.25">
      <c r="A1355" s="358"/>
      <c r="B1355" s="358"/>
      <c r="C1355" s="358"/>
      <c r="D1355" s="358"/>
      <c r="E1355" s="367"/>
      <c r="F1355" s="358"/>
      <c r="G1355" s="358"/>
      <c r="H1355" s="358"/>
    </row>
    <row r="1356" spans="1:8" x14ac:dyDescent="0.25">
      <c r="A1356" s="358"/>
      <c r="B1356" s="358"/>
      <c r="C1356" s="358"/>
      <c r="D1356" s="358"/>
      <c r="E1356" s="367"/>
      <c r="F1356" s="358"/>
      <c r="G1356" s="358"/>
      <c r="H1356" s="358"/>
    </row>
    <row r="1357" spans="1:8" x14ac:dyDescent="0.25">
      <c r="A1357" s="358"/>
      <c r="B1357" s="358"/>
      <c r="C1357" s="358"/>
      <c r="D1357" s="358"/>
      <c r="E1357" s="367"/>
      <c r="F1357" s="358"/>
      <c r="G1357" s="358"/>
      <c r="H1357" s="358"/>
    </row>
    <row r="1358" spans="1:8" x14ac:dyDescent="0.25">
      <c r="A1358" s="358"/>
      <c r="B1358" s="358"/>
      <c r="C1358" s="358"/>
      <c r="D1358" s="358"/>
      <c r="E1358" s="367"/>
      <c r="F1358" s="358"/>
      <c r="G1358" s="358"/>
      <c r="H1358" s="358"/>
    </row>
    <row r="1359" spans="1:8" x14ac:dyDescent="0.25">
      <c r="A1359" s="358"/>
      <c r="B1359" s="358"/>
      <c r="C1359" s="358"/>
      <c r="D1359" s="358"/>
      <c r="E1359" s="367"/>
      <c r="F1359" s="358"/>
      <c r="G1359" s="358"/>
      <c r="H1359" s="358"/>
    </row>
    <row r="1360" spans="1:8" x14ac:dyDescent="0.25">
      <c r="A1360" s="358"/>
      <c r="B1360" s="358"/>
      <c r="C1360" s="358"/>
      <c r="D1360" s="358"/>
      <c r="E1360" s="367"/>
      <c r="F1360" s="358"/>
      <c r="G1360" s="358"/>
      <c r="H1360" s="358"/>
    </row>
    <row r="1361" spans="1:8" x14ac:dyDescent="0.25">
      <c r="A1361" s="358"/>
      <c r="B1361" s="358"/>
      <c r="C1361" s="358"/>
      <c r="D1361" s="358"/>
      <c r="E1361" s="367"/>
      <c r="F1361" s="358"/>
      <c r="G1361" s="358"/>
      <c r="H1361" s="358"/>
    </row>
    <row r="1362" spans="1:8" x14ac:dyDescent="0.25">
      <c r="A1362" s="358"/>
      <c r="B1362" s="358"/>
      <c r="C1362" s="358"/>
      <c r="D1362" s="358"/>
      <c r="E1362" s="367"/>
      <c r="F1362" s="358"/>
      <c r="G1362" s="358"/>
      <c r="H1362" s="358"/>
    </row>
    <row r="1363" spans="1:8" x14ac:dyDescent="0.25">
      <c r="A1363" s="358"/>
      <c r="B1363" s="358"/>
      <c r="C1363" s="358"/>
      <c r="D1363" s="358"/>
      <c r="E1363" s="367"/>
      <c r="F1363" s="358"/>
      <c r="G1363" s="358"/>
      <c r="H1363" s="358"/>
    </row>
    <row r="1364" spans="1:8" x14ac:dyDescent="0.25">
      <c r="A1364" s="358"/>
      <c r="B1364" s="358"/>
      <c r="C1364" s="358"/>
      <c r="D1364" s="358"/>
      <c r="E1364" s="367"/>
      <c r="F1364" s="358"/>
      <c r="G1364" s="358"/>
      <c r="H1364" s="358"/>
    </row>
    <row r="1365" spans="1:8" x14ac:dyDescent="0.25">
      <c r="A1365" s="358"/>
      <c r="B1365" s="358"/>
      <c r="C1365" s="358"/>
      <c r="D1365" s="358"/>
      <c r="E1365" s="367"/>
      <c r="F1365" s="358"/>
      <c r="G1365" s="358"/>
      <c r="H1365" s="358"/>
    </row>
    <row r="1366" spans="1:8" x14ac:dyDescent="0.25">
      <c r="A1366" s="358"/>
      <c r="B1366" s="358"/>
      <c r="C1366" s="358"/>
      <c r="D1366" s="358"/>
      <c r="E1366" s="367"/>
      <c r="F1366" s="358"/>
      <c r="G1366" s="358"/>
      <c r="H1366" s="358"/>
    </row>
    <row r="1367" spans="1:8" x14ac:dyDescent="0.25">
      <c r="A1367" s="358"/>
      <c r="B1367" s="358"/>
      <c r="C1367" s="358"/>
      <c r="D1367" s="358"/>
      <c r="E1367" s="367"/>
      <c r="F1367" s="358"/>
      <c r="G1367" s="358"/>
      <c r="H1367" s="358"/>
    </row>
    <row r="1368" spans="1:8" x14ac:dyDescent="0.25">
      <c r="A1368" s="358"/>
      <c r="B1368" s="358"/>
      <c r="C1368" s="358"/>
      <c r="D1368" s="358"/>
      <c r="E1368" s="367"/>
      <c r="F1368" s="358"/>
      <c r="G1368" s="358"/>
      <c r="H1368" s="358"/>
    </row>
    <row r="1369" spans="1:8" x14ac:dyDescent="0.25">
      <c r="A1369" s="358"/>
      <c r="B1369" s="358"/>
      <c r="C1369" s="358"/>
      <c r="D1369" s="358"/>
      <c r="E1369" s="367"/>
      <c r="F1369" s="358"/>
      <c r="G1369" s="358"/>
      <c r="H1369" s="358"/>
    </row>
    <row r="1370" spans="1:8" x14ac:dyDescent="0.25">
      <c r="A1370" s="358"/>
      <c r="B1370" s="358"/>
      <c r="C1370" s="358"/>
      <c r="D1370" s="358"/>
      <c r="E1370" s="367"/>
      <c r="F1370" s="358"/>
      <c r="G1370" s="358"/>
      <c r="H1370" s="358"/>
    </row>
    <row r="1371" spans="1:8" x14ac:dyDescent="0.25">
      <c r="A1371" s="358"/>
      <c r="B1371" s="358"/>
      <c r="C1371" s="358"/>
      <c r="D1371" s="358"/>
      <c r="E1371" s="367"/>
      <c r="F1371" s="358"/>
      <c r="G1371" s="358"/>
      <c r="H1371" s="358"/>
    </row>
    <row r="1372" spans="1:8" x14ac:dyDescent="0.25">
      <c r="A1372" s="358"/>
      <c r="B1372" s="358"/>
      <c r="C1372" s="358"/>
      <c r="D1372" s="358"/>
      <c r="E1372" s="367"/>
      <c r="F1372" s="358"/>
      <c r="G1372" s="358"/>
      <c r="H1372" s="358"/>
    </row>
    <row r="1373" spans="1:8" x14ac:dyDescent="0.25">
      <c r="A1373" s="358"/>
      <c r="B1373" s="358"/>
      <c r="C1373" s="358"/>
      <c r="D1373" s="358"/>
      <c r="E1373" s="367"/>
      <c r="F1373" s="358"/>
      <c r="G1373" s="358"/>
      <c r="H1373" s="358"/>
    </row>
    <row r="1374" spans="1:8" x14ac:dyDescent="0.25">
      <c r="A1374" s="358"/>
      <c r="B1374" s="358"/>
      <c r="C1374" s="358"/>
      <c r="D1374" s="358"/>
      <c r="E1374" s="367"/>
      <c r="F1374" s="358"/>
      <c r="G1374" s="358"/>
      <c r="H1374" s="358"/>
    </row>
    <row r="1375" spans="1:8" x14ac:dyDescent="0.25">
      <c r="A1375" s="358"/>
      <c r="B1375" s="358"/>
      <c r="C1375" s="358"/>
      <c r="D1375" s="358"/>
      <c r="E1375" s="367"/>
      <c r="F1375" s="358"/>
      <c r="G1375" s="358"/>
      <c r="H1375" s="358"/>
    </row>
    <row r="1376" spans="1:8" x14ac:dyDescent="0.25">
      <c r="A1376" s="358"/>
      <c r="B1376" s="358"/>
      <c r="C1376" s="358"/>
      <c r="D1376" s="358"/>
      <c r="E1376" s="367"/>
      <c r="F1376" s="358"/>
      <c r="G1376" s="358"/>
      <c r="H1376" s="358"/>
    </row>
    <row r="1377" spans="1:8" x14ac:dyDescent="0.25">
      <c r="A1377" s="358"/>
      <c r="B1377" s="358"/>
      <c r="C1377" s="358"/>
      <c r="D1377" s="358"/>
      <c r="E1377" s="367"/>
      <c r="F1377" s="358"/>
      <c r="G1377" s="358"/>
      <c r="H1377" s="358"/>
    </row>
    <row r="1378" spans="1:8" x14ac:dyDescent="0.25">
      <c r="A1378" s="358"/>
      <c r="B1378" s="358"/>
      <c r="C1378" s="358"/>
      <c r="D1378" s="358"/>
      <c r="E1378" s="367"/>
      <c r="F1378" s="358"/>
      <c r="G1378" s="358"/>
      <c r="H1378" s="358"/>
    </row>
    <row r="1379" spans="1:8" x14ac:dyDescent="0.25">
      <c r="A1379" s="358"/>
      <c r="B1379" s="358"/>
      <c r="C1379" s="358"/>
      <c r="D1379" s="358"/>
      <c r="E1379" s="367"/>
      <c r="F1379" s="358"/>
      <c r="G1379" s="358"/>
      <c r="H1379" s="358"/>
    </row>
    <row r="1380" spans="1:8" x14ac:dyDescent="0.25">
      <c r="A1380" s="358"/>
      <c r="B1380" s="358"/>
      <c r="C1380" s="358"/>
      <c r="D1380" s="358"/>
      <c r="E1380" s="367"/>
      <c r="F1380" s="358"/>
      <c r="G1380" s="358"/>
      <c r="H1380" s="358"/>
    </row>
    <row r="1381" spans="1:8" x14ac:dyDescent="0.25">
      <c r="A1381" s="358"/>
      <c r="B1381" s="358"/>
      <c r="C1381" s="358"/>
      <c r="D1381" s="358"/>
      <c r="E1381" s="367"/>
      <c r="F1381" s="358"/>
      <c r="G1381" s="358"/>
      <c r="H1381" s="358"/>
    </row>
    <row r="1382" spans="1:8" x14ac:dyDescent="0.25">
      <c r="A1382" s="358"/>
      <c r="B1382" s="358"/>
      <c r="C1382" s="358"/>
      <c r="D1382" s="358"/>
      <c r="E1382" s="367"/>
      <c r="F1382" s="358"/>
      <c r="G1382" s="358"/>
      <c r="H1382" s="358"/>
    </row>
    <row r="1383" spans="1:8" x14ac:dyDescent="0.25">
      <c r="A1383" s="358"/>
      <c r="B1383" s="358"/>
      <c r="C1383" s="358"/>
      <c r="D1383" s="358"/>
      <c r="E1383" s="367"/>
      <c r="F1383" s="358"/>
      <c r="G1383" s="358"/>
      <c r="H1383" s="358"/>
    </row>
    <row r="1384" spans="1:8" x14ac:dyDescent="0.25">
      <c r="A1384" s="358"/>
      <c r="B1384" s="358"/>
      <c r="C1384" s="358"/>
      <c r="D1384" s="358"/>
      <c r="E1384" s="367"/>
      <c r="F1384" s="358"/>
      <c r="G1384" s="358"/>
      <c r="H1384" s="358"/>
    </row>
    <row r="1385" spans="1:8" x14ac:dyDescent="0.25">
      <c r="A1385" s="358"/>
      <c r="B1385" s="358"/>
      <c r="C1385" s="358"/>
      <c r="D1385" s="358"/>
      <c r="E1385" s="367"/>
      <c r="F1385" s="358"/>
      <c r="G1385" s="358"/>
      <c r="H1385" s="358"/>
    </row>
    <row r="1386" spans="1:8" x14ac:dyDescent="0.25">
      <c r="A1386" s="358"/>
      <c r="B1386" s="358"/>
      <c r="C1386" s="358"/>
      <c r="D1386" s="358"/>
      <c r="E1386" s="367"/>
      <c r="F1386" s="358"/>
      <c r="G1386" s="358"/>
      <c r="H1386" s="358"/>
    </row>
    <row r="1387" spans="1:8" x14ac:dyDescent="0.25">
      <c r="A1387" s="358"/>
      <c r="B1387" s="358"/>
      <c r="C1387" s="358"/>
      <c r="D1387" s="358"/>
      <c r="E1387" s="367"/>
      <c r="F1387" s="358"/>
      <c r="G1387" s="358"/>
      <c r="H1387" s="358"/>
    </row>
    <row r="1388" spans="1:8" x14ac:dyDescent="0.25">
      <c r="A1388" s="358"/>
      <c r="B1388" s="358"/>
      <c r="C1388" s="358"/>
      <c r="D1388" s="358"/>
      <c r="E1388" s="367"/>
      <c r="F1388" s="358"/>
      <c r="G1388" s="358"/>
      <c r="H1388" s="358"/>
    </row>
    <row r="1389" spans="1:8" x14ac:dyDescent="0.25">
      <c r="A1389" s="358"/>
      <c r="B1389" s="358"/>
      <c r="C1389" s="358"/>
      <c r="D1389" s="358"/>
      <c r="E1389" s="367"/>
      <c r="F1389" s="358"/>
      <c r="G1389" s="358"/>
      <c r="H1389" s="358"/>
    </row>
    <row r="1390" spans="1:8" x14ac:dyDescent="0.25">
      <c r="A1390" s="358"/>
      <c r="B1390" s="358"/>
      <c r="C1390" s="358"/>
      <c r="D1390" s="358"/>
      <c r="E1390" s="367"/>
      <c r="F1390" s="358"/>
      <c r="G1390" s="358"/>
      <c r="H1390" s="358"/>
    </row>
    <row r="1391" spans="1:8" x14ac:dyDescent="0.25">
      <c r="A1391" s="358"/>
      <c r="B1391" s="358"/>
      <c r="C1391" s="358"/>
      <c r="D1391" s="358"/>
      <c r="E1391" s="367"/>
      <c r="F1391" s="358"/>
      <c r="G1391" s="358"/>
      <c r="H1391" s="358"/>
    </row>
    <row r="1392" spans="1:8" x14ac:dyDescent="0.25">
      <c r="A1392" s="358"/>
      <c r="B1392" s="358"/>
      <c r="C1392" s="358"/>
      <c r="D1392" s="358"/>
      <c r="E1392" s="367"/>
      <c r="F1392" s="358"/>
      <c r="G1392" s="358"/>
      <c r="H1392" s="358"/>
    </row>
    <row r="1393" spans="1:8" x14ac:dyDescent="0.25">
      <c r="A1393" s="358"/>
      <c r="B1393" s="358"/>
      <c r="C1393" s="358"/>
      <c r="D1393" s="358"/>
      <c r="E1393" s="367"/>
      <c r="F1393" s="358"/>
      <c r="G1393" s="358"/>
      <c r="H1393" s="358"/>
    </row>
    <row r="1394" spans="1:8" x14ac:dyDescent="0.25">
      <c r="A1394" s="358"/>
      <c r="B1394" s="358"/>
      <c r="C1394" s="358"/>
      <c r="D1394" s="358"/>
      <c r="E1394" s="367"/>
      <c r="F1394" s="358"/>
      <c r="G1394" s="358"/>
      <c r="H1394" s="358"/>
    </row>
    <row r="1395" spans="1:8" x14ac:dyDescent="0.25">
      <c r="A1395" s="358"/>
      <c r="B1395" s="358"/>
      <c r="C1395" s="358"/>
      <c r="D1395" s="358"/>
      <c r="E1395" s="367"/>
      <c r="F1395" s="358"/>
      <c r="G1395" s="358"/>
      <c r="H1395" s="358"/>
    </row>
    <row r="1396" spans="1:8" x14ac:dyDescent="0.25">
      <c r="A1396" s="358"/>
      <c r="B1396" s="358"/>
      <c r="C1396" s="358"/>
      <c r="D1396" s="358"/>
      <c r="E1396" s="367"/>
      <c r="F1396" s="358"/>
      <c r="G1396" s="358"/>
      <c r="H1396" s="358"/>
    </row>
    <row r="1397" spans="1:8" x14ac:dyDescent="0.25">
      <c r="A1397" s="358"/>
      <c r="B1397" s="358"/>
      <c r="C1397" s="358"/>
      <c r="D1397" s="358"/>
      <c r="E1397" s="367"/>
      <c r="F1397" s="358"/>
      <c r="G1397" s="358"/>
      <c r="H1397" s="358"/>
    </row>
    <row r="1398" spans="1:8" x14ac:dyDescent="0.25">
      <c r="A1398" s="358"/>
      <c r="B1398" s="358"/>
      <c r="C1398" s="358"/>
      <c r="D1398" s="358"/>
      <c r="E1398" s="367"/>
      <c r="F1398" s="358"/>
      <c r="G1398" s="358"/>
      <c r="H1398" s="358"/>
    </row>
    <row r="1399" spans="1:8" x14ac:dyDescent="0.25">
      <c r="A1399" s="358"/>
      <c r="B1399" s="358"/>
      <c r="C1399" s="358"/>
      <c r="D1399" s="358"/>
      <c r="E1399" s="367"/>
      <c r="F1399" s="358"/>
      <c r="G1399" s="358"/>
      <c r="H1399" s="358"/>
    </row>
    <row r="1400" spans="1:8" x14ac:dyDescent="0.25">
      <c r="A1400" s="358"/>
      <c r="B1400" s="358"/>
      <c r="C1400" s="358"/>
      <c r="D1400" s="358"/>
      <c r="E1400" s="367"/>
      <c r="F1400" s="358"/>
      <c r="G1400" s="358"/>
      <c r="H1400" s="358"/>
    </row>
    <row r="1401" spans="1:8" x14ac:dyDescent="0.25">
      <c r="A1401" s="358"/>
      <c r="B1401" s="358"/>
      <c r="C1401" s="358"/>
      <c r="D1401" s="358"/>
      <c r="E1401" s="367"/>
      <c r="F1401" s="358"/>
      <c r="G1401" s="358"/>
      <c r="H1401" s="358"/>
    </row>
    <row r="1402" spans="1:8" x14ac:dyDescent="0.25">
      <c r="A1402" s="358"/>
      <c r="B1402" s="358"/>
      <c r="C1402" s="358"/>
      <c r="D1402" s="358"/>
      <c r="E1402" s="367"/>
      <c r="F1402" s="358"/>
      <c r="G1402" s="358"/>
      <c r="H1402" s="358"/>
    </row>
    <row r="1403" spans="1:8" x14ac:dyDescent="0.25">
      <c r="A1403" s="358"/>
      <c r="B1403" s="358"/>
      <c r="C1403" s="358"/>
      <c r="D1403" s="358"/>
      <c r="E1403" s="367"/>
      <c r="F1403" s="358"/>
      <c r="G1403" s="358"/>
      <c r="H1403" s="358"/>
    </row>
    <row r="1404" spans="1:8" x14ac:dyDescent="0.25">
      <c r="A1404" s="358"/>
      <c r="B1404" s="358"/>
      <c r="C1404" s="358"/>
      <c r="D1404" s="358"/>
      <c r="E1404" s="367"/>
      <c r="F1404" s="358"/>
      <c r="G1404" s="358"/>
      <c r="H1404" s="358"/>
    </row>
    <row r="1405" spans="1:8" x14ac:dyDescent="0.25">
      <c r="A1405" s="358"/>
      <c r="B1405" s="358"/>
      <c r="C1405" s="358"/>
      <c r="D1405" s="358"/>
      <c r="E1405" s="367"/>
      <c r="F1405" s="358"/>
      <c r="G1405" s="358"/>
      <c r="H1405" s="358"/>
    </row>
    <row r="1406" spans="1:8" x14ac:dyDescent="0.25">
      <c r="A1406" s="358"/>
      <c r="B1406" s="358"/>
      <c r="C1406" s="358"/>
      <c r="D1406" s="358"/>
      <c r="E1406" s="367"/>
      <c r="F1406" s="358"/>
      <c r="G1406" s="358"/>
      <c r="H1406" s="358"/>
    </row>
    <row r="1407" spans="1:8" x14ac:dyDescent="0.25">
      <c r="A1407" s="358"/>
      <c r="B1407" s="358"/>
      <c r="C1407" s="358"/>
      <c r="D1407" s="358"/>
      <c r="E1407" s="367"/>
      <c r="F1407" s="358"/>
      <c r="G1407" s="358"/>
      <c r="H1407" s="358"/>
    </row>
    <row r="1408" spans="1:8" x14ac:dyDescent="0.25">
      <c r="A1408" s="358"/>
      <c r="B1408" s="358"/>
      <c r="C1408" s="358"/>
      <c r="D1408" s="358"/>
      <c r="E1408" s="367"/>
      <c r="F1408" s="358"/>
      <c r="G1408" s="358"/>
      <c r="H1408" s="358"/>
    </row>
    <row r="1409" spans="1:8" x14ac:dyDescent="0.25">
      <c r="A1409" s="358"/>
      <c r="B1409" s="358"/>
      <c r="C1409" s="358"/>
      <c r="D1409" s="358"/>
      <c r="E1409" s="367"/>
      <c r="F1409" s="358"/>
      <c r="G1409" s="358"/>
      <c r="H1409" s="358"/>
    </row>
    <row r="1410" spans="1:8" x14ac:dyDescent="0.25">
      <c r="A1410" s="358"/>
      <c r="B1410" s="358"/>
      <c r="C1410" s="358"/>
      <c r="D1410" s="358"/>
      <c r="E1410" s="367"/>
      <c r="F1410" s="358"/>
      <c r="G1410" s="358"/>
      <c r="H1410" s="358"/>
    </row>
    <row r="1411" spans="1:8" x14ac:dyDescent="0.25">
      <c r="A1411" s="358"/>
      <c r="B1411" s="358"/>
      <c r="C1411" s="358"/>
      <c r="D1411" s="358"/>
      <c r="E1411" s="367"/>
      <c r="F1411" s="358"/>
      <c r="G1411" s="358"/>
      <c r="H1411" s="358"/>
    </row>
    <row r="1412" spans="1:8" x14ac:dyDescent="0.25">
      <c r="A1412" s="358"/>
      <c r="B1412" s="358"/>
      <c r="C1412" s="358"/>
      <c r="D1412" s="358"/>
      <c r="E1412" s="367"/>
      <c r="F1412" s="358"/>
      <c r="G1412" s="358"/>
      <c r="H1412" s="358"/>
    </row>
    <row r="1413" spans="1:8" x14ac:dyDescent="0.25">
      <c r="A1413" s="358"/>
      <c r="B1413" s="358"/>
      <c r="C1413" s="358"/>
      <c r="D1413" s="358"/>
      <c r="E1413" s="367"/>
      <c r="F1413" s="358"/>
      <c r="G1413" s="358"/>
      <c r="H1413" s="358"/>
    </row>
    <row r="1414" spans="1:8" x14ac:dyDescent="0.25">
      <c r="A1414" s="358"/>
      <c r="B1414" s="358"/>
      <c r="C1414" s="358"/>
      <c r="D1414" s="358"/>
      <c r="E1414" s="367"/>
      <c r="F1414" s="358"/>
      <c r="G1414" s="358"/>
      <c r="H1414" s="358"/>
    </row>
    <row r="1415" spans="1:8" x14ac:dyDescent="0.25">
      <c r="A1415" s="358"/>
      <c r="B1415" s="358"/>
      <c r="C1415" s="358"/>
      <c r="D1415" s="358"/>
      <c r="E1415" s="367"/>
      <c r="F1415" s="358"/>
      <c r="G1415" s="358"/>
      <c r="H1415" s="358"/>
    </row>
    <row r="1416" spans="1:8" x14ac:dyDescent="0.25">
      <c r="A1416" s="358"/>
      <c r="B1416" s="358"/>
      <c r="C1416" s="358"/>
      <c r="D1416" s="358"/>
      <c r="E1416" s="367"/>
      <c r="F1416" s="358"/>
      <c r="G1416" s="358"/>
      <c r="H1416" s="358"/>
    </row>
    <row r="1417" spans="1:8" x14ac:dyDescent="0.25">
      <c r="A1417" s="358"/>
      <c r="B1417" s="358"/>
      <c r="C1417" s="358"/>
      <c r="D1417" s="358"/>
      <c r="E1417" s="367"/>
      <c r="F1417" s="358"/>
      <c r="G1417" s="358"/>
      <c r="H1417" s="358"/>
    </row>
    <row r="1418" spans="1:8" x14ac:dyDescent="0.25">
      <c r="A1418" s="358"/>
      <c r="B1418" s="358"/>
      <c r="C1418" s="358"/>
      <c r="D1418" s="358"/>
      <c r="E1418" s="367"/>
      <c r="F1418" s="358"/>
      <c r="G1418" s="358"/>
      <c r="H1418" s="358"/>
    </row>
    <row r="1419" spans="1:8" x14ac:dyDescent="0.25">
      <c r="A1419" s="358"/>
      <c r="B1419" s="358"/>
      <c r="C1419" s="358"/>
      <c r="D1419" s="358"/>
      <c r="E1419" s="367"/>
      <c r="F1419" s="358"/>
      <c r="G1419" s="358"/>
      <c r="H1419" s="358"/>
    </row>
    <row r="1420" spans="1:8" x14ac:dyDescent="0.25">
      <c r="A1420" s="358"/>
      <c r="B1420" s="358"/>
      <c r="C1420" s="358"/>
      <c r="D1420" s="358"/>
      <c r="E1420" s="367"/>
      <c r="F1420" s="358"/>
      <c r="G1420" s="358"/>
      <c r="H1420" s="358"/>
    </row>
    <row r="1421" spans="1:8" x14ac:dyDescent="0.25">
      <c r="A1421" s="358"/>
      <c r="B1421" s="358"/>
      <c r="C1421" s="358"/>
      <c r="D1421" s="358"/>
      <c r="E1421" s="367"/>
      <c r="F1421" s="358"/>
      <c r="G1421" s="358"/>
      <c r="H1421" s="358"/>
    </row>
    <row r="1422" spans="1:8" x14ac:dyDescent="0.25">
      <c r="A1422" s="358"/>
      <c r="B1422" s="358"/>
      <c r="C1422" s="358"/>
      <c r="D1422" s="358"/>
      <c r="E1422" s="367"/>
      <c r="F1422" s="358"/>
      <c r="G1422" s="358"/>
      <c r="H1422" s="358"/>
    </row>
    <row r="1423" spans="1:8" x14ac:dyDescent="0.25">
      <c r="A1423" s="358"/>
      <c r="B1423" s="358"/>
      <c r="C1423" s="358"/>
      <c r="D1423" s="358"/>
      <c r="E1423" s="367"/>
      <c r="F1423" s="358"/>
      <c r="G1423" s="358"/>
      <c r="H1423" s="358"/>
    </row>
    <row r="1424" spans="1:8" x14ac:dyDescent="0.25">
      <c r="A1424" s="358"/>
      <c r="B1424" s="358"/>
      <c r="C1424" s="358"/>
      <c r="D1424" s="358"/>
      <c r="E1424" s="367"/>
      <c r="F1424" s="358"/>
      <c r="G1424" s="358"/>
      <c r="H1424" s="358"/>
    </row>
    <row r="1425" spans="1:8" x14ac:dyDescent="0.25">
      <c r="A1425" s="358"/>
      <c r="B1425" s="358"/>
      <c r="C1425" s="358"/>
      <c r="D1425" s="358"/>
      <c r="E1425" s="367"/>
      <c r="F1425" s="358"/>
      <c r="G1425" s="358"/>
      <c r="H1425" s="358"/>
    </row>
    <row r="1426" spans="1:8" x14ac:dyDescent="0.25">
      <c r="A1426" s="358"/>
      <c r="B1426" s="358"/>
      <c r="C1426" s="358"/>
      <c r="D1426" s="358"/>
      <c r="E1426" s="367"/>
      <c r="F1426" s="358"/>
      <c r="G1426" s="358"/>
      <c r="H1426" s="358"/>
    </row>
    <row r="1427" spans="1:8" x14ac:dyDescent="0.25">
      <c r="A1427" s="358"/>
      <c r="B1427" s="358"/>
      <c r="C1427" s="358"/>
      <c r="D1427" s="358"/>
      <c r="E1427" s="367"/>
      <c r="F1427" s="358"/>
      <c r="G1427" s="358"/>
      <c r="H1427" s="358"/>
    </row>
    <row r="1428" spans="1:8" x14ac:dyDescent="0.25">
      <c r="A1428" s="358"/>
      <c r="B1428" s="358"/>
      <c r="C1428" s="358"/>
      <c r="D1428" s="358"/>
      <c r="E1428" s="367"/>
      <c r="F1428" s="358"/>
      <c r="G1428" s="358"/>
      <c r="H1428" s="358"/>
    </row>
    <row r="1429" spans="1:8" x14ac:dyDescent="0.25">
      <c r="A1429" s="358"/>
      <c r="B1429" s="358"/>
      <c r="C1429" s="358"/>
      <c r="D1429" s="358"/>
      <c r="E1429" s="367"/>
      <c r="F1429" s="358"/>
      <c r="G1429" s="358"/>
      <c r="H1429" s="358"/>
    </row>
    <row r="1430" spans="1:8" x14ac:dyDescent="0.25">
      <c r="A1430" s="358"/>
      <c r="B1430" s="358"/>
      <c r="C1430" s="358"/>
      <c r="D1430" s="358"/>
      <c r="E1430" s="367"/>
      <c r="F1430" s="358"/>
      <c r="G1430" s="358"/>
      <c r="H1430" s="358"/>
    </row>
    <row r="1431" spans="1:8" x14ac:dyDescent="0.25">
      <c r="A1431" s="358"/>
      <c r="B1431" s="358"/>
      <c r="C1431" s="358"/>
      <c r="D1431" s="358"/>
      <c r="E1431" s="367"/>
      <c r="F1431" s="358"/>
      <c r="G1431" s="358"/>
      <c r="H1431" s="358"/>
    </row>
    <row r="1432" spans="1:8" x14ac:dyDescent="0.25">
      <c r="A1432" s="358"/>
      <c r="B1432" s="358"/>
      <c r="C1432" s="358"/>
      <c r="D1432" s="358"/>
      <c r="E1432" s="367"/>
      <c r="F1432" s="358"/>
      <c r="G1432" s="358"/>
      <c r="H1432" s="358"/>
    </row>
    <row r="1433" spans="1:8" x14ac:dyDescent="0.25">
      <c r="A1433" s="358"/>
      <c r="B1433" s="358"/>
      <c r="C1433" s="358"/>
      <c r="D1433" s="358"/>
      <c r="E1433" s="367"/>
      <c r="F1433" s="358"/>
      <c r="G1433" s="358"/>
      <c r="H1433" s="358"/>
    </row>
    <row r="1434" spans="1:8" x14ac:dyDescent="0.25">
      <c r="A1434" s="358"/>
      <c r="B1434" s="358"/>
      <c r="C1434" s="358"/>
      <c r="D1434" s="358"/>
      <c r="E1434" s="367"/>
      <c r="F1434" s="358"/>
      <c r="G1434" s="358"/>
      <c r="H1434" s="358"/>
    </row>
    <row r="1435" spans="1:8" x14ac:dyDescent="0.25">
      <c r="A1435" s="358"/>
      <c r="B1435" s="358"/>
      <c r="C1435" s="358"/>
      <c r="D1435" s="358"/>
      <c r="E1435" s="367"/>
      <c r="F1435" s="358"/>
      <c r="G1435" s="358"/>
      <c r="H1435" s="358"/>
    </row>
    <row r="1436" spans="1:8" x14ac:dyDescent="0.25">
      <c r="A1436" s="358"/>
      <c r="B1436" s="358"/>
      <c r="C1436" s="358"/>
      <c r="D1436" s="358"/>
      <c r="E1436" s="367"/>
      <c r="F1436" s="358"/>
      <c r="G1436" s="358"/>
      <c r="H1436" s="358"/>
    </row>
    <row r="1437" spans="1:8" x14ac:dyDescent="0.25">
      <c r="A1437" s="358"/>
      <c r="B1437" s="358"/>
      <c r="C1437" s="358"/>
      <c r="D1437" s="358"/>
      <c r="E1437" s="367"/>
      <c r="F1437" s="358"/>
      <c r="G1437" s="358"/>
      <c r="H1437" s="358"/>
    </row>
    <row r="1438" spans="1:8" x14ac:dyDescent="0.25">
      <c r="A1438" s="358"/>
      <c r="B1438" s="358"/>
      <c r="C1438" s="358"/>
      <c r="D1438" s="358"/>
      <c r="E1438" s="367"/>
      <c r="F1438" s="358"/>
      <c r="G1438" s="358"/>
      <c r="H1438" s="358"/>
    </row>
    <row r="1439" spans="1:8" x14ac:dyDescent="0.25">
      <c r="A1439" s="358"/>
      <c r="B1439" s="358"/>
      <c r="C1439" s="358"/>
      <c r="D1439" s="358"/>
      <c r="E1439" s="367"/>
      <c r="F1439" s="358"/>
      <c r="G1439" s="358"/>
      <c r="H1439" s="358"/>
    </row>
    <row r="1440" spans="1:8" x14ac:dyDescent="0.25">
      <c r="A1440" s="358"/>
      <c r="B1440" s="358"/>
      <c r="C1440" s="358"/>
      <c r="D1440" s="358"/>
      <c r="E1440" s="367"/>
      <c r="F1440" s="358"/>
      <c r="G1440" s="358"/>
      <c r="H1440" s="358"/>
    </row>
    <row r="1441" spans="1:8" x14ac:dyDescent="0.25">
      <c r="A1441" s="358"/>
      <c r="B1441" s="358"/>
      <c r="C1441" s="358"/>
      <c r="D1441" s="358"/>
      <c r="E1441" s="367"/>
      <c r="F1441" s="358"/>
      <c r="G1441" s="358"/>
      <c r="H1441" s="358"/>
    </row>
    <row r="1442" spans="1:8" x14ac:dyDescent="0.25">
      <c r="A1442" s="358"/>
      <c r="B1442" s="358"/>
      <c r="C1442" s="358"/>
      <c r="D1442" s="358"/>
      <c r="E1442" s="367"/>
      <c r="F1442" s="358"/>
      <c r="G1442" s="358"/>
      <c r="H1442" s="358"/>
    </row>
    <row r="1443" spans="1:8" x14ac:dyDescent="0.25">
      <c r="A1443" s="358"/>
      <c r="B1443" s="358"/>
      <c r="C1443" s="358"/>
      <c r="D1443" s="358"/>
      <c r="E1443" s="367"/>
      <c r="F1443" s="358"/>
      <c r="G1443" s="358"/>
      <c r="H1443" s="358"/>
    </row>
    <row r="1444" spans="1:8" x14ac:dyDescent="0.25">
      <c r="A1444" s="358"/>
      <c r="B1444" s="358"/>
      <c r="C1444" s="358"/>
      <c r="D1444" s="358"/>
      <c r="E1444" s="367"/>
      <c r="F1444" s="358"/>
      <c r="G1444" s="358"/>
      <c r="H1444" s="358"/>
    </row>
    <row r="1445" spans="1:8" x14ac:dyDescent="0.25">
      <c r="A1445" s="358"/>
      <c r="B1445" s="358"/>
      <c r="C1445" s="358"/>
      <c r="D1445" s="358"/>
      <c r="E1445" s="367"/>
      <c r="F1445" s="358"/>
      <c r="G1445" s="358"/>
      <c r="H1445" s="358"/>
    </row>
    <row r="1446" spans="1:8" x14ac:dyDescent="0.25">
      <c r="A1446" s="358"/>
      <c r="B1446" s="358"/>
      <c r="C1446" s="358"/>
      <c r="D1446" s="358"/>
      <c r="E1446" s="367"/>
      <c r="F1446" s="358"/>
      <c r="G1446" s="358"/>
      <c r="H1446" s="358"/>
    </row>
    <row r="1447" spans="1:8" x14ac:dyDescent="0.25">
      <c r="A1447" s="358"/>
      <c r="B1447" s="358"/>
      <c r="C1447" s="358"/>
      <c r="D1447" s="358"/>
      <c r="E1447" s="367"/>
      <c r="F1447" s="358"/>
      <c r="G1447" s="358"/>
      <c r="H1447" s="358"/>
    </row>
    <row r="1448" spans="1:8" x14ac:dyDescent="0.25">
      <c r="A1448" s="358"/>
      <c r="B1448" s="358"/>
      <c r="C1448" s="358"/>
      <c r="D1448" s="358"/>
      <c r="E1448" s="367"/>
      <c r="F1448" s="358"/>
      <c r="G1448" s="358"/>
      <c r="H1448" s="358"/>
    </row>
    <row r="1449" spans="1:8" x14ac:dyDescent="0.25">
      <c r="A1449" s="358"/>
      <c r="B1449" s="358"/>
      <c r="C1449" s="358"/>
      <c r="D1449" s="358"/>
      <c r="E1449" s="367"/>
      <c r="F1449" s="358"/>
      <c r="G1449" s="358"/>
      <c r="H1449" s="358"/>
    </row>
    <row r="1450" spans="1:8" x14ac:dyDescent="0.25">
      <c r="A1450" s="358"/>
      <c r="B1450" s="358"/>
      <c r="C1450" s="358"/>
      <c r="D1450" s="358"/>
      <c r="E1450" s="367"/>
      <c r="F1450" s="358"/>
      <c r="G1450" s="358"/>
      <c r="H1450" s="358"/>
    </row>
    <row r="1451" spans="1:8" x14ac:dyDescent="0.25">
      <c r="A1451" s="358"/>
      <c r="B1451" s="358"/>
      <c r="C1451" s="358"/>
      <c r="D1451" s="358"/>
      <c r="E1451" s="367"/>
      <c r="F1451" s="358"/>
      <c r="G1451" s="358"/>
      <c r="H1451" s="358"/>
    </row>
    <row r="1452" spans="1:8" x14ac:dyDescent="0.25">
      <c r="A1452" s="358"/>
      <c r="B1452" s="358"/>
      <c r="C1452" s="358"/>
      <c r="D1452" s="358"/>
      <c r="E1452" s="367"/>
      <c r="F1452" s="358"/>
      <c r="G1452" s="358"/>
      <c r="H1452" s="358"/>
    </row>
    <row r="1453" spans="1:8" x14ac:dyDescent="0.25">
      <c r="A1453" s="358"/>
      <c r="B1453" s="358"/>
      <c r="C1453" s="358"/>
      <c r="D1453" s="358"/>
      <c r="E1453" s="367"/>
      <c r="F1453" s="358"/>
      <c r="G1453" s="358"/>
      <c r="H1453" s="358"/>
    </row>
    <row r="1454" spans="1:8" x14ac:dyDescent="0.25">
      <c r="A1454" s="358"/>
      <c r="B1454" s="358"/>
      <c r="C1454" s="358"/>
      <c r="D1454" s="358"/>
      <c r="E1454" s="367"/>
      <c r="F1454" s="358"/>
      <c r="G1454" s="358"/>
      <c r="H1454" s="358"/>
    </row>
    <row r="1455" spans="1:8" x14ac:dyDescent="0.25">
      <c r="A1455" s="358"/>
      <c r="B1455" s="358"/>
      <c r="C1455" s="358"/>
      <c r="D1455" s="358"/>
      <c r="E1455" s="367"/>
      <c r="F1455" s="358"/>
      <c r="G1455" s="358"/>
      <c r="H1455" s="358"/>
    </row>
    <row r="1456" spans="1:8" x14ac:dyDescent="0.25">
      <c r="A1456" s="358"/>
      <c r="B1456" s="358"/>
      <c r="C1456" s="358"/>
      <c r="D1456" s="358"/>
      <c r="E1456" s="367"/>
      <c r="F1456" s="358"/>
      <c r="G1456" s="358"/>
      <c r="H1456" s="358"/>
    </row>
    <row r="1457" spans="1:8" x14ac:dyDescent="0.25">
      <c r="A1457" s="358"/>
      <c r="B1457" s="358"/>
      <c r="C1457" s="358"/>
      <c r="D1457" s="358"/>
      <c r="E1457" s="367"/>
      <c r="F1457" s="358"/>
      <c r="G1457" s="358"/>
      <c r="H1457" s="358"/>
    </row>
    <row r="1458" spans="1:8" x14ac:dyDescent="0.25">
      <c r="A1458" s="358"/>
      <c r="B1458" s="358"/>
      <c r="C1458" s="358"/>
      <c r="D1458" s="358"/>
      <c r="E1458" s="367"/>
      <c r="F1458" s="358"/>
      <c r="G1458" s="358"/>
      <c r="H1458" s="358"/>
    </row>
    <row r="1459" spans="1:8" x14ac:dyDescent="0.25">
      <c r="A1459" s="358"/>
      <c r="B1459" s="358"/>
      <c r="C1459" s="358"/>
      <c r="D1459" s="358"/>
      <c r="E1459" s="367"/>
      <c r="F1459" s="358"/>
      <c r="G1459" s="358"/>
      <c r="H1459" s="358"/>
    </row>
    <row r="1460" spans="1:8" x14ac:dyDescent="0.25">
      <c r="A1460" s="358"/>
      <c r="B1460" s="358"/>
      <c r="C1460" s="358"/>
      <c r="D1460" s="358"/>
      <c r="E1460" s="367"/>
      <c r="F1460" s="358"/>
      <c r="G1460" s="358"/>
      <c r="H1460" s="358"/>
    </row>
    <row r="1461" spans="1:8" x14ac:dyDescent="0.25">
      <c r="A1461" s="358"/>
      <c r="B1461" s="358"/>
      <c r="C1461" s="358"/>
      <c r="D1461" s="358"/>
      <c r="E1461" s="367"/>
      <c r="F1461" s="358"/>
      <c r="G1461" s="358"/>
      <c r="H1461" s="358"/>
    </row>
    <row r="1462" spans="1:8" x14ac:dyDescent="0.25">
      <c r="A1462" s="358"/>
      <c r="B1462" s="358"/>
      <c r="C1462" s="358"/>
      <c r="D1462" s="358"/>
      <c r="E1462" s="367"/>
      <c r="F1462" s="358"/>
      <c r="G1462" s="358"/>
      <c r="H1462" s="358"/>
    </row>
    <row r="1463" spans="1:8" x14ac:dyDescent="0.25">
      <c r="A1463" s="358"/>
      <c r="B1463" s="358"/>
      <c r="C1463" s="358"/>
      <c r="D1463" s="358"/>
      <c r="E1463" s="367"/>
      <c r="F1463" s="358"/>
      <c r="G1463" s="358"/>
      <c r="H1463" s="358"/>
    </row>
    <row r="1464" spans="1:8" x14ac:dyDescent="0.25">
      <c r="A1464" s="358"/>
      <c r="B1464" s="358"/>
      <c r="C1464" s="358"/>
      <c r="D1464" s="358"/>
      <c r="E1464" s="367"/>
      <c r="F1464" s="358"/>
      <c r="G1464" s="358"/>
      <c r="H1464" s="358"/>
    </row>
    <row r="1465" spans="1:8" x14ac:dyDescent="0.25">
      <c r="A1465" s="358"/>
      <c r="B1465" s="358"/>
      <c r="C1465" s="358"/>
      <c r="D1465" s="358"/>
      <c r="E1465" s="367"/>
      <c r="F1465" s="358"/>
      <c r="G1465" s="358"/>
      <c r="H1465" s="358"/>
    </row>
    <row r="1466" spans="1:8" x14ac:dyDescent="0.25">
      <c r="A1466" s="358"/>
      <c r="B1466" s="358"/>
      <c r="C1466" s="358"/>
      <c r="D1466" s="358"/>
      <c r="E1466" s="367"/>
      <c r="F1466" s="358"/>
      <c r="G1466" s="358"/>
      <c r="H1466" s="358"/>
    </row>
    <row r="1467" spans="1:8" x14ac:dyDescent="0.25">
      <c r="A1467" s="358"/>
      <c r="B1467" s="358"/>
      <c r="C1467" s="358"/>
      <c r="D1467" s="358"/>
      <c r="E1467" s="367"/>
      <c r="F1467" s="358"/>
      <c r="G1467" s="358"/>
      <c r="H1467" s="358"/>
    </row>
    <row r="1468" spans="1:8" x14ac:dyDescent="0.25">
      <c r="A1468" s="358"/>
      <c r="B1468" s="358"/>
      <c r="C1468" s="358"/>
      <c r="D1468" s="358"/>
      <c r="E1468" s="367"/>
      <c r="F1468" s="358"/>
      <c r="G1468" s="358"/>
      <c r="H1468" s="358"/>
    </row>
    <row r="1469" spans="1:8" x14ac:dyDescent="0.25">
      <c r="A1469" s="358"/>
      <c r="B1469" s="358"/>
      <c r="C1469" s="358"/>
      <c r="D1469" s="358"/>
      <c r="E1469" s="367"/>
      <c r="F1469" s="358"/>
      <c r="G1469" s="358"/>
      <c r="H1469" s="358"/>
    </row>
    <row r="1470" spans="1:8" x14ac:dyDescent="0.25">
      <c r="A1470" s="358"/>
      <c r="B1470" s="358"/>
      <c r="C1470" s="358"/>
      <c r="D1470" s="358"/>
      <c r="E1470" s="367"/>
      <c r="F1470" s="358"/>
      <c r="G1470" s="358"/>
      <c r="H1470" s="358"/>
    </row>
    <row r="1471" spans="1:8" x14ac:dyDescent="0.25">
      <c r="A1471" s="358"/>
      <c r="B1471" s="358"/>
      <c r="C1471" s="358"/>
      <c r="D1471" s="358"/>
      <c r="E1471" s="367"/>
      <c r="F1471" s="358"/>
      <c r="G1471" s="358"/>
      <c r="H1471" s="358"/>
    </row>
    <row r="1472" spans="1:8" x14ac:dyDescent="0.25">
      <c r="A1472" s="358"/>
      <c r="B1472" s="358"/>
      <c r="C1472" s="358"/>
      <c r="D1472" s="358"/>
      <c r="E1472" s="367"/>
      <c r="F1472" s="358"/>
      <c r="G1472" s="358"/>
      <c r="H1472" s="358"/>
    </row>
    <row r="1473" spans="1:8" x14ac:dyDescent="0.25">
      <c r="A1473" s="358"/>
      <c r="B1473" s="358"/>
      <c r="C1473" s="358"/>
      <c r="D1473" s="358"/>
      <c r="E1473" s="367"/>
      <c r="F1473" s="358"/>
      <c r="G1473" s="358"/>
      <c r="H1473" s="358"/>
    </row>
    <row r="1474" spans="1:8" x14ac:dyDescent="0.25">
      <c r="A1474" s="358"/>
      <c r="B1474" s="358"/>
      <c r="C1474" s="358"/>
      <c r="D1474" s="358"/>
      <c r="E1474" s="367"/>
      <c r="F1474" s="358"/>
      <c r="G1474" s="358"/>
      <c r="H1474" s="358"/>
    </row>
    <row r="1475" spans="1:8" x14ac:dyDescent="0.25">
      <c r="A1475" s="358"/>
      <c r="B1475" s="358"/>
      <c r="C1475" s="358"/>
      <c r="D1475" s="358"/>
      <c r="E1475" s="367"/>
      <c r="F1475" s="358"/>
      <c r="G1475" s="358"/>
      <c r="H1475" s="358"/>
    </row>
    <row r="1476" spans="1:8" x14ac:dyDescent="0.25">
      <c r="A1476" s="358"/>
      <c r="B1476" s="358"/>
      <c r="C1476" s="358"/>
      <c r="D1476" s="358"/>
      <c r="E1476" s="367"/>
      <c r="F1476" s="358"/>
      <c r="G1476" s="358"/>
      <c r="H1476" s="358"/>
    </row>
    <row r="1477" spans="1:8" x14ac:dyDescent="0.25">
      <c r="A1477" s="358"/>
      <c r="B1477" s="358"/>
      <c r="C1477" s="358"/>
      <c r="D1477" s="358"/>
      <c r="E1477" s="367"/>
      <c r="F1477" s="358"/>
      <c r="G1477" s="358"/>
      <c r="H1477" s="358"/>
    </row>
    <row r="1478" spans="1:8" x14ac:dyDescent="0.25">
      <c r="A1478" s="358"/>
      <c r="B1478" s="358"/>
      <c r="C1478" s="358"/>
      <c r="D1478" s="358"/>
      <c r="E1478" s="367"/>
      <c r="F1478" s="358"/>
      <c r="G1478" s="358"/>
      <c r="H1478" s="358"/>
    </row>
    <row r="1479" spans="1:8" x14ac:dyDescent="0.25">
      <c r="A1479" s="358"/>
      <c r="B1479" s="358"/>
      <c r="C1479" s="358"/>
      <c r="D1479" s="358"/>
      <c r="E1479" s="367"/>
      <c r="F1479" s="358"/>
      <c r="G1479" s="358"/>
      <c r="H1479" s="358"/>
    </row>
    <row r="1480" spans="1:8" x14ac:dyDescent="0.25">
      <c r="A1480" s="358"/>
      <c r="B1480" s="358"/>
      <c r="C1480" s="358"/>
      <c r="D1480" s="358"/>
      <c r="E1480" s="367"/>
      <c r="F1480" s="358"/>
      <c r="G1480" s="358"/>
      <c r="H1480" s="358"/>
    </row>
    <row r="1481" spans="1:8" x14ac:dyDescent="0.25">
      <c r="A1481" s="358"/>
      <c r="B1481" s="358"/>
      <c r="C1481" s="358"/>
      <c r="D1481" s="358"/>
      <c r="E1481" s="367"/>
      <c r="F1481" s="358"/>
      <c r="G1481" s="358"/>
      <c r="H1481" s="358"/>
    </row>
    <row r="1482" spans="1:8" x14ac:dyDescent="0.25">
      <c r="A1482" s="358"/>
      <c r="B1482" s="358"/>
      <c r="C1482" s="358"/>
      <c r="D1482" s="358"/>
      <c r="E1482" s="367"/>
      <c r="F1482" s="358"/>
      <c r="G1482" s="358"/>
      <c r="H1482" s="358"/>
    </row>
    <row r="1483" spans="1:8" x14ac:dyDescent="0.25">
      <c r="A1483" s="358"/>
      <c r="B1483" s="358"/>
      <c r="C1483" s="358"/>
      <c r="D1483" s="358"/>
      <c r="E1483" s="367"/>
      <c r="F1483" s="358"/>
      <c r="G1483" s="358"/>
      <c r="H1483" s="358"/>
    </row>
    <row r="1484" spans="1:8" x14ac:dyDescent="0.25">
      <c r="A1484" s="358"/>
      <c r="B1484" s="358"/>
      <c r="C1484" s="358"/>
      <c r="D1484" s="358"/>
      <c r="E1484" s="367"/>
      <c r="F1484" s="358"/>
      <c r="G1484" s="358"/>
      <c r="H1484" s="358"/>
    </row>
    <row r="1485" spans="1:8" x14ac:dyDescent="0.25">
      <c r="A1485" s="358"/>
      <c r="B1485" s="358"/>
      <c r="C1485" s="358"/>
      <c r="D1485" s="358"/>
      <c r="E1485" s="367"/>
      <c r="F1485" s="358"/>
      <c r="G1485" s="358"/>
      <c r="H1485" s="358"/>
    </row>
    <row r="1486" spans="1:8" x14ac:dyDescent="0.25">
      <c r="A1486" s="358"/>
      <c r="B1486" s="358"/>
      <c r="C1486" s="358"/>
      <c r="D1486" s="358"/>
      <c r="E1486" s="367"/>
      <c r="F1486" s="358"/>
      <c r="G1486" s="358"/>
      <c r="H1486" s="358"/>
    </row>
    <row r="1487" spans="1:8" x14ac:dyDescent="0.25">
      <c r="A1487" s="358"/>
      <c r="B1487" s="358"/>
      <c r="C1487" s="358"/>
      <c r="D1487" s="358"/>
      <c r="E1487" s="367"/>
      <c r="F1487" s="358"/>
      <c r="G1487" s="358"/>
      <c r="H1487" s="358"/>
    </row>
    <row r="1488" spans="1:8" x14ac:dyDescent="0.25">
      <c r="A1488" s="358"/>
      <c r="B1488" s="358"/>
      <c r="C1488" s="358"/>
      <c r="D1488" s="358"/>
      <c r="E1488" s="367"/>
      <c r="F1488" s="358"/>
      <c r="G1488" s="358"/>
      <c r="H1488" s="358"/>
    </row>
    <row r="1489" spans="1:8" x14ac:dyDescent="0.25">
      <c r="A1489" s="358"/>
      <c r="B1489" s="358"/>
      <c r="C1489" s="358"/>
      <c r="D1489" s="358"/>
      <c r="E1489" s="367"/>
      <c r="F1489" s="358"/>
      <c r="G1489" s="358"/>
      <c r="H1489" s="358"/>
    </row>
    <row r="1490" spans="1:8" x14ac:dyDescent="0.25">
      <c r="A1490" s="358"/>
      <c r="B1490" s="358"/>
      <c r="C1490" s="358"/>
      <c r="D1490" s="358"/>
      <c r="E1490" s="367"/>
      <c r="F1490" s="358"/>
      <c r="G1490" s="358"/>
      <c r="H1490" s="358"/>
    </row>
    <row r="1491" spans="1:8" x14ac:dyDescent="0.25">
      <c r="A1491" s="358"/>
      <c r="B1491" s="358"/>
      <c r="C1491" s="358"/>
      <c r="D1491" s="358"/>
      <c r="E1491" s="367"/>
      <c r="F1491" s="358"/>
      <c r="G1491" s="358"/>
      <c r="H1491" s="358"/>
    </row>
    <row r="1492" spans="1:8" x14ac:dyDescent="0.25">
      <c r="A1492" s="358"/>
      <c r="B1492" s="358"/>
      <c r="C1492" s="358"/>
      <c r="D1492" s="358"/>
      <c r="E1492" s="367"/>
      <c r="F1492" s="358"/>
      <c r="G1492" s="358"/>
      <c r="H1492" s="358"/>
    </row>
    <row r="1493" spans="1:8" x14ac:dyDescent="0.25">
      <c r="A1493" s="358"/>
      <c r="B1493" s="358"/>
      <c r="C1493" s="358"/>
      <c r="D1493" s="358"/>
      <c r="E1493" s="367"/>
      <c r="F1493" s="358"/>
      <c r="G1493" s="358"/>
      <c r="H1493" s="358"/>
    </row>
    <row r="1494" spans="1:8" x14ac:dyDescent="0.25">
      <c r="A1494" s="358"/>
      <c r="B1494" s="358"/>
      <c r="C1494" s="358"/>
      <c r="D1494" s="358"/>
      <c r="E1494" s="367"/>
      <c r="F1494" s="358"/>
      <c r="G1494" s="358"/>
      <c r="H1494" s="358"/>
    </row>
    <row r="1495" spans="1:8" x14ac:dyDescent="0.25">
      <c r="A1495" s="358"/>
      <c r="B1495" s="358"/>
      <c r="C1495" s="358"/>
      <c r="D1495" s="358"/>
      <c r="E1495" s="367"/>
      <c r="F1495" s="358"/>
      <c r="G1495" s="358"/>
      <c r="H1495" s="358"/>
    </row>
    <row r="1496" spans="1:8" x14ac:dyDescent="0.25">
      <c r="A1496" s="358"/>
      <c r="B1496" s="358"/>
      <c r="C1496" s="358"/>
      <c r="D1496" s="358"/>
      <c r="E1496" s="367"/>
      <c r="F1496" s="358"/>
      <c r="G1496" s="358"/>
      <c r="H1496" s="358"/>
    </row>
    <row r="1497" spans="1:8" x14ac:dyDescent="0.25">
      <c r="A1497" s="358"/>
      <c r="B1497" s="358"/>
      <c r="C1497" s="358"/>
      <c r="D1497" s="358"/>
      <c r="E1497" s="367"/>
      <c r="F1497" s="358"/>
      <c r="G1497" s="358"/>
      <c r="H1497" s="358"/>
    </row>
    <row r="1498" spans="1:8" x14ac:dyDescent="0.25">
      <c r="A1498" s="358"/>
      <c r="B1498" s="358"/>
      <c r="C1498" s="358"/>
      <c r="D1498" s="358"/>
      <c r="E1498" s="367"/>
      <c r="F1498" s="358"/>
      <c r="G1498" s="358"/>
      <c r="H1498" s="358"/>
    </row>
    <row r="1499" spans="1:8" x14ac:dyDescent="0.25">
      <c r="A1499" s="358"/>
      <c r="B1499" s="358"/>
      <c r="C1499" s="358"/>
      <c r="D1499" s="358"/>
      <c r="E1499" s="367"/>
      <c r="F1499" s="358"/>
      <c r="G1499" s="358"/>
      <c r="H1499" s="358"/>
    </row>
    <row r="1500" spans="1:8" x14ac:dyDescent="0.25">
      <c r="A1500" s="358"/>
      <c r="B1500" s="358"/>
      <c r="C1500" s="358"/>
      <c r="D1500" s="358"/>
      <c r="E1500" s="367"/>
      <c r="F1500" s="358"/>
      <c r="G1500" s="358"/>
      <c r="H1500" s="358"/>
    </row>
    <row r="1501" spans="1:8" x14ac:dyDescent="0.25">
      <c r="A1501" s="358"/>
      <c r="B1501" s="358"/>
      <c r="C1501" s="358"/>
      <c r="D1501" s="358"/>
      <c r="E1501" s="367"/>
      <c r="F1501" s="358"/>
      <c r="G1501" s="358"/>
      <c r="H1501" s="358"/>
    </row>
    <row r="1502" spans="1:8" x14ac:dyDescent="0.25">
      <c r="A1502" s="358"/>
      <c r="B1502" s="358"/>
      <c r="C1502" s="358"/>
      <c r="D1502" s="358"/>
      <c r="E1502" s="367"/>
      <c r="F1502" s="358"/>
      <c r="G1502" s="358"/>
      <c r="H1502" s="358"/>
    </row>
    <row r="1503" spans="1:8" x14ac:dyDescent="0.25">
      <c r="A1503" s="358"/>
      <c r="B1503" s="358"/>
      <c r="C1503" s="358"/>
      <c r="D1503" s="358"/>
      <c r="E1503" s="367"/>
      <c r="F1503" s="358"/>
      <c r="G1503" s="358"/>
      <c r="H1503" s="358"/>
    </row>
    <row r="1504" spans="1:8" x14ac:dyDescent="0.25">
      <c r="A1504" s="358"/>
      <c r="B1504" s="358"/>
      <c r="C1504" s="358"/>
      <c r="D1504" s="358"/>
      <c r="E1504" s="367"/>
      <c r="F1504" s="358"/>
      <c r="G1504" s="358"/>
      <c r="H1504" s="358"/>
    </row>
    <row r="1505" spans="1:8" x14ac:dyDescent="0.25">
      <c r="A1505" s="358"/>
      <c r="B1505" s="358"/>
      <c r="C1505" s="358"/>
      <c r="D1505" s="358"/>
      <c r="E1505" s="367"/>
      <c r="F1505" s="358"/>
      <c r="G1505" s="358"/>
      <c r="H1505" s="358"/>
    </row>
    <row r="1506" spans="1:8" x14ac:dyDescent="0.25">
      <c r="A1506" s="358"/>
      <c r="B1506" s="358"/>
      <c r="C1506" s="358"/>
      <c r="D1506" s="358"/>
      <c r="E1506" s="367"/>
      <c r="F1506" s="358"/>
      <c r="G1506" s="358"/>
      <c r="H1506" s="358"/>
    </row>
    <row r="1507" spans="1:8" x14ac:dyDescent="0.25">
      <c r="A1507" s="358"/>
      <c r="B1507" s="358"/>
      <c r="C1507" s="358"/>
      <c r="D1507" s="358"/>
      <c r="E1507" s="367"/>
      <c r="F1507" s="358"/>
      <c r="G1507" s="358"/>
      <c r="H1507" s="358"/>
    </row>
    <row r="1508" spans="1:8" x14ac:dyDescent="0.25">
      <c r="A1508" s="358"/>
      <c r="B1508" s="358"/>
      <c r="C1508" s="358"/>
      <c r="D1508" s="358"/>
      <c r="E1508" s="367"/>
      <c r="F1508" s="358"/>
      <c r="G1508" s="358"/>
      <c r="H1508" s="358"/>
    </row>
    <row r="1509" spans="1:8" x14ac:dyDescent="0.25">
      <c r="A1509" s="358"/>
      <c r="B1509" s="358"/>
      <c r="C1509" s="358"/>
      <c r="D1509" s="358"/>
      <c r="E1509" s="367"/>
      <c r="F1509" s="358"/>
      <c r="G1509" s="358"/>
      <c r="H1509" s="358"/>
    </row>
    <row r="1510" spans="1:8" x14ac:dyDescent="0.25">
      <c r="A1510" s="358"/>
      <c r="B1510" s="358"/>
      <c r="C1510" s="358"/>
      <c r="D1510" s="358"/>
      <c r="E1510" s="367"/>
      <c r="F1510" s="358"/>
      <c r="G1510" s="358"/>
      <c r="H1510" s="358"/>
    </row>
    <row r="1511" spans="1:8" x14ac:dyDescent="0.25">
      <c r="A1511" s="358"/>
      <c r="B1511" s="358"/>
      <c r="C1511" s="358"/>
      <c r="D1511" s="358"/>
      <c r="E1511" s="367"/>
      <c r="F1511" s="358"/>
      <c r="G1511" s="358"/>
      <c r="H1511" s="358"/>
    </row>
    <row r="1512" spans="1:8" x14ac:dyDescent="0.25">
      <c r="A1512" s="358"/>
      <c r="B1512" s="358"/>
      <c r="C1512" s="358"/>
      <c r="D1512" s="358"/>
      <c r="E1512" s="367"/>
      <c r="F1512" s="358"/>
      <c r="G1512" s="358"/>
      <c r="H1512" s="358"/>
    </row>
    <row r="1513" spans="1:8" x14ac:dyDescent="0.25">
      <c r="A1513" s="358"/>
      <c r="B1513" s="358"/>
      <c r="C1513" s="358"/>
      <c r="D1513" s="358"/>
      <c r="E1513" s="367"/>
      <c r="F1513" s="358"/>
      <c r="G1513" s="358"/>
      <c r="H1513" s="358"/>
    </row>
    <row r="1514" spans="1:8" x14ac:dyDescent="0.25">
      <c r="A1514" s="358"/>
      <c r="B1514" s="358"/>
      <c r="C1514" s="358"/>
      <c r="D1514" s="358"/>
      <c r="E1514" s="367"/>
      <c r="F1514" s="358"/>
      <c r="G1514" s="358"/>
      <c r="H1514" s="358"/>
    </row>
    <row r="1515" spans="1:8" x14ac:dyDescent="0.25">
      <c r="A1515" s="358"/>
      <c r="B1515" s="358"/>
      <c r="C1515" s="358"/>
      <c r="D1515" s="358"/>
      <c r="E1515" s="367"/>
      <c r="F1515" s="358"/>
      <c r="G1515" s="358"/>
      <c r="H1515" s="358"/>
    </row>
    <row r="1516" spans="1:8" x14ac:dyDescent="0.25">
      <c r="A1516" s="358"/>
      <c r="B1516" s="358"/>
      <c r="C1516" s="358"/>
      <c r="D1516" s="358"/>
      <c r="E1516" s="367"/>
      <c r="F1516" s="358"/>
      <c r="G1516" s="358"/>
      <c r="H1516" s="358"/>
    </row>
    <row r="1517" spans="1:8" x14ac:dyDescent="0.25">
      <c r="A1517" s="358"/>
      <c r="B1517" s="358"/>
      <c r="C1517" s="358"/>
      <c r="D1517" s="358"/>
      <c r="E1517" s="367"/>
      <c r="F1517" s="358"/>
      <c r="G1517" s="358"/>
      <c r="H1517" s="358"/>
    </row>
    <row r="1518" spans="1:8" x14ac:dyDescent="0.25">
      <c r="A1518" s="358"/>
      <c r="B1518" s="358"/>
      <c r="C1518" s="358"/>
      <c r="D1518" s="358"/>
      <c r="E1518" s="367"/>
      <c r="F1518" s="358"/>
      <c r="G1518" s="358"/>
      <c r="H1518" s="358"/>
    </row>
    <row r="1519" spans="1:8" x14ac:dyDescent="0.25">
      <c r="A1519" s="358"/>
      <c r="B1519" s="358"/>
      <c r="C1519" s="358"/>
      <c r="D1519" s="358"/>
      <c r="E1519" s="367"/>
      <c r="F1519" s="358"/>
      <c r="G1519" s="358"/>
      <c r="H1519" s="358"/>
    </row>
    <row r="1520" spans="1:8" x14ac:dyDescent="0.25">
      <c r="A1520" s="358"/>
      <c r="B1520" s="358"/>
      <c r="C1520" s="358"/>
      <c r="D1520" s="358"/>
      <c r="E1520" s="367"/>
      <c r="F1520" s="358"/>
      <c r="G1520" s="358"/>
      <c r="H1520" s="358"/>
    </row>
    <row r="1521" spans="1:8" x14ac:dyDescent="0.25">
      <c r="A1521" s="358"/>
      <c r="B1521" s="358"/>
      <c r="C1521" s="358"/>
      <c r="D1521" s="358"/>
      <c r="E1521" s="367"/>
      <c r="F1521" s="358"/>
      <c r="G1521" s="358"/>
      <c r="H1521" s="358"/>
    </row>
    <row r="1522" spans="1:8" x14ac:dyDescent="0.25">
      <c r="A1522" s="358"/>
      <c r="B1522" s="358"/>
      <c r="C1522" s="358"/>
      <c r="D1522" s="358"/>
      <c r="E1522" s="367"/>
      <c r="F1522" s="358"/>
      <c r="G1522" s="358"/>
      <c r="H1522" s="358"/>
    </row>
    <row r="1523" spans="1:8" x14ac:dyDescent="0.25">
      <c r="A1523" s="358"/>
      <c r="B1523" s="358"/>
      <c r="C1523" s="358"/>
      <c r="D1523" s="358"/>
      <c r="E1523" s="367"/>
      <c r="F1523" s="358"/>
      <c r="G1523" s="358"/>
      <c r="H1523" s="358"/>
    </row>
    <row r="1524" spans="1:8" x14ac:dyDescent="0.25">
      <c r="A1524" s="358"/>
      <c r="B1524" s="358"/>
      <c r="C1524" s="358"/>
      <c r="D1524" s="358"/>
      <c r="E1524" s="367"/>
      <c r="F1524" s="358"/>
      <c r="G1524" s="358"/>
      <c r="H1524" s="358"/>
    </row>
    <row r="1525" spans="1:8" x14ac:dyDescent="0.25">
      <c r="A1525" s="358"/>
      <c r="B1525" s="358"/>
      <c r="C1525" s="358"/>
      <c r="D1525" s="358"/>
      <c r="E1525" s="367"/>
      <c r="F1525" s="358"/>
      <c r="G1525" s="358"/>
      <c r="H1525" s="358"/>
    </row>
    <row r="1526" spans="1:8" x14ac:dyDescent="0.25">
      <c r="A1526" s="358"/>
      <c r="B1526" s="358"/>
      <c r="C1526" s="358"/>
      <c r="D1526" s="358"/>
      <c r="E1526" s="367"/>
      <c r="F1526" s="358"/>
      <c r="G1526" s="358"/>
      <c r="H1526" s="358"/>
    </row>
    <row r="1527" spans="1:8" x14ac:dyDescent="0.25">
      <c r="A1527" s="358"/>
      <c r="B1527" s="358"/>
      <c r="C1527" s="358"/>
      <c r="D1527" s="358"/>
      <c r="E1527" s="367"/>
      <c r="F1527" s="358"/>
      <c r="G1527" s="358"/>
      <c r="H1527" s="358"/>
    </row>
    <row r="1528" spans="1:8" x14ac:dyDescent="0.25">
      <c r="A1528" s="358"/>
      <c r="B1528" s="358"/>
      <c r="C1528" s="358"/>
      <c r="D1528" s="358"/>
      <c r="E1528" s="367"/>
      <c r="F1528" s="358"/>
      <c r="G1528" s="358"/>
      <c r="H1528" s="358"/>
    </row>
    <row r="1529" spans="1:8" x14ac:dyDescent="0.25">
      <c r="A1529" s="358"/>
      <c r="B1529" s="358"/>
      <c r="C1529" s="358"/>
      <c r="D1529" s="358"/>
      <c r="E1529" s="367"/>
      <c r="F1529" s="358"/>
      <c r="G1529" s="358"/>
      <c r="H1529" s="358"/>
    </row>
    <row r="1530" spans="1:8" x14ac:dyDescent="0.25">
      <c r="A1530" s="358"/>
      <c r="B1530" s="358"/>
      <c r="C1530" s="358"/>
      <c r="D1530" s="358"/>
      <c r="E1530" s="367"/>
      <c r="F1530" s="358"/>
      <c r="G1530" s="358"/>
      <c r="H1530" s="358"/>
    </row>
    <row r="1531" spans="1:8" x14ac:dyDescent="0.25">
      <c r="A1531" s="358"/>
      <c r="B1531" s="358"/>
      <c r="C1531" s="358"/>
      <c r="D1531" s="358"/>
      <c r="E1531" s="367"/>
      <c r="F1531" s="358"/>
      <c r="G1531" s="358"/>
      <c r="H1531" s="358"/>
    </row>
    <row r="1532" spans="1:8" x14ac:dyDescent="0.25">
      <c r="A1532" s="358"/>
      <c r="B1532" s="358"/>
      <c r="C1532" s="358"/>
      <c r="D1532" s="358"/>
      <c r="E1532" s="367"/>
      <c r="F1532" s="358"/>
      <c r="G1532" s="358"/>
      <c r="H1532" s="358"/>
    </row>
    <row r="1533" spans="1:8" x14ac:dyDescent="0.25">
      <c r="A1533" s="358"/>
      <c r="B1533" s="358"/>
      <c r="C1533" s="358"/>
      <c r="D1533" s="358"/>
      <c r="E1533" s="367"/>
      <c r="F1533" s="358"/>
      <c r="G1533" s="358"/>
      <c r="H1533" s="358"/>
    </row>
    <row r="1534" spans="1:8" x14ac:dyDescent="0.25">
      <c r="A1534" s="358"/>
      <c r="B1534" s="358"/>
      <c r="C1534" s="358"/>
      <c r="D1534" s="358"/>
      <c r="E1534" s="367"/>
      <c r="F1534" s="358"/>
      <c r="G1534" s="358"/>
      <c r="H1534" s="358"/>
    </row>
    <row r="1535" spans="1:8" x14ac:dyDescent="0.25">
      <c r="A1535" s="358"/>
      <c r="B1535" s="358"/>
      <c r="C1535" s="358"/>
      <c r="D1535" s="358"/>
      <c r="E1535" s="367"/>
      <c r="F1535" s="358"/>
      <c r="G1535" s="358"/>
      <c r="H1535" s="358"/>
    </row>
    <row r="1536" spans="1:8" x14ac:dyDescent="0.25">
      <c r="A1536" s="358"/>
      <c r="B1536" s="358"/>
      <c r="C1536" s="358"/>
      <c r="D1536" s="358"/>
      <c r="E1536" s="367"/>
      <c r="F1536" s="358"/>
      <c r="G1536" s="358"/>
      <c r="H1536" s="358"/>
    </row>
    <row r="1537" spans="1:8" x14ac:dyDescent="0.25">
      <c r="A1537" s="358"/>
      <c r="B1537" s="358"/>
      <c r="C1537" s="358"/>
      <c r="D1537" s="358"/>
      <c r="E1537" s="367"/>
      <c r="F1537" s="358"/>
      <c r="G1537" s="358"/>
      <c r="H1537" s="358"/>
    </row>
    <row r="1538" spans="1:8" x14ac:dyDescent="0.25">
      <c r="A1538" s="358"/>
      <c r="B1538" s="358"/>
      <c r="C1538" s="358"/>
      <c r="D1538" s="358"/>
      <c r="E1538" s="367"/>
      <c r="F1538" s="358"/>
      <c r="G1538" s="358"/>
      <c r="H1538" s="358"/>
    </row>
    <row r="1539" spans="1:8" x14ac:dyDescent="0.25">
      <c r="A1539" s="358"/>
      <c r="B1539" s="358"/>
      <c r="C1539" s="358"/>
      <c r="D1539" s="358"/>
      <c r="E1539" s="367"/>
      <c r="F1539" s="358"/>
      <c r="G1539" s="358"/>
      <c r="H1539" s="358"/>
    </row>
    <row r="1540" spans="1:8" x14ac:dyDescent="0.25">
      <c r="A1540" s="358"/>
      <c r="B1540" s="358"/>
      <c r="C1540" s="358"/>
      <c r="D1540" s="358"/>
      <c r="E1540" s="367"/>
      <c r="F1540" s="358"/>
      <c r="G1540" s="358"/>
      <c r="H1540" s="358"/>
    </row>
    <row r="1541" spans="1:8" x14ac:dyDescent="0.25">
      <c r="A1541" s="358"/>
      <c r="B1541" s="358"/>
      <c r="C1541" s="358"/>
      <c r="D1541" s="358"/>
      <c r="E1541" s="367"/>
      <c r="F1541" s="358"/>
      <c r="G1541" s="358"/>
      <c r="H1541" s="358"/>
    </row>
    <row r="1542" spans="1:8" x14ac:dyDescent="0.25">
      <c r="A1542" s="358"/>
      <c r="B1542" s="358"/>
      <c r="C1542" s="358"/>
      <c r="D1542" s="358"/>
      <c r="E1542" s="367"/>
      <c r="F1542" s="358"/>
      <c r="G1542" s="358"/>
      <c r="H1542" s="358"/>
    </row>
    <row r="1543" spans="1:8" x14ac:dyDescent="0.25">
      <c r="A1543" s="358"/>
      <c r="B1543" s="358"/>
      <c r="C1543" s="358"/>
      <c r="D1543" s="358"/>
      <c r="E1543" s="367"/>
      <c r="F1543" s="358"/>
      <c r="G1543" s="358"/>
      <c r="H1543" s="358"/>
    </row>
    <row r="1544" spans="1:8" x14ac:dyDescent="0.25">
      <c r="A1544" s="358"/>
      <c r="B1544" s="358"/>
      <c r="C1544" s="358"/>
      <c r="D1544" s="358"/>
      <c r="E1544" s="367"/>
      <c r="F1544" s="358"/>
      <c r="G1544" s="358"/>
      <c r="H1544" s="358"/>
    </row>
    <row r="1545" spans="1:8" x14ac:dyDescent="0.25">
      <c r="A1545" s="358"/>
      <c r="B1545" s="358"/>
      <c r="C1545" s="358"/>
      <c r="D1545" s="358"/>
      <c r="E1545" s="367"/>
      <c r="F1545" s="358"/>
      <c r="G1545" s="358"/>
      <c r="H1545" s="358"/>
    </row>
    <row r="1546" spans="1:8" x14ac:dyDescent="0.25">
      <c r="A1546" s="358"/>
      <c r="B1546" s="358"/>
      <c r="C1546" s="358"/>
      <c r="D1546" s="358"/>
      <c r="E1546" s="367"/>
      <c r="F1546" s="358"/>
      <c r="G1546" s="358"/>
      <c r="H1546" s="358"/>
    </row>
    <row r="1547" spans="1:8" x14ac:dyDescent="0.25">
      <c r="A1547" s="358"/>
      <c r="B1547" s="358"/>
      <c r="C1547" s="358"/>
      <c r="D1547" s="358"/>
      <c r="E1547" s="367"/>
      <c r="F1547" s="358"/>
      <c r="G1547" s="358"/>
      <c r="H1547" s="358"/>
    </row>
    <row r="1548" spans="1:8" x14ac:dyDescent="0.25">
      <c r="A1548" s="358"/>
      <c r="B1548" s="358"/>
      <c r="C1548" s="358"/>
      <c r="D1548" s="358"/>
      <c r="E1548" s="367"/>
      <c r="F1548" s="358"/>
      <c r="G1548" s="358"/>
      <c r="H1548" s="358"/>
    </row>
    <row r="1549" spans="1:8" x14ac:dyDescent="0.25">
      <c r="A1549" s="358"/>
      <c r="B1549" s="358"/>
      <c r="C1549" s="358"/>
      <c r="D1549" s="358"/>
      <c r="E1549" s="367"/>
      <c r="F1549" s="358"/>
      <c r="G1549" s="358"/>
      <c r="H1549" s="358"/>
    </row>
    <row r="1550" spans="1:8" x14ac:dyDescent="0.25">
      <c r="A1550" s="358"/>
      <c r="B1550" s="358"/>
      <c r="C1550" s="358"/>
      <c r="D1550" s="358"/>
      <c r="E1550" s="367"/>
      <c r="F1550" s="358"/>
      <c r="G1550" s="358"/>
      <c r="H1550" s="358"/>
    </row>
    <row r="1551" spans="1:8" x14ac:dyDescent="0.25">
      <c r="A1551" s="358"/>
      <c r="B1551" s="358"/>
      <c r="C1551" s="358"/>
      <c r="D1551" s="358"/>
      <c r="E1551" s="367"/>
      <c r="F1551" s="358"/>
      <c r="G1551" s="358"/>
      <c r="H1551" s="358"/>
    </row>
    <row r="1552" spans="1:8" x14ac:dyDescent="0.25">
      <c r="A1552" s="358"/>
      <c r="B1552" s="358"/>
      <c r="C1552" s="358"/>
      <c r="D1552" s="358"/>
      <c r="E1552" s="367"/>
      <c r="F1552" s="358"/>
      <c r="G1552" s="358"/>
      <c r="H1552" s="358"/>
    </row>
    <row r="1553" spans="1:8" x14ac:dyDescent="0.25">
      <c r="A1553" s="358"/>
      <c r="B1553" s="358"/>
      <c r="C1553" s="358"/>
      <c r="D1553" s="358"/>
      <c r="E1553" s="367"/>
      <c r="F1553" s="358"/>
      <c r="G1553" s="358"/>
      <c r="H1553" s="358"/>
    </row>
    <row r="1554" spans="1:8" x14ac:dyDescent="0.25">
      <c r="A1554" s="358"/>
      <c r="B1554" s="358"/>
      <c r="C1554" s="358"/>
      <c r="D1554" s="358"/>
      <c r="E1554" s="367"/>
      <c r="F1554" s="358"/>
      <c r="G1554" s="358"/>
      <c r="H1554" s="358"/>
    </row>
    <row r="1555" spans="1:8" x14ac:dyDescent="0.25">
      <c r="A1555" s="358"/>
      <c r="B1555" s="358"/>
      <c r="C1555" s="358"/>
      <c r="D1555" s="358"/>
      <c r="E1555" s="367"/>
      <c r="F1555" s="358"/>
      <c r="G1555" s="358"/>
      <c r="H1555" s="358"/>
    </row>
    <row r="1556" spans="1:8" x14ac:dyDescent="0.25">
      <c r="A1556" s="358"/>
      <c r="B1556" s="358"/>
      <c r="C1556" s="358"/>
      <c r="D1556" s="358"/>
      <c r="E1556" s="367"/>
      <c r="F1556" s="358"/>
      <c r="G1556" s="358"/>
      <c r="H1556" s="358"/>
    </row>
    <row r="1557" spans="1:8" x14ac:dyDescent="0.25">
      <c r="A1557" s="358"/>
      <c r="B1557" s="358"/>
      <c r="C1557" s="358"/>
      <c r="D1557" s="358"/>
      <c r="E1557" s="367"/>
      <c r="F1557" s="358"/>
      <c r="G1557" s="358"/>
      <c r="H1557" s="358"/>
    </row>
    <row r="1558" spans="1:8" x14ac:dyDescent="0.25">
      <c r="A1558" s="358"/>
      <c r="B1558" s="358"/>
      <c r="C1558" s="358"/>
      <c r="D1558" s="358"/>
      <c r="E1558" s="367"/>
      <c r="F1558" s="358"/>
      <c r="G1558" s="358"/>
      <c r="H1558" s="358"/>
    </row>
    <row r="1559" spans="1:8" x14ac:dyDescent="0.25">
      <c r="A1559" s="358"/>
      <c r="B1559" s="358"/>
      <c r="C1559" s="358"/>
      <c r="D1559" s="358"/>
      <c r="E1559" s="367"/>
      <c r="F1559" s="358"/>
      <c r="G1559" s="358"/>
      <c r="H1559" s="358"/>
    </row>
    <row r="1560" spans="1:8" x14ac:dyDescent="0.25">
      <c r="A1560" s="358"/>
      <c r="B1560" s="358"/>
      <c r="C1560" s="358"/>
      <c r="D1560" s="358"/>
      <c r="E1560" s="367"/>
      <c r="F1560" s="358"/>
      <c r="G1560" s="358"/>
      <c r="H1560" s="358"/>
    </row>
    <row r="1561" spans="1:8" x14ac:dyDescent="0.25">
      <c r="A1561" s="358"/>
      <c r="B1561" s="358"/>
      <c r="C1561" s="358"/>
      <c r="D1561" s="358"/>
      <c r="E1561" s="367"/>
      <c r="F1561" s="358"/>
      <c r="G1561" s="358"/>
      <c r="H1561" s="358"/>
    </row>
    <row r="1562" spans="1:8" x14ac:dyDescent="0.25">
      <c r="A1562" s="358"/>
      <c r="B1562" s="358"/>
      <c r="C1562" s="358"/>
      <c r="D1562" s="358"/>
      <c r="E1562" s="367"/>
      <c r="F1562" s="358"/>
      <c r="G1562" s="358"/>
      <c r="H1562" s="358"/>
    </row>
    <row r="1563" spans="1:8" x14ac:dyDescent="0.25">
      <c r="A1563" s="358"/>
      <c r="B1563" s="358"/>
      <c r="C1563" s="358"/>
      <c r="D1563" s="358"/>
      <c r="E1563" s="367"/>
      <c r="F1563" s="358"/>
      <c r="G1563" s="358"/>
      <c r="H1563" s="358"/>
    </row>
    <row r="1564" spans="1:8" x14ac:dyDescent="0.25">
      <c r="A1564" s="358"/>
      <c r="B1564" s="358"/>
      <c r="C1564" s="358"/>
      <c r="D1564" s="358"/>
      <c r="E1564" s="367"/>
      <c r="F1564" s="358"/>
      <c r="G1564" s="358"/>
      <c r="H1564" s="358"/>
    </row>
    <row r="1565" spans="1:8" x14ac:dyDescent="0.25">
      <c r="A1565" s="358"/>
      <c r="B1565" s="358"/>
      <c r="C1565" s="358"/>
      <c r="D1565" s="358"/>
      <c r="E1565" s="367"/>
      <c r="F1565" s="358"/>
      <c r="G1565" s="358"/>
      <c r="H1565" s="358"/>
    </row>
    <row r="1566" spans="1:8" x14ac:dyDescent="0.25">
      <c r="A1566" s="358"/>
      <c r="B1566" s="358"/>
      <c r="C1566" s="358"/>
      <c r="D1566" s="358"/>
      <c r="E1566" s="367"/>
      <c r="F1566" s="358"/>
      <c r="G1566" s="358"/>
      <c r="H1566" s="358"/>
    </row>
    <row r="1567" spans="1:8" x14ac:dyDescent="0.25">
      <c r="A1567" s="358"/>
      <c r="B1567" s="358"/>
      <c r="C1567" s="358"/>
      <c r="D1567" s="358"/>
      <c r="E1567" s="367"/>
      <c r="F1567" s="358"/>
      <c r="G1567" s="358"/>
      <c r="H1567" s="358"/>
    </row>
    <row r="1568" spans="1:8" x14ac:dyDescent="0.25">
      <c r="A1568" s="358"/>
      <c r="B1568" s="358"/>
      <c r="C1568" s="358"/>
      <c r="D1568" s="358"/>
      <c r="E1568" s="367"/>
      <c r="F1568" s="358"/>
      <c r="G1568" s="358"/>
      <c r="H1568" s="358"/>
    </row>
    <row r="1569" spans="1:8" x14ac:dyDescent="0.25">
      <c r="A1569" s="358"/>
      <c r="B1569" s="358"/>
      <c r="C1569" s="358"/>
      <c r="D1569" s="358"/>
      <c r="E1569" s="367"/>
      <c r="F1569" s="358"/>
      <c r="G1569" s="358"/>
      <c r="H1569" s="358"/>
    </row>
    <row r="1570" spans="1:8" x14ac:dyDescent="0.25">
      <c r="A1570" s="358"/>
      <c r="B1570" s="358"/>
      <c r="C1570" s="358"/>
      <c r="D1570" s="358"/>
      <c r="E1570" s="367"/>
      <c r="F1570" s="358"/>
      <c r="G1570" s="358"/>
      <c r="H1570" s="358"/>
    </row>
    <row r="1571" spans="1:8" x14ac:dyDescent="0.25">
      <c r="A1571" s="358"/>
      <c r="B1571" s="358"/>
      <c r="C1571" s="358"/>
      <c r="D1571" s="358"/>
      <c r="E1571" s="367"/>
      <c r="F1571" s="358"/>
      <c r="G1571" s="358"/>
      <c r="H1571" s="358"/>
    </row>
    <row r="1572" spans="1:8" x14ac:dyDescent="0.25">
      <c r="A1572" s="358"/>
      <c r="B1572" s="358"/>
      <c r="C1572" s="358"/>
      <c r="D1572" s="358"/>
      <c r="E1572" s="367"/>
      <c r="F1572" s="358"/>
      <c r="G1572" s="358"/>
      <c r="H1572" s="358"/>
    </row>
    <row r="1573" spans="1:8" x14ac:dyDescent="0.25">
      <c r="A1573" s="358"/>
      <c r="B1573" s="358"/>
      <c r="C1573" s="358"/>
      <c r="D1573" s="358"/>
      <c r="E1573" s="367"/>
      <c r="F1573" s="358"/>
      <c r="G1573" s="358"/>
      <c r="H1573" s="358"/>
    </row>
    <row r="1574" spans="1:8" x14ac:dyDescent="0.25">
      <c r="A1574" s="358"/>
      <c r="B1574" s="358"/>
      <c r="C1574" s="358"/>
      <c r="D1574" s="358"/>
      <c r="E1574" s="367"/>
      <c r="F1574" s="358"/>
      <c r="G1574" s="358"/>
      <c r="H1574" s="358"/>
    </row>
    <row r="1575" spans="1:8" x14ac:dyDescent="0.25">
      <c r="A1575" s="358"/>
      <c r="B1575" s="358"/>
      <c r="C1575" s="358"/>
      <c r="D1575" s="358"/>
      <c r="E1575" s="367"/>
      <c r="F1575" s="358"/>
      <c r="G1575" s="358"/>
      <c r="H1575" s="358"/>
    </row>
    <row r="1576" spans="1:8" x14ac:dyDescent="0.25">
      <c r="A1576" s="358"/>
      <c r="B1576" s="358"/>
      <c r="C1576" s="358"/>
      <c r="D1576" s="358"/>
      <c r="E1576" s="367"/>
      <c r="F1576" s="358"/>
      <c r="G1576" s="358"/>
      <c r="H1576" s="358"/>
    </row>
    <row r="1577" spans="1:8" x14ac:dyDescent="0.25">
      <c r="A1577" s="358"/>
      <c r="B1577" s="358"/>
      <c r="C1577" s="358"/>
      <c r="D1577" s="358"/>
      <c r="E1577" s="367"/>
      <c r="F1577" s="358"/>
      <c r="G1577" s="358"/>
      <c r="H1577" s="358"/>
    </row>
    <row r="1578" spans="1:8" x14ac:dyDescent="0.25">
      <c r="A1578" s="358"/>
      <c r="B1578" s="358"/>
      <c r="C1578" s="358"/>
      <c r="D1578" s="358"/>
      <c r="E1578" s="367"/>
      <c r="F1578" s="358"/>
      <c r="G1578" s="358"/>
      <c r="H1578" s="358"/>
    </row>
    <row r="1579" spans="1:8" x14ac:dyDescent="0.25">
      <c r="A1579" s="358"/>
      <c r="B1579" s="358"/>
      <c r="C1579" s="358"/>
      <c r="D1579" s="358"/>
      <c r="E1579" s="367"/>
      <c r="F1579" s="358"/>
      <c r="G1579" s="358"/>
      <c r="H1579" s="358"/>
    </row>
    <row r="1580" spans="1:8" x14ac:dyDescent="0.25">
      <c r="A1580" s="358"/>
      <c r="B1580" s="358"/>
      <c r="C1580" s="358"/>
      <c r="D1580" s="358"/>
      <c r="E1580" s="367"/>
      <c r="F1580" s="358"/>
      <c r="G1580" s="358"/>
      <c r="H1580" s="358"/>
    </row>
    <row r="1581" spans="1:8" x14ac:dyDescent="0.25">
      <c r="A1581" s="358"/>
      <c r="B1581" s="358"/>
      <c r="C1581" s="358"/>
      <c r="D1581" s="358"/>
      <c r="E1581" s="367"/>
      <c r="F1581" s="358"/>
      <c r="G1581" s="358"/>
      <c r="H1581" s="358"/>
    </row>
    <row r="1582" spans="1:8" x14ac:dyDescent="0.25">
      <c r="A1582" s="358"/>
      <c r="B1582" s="358"/>
      <c r="C1582" s="358"/>
      <c r="D1582" s="358"/>
      <c r="E1582" s="367"/>
      <c r="F1582" s="358"/>
      <c r="G1582" s="358"/>
      <c r="H1582" s="358"/>
    </row>
    <row r="1583" spans="1:8" x14ac:dyDescent="0.25">
      <c r="A1583" s="358"/>
      <c r="B1583" s="358"/>
      <c r="C1583" s="358"/>
      <c r="D1583" s="358"/>
      <c r="E1583" s="367"/>
      <c r="F1583" s="358"/>
      <c r="G1583" s="358"/>
      <c r="H1583" s="358"/>
    </row>
    <row r="1584" spans="1:8" x14ac:dyDescent="0.25">
      <c r="A1584" s="358"/>
      <c r="B1584" s="358"/>
      <c r="C1584" s="358"/>
      <c r="D1584" s="358"/>
      <c r="E1584" s="367"/>
      <c r="F1584" s="358"/>
      <c r="G1584" s="358"/>
      <c r="H1584" s="358"/>
    </row>
    <row r="1585" spans="1:8" x14ac:dyDescent="0.25">
      <c r="A1585" s="358"/>
      <c r="B1585" s="358"/>
      <c r="C1585" s="358"/>
      <c r="D1585" s="358"/>
      <c r="E1585" s="367"/>
      <c r="F1585" s="358"/>
      <c r="G1585" s="358"/>
      <c r="H1585" s="358"/>
    </row>
    <row r="1586" spans="1:8" x14ac:dyDescent="0.25">
      <c r="A1586" s="358"/>
      <c r="B1586" s="358"/>
      <c r="C1586" s="358"/>
      <c r="D1586" s="358"/>
      <c r="E1586" s="367"/>
      <c r="F1586" s="358"/>
      <c r="G1586" s="358"/>
      <c r="H1586" s="358"/>
    </row>
    <row r="1587" spans="1:8" x14ac:dyDescent="0.25">
      <c r="A1587" s="358"/>
      <c r="B1587" s="358"/>
      <c r="C1587" s="358"/>
      <c r="D1587" s="358"/>
      <c r="E1587" s="367"/>
      <c r="F1587" s="358"/>
      <c r="G1587" s="358"/>
      <c r="H1587" s="358"/>
    </row>
    <row r="1588" spans="1:8" x14ac:dyDescent="0.25">
      <c r="A1588" s="358"/>
      <c r="B1588" s="358"/>
      <c r="C1588" s="358"/>
      <c r="D1588" s="358"/>
      <c r="E1588" s="367"/>
      <c r="F1588" s="358"/>
      <c r="G1588" s="358"/>
      <c r="H1588" s="358"/>
    </row>
    <row r="1589" spans="1:8" x14ac:dyDescent="0.25">
      <c r="A1589" s="358"/>
      <c r="B1589" s="358"/>
      <c r="C1589" s="358"/>
      <c r="D1589" s="358"/>
      <c r="E1589" s="367"/>
      <c r="F1589" s="358"/>
      <c r="G1589" s="358"/>
      <c r="H1589" s="358"/>
    </row>
    <row r="1590" spans="1:8" x14ac:dyDescent="0.25">
      <c r="A1590" s="358"/>
      <c r="B1590" s="358"/>
      <c r="C1590" s="358"/>
      <c r="D1590" s="358"/>
      <c r="E1590" s="367"/>
      <c r="F1590" s="358"/>
      <c r="G1590" s="358"/>
      <c r="H1590" s="358"/>
    </row>
    <row r="1591" spans="1:8" x14ac:dyDescent="0.25">
      <c r="A1591" s="358"/>
      <c r="B1591" s="358"/>
      <c r="C1591" s="358"/>
      <c r="D1591" s="358"/>
      <c r="E1591" s="367"/>
      <c r="F1591" s="358"/>
      <c r="G1591" s="358"/>
      <c r="H1591" s="358"/>
    </row>
    <row r="1592" spans="1:8" x14ac:dyDescent="0.25">
      <c r="A1592" s="358"/>
      <c r="B1592" s="358"/>
      <c r="C1592" s="358"/>
      <c r="D1592" s="358"/>
      <c r="E1592" s="367"/>
      <c r="F1592" s="358"/>
      <c r="G1592" s="358"/>
      <c r="H1592" s="358"/>
    </row>
    <row r="1593" spans="1:8" x14ac:dyDescent="0.25">
      <c r="A1593" s="358"/>
      <c r="B1593" s="358"/>
      <c r="C1593" s="358"/>
      <c r="D1593" s="358"/>
      <c r="E1593" s="367"/>
      <c r="F1593" s="358"/>
      <c r="G1593" s="358"/>
      <c r="H1593" s="358"/>
    </row>
    <row r="1594" spans="1:8" x14ac:dyDescent="0.25">
      <c r="A1594" s="358"/>
      <c r="B1594" s="358"/>
      <c r="C1594" s="358"/>
      <c r="D1594" s="358"/>
      <c r="E1594" s="367"/>
      <c r="F1594" s="358"/>
      <c r="G1594" s="358"/>
      <c r="H1594" s="358"/>
    </row>
    <row r="1595" spans="1:8" x14ac:dyDescent="0.25">
      <c r="A1595" s="358"/>
      <c r="B1595" s="358"/>
      <c r="C1595" s="358"/>
      <c r="D1595" s="358"/>
      <c r="E1595" s="367"/>
      <c r="F1595" s="358"/>
      <c r="G1595" s="358"/>
      <c r="H1595" s="358"/>
    </row>
    <row r="1596" spans="1:8" x14ac:dyDescent="0.25">
      <c r="A1596" s="358"/>
      <c r="B1596" s="358"/>
      <c r="C1596" s="358"/>
      <c r="D1596" s="358"/>
      <c r="E1596" s="367"/>
      <c r="F1596" s="358"/>
      <c r="G1596" s="358"/>
      <c r="H1596" s="358"/>
    </row>
    <row r="1597" spans="1:8" x14ac:dyDescent="0.25">
      <c r="A1597" s="358"/>
      <c r="B1597" s="358"/>
      <c r="C1597" s="358"/>
      <c r="D1597" s="358"/>
      <c r="E1597" s="367"/>
      <c r="F1597" s="358"/>
      <c r="G1597" s="358"/>
      <c r="H1597" s="358"/>
    </row>
    <row r="1598" spans="1:8" x14ac:dyDescent="0.25">
      <c r="A1598" s="358"/>
      <c r="B1598" s="358"/>
      <c r="C1598" s="358"/>
      <c r="D1598" s="358"/>
      <c r="E1598" s="367"/>
      <c r="F1598" s="358"/>
      <c r="G1598" s="358"/>
      <c r="H1598" s="358"/>
    </row>
    <row r="1599" spans="1:8" x14ac:dyDescent="0.25">
      <c r="A1599" s="358"/>
      <c r="B1599" s="358"/>
      <c r="C1599" s="358"/>
      <c r="D1599" s="358"/>
      <c r="E1599" s="367"/>
      <c r="F1599" s="358"/>
      <c r="G1599" s="358"/>
      <c r="H1599" s="358"/>
    </row>
    <row r="1600" spans="1:8" x14ac:dyDescent="0.25">
      <c r="A1600" s="358"/>
      <c r="B1600" s="358"/>
      <c r="C1600" s="358"/>
      <c r="D1600" s="358"/>
      <c r="E1600" s="367"/>
      <c r="F1600" s="358"/>
      <c r="G1600" s="358"/>
      <c r="H1600" s="358"/>
    </row>
    <row r="1601" spans="1:8" x14ac:dyDescent="0.25">
      <c r="A1601" s="358"/>
      <c r="B1601" s="358"/>
      <c r="C1601" s="358"/>
      <c r="D1601" s="358"/>
      <c r="E1601" s="367"/>
      <c r="F1601" s="358"/>
      <c r="G1601" s="358"/>
      <c r="H1601" s="358"/>
    </row>
    <row r="1602" spans="1:8" x14ac:dyDescent="0.25">
      <c r="A1602" s="358"/>
      <c r="B1602" s="358"/>
      <c r="C1602" s="358"/>
      <c r="D1602" s="358"/>
      <c r="E1602" s="367"/>
      <c r="F1602" s="358"/>
      <c r="G1602" s="358"/>
      <c r="H1602" s="358"/>
    </row>
    <row r="1603" spans="1:8" x14ac:dyDescent="0.25">
      <c r="A1603" s="358"/>
      <c r="B1603" s="358"/>
      <c r="C1603" s="358"/>
      <c r="D1603" s="358"/>
      <c r="E1603" s="367"/>
      <c r="F1603" s="358"/>
      <c r="G1603" s="358"/>
      <c r="H1603" s="358"/>
    </row>
    <row r="1604" spans="1:8" x14ac:dyDescent="0.25">
      <c r="A1604" s="358"/>
      <c r="B1604" s="358"/>
      <c r="C1604" s="358"/>
      <c r="D1604" s="358"/>
      <c r="E1604" s="367"/>
      <c r="F1604" s="358"/>
      <c r="G1604" s="358"/>
      <c r="H1604" s="358"/>
    </row>
    <row r="1605" spans="1:8" x14ac:dyDescent="0.25">
      <c r="A1605" s="358"/>
      <c r="B1605" s="358"/>
      <c r="C1605" s="358"/>
      <c r="D1605" s="358"/>
      <c r="E1605" s="367"/>
      <c r="F1605" s="358"/>
      <c r="G1605" s="358"/>
      <c r="H1605" s="358"/>
    </row>
    <row r="1606" spans="1:8" x14ac:dyDescent="0.25">
      <c r="A1606" s="358"/>
      <c r="B1606" s="358"/>
      <c r="C1606" s="358"/>
      <c r="D1606" s="358"/>
      <c r="E1606" s="367"/>
      <c r="F1606" s="358"/>
      <c r="G1606" s="358"/>
      <c r="H1606" s="358"/>
    </row>
    <row r="1607" spans="1:8" x14ac:dyDescent="0.25">
      <c r="A1607" s="358"/>
      <c r="B1607" s="358"/>
      <c r="C1607" s="358"/>
      <c r="D1607" s="358"/>
      <c r="E1607" s="367"/>
      <c r="F1607" s="358"/>
      <c r="G1607" s="358"/>
      <c r="H1607" s="358"/>
    </row>
    <row r="1608" spans="1:8" x14ac:dyDescent="0.25">
      <c r="A1608" s="358"/>
      <c r="B1608" s="358"/>
      <c r="C1608" s="358"/>
      <c r="D1608" s="358"/>
      <c r="E1608" s="367"/>
      <c r="F1608" s="358"/>
      <c r="G1608" s="358"/>
      <c r="H1608" s="358"/>
    </row>
    <row r="1609" spans="1:8" x14ac:dyDescent="0.25">
      <c r="A1609" s="358"/>
      <c r="B1609" s="358"/>
      <c r="C1609" s="358"/>
      <c r="D1609" s="358"/>
      <c r="E1609" s="367"/>
      <c r="F1609" s="358"/>
      <c r="G1609" s="358"/>
      <c r="H1609" s="358"/>
    </row>
    <row r="1610" spans="1:8" x14ac:dyDescent="0.25">
      <c r="A1610" s="358"/>
      <c r="B1610" s="358"/>
      <c r="C1610" s="358"/>
      <c r="D1610" s="358"/>
      <c r="E1610" s="367"/>
      <c r="F1610" s="358"/>
      <c r="G1610" s="358"/>
      <c r="H1610" s="358"/>
    </row>
    <row r="1611" spans="1:8" x14ac:dyDescent="0.25">
      <c r="A1611" s="358"/>
      <c r="B1611" s="358"/>
      <c r="C1611" s="358"/>
      <c r="D1611" s="358"/>
      <c r="E1611" s="367"/>
      <c r="F1611" s="358"/>
      <c r="G1611" s="358"/>
      <c r="H1611" s="358"/>
    </row>
    <row r="1612" spans="1:8" x14ac:dyDescent="0.25">
      <c r="A1612" s="358"/>
      <c r="B1612" s="358"/>
      <c r="C1612" s="358"/>
      <c r="D1612" s="358"/>
      <c r="E1612" s="367"/>
      <c r="F1612" s="358"/>
      <c r="G1612" s="358"/>
      <c r="H1612" s="358"/>
    </row>
    <row r="1613" spans="1:8" x14ac:dyDescent="0.25">
      <c r="A1613" s="358"/>
      <c r="B1613" s="358"/>
      <c r="C1613" s="358"/>
      <c r="D1613" s="358"/>
      <c r="E1613" s="367"/>
      <c r="F1613" s="358"/>
      <c r="G1613" s="358"/>
      <c r="H1613" s="358"/>
    </row>
    <row r="1614" spans="1:8" x14ac:dyDescent="0.25">
      <c r="A1614" s="358"/>
      <c r="B1614" s="358"/>
      <c r="C1614" s="358"/>
      <c r="D1614" s="358"/>
      <c r="E1614" s="367"/>
      <c r="F1614" s="358"/>
      <c r="G1614" s="358"/>
      <c r="H1614" s="358"/>
    </row>
    <row r="1615" spans="1:8" x14ac:dyDescent="0.25">
      <c r="A1615" s="358"/>
      <c r="B1615" s="358"/>
      <c r="C1615" s="358"/>
      <c r="D1615" s="358"/>
      <c r="E1615" s="367"/>
      <c r="F1615" s="358"/>
      <c r="G1615" s="358"/>
      <c r="H1615" s="358"/>
    </row>
    <row r="1616" spans="1:8" x14ac:dyDescent="0.25">
      <c r="A1616" s="358"/>
      <c r="B1616" s="358"/>
      <c r="C1616" s="358"/>
      <c r="D1616" s="358"/>
      <c r="E1616" s="367"/>
      <c r="F1616" s="358"/>
      <c r="G1616" s="358"/>
      <c r="H1616" s="358"/>
    </row>
    <row r="1617" spans="1:8" x14ac:dyDescent="0.25">
      <c r="A1617" s="358"/>
      <c r="B1617" s="358"/>
      <c r="C1617" s="358"/>
      <c r="D1617" s="358"/>
      <c r="E1617" s="367"/>
      <c r="F1617" s="358"/>
      <c r="G1617" s="358"/>
      <c r="H1617" s="358"/>
    </row>
    <row r="1618" spans="1:8" x14ac:dyDescent="0.25">
      <c r="A1618" s="358"/>
      <c r="B1618" s="358"/>
      <c r="C1618" s="358"/>
      <c r="D1618" s="358"/>
      <c r="E1618" s="367"/>
      <c r="F1618" s="358"/>
      <c r="G1618" s="358"/>
      <c r="H1618" s="358"/>
    </row>
    <row r="1619" spans="1:8" x14ac:dyDescent="0.25">
      <c r="A1619" s="358"/>
      <c r="B1619" s="358"/>
      <c r="C1619" s="358"/>
      <c r="D1619" s="358"/>
      <c r="E1619" s="367"/>
      <c r="F1619" s="358"/>
      <c r="G1619" s="358"/>
      <c r="H1619" s="358"/>
    </row>
    <row r="1620" spans="1:8" x14ac:dyDescent="0.25">
      <c r="A1620" s="358"/>
      <c r="B1620" s="358"/>
      <c r="C1620" s="358"/>
      <c r="D1620" s="358"/>
      <c r="E1620" s="367"/>
      <c r="F1620" s="358"/>
      <c r="G1620" s="358"/>
      <c r="H1620" s="358"/>
    </row>
    <row r="1621" spans="1:8" x14ac:dyDescent="0.25">
      <c r="A1621" s="358"/>
      <c r="B1621" s="358"/>
      <c r="C1621" s="358"/>
      <c r="D1621" s="358"/>
      <c r="E1621" s="367"/>
      <c r="F1621" s="358"/>
      <c r="G1621" s="358"/>
      <c r="H1621" s="358"/>
    </row>
    <row r="1622" spans="1:8" x14ac:dyDescent="0.25">
      <c r="A1622" s="358"/>
      <c r="B1622" s="358"/>
      <c r="C1622" s="358"/>
      <c r="D1622" s="358"/>
      <c r="E1622" s="367"/>
      <c r="F1622" s="358"/>
      <c r="G1622" s="358"/>
      <c r="H1622" s="358"/>
    </row>
    <row r="1623" spans="1:8" x14ac:dyDescent="0.25">
      <c r="A1623" s="358"/>
      <c r="B1623" s="358"/>
      <c r="C1623" s="358"/>
      <c r="D1623" s="358"/>
      <c r="E1623" s="367"/>
      <c r="F1623" s="358"/>
      <c r="G1623" s="358"/>
      <c r="H1623" s="358"/>
    </row>
    <row r="1624" spans="1:8" x14ac:dyDescent="0.25">
      <c r="A1624" s="358"/>
      <c r="B1624" s="358"/>
      <c r="C1624" s="358"/>
      <c r="D1624" s="358"/>
      <c r="E1624" s="367"/>
      <c r="F1624" s="358"/>
      <c r="G1624" s="358"/>
      <c r="H1624" s="358"/>
    </row>
    <row r="1625" spans="1:8" x14ac:dyDescent="0.25">
      <c r="A1625" s="358"/>
      <c r="B1625" s="358"/>
      <c r="C1625" s="358"/>
      <c r="D1625" s="358"/>
      <c r="E1625" s="367"/>
      <c r="F1625" s="358"/>
      <c r="G1625" s="358"/>
      <c r="H1625" s="358"/>
    </row>
    <row r="1626" spans="1:8" x14ac:dyDescent="0.25">
      <c r="A1626" s="358"/>
      <c r="B1626" s="358"/>
      <c r="C1626" s="358"/>
      <c r="D1626" s="358"/>
      <c r="E1626" s="367"/>
      <c r="F1626" s="358"/>
      <c r="G1626" s="358"/>
      <c r="H1626" s="358"/>
    </row>
    <row r="1627" spans="1:8" x14ac:dyDescent="0.25">
      <c r="A1627" s="358"/>
      <c r="B1627" s="358"/>
      <c r="C1627" s="358"/>
      <c r="D1627" s="358"/>
      <c r="E1627" s="367"/>
      <c r="F1627" s="358"/>
      <c r="G1627" s="358"/>
      <c r="H1627" s="358"/>
    </row>
    <row r="1628" spans="1:8" x14ac:dyDescent="0.25">
      <c r="A1628" s="358"/>
      <c r="B1628" s="358"/>
      <c r="C1628" s="358"/>
      <c r="D1628" s="358"/>
      <c r="E1628" s="367"/>
      <c r="F1628" s="358"/>
      <c r="G1628" s="358"/>
      <c r="H1628" s="358"/>
    </row>
    <row r="1629" spans="1:8" x14ac:dyDescent="0.25">
      <c r="A1629" s="358"/>
      <c r="B1629" s="358"/>
      <c r="C1629" s="358"/>
      <c r="D1629" s="358"/>
      <c r="E1629" s="367"/>
      <c r="F1629" s="358"/>
      <c r="G1629" s="358"/>
      <c r="H1629" s="358"/>
    </row>
    <row r="1630" spans="1:8" x14ac:dyDescent="0.25">
      <c r="A1630" s="358"/>
      <c r="B1630" s="358"/>
      <c r="C1630" s="358"/>
      <c r="D1630" s="358"/>
      <c r="E1630" s="367"/>
      <c r="F1630" s="358"/>
      <c r="G1630" s="358"/>
      <c r="H1630" s="358"/>
    </row>
    <row r="1631" spans="1:8" x14ac:dyDescent="0.25">
      <c r="A1631" s="358"/>
      <c r="B1631" s="358"/>
      <c r="C1631" s="358"/>
      <c r="D1631" s="358"/>
      <c r="E1631" s="367"/>
      <c r="F1631" s="358"/>
      <c r="G1631" s="358"/>
      <c r="H1631" s="358"/>
    </row>
    <row r="1632" spans="1:8" x14ac:dyDescent="0.25">
      <c r="A1632" s="358"/>
      <c r="B1632" s="358"/>
      <c r="C1632" s="358"/>
      <c r="D1632" s="358"/>
      <c r="E1632" s="367"/>
      <c r="F1632" s="358"/>
      <c r="G1632" s="358"/>
      <c r="H1632" s="358"/>
    </row>
    <row r="1633" spans="1:8" x14ac:dyDescent="0.25">
      <c r="A1633" s="358"/>
      <c r="B1633" s="358"/>
      <c r="C1633" s="358"/>
      <c r="D1633" s="358"/>
      <c r="E1633" s="367"/>
      <c r="F1633" s="358"/>
      <c r="G1633" s="358"/>
      <c r="H1633" s="358"/>
    </row>
    <row r="1634" spans="1:8" x14ac:dyDescent="0.25">
      <c r="A1634" s="358"/>
      <c r="B1634" s="358"/>
      <c r="C1634" s="358"/>
      <c r="D1634" s="358"/>
      <c r="E1634" s="367"/>
      <c r="F1634" s="358"/>
      <c r="G1634" s="358"/>
      <c r="H1634" s="358"/>
    </row>
    <row r="1635" spans="1:8" x14ac:dyDescent="0.25">
      <c r="A1635" s="358"/>
      <c r="B1635" s="358"/>
      <c r="C1635" s="358"/>
      <c r="D1635" s="358"/>
      <c r="E1635" s="367"/>
      <c r="F1635" s="358"/>
      <c r="G1635" s="358"/>
      <c r="H1635" s="358"/>
    </row>
    <row r="1636" spans="1:8" x14ac:dyDescent="0.25">
      <c r="A1636" s="358"/>
      <c r="B1636" s="358"/>
      <c r="C1636" s="358"/>
      <c r="D1636" s="358"/>
      <c r="E1636" s="367"/>
      <c r="F1636" s="358"/>
      <c r="G1636" s="358"/>
      <c r="H1636" s="358"/>
    </row>
    <row r="1637" spans="1:8" x14ac:dyDescent="0.25">
      <c r="A1637" s="358"/>
      <c r="B1637" s="358"/>
      <c r="C1637" s="358"/>
      <c r="D1637" s="358"/>
      <c r="E1637" s="367"/>
      <c r="F1637" s="358"/>
      <c r="G1637" s="358"/>
      <c r="H1637" s="358"/>
    </row>
    <row r="1638" spans="1:8" x14ac:dyDescent="0.25">
      <c r="A1638" s="358"/>
      <c r="B1638" s="358"/>
      <c r="C1638" s="358"/>
      <c r="D1638" s="358"/>
      <c r="E1638" s="367"/>
      <c r="F1638" s="358"/>
      <c r="G1638" s="358"/>
      <c r="H1638" s="358"/>
    </row>
    <row r="1639" spans="1:8" x14ac:dyDescent="0.25">
      <c r="A1639" s="358"/>
      <c r="B1639" s="358"/>
      <c r="C1639" s="358"/>
      <c r="D1639" s="358"/>
      <c r="E1639" s="367"/>
      <c r="F1639" s="358"/>
      <c r="G1639" s="358"/>
      <c r="H1639" s="358"/>
    </row>
    <row r="1640" spans="1:8" x14ac:dyDescent="0.25">
      <c r="A1640" s="358"/>
      <c r="B1640" s="358"/>
      <c r="C1640" s="358"/>
      <c r="D1640" s="358"/>
      <c r="E1640" s="367"/>
      <c r="F1640" s="358"/>
      <c r="G1640" s="358"/>
      <c r="H1640" s="358"/>
    </row>
    <row r="1641" spans="1:8" x14ac:dyDescent="0.25">
      <c r="A1641" s="358"/>
      <c r="B1641" s="358"/>
      <c r="C1641" s="358"/>
      <c r="D1641" s="358"/>
      <c r="E1641" s="367"/>
      <c r="F1641" s="358"/>
      <c r="G1641" s="358"/>
      <c r="H1641" s="358"/>
    </row>
    <row r="1642" spans="1:8" x14ac:dyDescent="0.25">
      <c r="A1642" s="358"/>
      <c r="B1642" s="358"/>
      <c r="C1642" s="358"/>
      <c r="D1642" s="358"/>
      <c r="E1642" s="367"/>
      <c r="F1642" s="358"/>
      <c r="G1642" s="358"/>
      <c r="H1642" s="358"/>
    </row>
    <row r="1643" spans="1:8" x14ac:dyDescent="0.25">
      <c r="A1643" s="358"/>
      <c r="B1643" s="358"/>
      <c r="C1643" s="358"/>
      <c r="D1643" s="358"/>
      <c r="E1643" s="367"/>
      <c r="F1643" s="358"/>
      <c r="G1643" s="358"/>
      <c r="H1643" s="358"/>
    </row>
    <row r="1644" spans="1:8" x14ac:dyDescent="0.25">
      <c r="A1644" s="358"/>
      <c r="B1644" s="358"/>
      <c r="C1644" s="358"/>
      <c r="D1644" s="358"/>
      <c r="E1644" s="367"/>
      <c r="F1644" s="358"/>
      <c r="G1644" s="358"/>
      <c r="H1644" s="358"/>
    </row>
    <row r="1645" spans="1:8" x14ac:dyDescent="0.25">
      <c r="A1645" s="358"/>
      <c r="B1645" s="358"/>
      <c r="C1645" s="358"/>
      <c r="D1645" s="358"/>
      <c r="E1645" s="367"/>
      <c r="F1645" s="358"/>
      <c r="G1645" s="358"/>
      <c r="H1645" s="358"/>
    </row>
    <row r="1646" spans="1:8" x14ac:dyDescent="0.25">
      <c r="A1646" s="358"/>
      <c r="B1646" s="358"/>
      <c r="C1646" s="358"/>
      <c r="D1646" s="358"/>
      <c r="E1646" s="367"/>
      <c r="F1646" s="358"/>
      <c r="G1646" s="358"/>
      <c r="H1646" s="358"/>
    </row>
    <row r="1647" spans="1:8" x14ac:dyDescent="0.25">
      <c r="A1647" s="358"/>
      <c r="B1647" s="358"/>
      <c r="C1647" s="358"/>
      <c r="D1647" s="358"/>
      <c r="E1647" s="367"/>
      <c r="F1647" s="358"/>
      <c r="G1647" s="358"/>
      <c r="H1647" s="358"/>
    </row>
    <row r="1648" spans="1:8" x14ac:dyDescent="0.25">
      <c r="A1648" s="358"/>
      <c r="B1648" s="358"/>
      <c r="C1648" s="358"/>
      <c r="D1648" s="358"/>
      <c r="E1648" s="367"/>
      <c r="F1648" s="358"/>
      <c r="G1648" s="358"/>
      <c r="H1648" s="358"/>
    </row>
    <row r="1649" spans="1:8" x14ac:dyDescent="0.25">
      <c r="A1649" s="358"/>
      <c r="B1649" s="358"/>
      <c r="C1649" s="358"/>
      <c r="D1649" s="358"/>
      <c r="E1649" s="367"/>
      <c r="F1649" s="358"/>
      <c r="G1649" s="358"/>
      <c r="H1649" s="358"/>
    </row>
    <row r="1650" spans="1:8" x14ac:dyDescent="0.25">
      <c r="A1650" s="358"/>
      <c r="B1650" s="358"/>
      <c r="C1650" s="358"/>
      <c r="D1650" s="358"/>
      <c r="E1650" s="367"/>
      <c r="F1650" s="358"/>
      <c r="G1650" s="358"/>
      <c r="H1650" s="358"/>
    </row>
    <row r="1651" spans="1:8" x14ac:dyDescent="0.25">
      <c r="A1651" s="358"/>
      <c r="B1651" s="358"/>
      <c r="C1651" s="358"/>
      <c r="D1651" s="358"/>
      <c r="E1651" s="367"/>
      <c r="F1651" s="358"/>
      <c r="G1651" s="358"/>
      <c r="H1651" s="358"/>
    </row>
    <row r="1652" spans="1:8" x14ac:dyDescent="0.25">
      <c r="A1652" s="358"/>
      <c r="B1652" s="358"/>
      <c r="C1652" s="358"/>
      <c r="D1652" s="358"/>
      <c r="E1652" s="367"/>
      <c r="F1652" s="358"/>
      <c r="G1652" s="358"/>
      <c r="H1652" s="358"/>
    </row>
    <row r="1653" spans="1:8" x14ac:dyDescent="0.25">
      <c r="A1653" s="358"/>
      <c r="B1653" s="358"/>
      <c r="C1653" s="358"/>
      <c r="D1653" s="358"/>
      <c r="E1653" s="367"/>
      <c r="F1653" s="358"/>
      <c r="G1653" s="358"/>
      <c r="H1653" s="358"/>
    </row>
    <row r="1654" spans="1:8" x14ac:dyDescent="0.25">
      <c r="A1654" s="358"/>
      <c r="B1654" s="358"/>
      <c r="C1654" s="358"/>
      <c r="D1654" s="358"/>
      <c r="E1654" s="367"/>
      <c r="F1654" s="358"/>
      <c r="G1654" s="358"/>
      <c r="H1654" s="358"/>
    </row>
    <row r="1655" spans="1:8" x14ac:dyDescent="0.25">
      <c r="A1655" s="358"/>
      <c r="B1655" s="358"/>
      <c r="C1655" s="358"/>
      <c r="D1655" s="358"/>
      <c r="E1655" s="367"/>
      <c r="F1655" s="358"/>
      <c r="G1655" s="358"/>
      <c r="H1655" s="358"/>
    </row>
    <row r="1656" spans="1:8" x14ac:dyDescent="0.25">
      <c r="A1656" s="358"/>
      <c r="B1656" s="358"/>
      <c r="C1656" s="358"/>
      <c r="D1656" s="358"/>
      <c r="E1656" s="367"/>
      <c r="F1656" s="358"/>
      <c r="G1656" s="358"/>
      <c r="H1656" s="358"/>
    </row>
    <row r="1657" spans="1:8" x14ac:dyDescent="0.25">
      <c r="A1657" s="358"/>
      <c r="B1657" s="358"/>
      <c r="C1657" s="358"/>
      <c r="D1657" s="358"/>
      <c r="E1657" s="367"/>
      <c r="F1657" s="358"/>
      <c r="G1657" s="358"/>
      <c r="H1657" s="358"/>
    </row>
    <row r="1658" spans="1:8" x14ac:dyDescent="0.25">
      <c r="A1658" s="358"/>
      <c r="B1658" s="358"/>
      <c r="C1658" s="358"/>
      <c r="D1658" s="358"/>
      <c r="E1658" s="367"/>
      <c r="F1658" s="358"/>
      <c r="G1658" s="358"/>
      <c r="H1658" s="358"/>
    </row>
    <row r="1659" spans="1:8" x14ac:dyDescent="0.25">
      <c r="A1659" s="358"/>
      <c r="B1659" s="358"/>
      <c r="C1659" s="358"/>
      <c r="D1659" s="358"/>
      <c r="E1659" s="367"/>
      <c r="F1659" s="358"/>
      <c r="G1659" s="358"/>
      <c r="H1659" s="358"/>
    </row>
    <row r="1660" spans="1:8" x14ac:dyDescent="0.25">
      <c r="A1660" s="358"/>
      <c r="B1660" s="358"/>
      <c r="C1660" s="358"/>
      <c r="D1660" s="358"/>
      <c r="E1660" s="367"/>
      <c r="F1660" s="358"/>
      <c r="G1660" s="358"/>
      <c r="H1660" s="358"/>
    </row>
    <row r="1661" spans="1:8" x14ac:dyDescent="0.25">
      <c r="A1661" s="358"/>
      <c r="B1661" s="358"/>
      <c r="C1661" s="358"/>
      <c r="D1661" s="358"/>
      <c r="E1661" s="367"/>
      <c r="F1661" s="358"/>
      <c r="G1661" s="358"/>
      <c r="H1661" s="358"/>
    </row>
    <row r="1662" spans="1:8" x14ac:dyDescent="0.25">
      <c r="A1662" s="358"/>
      <c r="B1662" s="358"/>
      <c r="C1662" s="358"/>
      <c r="D1662" s="358"/>
      <c r="E1662" s="367"/>
      <c r="F1662" s="358"/>
      <c r="G1662" s="358"/>
      <c r="H1662" s="358"/>
    </row>
    <row r="1663" spans="1:8" x14ac:dyDescent="0.25">
      <c r="A1663" s="358"/>
      <c r="B1663" s="358"/>
      <c r="C1663" s="358"/>
      <c r="D1663" s="358"/>
      <c r="E1663" s="367"/>
      <c r="F1663" s="358"/>
      <c r="G1663" s="358"/>
      <c r="H1663" s="358"/>
    </row>
    <row r="1664" spans="1:8" x14ac:dyDescent="0.25">
      <c r="A1664" s="358"/>
      <c r="B1664" s="358"/>
      <c r="C1664" s="358"/>
      <c r="D1664" s="358"/>
      <c r="E1664" s="367"/>
      <c r="F1664" s="358"/>
      <c r="G1664" s="358"/>
      <c r="H1664" s="358"/>
    </row>
    <row r="1665" spans="1:8" x14ac:dyDescent="0.25">
      <c r="A1665" s="358"/>
      <c r="B1665" s="358"/>
      <c r="C1665" s="358"/>
      <c r="D1665" s="358"/>
      <c r="E1665" s="367"/>
      <c r="F1665" s="358"/>
      <c r="G1665" s="358"/>
      <c r="H1665" s="358"/>
    </row>
    <row r="1666" spans="1:8" x14ac:dyDescent="0.25">
      <c r="A1666" s="358"/>
      <c r="B1666" s="358"/>
      <c r="C1666" s="358"/>
      <c r="D1666" s="358"/>
      <c r="E1666" s="367"/>
      <c r="F1666" s="358"/>
      <c r="G1666" s="358"/>
      <c r="H1666" s="358"/>
    </row>
    <row r="1667" spans="1:8" x14ac:dyDescent="0.25">
      <c r="A1667" s="358"/>
      <c r="B1667" s="358"/>
      <c r="C1667" s="358"/>
      <c r="D1667" s="358"/>
      <c r="E1667" s="367"/>
      <c r="F1667" s="358"/>
      <c r="G1667" s="358"/>
      <c r="H1667" s="358"/>
    </row>
    <row r="1668" spans="1:8" x14ac:dyDescent="0.25">
      <c r="A1668" s="358"/>
      <c r="B1668" s="358"/>
      <c r="C1668" s="358"/>
      <c r="D1668" s="358"/>
      <c r="E1668" s="367"/>
      <c r="F1668" s="358"/>
      <c r="G1668" s="358"/>
      <c r="H1668" s="358"/>
    </row>
    <row r="1669" spans="1:8" x14ac:dyDescent="0.25">
      <c r="A1669" s="358"/>
      <c r="B1669" s="358"/>
      <c r="C1669" s="358"/>
      <c r="D1669" s="358"/>
      <c r="E1669" s="367"/>
      <c r="F1669" s="358"/>
      <c r="G1669" s="358"/>
      <c r="H1669" s="358"/>
    </row>
    <row r="1670" spans="1:8" x14ac:dyDescent="0.25">
      <c r="A1670" s="358"/>
      <c r="B1670" s="358"/>
      <c r="C1670" s="358"/>
      <c r="D1670" s="358"/>
      <c r="E1670" s="367"/>
      <c r="F1670" s="358"/>
      <c r="G1670" s="358"/>
      <c r="H1670" s="358"/>
    </row>
    <row r="1671" spans="1:8" x14ac:dyDescent="0.25">
      <c r="A1671" s="358"/>
      <c r="B1671" s="358"/>
      <c r="C1671" s="358"/>
      <c r="D1671" s="358"/>
      <c r="E1671" s="367"/>
      <c r="F1671" s="358"/>
      <c r="G1671" s="358"/>
      <c r="H1671" s="358"/>
    </row>
    <row r="1672" spans="1:8" x14ac:dyDescent="0.25">
      <c r="A1672" s="358"/>
      <c r="B1672" s="358"/>
      <c r="C1672" s="358"/>
      <c r="D1672" s="358"/>
      <c r="E1672" s="367"/>
      <c r="F1672" s="358"/>
      <c r="G1672" s="358"/>
      <c r="H1672" s="358"/>
    </row>
    <row r="1673" spans="1:8" x14ac:dyDescent="0.25">
      <c r="A1673" s="358"/>
      <c r="B1673" s="358"/>
      <c r="C1673" s="358"/>
      <c r="D1673" s="358"/>
      <c r="E1673" s="367"/>
      <c r="F1673" s="358"/>
      <c r="G1673" s="358"/>
      <c r="H1673" s="358"/>
    </row>
    <row r="1674" spans="1:8" x14ac:dyDescent="0.25">
      <c r="A1674" s="358"/>
      <c r="B1674" s="358"/>
      <c r="C1674" s="358"/>
      <c r="D1674" s="358"/>
      <c r="E1674" s="367"/>
      <c r="F1674" s="358"/>
      <c r="G1674" s="358"/>
      <c r="H1674" s="358"/>
    </row>
    <row r="1675" spans="1:8" x14ac:dyDescent="0.25">
      <c r="A1675" s="358"/>
      <c r="B1675" s="358"/>
      <c r="C1675" s="358"/>
      <c r="D1675" s="358"/>
      <c r="E1675" s="367"/>
      <c r="F1675" s="358"/>
      <c r="G1675" s="358"/>
      <c r="H1675" s="358"/>
    </row>
    <row r="1676" spans="1:8" x14ac:dyDescent="0.25">
      <c r="A1676" s="358"/>
      <c r="B1676" s="358"/>
      <c r="C1676" s="358"/>
      <c r="D1676" s="358"/>
      <c r="E1676" s="367"/>
      <c r="F1676" s="358"/>
      <c r="G1676" s="358"/>
      <c r="H1676" s="358"/>
    </row>
    <row r="1677" spans="1:8" x14ac:dyDescent="0.25">
      <c r="A1677" s="358"/>
      <c r="B1677" s="358"/>
      <c r="C1677" s="358"/>
      <c r="D1677" s="358"/>
      <c r="E1677" s="367"/>
      <c r="F1677" s="358"/>
      <c r="G1677" s="358"/>
      <c r="H1677" s="358"/>
    </row>
    <row r="1678" spans="1:8" x14ac:dyDescent="0.25">
      <c r="A1678" s="358"/>
      <c r="B1678" s="358"/>
      <c r="C1678" s="358"/>
      <c r="D1678" s="358"/>
      <c r="E1678" s="367"/>
      <c r="F1678" s="358"/>
      <c r="G1678" s="358"/>
      <c r="H1678" s="358"/>
    </row>
    <row r="1679" spans="1:8" x14ac:dyDescent="0.25">
      <c r="A1679" s="358"/>
      <c r="B1679" s="358"/>
      <c r="C1679" s="358"/>
      <c r="D1679" s="358"/>
      <c r="E1679" s="367"/>
      <c r="F1679" s="358"/>
      <c r="G1679" s="358"/>
      <c r="H1679" s="358"/>
    </row>
    <row r="1680" spans="1:8" x14ac:dyDescent="0.25">
      <c r="A1680" s="358"/>
      <c r="B1680" s="358"/>
      <c r="C1680" s="358"/>
      <c r="D1680" s="358"/>
      <c r="E1680" s="367"/>
      <c r="F1680" s="358"/>
      <c r="G1680" s="358"/>
      <c r="H1680" s="358"/>
    </row>
    <row r="1681" spans="1:8" x14ac:dyDescent="0.25">
      <c r="A1681" s="358"/>
      <c r="B1681" s="358"/>
      <c r="C1681" s="358"/>
      <c r="D1681" s="358"/>
      <c r="E1681" s="367"/>
      <c r="F1681" s="358"/>
      <c r="G1681" s="358"/>
      <c r="H1681" s="358"/>
    </row>
    <row r="1682" spans="1:8" x14ac:dyDescent="0.25">
      <c r="A1682" s="358"/>
      <c r="B1682" s="358"/>
      <c r="C1682" s="358"/>
      <c r="D1682" s="358"/>
      <c r="E1682" s="367"/>
      <c r="F1682" s="358"/>
      <c r="G1682" s="358"/>
      <c r="H1682" s="358"/>
    </row>
    <row r="1683" spans="1:8" x14ac:dyDescent="0.25">
      <c r="A1683" s="358"/>
      <c r="B1683" s="358"/>
      <c r="C1683" s="358"/>
      <c r="D1683" s="358"/>
      <c r="E1683" s="367"/>
      <c r="F1683" s="358"/>
      <c r="G1683" s="358"/>
      <c r="H1683" s="358"/>
    </row>
    <row r="1684" spans="1:8" x14ac:dyDescent="0.25">
      <c r="A1684" s="358"/>
      <c r="B1684" s="358"/>
      <c r="C1684" s="358"/>
      <c r="D1684" s="358"/>
      <c r="E1684" s="367"/>
      <c r="F1684" s="358"/>
      <c r="G1684" s="358"/>
      <c r="H1684" s="358"/>
    </row>
    <row r="1685" spans="1:8" x14ac:dyDescent="0.25">
      <c r="A1685" s="358"/>
      <c r="B1685" s="358"/>
      <c r="C1685" s="358"/>
      <c r="D1685" s="358"/>
      <c r="E1685" s="367"/>
      <c r="F1685" s="358"/>
      <c r="G1685" s="358"/>
      <c r="H1685" s="358"/>
    </row>
    <row r="1686" spans="1:8" x14ac:dyDescent="0.25">
      <c r="A1686" s="358"/>
      <c r="B1686" s="358"/>
      <c r="C1686" s="358"/>
      <c r="D1686" s="358"/>
      <c r="E1686" s="367"/>
      <c r="F1686" s="358"/>
      <c r="G1686" s="358"/>
      <c r="H1686" s="358"/>
    </row>
    <row r="1687" spans="1:8" x14ac:dyDescent="0.25">
      <c r="A1687" s="358"/>
      <c r="B1687" s="358"/>
      <c r="C1687" s="358"/>
      <c r="D1687" s="358"/>
      <c r="E1687" s="367"/>
      <c r="F1687" s="358"/>
      <c r="G1687" s="358"/>
      <c r="H1687" s="358"/>
    </row>
    <row r="1688" spans="1:8" x14ac:dyDescent="0.25">
      <c r="A1688" s="358"/>
      <c r="B1688" s="358"/>
      <c r="C1688" s="358"/>
      <c r="D1688" s="358"/>
      <c r="E1688" s="367"/>
      <c r="F1688" s="358"/>
      <c r="G1688" s="358"/>
      <c r="H1688" s="358"/>
    </row>
    <row r="1689" spans="1:8" x14ac:dyDescent="0.25">
      <c r="A1689" s="358"/>
      <c r="B1689" s="358"/>
      <c r="C1689" s="358"/>
      <c r="D1689" s="358"/>
      <c r="E1689" s="367"/>
      <c r="F1689" s="358"/>
      <c r="G1689" s="358"/>
      <c r="H1689" s="358"/>
    </row>
    <row r="1690" spans="1:8" x14ac:dyDescent="0.25">
      <c r="A1690" s="358"/>
      <c r="B1690" s="358"/>
      <c r="C1690" s="358"/>
      <c r="D1690" s="358"/>
      <c r="E1690" s="367"/>
      <c r="F1690" s="358"/>
      <c r="G1690" s="358"/>
      <c r="H1690" s="358"/>
    </row>
    <row r="1691" spans="1:8" x14ac:dyDescent="0.25">
      <c r="A1691" s="358"/>
      <c r="B1691" s="358"/>
      <c r="C1691" s="358"/>
      <c r="D1691" s="358"/>
      <c r="E1691" s="367"/>
      <c r="F1691" s="358"/>
      <c r="G1691" s="358"/>
      <c r="H1691" s="358"/>
    </row>
    <row r="1692" spans="1:8" x14ac:dyDescent="0.25">
      <c r="A1692" s="358"/>
      <c r="B1692" s="358"/>
      <c r="C1692" s="358"/>
      <c r="D1692" s="358"/>
      <c r="E1692" s="367"/>
      <c r="F1692" s="358"/>
      <c r="G1692" s="358"/>
      <c r="H1692" s="358"/>
    </row>
    <row r="1693" spans="1:8" x14ac:dyDescent="0.25">
      <c r="A1693" s="358"/>
      <c r="B1693" s="358"/>
      <c r="C1693" s="358"/>
      <c r="D1693" s="358"/>
      <c r="E1693" s="367"/>
      <c r="F1693" s="358"/>
      <c r="G1693" s="358"/>
      <c r="H1693" s="358"/>
    </row>
    <row r="1694" spans="1:8" x14ac:dyDescent="0.25">
      <c r="A1694" s="358"/>
      <c r="B1694" s="358"/>
      <c r="C1694" s="358"/>
      <c r="D1694" s="358"/>
      <c r="E1694" s="367"/>
      <c r="F1694" s="358"/>
      <c r="G1694" s="358"/>
      <c r="H1694" s="358"/>
    </row>
    <row r="1695" spans="1:8" x14ac:dyDescent="0.25">
      <c r="A1695" s="358"/>
      <c r="B1695" s="358"/>
      <c r="C1695" s="358"/>
      <c r="D1695" s="358"/>
      <c r="E1695" s="367"/>
      <c r="F1695" s="358"/>
      <c r="G1695" s="358"/>
      <c r="H1695" s="358"/>
    </row>
    <row r="1696" spans="1:8" x14ac:dyDescent="0.25">
      <c r="A1696" s="358"/>
      <c r="B1696" s="358"/>
      <c r="C1696" s="358"/>
      <c r="D1696" s="358"/>
      <c r="E1696" s="367"/>
      <c r="F1696" s="358"/>
      <c r="G1696" s="358"/>
      <c r="H1696" s="358"/>
    </row>
    <row r="1697" spans="1:8" x14ac:dyDescent="0.25">
      <c r="A1697" s="358"/>
      <c r="B1697" s="358"/>
      <c r="C1697" s="358"/>
      <c r="D1697" s="358"/>
      <c r="E1697" s="367"/>
      <c r="F1697" s="358"/>
      <c r="G1697" s="358"/>
      <c r="H1697" s="358"/>
    </row>
    <row r="1698" spans="1:8" x14ac:dyDescent="0.25">
      <c r="A1698" s="358"/>
      <c r="B1698" s="358"/>
      <c r="C1698" s="358"/>
      <c r="D1698" s="358"/>
      <c r="E1698" s="367"/>
      <c r="F1698" s="358"/>
      <c r="G1698" s="358"/>
      <c r="H1698" s="358"/>
    </row>
    <row r="1699" spans="1:8" x14ac:dyDescent="0.25">
      <c r="A1699" s="358"/>
      <c r="B1699" s="358"/>
      <c r="C1699" s="358"/>
      <c r="D1699" s="358"/>
      <c r="E1699" s="367"/>
      <c r="F1699" s="358"/>
      <c r="G1699" s="358"/>
      <c r="H1699" s="358"/>
    </row>
    <row r="1700" spans="1:8" x14ac:dyDescent="0.25">
      <c r="A1700" s="358"/>
      <c r="B1700" s="358"/>
      <c r="C1700" s="358"/>
      <c r="D1700" s="358"/>
      <c r="E1700" s="367"/>
      <c r="F1700" s="358"/>
      <c r="G1700" s="358"/>
      <c r="H1700" s="358"/>
    </row>
    <row r="1701" spans="1:8" x14ac:dyDescent="0.25">
      <c r="A1701" s="358"/>
      <c r="B1701" s="358"/>
      <c r="C1701" s="358"/>
      <c r="D1701" s="358"/>
      <c r="E1701" s="367"/>
      <c r="F1701" s="358"/>
      <c r="G1701" s="358"/>
      <c r="H1701" s="358"/>
    </row>
    <row r="1702" spans="1:8" x14ac:dyDescent="0.25">
      <c r="A1702" s="358"/>
      <c r="B1702" s="358"/>
      <c r="C1702" s="358"/>
      <c r="D1702" s="358"/>
      <c r="E1702" s="367"/>
      <c r="F1702" s="358"/>
      <c r="G1702" s="358"/>
      <c r="H1702" s="358"/>
    </row>
    <row r="1703" spans="1:8" x14ac:dyDescent="0.25">
      <c r="A1703" s="358"/>
      <c r="B1703" s="358"/>
      <c r="C1703" s="358"/>
      <c r="D1703" s="358"/>
      <c r="E1703" s="367"/>
      <c r="F1703" s="358"/>
      <c r="G1703" s="358"/>
      <c r="H1703" s="358"/>
    </row>
    <row r="1704" spans="1:8" x14ac:dyDescent="0.25">
      <c r="A1704" s="358"/>
      <c r="B1704" s="358"/>
      <c r="C1704" s="358"/>
      <c r="D1704" s="358"/>
      <c r="E1704" s="367"/>
      <c r="F1704" s="358"/>
      <c r="G1704" s="358"/>
      <c r="H1704" s="358"/>
    </row>
    <row r="1705" spans="1:8" x14ac:dyDescent="0.25">
      <c r="A1705" s="358"/>
      <c r="B1705" s="358"/>
      <c r="C1705" s="358"/>
      <c r="D1705" s="358"/>
      <c r="E1705" s="367"/>
      <c r="F1705" s="358"/>
      <c r="G1705" s="358"/>
      <c r="H1705" s="358"/>
    </row>
    <row r="1706" spans="1:8" x14ac:dyDescent="0.25">
      <c r="A1706" s="358"/>
      <c r="B1706" s="358"/>
      <c r="C1706" s="358"/>
      <c r="D1706" s="358"/>
      <c r="E1706" s="367"/>
      <c r="F1706" s="358"/>
      <c r="G1706" s="358"/>
      <c r="H1706" s="358"/>
    </row>
    <row r="1707" spans="1:8" x14ac:dyDescent="0.25">
      <c r="A1707" s="358"/>
      <c r="B1707" s="358"/>
      <c r="C1707" s="358"/>
      <c r="D1707" s="358"/>
      <c r="E1707" s="367"/>
      <c r="F1707" s="358"/>
      <c r="G1707" s="358"/>
      <c r="H1707" s="358"/>
    </row>
    <row r="1708" spans="1:8" x14ac:dyDescent="0.25">
      <c r="A1708" s="358"/>
      <c r="B1708" s="358"/>
      <c r="C1708" s="358"/>
      <c r="D1708" s="358"/>
      <c r="E1708" s="367"/>
      <c r="F1708" s="358"/>
      <c r="G1708" s="358"/>
      <c r="H1708" s="358"/>
    </row>
    <row r="1709" spans="1:8" x14ac:dyDescent="0.25">
      <c r="A1709" s="358"/>
      <c r="B1709" s="358"/>
      <c r="C1709" s="358"/>
      <c r="D1709" s="358"/>
      <c r="E1709" s="367"/>
      <c r="F1709" s="358"/>
      <c r="G1709" s="358"/>
      <c r="H1709" s="358"/>
    </row>
    <row r="1710" spans="1:8" x14ac:dyDescent="0.25">
      <c r="A1710" s="358"/>
      <c r="B1710" s="358"/>
      <c r="C1710" s="358"/>
      <c r="D1710" s="358"/>
      <c r="E1710" s="367"/>
      <c r="F1710" s="358"/>
      <c r="G1710" s="358"/>
      <c r="H1710" s="358"/>
    </row>
    <row r="1711" spans="1:8" x14ac:dyDescent="0.25">
      <c r="A1711" s="358"/>
      <c r="B1711" s="358"/>
      <c r="C1711" s="358"/>
      <c r="D1711" s="358"/>
      <c r="E1711" s="367"/>
      <c r="F1711" s="358"/>
      <c r="G1711" s="358"/>
      <c r="H1711" s="358"/>
    </row>
    <row r="1712" spans="1:8" x14ac:dyDescent="0.25">
      <c r="A1712" s="358"/>
      <c r="B1712" s="358"/>
      <c r="C1712" s="358"/>
      <c r="D1712" s="358"/>
      <c r="E1712" s="367"/>
      <c r="F1712" s="358"/>
      <c r="G1712" s="358"/>
      <c r="H1712" s="358"/>
    </row>
    <row r="1713" spans="1:8" x14ac:dyDescent="0.25">
      <c r="A1713" s="358"/>
      <c r="B1713" s="358"/>
      <c r="C1713" s="358"/>
      <c r="D1713" s="358"/>
      <c r="E1713" s="367"/>
      <c r="F1713" s="358"/>
      <c r="G1713" s="358"/>
      <c r="H1713" s="358"/>
    </row>
    <row r="1714" spans="1:8" x14ac:dyDescent="0.25">
      <c r="A1714" s="358"/>
      <c r="B1714" s="358"/>
      <c r="C1714" s="358"/>
      <c r="D1714" s="358"/>
      <c r="E1714" s="367"/>
      <c r="F1714" s="358"/>
      <c r="G1714" s="358"/>
      <c r="H1714" s="358"/>
    </row>
    <row r="1715" spans="1:8" x14ac:dyDescent="0.25">
      <c r="A1715" s="358"/>
      <c r="B1715" s="358"/>
      <c r="C1715" s="358"/>
      <c r="D1715" s="358"/>
      <c r="E1715" s="367"/>
      <c r="F1715" s="358"/>
      <c r="G1715" s="358"/>
      <c r="H1715" s="358"/>
    </row>
    <row r="1716" spans="1:8" x14ac:dyDescent="0.25">
      <c r="A1716" s="358"/>
      <c r="B1716" s="358"/>
      <c r="C1716" s="358"/>
      <c r="D1716" s="358"/>
      <c r="E1716" s="367"/>
      <c r="F1716" s="358"/>
      <c r="G1716" s="358"/>
      <c r="H1716" s="358"/>
    </row>
    <row r="1717" spans="1:8" x14ac:dyDescent="0.25">
      <c r="A1717" s="358"/>
      <c r="B1717" s="358"/>
      <c r="C1717" s="358"/>
      <c r="D1717" s="358"/>
      <c r="E1717" s="367"/>
      <c r="F1717" s="358"/>
      <c r="G1717" s="358"/>
      <c r="H1717" s="358"/>
    </row>
    <row r="1718" spans="1:8" x14ac:dyDescent="0.25">
      <c r="A1718" s="358"/>
      <c r="B1718" s="358"/>
      <c r="C1718" s="358"/>
      <c r="D1718" s="358"/>
      <c r="E1718" s="367"/>
      <c r="F1718" s="358"/>
      <c r="G1718" s="358"/>
      <c r="H1718" s="358"/>
    </row>
    <row r="1719" spans="1:8" x14ac:dyDescent="0.25">
      <c r="A1719" s="358"/>
      <c r="B1719" s="358"/>
      <c r="C1719" s="358"/>
      <c r="D1719" s="358"/>
      <c r="E1719" s="367"/>
      <c r="F1719" s="358"/>
      <c r="G1719" s="358"/>
      <c r="H1719" s="358"/>
    </row>
    <row r="1720" spans="1:8" x14ac:dyDescent="0.25">
      <c r="A1720" s="358"/>
      <c r="B1720" s="358"/>
      <c r="C1720" s="358"/>
      <c r="D1720" s="358"/>
      <c r="E1720" s="367"/>
      <c r="F1720" s="358"/>
      <c r="G1720" s="358"/>
      <c r="H1720" s="358"/>
    </row>
    <row r="1721" spans="1:8" x14ac:dyDescent="0.25">
      <c r="A1721" s="358"/>
      <c r="B1721" s="358"/>
      <c r="C1721" s="358"/>
      <c r="D1721" s="358"/>
      <c r="E1721" s="367"/>
      <c r="F1721" s="358"/>
      <c r="G1721" s="358"/>
      <c r="H1721" s="358"/>
    </row>
    <row r="1722" spans="1:8" x14ac:dyDescent="0.25">
      <c r="A1722" s="358"/>
      <c r="B1722" s="358"/>
      <c r="C1722" s="358"/>
      <c r="D1722" s="358"/>
      <c r="E1722" s="367"/>
      <c r="F1722" s="358"/>
      <c r="G1722" s="358"/>
      <c r="H1722" s="358"/>
    </row>
    <row r="1723" spans="1:8" x14ac:dyDescent="0.25">
      <c r="A1723" s="358"/>
      <c r="B1723" s="358"/>
      <c r="C1723" s="358"/>
      <c r="D1723" s="358"/>
      <c r="E1723" s="367"/>
      <c r="F1723" s="358"/>
      <c r="G1723" s="358"/>
      <c r="H1723" s="358"/>
    </row>
    <row r="1724" spans="1:8" x14ac:dyDescent="0.25">
      <c r="A1724" s="358"/>
      <c r="B1724" s="358"/>
      <c r="C1724" s="358"/>
      <c r="D1724" s="358"/>
      <c r="E1724" s="367"/>
      <c r="F1724" s="358"/>
      <c r="G1724" s="358"/>
      <c r="H1724" s="358"/>
    </row>
    <row r="1725" spans="1:8" x14ac:dyDescent="0.25">
      <c r="A1725" s="358"/>
      <c r="B1725" s="358"/>
      <c r="C1725" s="358"/>
      <c r="D1725" s="358"/>
      <c r="E1725" s="367"/>
      <c r="F1725" s="358"/>
      <c r="G1725" s="358"/>
      <c r="H1725" s="358"/>
    </row>
    <row r="1726" spans="1:8" x14ac:dyDescent="0.25">
      <c r="A1726" s="358"/>
      <c r="B1726" s="358"/>
      <c r="C1726" s="358"/>
      <c r="D1726" s="358"/>
      <c r="E1726" s="367"/>
      <c r="F1726" s="358"/>
      <c r="G1726" s="358"/>
      <c r="H1726" s="358"/>
    </row>
    <row r="1727" spans="1:8" x14ac:dyDescent="0.25">
      <c r="A1727" s="358"/>
      <c r="B1727" s="358"/>
      <c r="C1727" s="358"/>
      <c r="D1727" s="358"/>
      <c r="E1727" s="367"/>
      <c r="F1727" s="358"/>
      <c r="G1727" s="358"/>
      <c r="H1727" s="358"/>
    </row>
    <row r="1728" spans="1:8" x14ac:dyDescent="0.25">
      <c r="A1728" s="358"/>
      <c r="B1728" s="358"/>
      <c r="C1728" s="358"/>
      <c r="D1728" s="358"/>
      <c r="E1728" s="367"/>
      <c r="F1728" s="358"/>
      <c r="G1728" s="358"/>
      <c r="H1728" s="358"/>
    </row>
    <row r="1729" spans="1:8" x14ac:dyDescent="0.25">
      <c r="A1729" s="358"/>
      <c r="B1729" s="358"/>
      <c r="C1729" s="358"/>
      <c r="D1729" s="358"/>
      <c r="E1729" s="367"/>
      <c r="F1729" s="358"/>
      <c r="G1729" s="358"/>
      <c r="H1729" s="358"/>
    </row>
    <row r="1730" spans="1:8" x14ac:dyDescent="0.25">
      <c r="A1730" s="358"/>
      <c r="B1730" s="358"/>
      <c r="C1730" s="358"/>
      <c r="D1730" s="358"/>
      <c r="E1730" s="367"/>
      <c r="F1730" s="358"/>
      <c r="G1730" s="358"/>
      <c r="H1730" s="358"/>
    </row>
    <row r="1731" spans="1:8" x14ac:dyDescent="0.25">
      <c r="A1731" s="358"/>
      <c r="B1731" s="358"/>
      <c r="C1731" s="358"/>
      <c r="D1731" s="358"/>
      <c r="E1731" s="367"/>
      <c r="F1731" s="358"/>
      <c r="G1731" s="358"/>
      <c r="H1731" s="358"/>
    </row>
    <row r="1732" spans="1:8" x14ac:dyDescent="0.25">
      <c r="A1732" s="358"/>
      <c r="B1732" s="358"/>
      <c r="C1732" s="358"/>
      <c r="D1732" s="358"/>
      <c r="E1732" s="367"/>
      <c r="F1732" s="358"/>
      <c r="G1732" s="358"/>
      <c r="H1732" s="358"/>
    </row>
    <row r="1733" spans="1:8" x14ac:dyDescent="0.25">
      <c r="A1733" s="358"/>
      <c r="B1733" s="358"/>
      <c r="C1733" s="358"/>
      <c r="D1733" s="358"/>
      <c r="E1733" s="367"/>
      <c r="F1733" s="358"/>
      <c r="G1733" s="358"/>
      <c r="H1733" s="358"/>
    </row>
    <row r="1734" spans="1:8" x14ac:dyDescent="0.25">
      <c r="A1734" s="358"/>
      <c r="B1734" s="358"/>
      <c r="C1734" s="358"/>
      <c r="D1734" s="358"/>
      <c r="E1734" s="367"/>
      <c r="F1734" s="358"/>
      <c r="G1734" s="358"/>
      <c r="H1734" s="358"/>
    </row>
    <row r="1735" spans="1:8" x14ac:dyDescent="0.25">
      <c r="A1735" s="358"/>
      <c r="B1735" s="358"/>
      <c r="C1735" s="358"/>
      <c r="D1735" s="358"/>
      <c r="E1735" s="367"/>
      <c r="F1735" s="358"/>
      <c r="G1735" s="358"/>
      <c r="H1735" s="358"/>
    </row>
    <row r="1736" spans="1:8" x14ac:dyDescent="0.25">
      <c r="A1736" s="358"/>
      <c r="B1736" s="358"/>
      <c r="C1736" s="358"/>
      <c r="D1736" s="358"/>
      <c r="E1736" s="367"/>
      <c r="F1736" s="358"/>
      <c r="G1736" s="358"/>
      <c r="H1736" s="358"/>
    </row>
    <row r="1737" spans="1:8" x14ac:dyDescent="0.25">
      <c r="A1737" s="358"/>
      <c r="B1737" s="358"/>
      <c r="C1737" s="358"/>
      <c r="D1737" s="358"/>
      <c r="E1737" s="367"/>
      <c r="F1737" s="358"/>
      <c r="G1737" s="358"/>
      <c r="H1737" s="358"/>
    </row>
    <row r="1738" spans="1:8" x14ac:dyDescent="0.25">
      <c r="A1738" s="358"/>
      <c r="B1738" s="358"/>
      <c r="C1738" s="358"/>
      <c r="D1738" s="358"/>
      <c r="E1738" s="367"/>
      <c r="F1738" s="358"/>
      <c r="G1738" s="358"/>
      <c r="H1738" s="358"/>
    </row>
    <row r="1739" spans="1:8" x14ac:dyDescent="0.25">
      <c r="A1739" s="358"/>
      <c r="B1739" s="358"/>
      <c r="C1739" s="358"/>
      <c r="D1739" s="358"/>
      <c r="E1739" s="367"/>
      <c r="F1739" s="358"/>
      <c r="G1739" s="358"/>
      <c r="H1739" s="358"/>
    </row>
    <row r="1740" spans="1:8" x14ac:dyDescent="0.25">
      <c r="A1740" s="358"/>
      <c r="B1740" s="358"/>
      <c r="C1740" s="358"/>
      <c r="D1740" s="358"/>
      <c r="E1740" s="367"/>
      <c r="F1740" s="358"/>
      <c r="G1740" s="358"/>
      <c r="H1740" s="358"/>
    </row>
    <row r="1741" spans="1:8" x14ac:dyDescent="0.25">
      <c r="A1741" s="358"/>
      <c r="B1741" s="358"/>
      <c r="C1741" s="358"/>
      <c r="D1741" s="358"/>
      <c r="E1741" s="367"/>
      <c r="F1741" s="358"/>
      <c r="G1741" s="358"/>
      <c r="H1741" s="358"/>
    </row>
    <row r="1742" spans="1:8" x14ac:dyDescent="0.25">
      <c r="A1742" s="358"/>
      <c r="B1742" s="358"/>
      <c r="C1742" s="358"/>
      <c r="D1742" s="358"/>
      <c r="E1742" s="367"/>
      <c r="F1742" s="358"/>
      <c r="G1742" s="358"/>
      <c r="H1742" s="358"/>
    </row>
    <row r="1743" spans="1:8" x14ac:dyDescent="0.25">
      <c r="A1743" s="358"/>
      <c r="B1743" s="358"/>
      <c r="C1743" s="358"/>
      <c r="D1743" s="358"/>
      <c r="E1743" s="367"/>
      <c r="F1743" s="358"/>
      <c r="G1743" s="358"/>
      <c r="H1743" s="358"/>
    </row>
    <row r="1744" spans="1:8" x14ac:dyDescent="0.25">
      <c r="A1744" s="358"/>
      <c r="B1744" s="358"/>
      <c r="C1744" s="358"/>
      <c r="D1744" s="358"/>
      <c r="E1744" s="367"/>
      <c r="F1744" s="358"/>
      <c r="G1744" s="358"/>
      <c r="H1744" s="358"/>
    </row>
    <row r="1745" spans="1:8" x14ac:dyDescent="0.25">
      <c r="A1745" s="358"/>
      <c r="B1745" s="358"/>
      <c r="C1745" s="358"/>
      <c r="D1745" s="358"/>
      <c r="E1745" s="367"/>
      <c r="F1745" s="358"/>
      <c r="G1745" s="358"/>
      <c r="H1745" s="358"/>
    </row>
    <row r="1746" spans="1:8" x14ac:dyDescent="0.25">
      <c r="A1746" s="358"/>
      <c r="B1746" s="358"/>
      <c r="C1746" s="358"/>
      <c r="D1746" s="358"/>
      <c r="E1746" s="367"/>
      <c r="F1746" s="358"/>
      <c r="G1746" s="358"/>
      <c r="H1746" s="358"/>
    </row>
    <row r="1747" spans="1:8" x14ac:dyDescent="0.25">
      <c r="A1747" s="358"/>
      <c r="B1747" s="358"/>
      <c r="C1747" s="358"/>
      <c r="D1747" s="358"/>
      <c r="E1747" s="367"/>
      <c r="F1747" s="358"/>
      <c r="G1747" s="358"/>
      <c r="H1747" s="358"/>
    </row>
    <row r="1748" spans="1:8" x14ac:dyDescent="0.25">
      <c r="A1748" s="358"/>
      <c r="B1748" s="358"/>
      <c r="C1748" s="358"/>
      <c r="D1748" s="358"/>
      <c r="E1748" s="367"/>
      <c r="F1748" s="358"/>
      <c r="G1748" s="358"/>
      <c r="H1748" s="358"/>
    </row>
    <row r="1749" spans="1:8" x14ac:dyDescent="0.25">
      <c r="A1749" s="358"/>
      <c r="B1749" s="358"/>
      <c r="C1749" s="358"/>
      <c r="D1749" s="358"/>
      <c r="E1749" s="367"/>
      <c r="F1749" s="358"/>
      <c r="G1749" s="358"/>
      <c r="H1749" s="358"/>
    </row>
    <row r="1750" spans="1:8" x14ac:dyDescent="0.25">
      <c r="A1750" s="358"/>
      <c r="B1750" s="358"/>
      <c r="C1750" s="358"/>
      <c r="D1750" s="358"/>
      <c r="E1750" s="367"/>
      <c r="F1750" s="358"/>
      <c r="G1750" s="358"/>
      <c r="H1750" s="358"/>
    </row>
    <row r="1751" spans="1:8" x14ac:dyDescent="0.25">
      <c r="A1751" s="358"/>
      <c r="B1751" s="358"/>
      <c r="C1751" s="358"/>
      <c r="D1751" s="358"/>
      <c r="E1751" s="367"/>
      <c r="F1751" s="358"/>
      <c r="G1751" s="358"/>
      <c r="H1751" s="358"/>
    </row>
    <row r="1752" spans="1:8" x14ac:dyDescent="0.25">
      <c r="A1752" s="358"/>
      <c r="B1752" s="358"/>
      <c r="C1752" s="358"/>
      <c r="D1752" s="358"/>
      <c r="E1752" s="367"/>
      <c r="F1752" s="358"/>
      <c r="G1752" s="358"/>
      <c r="H1752" s="358"/>
    </row>
    <row r="1753" spans="1:8" x14ac:dyDescent="0.25">
      <c r="A1753" s="358"/>
      <c r="B1753" s="358"/>
      <c r="C1753" s="358"/>
      <c r="D1753" s="358"/>
      <c r="E1753" s="367"/>
      <c r="F1753" s="358"/>
      <c r="G1753" s="358"/>
      <c r="H1753" s="358"/>
    </row>
    <row r="1754" spans="1:8" x14ac:dyDescent="0.25">
      <c r="A1754" s="358"/>
      <c r="B1754" s="358"/>
      <c r="C1754" s="358"/>
      <c r="D1754" s="358"/>
      <c r="E1754" s="367"/>
      <c r="F1754" s="358"/>
      <c r="G1754" s="358"/>
      <c r="H1754" s="358"/>
    </row>
    <row r="1755" spans="1:8" x14ac:dyDescent="0.25">
      <c r="A1755" s="358"/>
      <c r="B1755" s="358"/>
      <c r="C1755" s="358"/>
      <c r="D1755" s="358"/>
      <c r="E1755" s="367"/>
      <c r="F1755" s="358"/>
      <c r="G1755" s="358"/>
      <c r="H1755" s="358"/>
    </row>
    <row r="1756" spans="1:8" x14ac:dyDescent="0.25">
      <c r="A1756" s="358"/>
      <c r="B1756" s="358"/>
      <c r="C1756" s="358"/>
      <c r="D1756" s="358"/>
      <c r="E1756" s="367"/>
      <c r="F1756" s="358"/>
      <c r="G1756" s="358"/>
      <c r="H1756" s="358"/>
    </row>
    <row r="1757" spans="1:8" x14ac:dyDescent="0.25">
      <c r="A1757" s="358"/>
      <c r="B1757" s="358"/>
      <c r="C1757" s="358"/>
      <c r="D1757" s="358"/>
      <c r="E1757" s="367"/>
      <c r="F1757" s="358"/>
      <c r="G1757" s="358"/>
      <c r="H1757" s="358"/>
    </row>
    <row r="1758" spans="1:8" x14ac:dyDescent="0.25">
      <c r="A1758" s="358"/>
      <c r="B1758" s="358"/>
      <c r="C1758" s="358"/>
      <c r="D1758" s="358"/>
      <c r="E1758" s="367"/>
      <c r="F1758" s="358"/>
      <c r="G1758" s="358"/>
      <c r="H1758" s="358"/>
    </row>
    <row r="1759" spans="1:8" x14ac:dyDescent="0.25">
      <c r="A1759" s="358"/>
      <c r="B1759" s="358"/>
      <c r="C1759" s="358"/>
      <c r="D1759" s="358"/>
      <c r="E1759" s="367"/>
      <c r="F1759" s="358"/>
      <c r="G1759" s="358"/>
      <c r="H1759" s="358"/>
    </row>
    <row r="1760" spans="1:8" x14ac:dyDescent="0.25">
      <c r="A1760" s="358"/>
      <c r="B1760" s="358"/>
      <c r="C1760" s="358"/>
      <c r="D1760" s="358"/>
      <c r="E1760" s="367"/>
      <c r="F1760" s="358"/>
      <c r="G1760" s="358"/>
      <c r="H1760" s="358"/>
    </row>
    <row r="1761" spans="1:8" x14ac:dyDescent="0.25">
      <c r="A1761" s="358"/>
      <c r="B1761" s="358"/>
      <c r="C1761" s="358"/>
      <c r="D1761" s="358"/>
      <c r="E1761" s="367"/>
      <c r="F1761" s="358"/>
      <c r="G1761" s="358"/>
      <c r="H1761" s="358"/>
    </row>
    <row r="1762" spans="1:8" x14ac:dyDescent="0.25">
      <c r="A1762" s="358"/>
      <c r="B1762" s="358"/>
      <c r="C1762" s="358"/>
      <c r="D1762" s="358"/>
      <c r="E1762" s="367"/>
      <c r="F1762" s="358"/>
      <c r="G1762" s="358"/>
      <c r="H1762" s="358"/>
    </row>
    <row r="1763" spans="1:8" x14ac:dyDescent="0.25">
      <c r="A1763" s="358"/>
      <c r="B1763" s="358"/>
      <c r="C1763" s="358"/>
      <c r="D1763" s="358"/>
      <c r="E1763" s="367"/>
      <c r="F1763" s="358"/>
      <c r="G1763" s="358"/>
      <c r="H1763" s="358"/>
    </row>
    <row r="1764" spans="1:8" x14ac:dyDescent="0.25">
      <c r="A1764" s="358"/>
      <c r="B1764" s="358"/>
      <c r="C1764" s="358"/>
      <c r="D1764" s="358"/>
      <c r="E1764" s="367"/>
      <c r="F1764" s="358"/>
      <c r="G1764" s="358"/>
      <c r="H1764" s="358"/>
    </row>
    <row r="1765" spans="1:8" x14ac:dyDescent="0.25">
      <c r="A1765" s="358"/>
      <c r="B1765" s="358"/>
      <c r="C1765" s="358"/>
      <c r="D1765" s="358"/>
      <c r="E1765" s="367"/>
      <c r="F1765" s="358"/>
      <c r="G1765" s="358"/>
      <c r="H1765" s="358"/>
    </row>
    <row r="1766" spans="1:8" x14ac:dyDescent="0.25">
      <c r="A1766" s="358"/>
      <c r="B1766" s="358"/>
      <c r="C1766" s="358"/>
      <c r="D1766" s="358"/>
      <c r="E1766" s="367"/>
      <c r="F1766" s="358"/>
      <c r="G1766" s="358"/>
      <c r="H1766" s="358"/>
    </row>
    <row r="1767" spans="1:8" x14ac:dyDescent="0.25">
      <c r="A1767" s="358"/>
      <c r="B1767" s="358"/>
      <c r="C1767" s="358"/>
      <c r="D1767" s="358"/>
      <c r="E1767" s="367"/>
      <c r="F1767" s="358"/>
      <c r="G1767" s="358"/>
      <c r="H1767" s="358"/>
    </row>
    <row r="1768" spans="1:8" x14ac:dyDescent="0.25">
      <c r="A1768" s="358"/>
      <c r="B1768" s="358"/>
      <c r="C1768" s="358"/>
      <c r="D1768" s="358"/>
      <c r="E1768" s="367"/>
      <c r="F1768" s="358"/>
      <c r="G1768" s="358"/>
      <c r="H1768" s="358"/>
    </row>
    <row r="1769" spans="1:8" x14ac:dyDescent="0.25">
      <c r="A1769" s="358"/>
      <c r="B1769" s="358"/>
      <c r="C1769" s="358"/>
      <c r="D1769" s="358"/>
      <c r="E1769" s="367"/>
      <c r="F1769" s="358"/>
      <c r="G1769" s="358"/>
      <c r="H1769" s="358"/>
    </row>
    <row r="1770" spans="1:8" x14ac:dyDescent="0.25">
      <c r="A1770" s="358"/>
      <c r="B1770" s="358"/>
      <c r="C1770" s="358"/>
      <c r="D1770" s="358"/>
      <c r="E1770" s="367"/>
      <c r="F1770" s="358"/>
      <c r="G1770" s="358"/>
      <c r="H1770" s="358"/>
    </row>
    <row r="1771" spans="1:8" x14ac:dyDescent="0.25">
      <c r="A1771" s="358"/>
      <c r="B1771" s="358"/>
      <c r="C1771" s="358"/>
      <c r="D1771" s="358"/>
      <c r="E1771" s="367"/>
      <c r="F1771" s="358"/>
      <c r="G1771" s="358"/>
      <c r="H1771" s="358"/>
    </row>
    <row r="1772" spans="1:8" x14ac:dyDescent="0.25">
      <c r="A1772" s="358"/>
      <c r="B1772" s="358"/>
      <c r="C1772" s="358"/>
      <c r="D1772" s="358"/>
      <c r="E1772" s="367"/>
      <c r="F1772" s="358"/>
      <c r="G1772" s="358"/>
      <c r="H1772" s="358"/>
    </row>
    <row r="1773" spans="1:8" x14ac:dyDescent="0.25">
      <c r="A1773" s="358"/>
      <c r="B1773" s="358"/>
      <c r="C1773" s="358"/>
      <c r="D1773" s="358"/>
      <c r="E1773" s="367"/>
      <c r="F1773" s="358"/>
      <c r="G1773" s="358"/>
      <c r="H1773" s="358"/>
    </row>
    <row r="1774" spans="1:8" x14ac:dyDescent="0.25">
      <c r="A1774" s="358"/>
      <c r="B1774" s="358"/>
      <c r="C1774" s="358"/>
      <c r="D1774" s="358"/>
      <c r="E1774" s="367"/>
      <c r="F1774" s="358"/>
      <c r="G1774" s="358"/>
      <c r="H1774" s="358"/>
    </row>
    <row r="1775" spans="1:8" x14ac:dyDescent="0.25">
      <c r="A1775" s="358"/>
      <c r="B1775" s="358"/>
      <c r="C1775" s="358"/>
      <c r="D1775" s="358"/>
      <c r="E1775" s="367"/>
      <c r="F1775" s="358"/>
      <c r="G1775" s="358"/>
      <c r="H1775" s="358"/>
    </row>
    <row r="1776" spans="1:8" x14ac:dyDescent="0.25">
      <c r="A1776" s="358"/>
      <c r="B1776" s="358"/>
      <c r="C1776" s="358"/>
      <c r="D1776" s="358"/>
      <c r="E1776" s="367"/>
      <c r="F1776" s="358"/>
      <c r="G1776" s="358"/>
      <c r="H1776" s="358"/>
    </row>
    <row r="1777" spans="1:8" x14ac:dyDescent="0.25">
      <c r="A1777" s="358"/>
      <c r="B1777" s="358"/>
      <c r="C1777" s="358"/>
      <c r="D1777" s="358"/>
      <c r="E1777" s="367"/>
      <c r="F1777" s="358"/>
      <c r="G1777" s="358"/>
      <c r="H1777" s="358"/>
    </row>
    <row r="1778" spans="1:8" x14ac:dyDescent="0.25">
      <c r="A1778" s="358"/>
      <c r="B1778" s="358"/>
      <c r="C1778" s="358"/>
      <c r="D1778" s="358"/>
      <c r="E1778" s="367"/>
      <c r="F1778" s="358"/>
      <c r="G1778" s="358"/>
      <c r="H1778" s="358"/>
    </row>
    <row r="1779" spans="1:8" x14ac:dyDescent="0.25">
      <c r="A1779" s="358"/>
      <c r="B1779" s="358"/>
      <c r="C1779" s="358"/>
      <c r="D1779" s="358"/>
      <c r="E1779" s="367"/>
      <c r="F1779" s="358"/>
      <c r="G1779" s="358"/>
      <c r="H1779" s="358"/>
    </row>
    <row r="1780" spans="1:8" x14ac:dyDescent="0.25">
      <c r="A1780" s="358"/>
      <c r="B1780" s="358"/>
      <c r="C1780" s="358"/>
      <c r="D1780" s="358"/>
      <c r="E1780" s="367"/>
      <c r="F1780" s="358"/>
      <c r="G1780" s="358"/>
      <c r="H1780" s="358"/>
    </row>
    <row r="1781" spans="1:8" x14ac:dyDescent="0.25">
      <c r="A1781" s="358"/>
      <c r="B1781" s="358"/>
      <c r="C1781" s="358"/>
      <c r="D1781" s="358"/>
      <c r="E1781" s="367"/>
      <c r="F1781" s="358"/>
      <c r="G1781" s="358"/>
      <c r="H1781" s="358"/>
    </row>
    <row r="1782" spans="1:8" x14ac:dyDescent="0.25">
      <c r="A1782" s="358"/>
      <c r="B1782" s="358"/>
      <c r="C1782" s="358"/>
      <c r="D1782" s="358"/>
      <c r="E1782" s="367"/>
      <c r="F1782" s="358"/>
      <c r="G1782" s="358"/>
      <c r="H1782" s="358"/>
    </row>
    <row r="1783" spans="1:8" x14ac:dyDescent="0.25">
      <c r="A1783" s="358"/>
      <c r="B1783" s="358"/>
      <c r="C1783" s="358"/>
      <c r="D1783" s="358"/>
      <c r="E1783" s="367"/>
      <c r="F1783" s="358"/>
      <c r="G1783" s="358"/>
      <c r="H1783" s="358"/>
    </row>
    <row r="1784" spans="1:8" x14ac:dyDescent="0.25">
      <c r="A1784" s="358"/>
      <c r="B1784" s="358"/>
      <c r="C1784" s="358"/>
      <c r="D1784" s="358"/>
      <c r="E1784" s="367"/>
      <c r="F1784" s="358"/>
      <c r="G1784" s="358"/>
      <c r="H1784" s="358"/>
    </row>
    <row r="1785" spans="1:8" x14ac:dyDescent="0.25">
      <c r="A1785" s="358"/>
      <c r="B1785" s="358"/>
      <c r="C1785" s="358"/>
      <c r="D1785" s="358"/>
      <c r="E1785" s="367"/>
      <c r="F1785" s="358"/>
      <c r="G1785" s="358"/>
      <c r="H1785" s="358"/>
    </row>
    <row r="1786" spans="1:8" x14ac:dyDescent="0.25">
      <c r="A1786" s="358"/>
      <c r="B1786" s="358"/>
      <c r="C1786" s="358"/>
      <c r="D1786" s="358"/>
      <c r="E1786" s="367"/>
      <c r="F1786" s="358"/>
      <c r="G1786" s="358"/>
      <c r="H1786" s="358"/>
    </row>
    <row r="1787" spans="1:8" x14ac:dyDescent="0.25">
      <c r="A1787" s="358"/>
      <c r="B1787" s="358"/>
      <c r="C1787" s="358"/>
      <c r="D1787" s="358"/>
      <c r="E1787" s="367"/>
      <c r="F1787" s="358"/>
      <c r="G1787" s="358"/>
      <c r="H1787" s="358"/>
    </row>
    <row r="1788" spans="1:8" x14ac:dyDescent="0.25">
      <c r="A1788" s="358"/>
      <c r="B1788" s="358"/>
      <c r="C1788" s="358"/>
      <c r="D1788" s="358"/>
      <c r="E1788" s="367"/>
      <c r="F1788" s="358"/>
      <c r="G1788" s="358"/>
      <c r="H1788" s="358"/>
    </row>
    <row r="1789" spans="1:8" x14ac:dyDescent="0.25">
      <c r="A1789" s="358"/>
      <c r="B1789" s="358"/>
      <c r="C1789" s="358"/>
      <c r="D1789" s="358"/>
      <c r="E1789" s="367"/>
      <c r="F1789" s="358"/>
      <c r="G1789" s="358"/>
      <c r="H1789" s="358"/>
    </row>
    <row r="1790" spans="1:8" x14ac:dyDescent="0.25">
      <c r="A1790" s="358"/>
      <c r="B1790" s="358"/>
      <c r="C1790" s="358"/>
      <c r="D1790" s="358"/>
      <c r="E1790" s="367"/>
      <c r="F1790" s="358"/>
      <c r="G1790" s="358"/>
      <c r="H1790" s="358"/>
    </row>
    <row r="1791" spans="1:8" x14ac:dyDescent="0.25">
      <c r="A1791" s="358"/>
      <c r="B1791" s="358"/>
      <c r="C1791" s="358"/>
      <c r="D1791" s="358"/>
      <c r="E1791" s="367"/>
      <c r="F1791" s="358"/>
      <c r="G1791" s="358"/>
      <c r="H1791" s="358"/>
    </row>
    <row r="1792" spans="1:8" x14ac:dyDescent="0.25">
      <c r="A1792" s="358"/>
      <c r="B1792" s="358"/>
      <c r="C1792" s="358"/>
      <c r="D1792" s="358"/>
      <c r="E1792" s="367"/>
      <c r="F1792" s="358"/>
      <c r="G1792" s="358"/>
      <c r="H1792" s="358"/>
    </row>
    <row r="1793" spans="1:8" x14ac:dyDescent="0.25">
      <c r="A1793" s="358"/>
      <c r="B1793" s="358"/>
      <c r="C1793" s="358"/>
      <c r="D1793" s="358"/>
      <c r="E1793" s="367"/>
      <c r="F1793" s="358"/>
      <c r="G1793" s="358"/>
      <c r="H1793" s="358"/>
    </row>
    <row r="1794" spans="1:8" x14ac:dyDescent="0.25">
      <c r="A1794" s="358"/>
      <c r="B1794" s="358"/>
      <c r="C1794" s="358"/>
      <c r="D1794" s="358"/>
      <c r="E1794" s="367"/>
      <c r="F1794" s="358"/>
      <c r="G1794" s="358"/>
      <c r="H1794" s="358"/>
    </row>
    <row r="1795" spans="1:8" x14ac:dyDescent="0.25">
      <c r="A1795" s="358"/>
      <c r="B1795" s="358"/>
      <c r="C1795" s="358"/>
      <c r="D1795" s="358"/>
      <c r="E1795" s="367"/>
      <c r="F1795" s="358"/>
      <c r="G1795" s="358"/>
      <c r="H1795" s="358"/>
    </row>
    <row r="1796" spans="1:8" x14ac:dyDescent="0.25">
      <c r="A1796" s="358"/>
      <c r="B1796" s="358"/>
      <c r="C1796" s="358"/>
      <c r="D1796" s="358"/>
      <c r="E1796" s="367"/>
      <c r="F1796" s="358"/>
      <c r="G1796" s="358"/>
      <c r="H1796" s="358"/>
    </row>
    <row r="1797" spans="1:8" x14ac:dyDescent="0.25">
      <c r="A1797" s="358"/>
      <c r="B1797" s="358"/>
      <c r="C1797" s="358"/>
      <c r="D1797" s="358"/>
      <c r="E1797" s="367"/>
      <c r="F1797" s="358"/>
      <c r="G1797" s="358"/>
      <c r="H1797" s="358"/>
    </row>
    <row r="1798" spans="1:8" x14ac:dyDescent="0.25">
      <c r="A1798" s="358"/>
      <c r="B1798" s="358"/>
      <c r="C1798" s="358"/>
      <c r="D1798" s="358"/>
      <c r="E1798" s="367"/>
      <c r="F1798" s="358"/>
      <c r="G1798" s="358"/>
      <c r="H1798" s="358"/>
    </row>
    <row r="1799" spans="1:8" x14ac:dyDescent="0.25">
      <c r="A1799" s="358"/>
      <c r="B1799" s="358"/>
      <c r="C1799" s="358"/>
      <c r="D1799" s="358"/>
      <c r="E1799" s="367"/>
      <c r="F1799" s="358"/>
      <c r="G1799" s="358"/>
      <c r="H1799" s="358"/>
    </row>
    <row r="1800" spans="1:8" x14ac:dyDescent="0.25">
      <c r="A1800" s="358"/>
      <c r="B1800" s="358"/>
      <c r="C1800" s="358"/>
      <c r="D1800" s="358"/>
      <c r="E1800" s="367"/>
      <c r="F1800" s="358"/>
      <c r="G1800" s="358"/>
      <c r="H1800" s="358"/>
    </row>
    <row r="1801" spans="1:8" x14ac:dyDescent="0.25">
      <c r="A1801" s="358"/>
      <c r="B1801" s="358"/>
      <c r="C1801" s="358"/>
      <c r="D1801" s="358"/>
      <c r="E1801" s="367"/>
      <c r="F1801" s="358"/>
      <c r="G1801" s="358"/>
      <c r="H1801" s="358"/>
    </row>
    <row r="1802" spans="1:8" x14ac:dyDescent="0.25">
      <c r="A1802" s="358"/>
      <c r="B1802" s="358"/>
      <c r="C1802" s="358"/>
      <c r="D1802" s="358"/>
      <c r="E1802" s="367"/>
      <c r="F1802" s="358"/>
      <c r="G1802" s="358"/>
      <c r="H1802" s="358"/>
    </row>
    <row r="1803" spans="1:8" x14ac:dyDescent="0.25">
      <c r="A1803" s="358"/>
      <c r="B1803" s="358"/>
      <c r="C1803" s="358"/>
      <c r="D1803" s="358"/>
      <c r="E1803" s="367"/>
      <c r="F1803" s="358"/>
      <c r="G1803" s="358"/>
      <c r="H1803" s="358"/>
    </row>
    <row r="1804" spans="1:8" x14ac:dyDescent="0.25">
      <c r="A1804" s="358"/>
      <c r="B1804" s="358"/>
      <c r="C1804" s="358"/>
      <c r="D1804" s="358"/>
      <c r="E1804" s="367"/>
      <c r="F1804" s="358"/>
      <c r="G1804" s="358"/>
      <c r="H1804" s="358"/>
    </row>
    <row r="1805" spans="1:8" x14ac:dyDescent="0.25">
      <c r="A1805" s="358"/>
      <c r="B1805" s="358"/>
      <c r="C1805" s="358"/>
      <c r="D1805" s="358"/>
      <c r="E1805" s="367"/>
      <c r="F1805" s="358"/>
      <c r="G1805" s="358"/>
      <c r="H1805" s="358"/>
    </row>
    <row r="1806" spans="1:8" x14ac:dyDescent="0.25">
      <c r="A1806" s="358"/>
      <c r="B1806" s="358"/>
      <c r="C1806" s="358"/>
      <c r="D1806" s="358"/>
      <c r="E1806" s="367"/>
      <c r="F1806" s="358"/>
      <c r="G1806" s="358"/>
      <c r="H1806" s="358"/>
    </row>
    <row r="1807" spans="1:8" x14ac:dyDescent="0.25">
      <c r="A1807" s="358"/>
      <c r="B1807" s="358"/>
      <c r="C1807" s="358"/>
      <c r="D1807" s="358"/>
      <c r="E1807" s="367"/>
      <c r="F1807" s="358"/>
      <c r="G1807" s="358"/>
      <c r="H1807" s="358"/>
    </row>
    <row r="1808" spans="1:8" x14ac:dyDescent="0.25">
      <c r="A1808" s="358"/>
      <c r="B1808" s="358"/>
      <c r="C1808" s="358"/>
      <c r="D1808" s="358"/>
      <c r="E1808" s="367"/>
      <c r="F1808" s="358"/>
      <c r="G1808" s="358"/>
      <c r="H1808" s="358"/>
    </row>
    <row r="1809" spans="1:8" x14ac:dyDescent="0.25">
      <c r="A1809" s="358"/>
      <c r="B1809" s="358"/>
      <c r="C1809" s="358"/>
      <c r="D1809" s="358"/>
      <c r="E1809" s="367"/>
      <c r="F1809" s="358"/>
      <c r="G1809" s="358"/>
      <c r="H1809" s="358"/>
    </row>
    <row r="1810" spans="1:8" x14ac:dyDescent="0.25">
      <c r="A1810" s="358"/>
      <c r="B1810" s="358"/>
      <c r="C1810" s="358"/>
      <c r="D1810" s="358"/>
      <c r="E1810" s="367"/>
      <c r="F1810" s="358"/>
      <c r="G1810" s="358"/>
      <c r="H1810" s="358"/>
    </row>
    <row r="1811" spans="1:8" x14ac:dyDescent="0.25">
      <c r="A1811" s="358"/>
      <c r="B1811" s="358"/>
      <c r="C1811" s="358"/>
      <c r="D1811" s="358"/>
      <c r="E1811" s="367"/>
      <c r="F1811" s="358"/>
      <c r="G1811" s="358"/>
      <c r="H1811" s="358"/>
    </row>
    <row r="1812" spans="1:8" x14ac:dyDescent="0.25">
      <c r="A1812" s="358"/>
      <c r="B1812" s="358"/>
      <c r="C1812" s="358"/>
      <c r="D1812" s="358"/>
      <c r="E1812" s="367"/>
      <c r="F1812" s="358"/>
      <c r="G1812" s="358"/>
      <c r="H1812" s="358"/>
    </row>
    <row r="1813" spans="1:8" x14ac:dyDescent="0.25">
      <c r="A1813" s="358"/>
      <c r="B1813" s="358"/>
      <c r="C1813" s="358"/>
      <c r="D1813" s="358"/>
      <c r="E1813" s="367"/>
      <c r="F1813" s="358"/>
      <c r="G1813" s="358"/>
      <c r="H1813" s="358"/>
    </row>
    <row r="1814" spans="1:8" x14ac:dyDescent="0.25">
      <c r="A1814" s="358"/>
      <c r="B1814" s="358"/>
      <c r="C1814" s="358"/>
      <c r="D1814" s="358"/>
      <c r="E1814" s="367"/>
      <c r="F1814" s="358"/>
      <c r="G1814" s="358"/>
      <c r="H1814" s="358"/>
    </row>
    <row r="1815" spans="1:8" x14ac:dyDescent="0.25">
      <c r="A1815" s="358"/>
      <c r="B1815" s="358"/>
      <c r="C1815" s="358"/>
      <c r="D1815" s="358"/>
      <c r="E1815" s="367"/>
      <c r="F1815" s="358"/>
      <c r="G1815" s="358"/>
      <c r="H1815" s="358"/>
    </row>
    <row r="1816" spans="1:8" x14ac:dyDescent="0.25">
      <c r="A1816" s="358"/>
      <c r="B1816" s="358"/>
      <c r="C1816" s="358"/>
      <c r="D1816" s="358"/>
      <c r="E1816" s="367"/>
      <c r="F1816" s="358"/>
      <c r="G1816" s="358"/>
      <c r="H1816" s="358"/>
    </row>
    <row r="1817" spans="1:8" x14ac:dyDescent="0.25">
      <c r="A1817" s="358"/>
      <c r="B1817" s="358"/>
      <c r="C1817" s="358"/>
      <c r="D1817" s="358"/>
      <c r="E1817" s="367"/>
      <c r="F1817" s="358"/>
      <c r="G1817" s="358"/>
      <c r="H1817" s="358"/>
    </row>
    <row r="1818" spans="1:8" x14ac:dyDescent="0.25">
      <c r="A1818" s="358"/>
      <c r="B1818" s="358"/>
      <c r="C1818" s="358"/>
      <c r="D1818" s="358"/>
      <c r="E1818" s="367"/>
      <c r="F1818" s="358"/>
      <c r="G1818" s="358"/>
      <c r="H1818" s="358"/>
    </row>
    <row r="1819" spans="1:8" x14ac:dyDescent="0.25">
      <c r="A1819" s="358"/>
      <c r="B1819" s="358"/>
      <c r="C1819" s="358"/>
      <c r="D1819" s="358"/>
      <c r="E1819" s="367"/>
      <c r="F1819" s="358"/>
      <c r="G1819" s="358"/>
      <c r="H1819" s="358"/>
    </row>
    <row r="1820" spans="1:8" x14ac:dyDescent="0.25">
      <c r="A1820" s="358"/>
      <c r="B1820" s="358"/>
      <c r="C1820" s="358"/>
      <c r="D1820" s="358"/>
      <c r="E1820" s="367"/>
      <c r="F1820" s="358"/>
      <c r="G1820" s="358"/>
      <c r="H1820" s="358"/>
    </row>
    <row r="1821" spans="1:8" x14ac:dyDescent="0.25">
      <c r="A1821" s="358"/>
      <c r="B1821" s="358"/>
      <c r="C1821" s="358"/>
      <c r="D1821" s="358"/>
      <c r="E1821" s="367"/>
      <c r="F1821" s="358"/>
      <c r="G1821" s="358"/>
      <c r="H1821" s="358"/>
    </row>
    <row r="1822" spans="1:8" x14ac:dyDescent="0.25">
      <c r="A1822" s="358"/>
      <c r="B1822" s="358"/>
      <c r="C1822" s="358"/>
      <c r="D1822" s="358"/>
      <c r="E1822" s="367"/>
      <c r="F1822" s="358"/>
      <c r="G1822" s="358"/>
      <c r="H1822" s="358"/>
    </row>
    <row r="1823" spans="1:8" x14ac:dyDescent="0.25">
      <c r="A1823" s="358"/>
      <c r="B1823" s="358"/>
      <c r="C1823" s="358"/>
      <c r="D1823" s="358"/>
      <c r="E1823" s="367"/>
      <c r="F1823" s="358"/>
      <c r="G1823" s="358"/>
      <c r="H1823" s="358"/>
    </row>
    <row r="1824" spans="1:8" x14ac:dyDescent="0.25">
      <c r="A1824" s="358"/>
      <c r="B1824" s="358"/>
      <c r="C1824" s="358"/>
      <c r="D1824" s="358"/>
      <c r="E1824" s="367"/>
      <c r="F1824" s="358"/>
      <c r="G1824" s="358"/>
      <c r="H1824" s="358"/>
    </row>
    <row r="1825" spans="1:8" x14ac:dyDescent="0.25">
      <c r="A1825" s="358"/>
      <c r="B1825" s="358"/>
      <c r="C1825" s="358"/>
      <c r="D1825" s="358"/>
      <c r="E1825" s="367"/>
      <c r="F1825" s="358"/>
      <c r="G1825" s="358"/>
      <c r="H1825" s="358"/>
    </row>
    <row r="1826" spans="1:8" x14ac:dyDescent="0.25">
      <c r="A1826" s="358"/>
      <c r="B1826" s="358"/>
      <c r="C1826" s="358"/>
      <c r="D1826" s="358"/>
      <c r="E1826" s="367"/>
      <c r="F1826" s="358"/>
      <c r="G1826" s="358"/>
      <c r="H1826" s="358"/>
    </row>
    <row r="1827" spans="1:8" x14ac:dyDescent="0.25">
      <c r="A1827" s="358"/>
      <c r="B1827" s="358"/>
      <c r="C1827" s="358"/>
      <c r="D1827" s="358"/>
      <c r="E1827" s="367"/>
      <c r="F1827" s="358"/>
      <c r="G1827" s="358"/>
      <c r="H1827" s="358"/>
    </row>
    <row r="1828" spans="1:8" x14ac:dyDescent="0.25">
      <c r="A1828" s="358"/>
      <c r="B1828" s="358"/>
      <c r="C1828" s="358"/>
      <c r="D1828" s="358"/>
      <c r="E1828" s="367"/>
      <c r="F1828" s="358"/>
      <c r="G1828" s="358"/>
      <c r="H1828" s="358"/>
    </row>
    <row r="1829" spans="1:8" x14ac:dyDescent="0.25">
      <c r="A1829" s="358"/>
      <c r="B1829" s="358"/>
      <c r="C1829" s="358"/>
      <c r="D1829" s="358"/>
      <c r="E1829" s="367"/>
      <c r="F1829" s="358"/>
      <c r="G1829" s="358"/>
      <c r="H1829" s="358"/>
    </row>
    <row r="1830" spans="1:8" x14ac:dyDescent="0.25">
      <c r="A1830" s="358"/>
      <c r="B1830" s="358"/>
      <c r="C1830" s="358"/>
      <c r="D1830" s="358"/>
      <c r="E1830" s="367"/>
      <c r="F1830" s="358"/>
      <c r="G1830" s="358"/>
      <c r="H1830" s="358"/>
    </row>
    <row r="1831" spans="1:8" x14ac:dyDescent="0.25">
      <c r="A1831" s="358"/>
      <c r="B1831" s="358"/>
      <c r="C1831" s="358"/>
      <c r="D1831" s="358"/>
      <c r="E1831" s="367"/>
      <c r="F1831" s="358"/>
      <c r="G1831" s="358"/>
      <c r="H1831" s="358"/>
    </row>
    <row r="1832" spans="1:8" x14ac:dyDescent="0.25">
      <c r="A1832" s="358"/>
      <c r="B1832" s="358"/>
      <c r="C1832" s="358"/>
      <c r="D1832" s="358"/>
      <c r="E1832" s="367"/>
      <c r="F1832" s="358"/>
      <c r="G1832" s="358"/>
      <c r="H1832" s="358"/>
    </row>
    <row r="1833" spans="1:8" x14ac:dyDescent="0.25">
      <c r="A1833" s="358"/>
      <c r="B1833" s="358"/>
      <c r="C1833" s="358"/>
      <c r="D1833" s="358"/>
      <c r="E1833" s="367"/>
      <c r="F1833" s="358"/>
      <c r="G1833" s="358"/>
      <c r="H1833" s="358"/>
    </row>
    <row r="1834" spans="1:8" x14ac:dyDescent="0.25">
      <c r="A1834" s="358"/>
      <c r="B1834" s="358"/>
      <c r="C1834" s="358"/>
      <c r="D1834" s="358"/>
      <c r="E1834" s="367"/>
      <c r="F1834" s="358"/>
      <c r="G1834" s="358"/>
      <c r="H1834" s="358"/>
    </row>
    <row r="1835" spans="1:8" x14ac:dyDescent="0.25">
      <c r="A1835" s="358"/>
      <c r="B1835" s="358"/>
      <c r="C1835" s="358"/>
      <c r="D1835" s="358"/>
      <c r="E1835" s="367"/>
      <c r="F1835" s="358"/>
      <c r="G1835" s="358"/>
      <c r="H1835" s="358"/>
    </row>
    <row r="1836" spans="1:8" x14ac:dyDescent="0.25">
      <c r="A1836" s="358"/>
      <c r="B1836" s="358"/>
      <c r="C1836" s="358"/>
      <c r="D1836" s="358"/>
      <c r="E1836" s="367"/>
      <c r="F1836" s="358"/>
      <c r="G1836" s="358"/>
      <c r="H1836" s="358"/>
    </row>
    <row r="1837" spans="1:8" x14ac:dyDescent="0.25">
      <c r="A1837" s="358"/>
      <c r="B1837" s="358"/>
      <c r="C1837" s="358"/>
      <c r="D1837" s="358"/>
      <c r="E1837" s="367"/>
      <c r="F1837" s="358"/>
      <c r="G1837" s="358"/>
      <c r="H1837" s="358"/>
    </row>
    <row r="1838" spans="1:8" x14ac:dyDescent="0.25">
      <c r="A1838" s="358"/>
      <c r="B1838" s="358"/>
      <c r="C1838" s="358"/>
      <c r="D1838" s="358"/>
      <c r="E1838" s="367"/>
      <c r="F1838" s="358"/>
      <c r="G1838" s="358"/>
      <c r="H1838" s="358"/>
    </row>
    <row r="1839" spans="1:8" x14ac:dyDescent="0.25">
      <c r="A1839" s="358"/>
      <c r="B1839" s="358"/>
      <c r="C1839" s="358"/>
      <c r="D1839" s="358"/>
      <c r="E1839" s="367"/>
      <c r="F1839" s="358"/>
      <c r="G1839" s="358"/>
      <c r="H1839" s="358"/>
    </row>
    <row r="1840" spans="1:8" x14ac:dyDescent="0.25">
      <c r="A1840" s="358"/>
      <c r="B1840" s="358"/>
      <c r="C1840" s="358"/>
      <c r="D1840" s="358"/>
      <c r="E1840" s="367"/>
      <c r="F1840" s="358"/>
      <c r="G1840" s="358"/>
      <c r="H1840" s="358"/>
    </row>
    <row r="1841" spans="1:8" x14ac:dyDescent="0.25">
      <c r="A1841" s="358"/>
      <c r="B1841" s="358"/>
      <c r="C1841" s="358"/>
      <c r="D1841" s="358"/>
      <c r="E1841" s="367"/>
      <c r="F1841" s="358"/>
      <c r="G1841" s="358"/>
      <c r="H1841" s="358"/>
    </row>
    <row r="1842" spans="1:8" x14ac:dyDescent="0.25">
      <c r="A1842" s="358"/>
      <c r="B1842" s="358"/>
      <c r="C1842" s="358"/>
      <c r="D1842" s="358"/>
      <c r="E1842" s="367"/>
      <c r="F1842" s="358"/>
      <c r="G1842" s="358"/>
      <c r="H1842" s="358"/>
    </row>
    <row r="1843" spans="1:8" x14ac:dyDescent="0.25">
      <c r="A1843" s="358"/>
      <c r="B1843" s="358"/>
      <c r="C1843" s="358"/>
      <c r="D1843" s="358"/>
      <c r="E1843" s="367"/>
      <c r="F1843" s="358"/>
      <c r="G1843" s="358"/>
      <c r="H1843" s="358"/>
    </row>
    <row r="1844" spans="1:8" x14ac:dyDescent="0.25">
      <c r="A1844" s="358"/>
      <c r="B1844" s="358"/>
      <c r="C1844" s="358"/>
      <c r="D1844" s="358"/>
      <c r="E1844" s="367"/>
      <c r="F1844" s="358"/>
      <c r="G1844" s="358"/>
      <c r="H1844" s="358"/>
    </row>
    <row r="1845" spans="1:8" x14ac:dyDescent="0.25">
      <c r="A1845" s="358"/>
      <c r="B1845" s="358"/>
      <c r="C1845" s="358"/>
      <c r="D1845" s="358"/>
      <c r="E1845" s="367"/>
      <c r="F1845" s="358"/>
      <c r="G1845" s="358"/>
      <c r="H1845" s="358"/>
    </row>
    <row r="1846" spans="1:8" x14ac:dyDescent="0.25">
      <c r="A1846" s="358"/>
      <c r="B1846" s="358"/>
      <c r="C1846" s="358"/>
      <c r="D1846" s="358"/>
      <c r="E1846" s="367"/>
      <c r="F1846" s="358"/>
      <c r="G1846" s="358"/>
      <c r="H1846" s="358"/>
    </row>
    <row r="1847" spans="1:8" x14ac:dyDescent="0.25">
      <c r="A1847" s="358"/>
      <c r="B1847" s="358"/>
      <c r="C1847" s="358"/>
      <c r="D1847" s="358"/>
      <c r="E1847" s="367"/>
      <c r="F1847" s="358"/>
      <c r="G1847" s="358"/>
      <c r="H1847" s="358"/>
    </row>
    <row r="1848" spans="1:8" x14ac:dyDescent="0.25">
      <c r="A1848" s="358"/>
      <c r="B1848" s="358"/>
      <c r="C1848" s="358"/>
      <c r="D1848" s="358"/>
      <c r="E1848" s="367"/>
      <c r="F1848" s="358"/>
      <c r="G1848" s="358"/>
      <c r="H1848" s="358"/>
    </row>
    <row r="1849" spans="1:8" x14ac:dyDescent="0.25">
      <c r="A1849" s="358"/>
      <c r="B1849" s="358"/>
      <c r="C1849" s="358"/>
      <c r="D1849" s="358"/>
      <c r="E1849" s="367"/>
      <c r="F1849" s="358"/>
      <c r="G1849" s="358"/>
      <c r="H1849" s="358"/>
    </row>
    <row r="1850" spans="1:8" x14ac:dyDescent="0.25">
      <c r="A1850" s="358"/>
      <c r="B1850" s="358"/>
      <c r="C1850" s="358"/>
      <c r="D1850" s="358"/>
      <c r="E1850" s="367"/>
      <c r="F1850" s="358"/>
      <c r="G1850" s="358"/>
      <c r="H1850" s="358"/>
    </row>
    <row r="1851" spans="1:8" x14ac:dyDescent="0.25">
      <c r="A1851" s="358"/>
      <c r="B1851" s="358"/>
      <c r="C1851" s="358"/>
      <c r="D1851" s="358"/>
      <c r="E1851" s="367"/>
      <c r="F1851" s="358"/>
      <c r="G1851" s="358"/>
      <c r="H1851" s="358"/>
    </row>
    <row r="1852" spans="1:8" x14ac:dyDescent="0.25">
      <c r="A1852" s="358"/>
      <c r="B1852" s="358"/>
      <c r="C1852" s="358"/>
      <c r="D1852" s="358"/>
      <c r="E1852" s="367"/>
      <c r="F1852" s="358"/>
      <c r="G1852" s="358"/>
      <c r="H1852" s="358"/>
    </row>
    <row r="1853" spans="1:8" x14ac:dyDescent="0.25">
      <c r="A1853" s="358"/>
      <c r="B1853" s="358"/>
      <c r="C1853" s="358"/>
      <c r="D1853" s="358"/>
      <c r="E1853" s="367"/>
      <c r="F1853" s="358"/>
      <c r="G1853" s="358"/>
      <c r="H1853" s="358"/>
    </row>
    <row r="1854" spans="1:8" x14ac:dyDescent="0.25">
      <c r="A1854" s="358"/>
      <c r="B1854" s="358"/>
      <c r="C1854" s="358"/>
      <c r="D1854" s="358"/>
      <c r="E1854" s="367"/>
      <c r="F1854" s="358"/>
      <c r="G1854" s="358"/>
      <c r="H1854" s="358"/>
    </row>
    <row r="1855" spans="1:8" x14ac:dyDescent="0.25">
      <c r="A1855" s="358"/>
      <c r="B1855" s="358"/>
      <c r="C1855" s="358"/>
      <c r="D1855" s="358"/>
      <c r="E1855" s="367"/>
      <c r="F1855" s="358"/>
      <c r="G1855" s="358"/>
      <c r="H1855" s="358"/>
    </row>
    <row r="1856" spans="1:8" x14ac:dyDescent="0.25">
      <c r="A1856" s="358"/>
      <c r="B1856" s="358"/>
      <c r="C1856" s="358"/>
      <c r="D1856" s="358"/>
      <c r="E1856" s="367"/>
      <c r="F1856" s="358"/>
      <c r="G1856" s="358"/>
      <c r="H1856" s="358"/>
    </row>
    <row r="1857" spans="1:8" x14ac:dyDescent="0.25">
      <c r="A1857" s="358"/>
      <c r="B1857" s="358"/>
      <c r="C1857" s="358"/>
      <c r="D1857" s="358"/>
      <c r="E1857" s="367"/>
      <c r="F1857" s="358"/>
      <c r="G1857" s="358"/>
      <c r="H1857" s="358"/>
    </row>
    <row r="1858" spans="1:8" x14ac:dyDescent="0.25">
      <c r="A1858" s="358"/>
      <c r="B1858" s="358"/>
      <c r="C1858" s="358"/>
      <c r="D1858" s="358"/>
      <c r="E1858" s="367"/>
      <c r="F1858" s="358"/>
      <c r="G1858" s="358"/>
      <c r="H1858" s="358"/>
    </row>
    <row r="1859" spans="1:8" x14ac:dyDescent="0.25">
      <c r="A1859" s="358"/>
      <c r="B1859" s="358"/>
      <c r="C1859" s="358"/>
      <c r="D1859" s="358"/>
      <c r="E1859" s="367"/>
      <c r="F1859" s="358"/>
      <c r="G1859" s="358"/>
      <c r="H1859" s="358"/>
    </row>
    <row r="1860" spans="1:8" x14ac:dyDescent="0.25">
      <c r="A1860" s="358"/>
      <c r="B1860" s="358"/>
      <c r="C1860" s="358"/>
      <c r="D1860" s="358"/>
      <c r="E1860" s="367"/>
      <c r="F1860" s="358"/>
      <c r="G1860" s="358"/>
      <c r="H1860" s="358"/>
    </row>
    <row r="1861" spans="1:8" x14ac:dyDescent="0.25">
      <c r="A1861" s="358"/>
      <c r="B1861" s="358"/>
      <c r="C1861" s="358"/>
      <c r="D1861" s="358"/>
      <c r="E1861" s="367"/>
      <c r="F1861" s="358"/>
      <c r="G1861" s="358"/>
      <c r="H1861" s="358"/>
    </row>
    <row r="1862" spans="1:8" x14ac:dyDescent="0.25">
      <c r="A1862" s="358"/>
      <c r="B1862" s="358"/>
      <c r="C1862" s="358"/>
      <c r="D1862" s="358"/>
      <c r="E1862" s="367"/>
      <c r="F1862" s="358"/>
      <c r="G1862" s="358"/>
      <c r="H1862" s="358"/>
    </row>
    <row r="1863" spans="1:8" x14ac:dyDescent="0.25">
      <c r="A1863" s="358"/>
      <c r="B1863" s="358"/>
      <c r="C1863" s="358"/>
      <c r="D1863" s="358"/>
      <c r="E1863" s="367"/>
      <c r="F1863" s="358"/>
      <c r="G1863" s="358"/>
      <c r="H1863" s="358"/>
    </row>
    <row r="1864" spans="1:8" x14ac:dyDescent="0.25">
      <c r="A1864" s="358"/>
      <c r="B1864" s="358"/>
      <c r="C1864" s="358"/>
      <c r="D1864" s="358"/>
      <c r="E1864" s="367"/>
      <c r="F1864" s="358"/>
      <c r="G1864" s="358"/>
      <c r="H1864" s="358"/>
    </row>
    <row r="1865" spans="1:8" x14ac:dyDescent="0.25">
      <c r="A1865" s="358"/>
      <c r="B1865" s="358"/>
      <c r="C1865" s="358"/>
      <c r="D1865" s="358"/>
      <c r="E1865" s="367"/>
      <c r="F1865" s="358"/>
      <c r="G1865" s="358"/>
      <c r="H1865" s="358"/>
    </row>
    <row r="1866" spans="1:8" x14ac:dyDescent="0.25">
      <c r="A1866" s="358"/>
      <c r="B1866" s="358"/>
      <c r="C1866" s="358"/>
      <c r="D1866" s="358"/>
      <c r="E1866" s="367"/>
      <c r="F1866" s="358"/>
      <c r="G1866" s="358"/>
      <c r="H1866" s="358"/>
    </row>
    <row r="1867" spans="1:8" x14ac:dyDescent="0.25">
      <c r="A1867" s="358"/>
      <c r="B1867" s="358"/>
      <c r="C1867" s="358"/>
      <c r="D1867" s="358"/>
      <c r="E1867" s="367"/>
      <c r="F1867" s="358"/>
      <c r="G1867" s="358"/>
      <c r="H1867" s="358"/>
    </row>
    <row r="1868" spans="1:8" x14ac:dyDescent="0.25">
      <c r="A1868" s="358"/>
      <c r="B1868" s="358"/>
      <c r="C1868" s="358"/>
      <c r="D1868" s="358"/>
      <c r="E1868" s="367"/>
      <c r="F1868" s="358"/>
      <c r="G1868" s="358"/>
      <c r="H1868" s="358"/>
    </row>
    <row r="1869" spans="1:8" x14ac:dyDescent="0.25">
      <c r="A1869" s="358"/>
      <c r="B1869" s="358"/>
      <c r="C1869" s="358"/>
      <c r="D1869" s="358"/>
      <c r="E1869" s="367"/>
      <c r="F1869" s="358"/>
      <c r="G1869" s="358"/>
      <c r="H1869" s="358"/>
    </row>
    <row r="1870" spans="1:8" x14ac:dyDescent="0.25">
      <c r="A1870" s="358"/>
      <c r="B1870" s="358"/>
      <c r="C1870" s="358"/>
      <c r="D1870" s="358"/>
      <c r="E1870" s="367"/>
      <c r="F1870" s="358"/>
      <c r="G1870" s="358"/>
      <c r="H1870" s="358"/>
    </row>
    <row r="1871" spans="1:8" x14ac:dyDescent="0.25">
      <c r="A1871" s="358"/>
      <c r="B1871" s="358"/>
      <c r="C1871" s="358"/>
      <c r="D1871" s="358"/>
      <c r="E1871" s="367"/>
      <c r="F1871" s="358"/>
      <c r="G1871" s="358"/>
      <c r="H1871" s="358"/>
    </row>
    <row r="1872" spans="1:8" x14ac:dyDescent="0.25">
      <c r="A1872" s="358"/>
      <c r="B1872" s="358"/>
      <c r="C1872" s="358"/>
      <c r="D1872" s="358"/>
      <c r="E1872" s="367"/>
      <c r="F1872" s="358"/>
      <c r="G1872" s="358"/>
      <c r="H1872" s="358"/>
    </row>
    <row r="1873" spans="1:8" x14ac:dyDescent="0.25">
      <c r="A1873" s="358"/>
      <c r="B1873" s="358"/>
      <c r="C1873" s="358"/>
      <c r="D1873" s="358"/>
      <c r="E1873" s="367"/>
      <c r="F1873" s="358"/>
      <c r="G1873" s="358"/>
      <c r="H1873" s="358"/>
    </row>
    <row r="1874" spans="1:8" x14ac:dyDescent="0.25">
      <c r="A1874" s="358"/>
      <c r="B1874" s="358"/>
      <c r="C1874" s="358"/>
      <c r="D1874" s="358"/>
      <c r="E1874" s="367"/>
      <c r="F1874" s="358"/>
      <c r="G1874" s="358"/>
      <c r="H1874" s="358"/>
    </row>
    <row r="1875" spans="1:8" x14ac:dyDescent="0.25">
      <c r="A1875" s="358"/>
      <c r="B1875" s="358"/>
      <c r="C1875" s="358"/>
      <c r="D1875" s="358"/>
      <c r="E1875" s="367"/>
      <c r="F1875" s="358"/>
      <c r="G1875" s="358"/>
      <c r="H1875" s="358"/>
    </row>
    <row r="1876" spans="1:8" x14ac:dyDescent="0.25">
      <c r="A1876" s="358"/>
      <c r="B1876" s="358"/>
      <c r="C1876" s="358"/>
      <c r="D1876" s="358"/>
      <c r="E1876" s="367"/>
      <c r="F1876" s="358"/>
      <c r="G1876" s="358"/>
      <c r="H1876" s="358"/>
    </row>
    <row r="1877" spans="1:8" x14ac:dyDescent="0.25">
      <c r="A1877" s="358"/>
      <c r="B1877" s="358"/>
      <c r="C1877" s="358"/>
      <c r="D1877" s="358"/>
      <c r="E1877" s="367"/>
      <c r="F1877" s="358"/>
      <c r="G1877" s="358"/>
      <c r="H1877" s="358"/>
    </row>
    <row r="1878" spans="1:8" x14ac:dyDescent="0.25">
      <c r="A1878" s="358"/>
      <c r="B1878" s="358"/>
      <c r="C1878" s="358"/>
      <c r="D1878" s="358"/>
      <c r="E1878" s="367"/>
      <c r="F1878" s="358"/>
      <c r="G1878" s="358"/>
      <c r="H1878" s="358"/>
    </row>
    <row r="1879" spans="1:8" x14ac:dyDescent="0.25">
      <c r="A1879" s="358"/>
      <c r="B1879" s="358"/>
      <c r="C1879" s="358"/>
      <c r="D1879" s="358"/>
      <c r="E1879" s="367"/>
      <c r="F1879" s="358"/>
      <c r="G1879" s="358"/>
      <c r="H1879" s="358"/>
    </row>
    <row r="1880" spans="1:8" x14ac:dyDescent="0.25">
      <c r="A1880" s="358"/>
      <c r="B1880" s="358"/>
      <c r="C1880" s="358"/>
      <c r="D1880" s="358"/>
      <c r="E1880" s="367"/>
      <c r="F1880" s="358"/>
      <c r="G1880" s="358"/>
      <c r="H1880" s="358"/>
    </row>
    <row r="1881" spans="1:8" x14ac:dyDescent="0.25">
      <c r="A1881" s="358"/>
      <c r="B1881" s="358"/>
      <c r="C1881" s="358"/>
      <c r="D1881" s="358"/>
      <c r="E1881" s="367"/>
      <c r="F1881" s="358"/>
      <c r="G1881" s="358"/>
      <c r="H1881" s="358"/>
    </row>
    <row r="1882" spans="1:8" x14ac:dyDescent="0.25">
      <c r="A1882" s="358"/>
      <c r="B1882" s="358"/>
      <c r="C1882" s="358"/>
      <c r="D1882" s="358"/>
      <c r="E1882" s="367"/>
      <c r="F1882" s="358"/>
      <c r="G1882" s="358"/>
      <c r="H1882" s="358"/>
    </row>
    <row r="1883" spans="1:8" x14ac:dyDescent="0.25">
      <c r="A1883" s="358"/>
      <c r="B1883" s="358"/>
      <c r="C1883" s="358"/>
      <c r="D1883" s="358"/>
      <c r="E1883" s="367"/>
      <c r="F1883" s="358"/>
      <c r="G1883" s="358"/>
      <c r="H1883" s="358"/>
    </row>
    <row r="1884" spans="1:8" x14ac:dyDescent="0.25">
      <c r="A1884" s="358"/>
      <c r="B1884" s="358"/>
      <c r="C1884" s="358"/>
      <c r="D1884" s="358"/>
      <c r="E1884" s="367"/>
      <c r="F1884" s="358"/>
      <c r="G1884" s="358"/>
      <c r="H1884" s="358"/>
    </row>
    <row r="1885" spans="1:8" x14ac:dyDescent="0.25">
      <c r="A1885" s="358"/>
      <c r="B1885" s="358"/>
      <c r="C1885" s="358"/>
      <c r="D1885" s="358"/>
      <c r="E1885" s="367"/>
      <c r="F1885" s="358"/>
      <c r="G1885" s="358"/>
      <c r="H1885" s="358"/>
    </row>
    <row r="1886" spans="1:8" x14ac:dyDescent="0.25">
      <c r="A1886" s="358"/>
      <c r="B1886" s="358"/>
      <c r="C1886" s="358"/>
      <c r="D1886" s="358"/>
      <c r="E1886" s="367"/>
      <c r="F1886" s="358"/>
      <c r="G1886" s="358"/>
      <c r="H1886" s="358"/>
    </row>
    <row r="1887" spans="1:8" x14ac:dyDescent="0.25">
      <c r="A1887" s="358"/>
      <c r="B1887" s="358"/>
      <c r="C1887" s="358"/>
      <c r="D1887" s="358"/>
      <c r="E1887" s="367"/>
      <c r="F1887" s="358"/>
      <c r="G1887" s="358"/>
      <c r="H1887" s="358"/>
    </row>
    <row r="1888" spans="1:8" x14ac:dyDescent="0.25">
      <c r="A1888" s="358"/>
      <c r="B1888" s="358"/>
      <c r="C1888" s="358"/>
      <c r="D1888" s="358"/>
      <c r="E1888" s="367"/>
      <c r="F1888" s="358"/>
      <c r="G1888" s="358"/>
      <c r="H1888" s="358"/>
    </row>
    <row r="1889" spans="1:8" x14ac:dyDescent="0.25">
      <c r="A1889" s="358"/>
      <c r="B1889" s="358"/>
      <c r="C1889" s="358"/>
      <c r="D1889" s="358"/>
      <c r="E1889" s="367"/>
      <c r="F1889" s="358"/>
      <c r="G1889" s="358"/>
      <c r="H1889" s="358"/>
    </row>
    <row r="1890" spans="1:8" x14ac:dyDescent="0.25">
      <c r="A1890" s="358"/>
      <c r="B1890" s="358"/>
      <c r="C1890" s="358"/>
      <c r="D1890" s="358"/>
      <c r="E1890" s="367"/>
      <c r="F1890" s="358"/>
      <c r="G1890" s="358"/>
      <c r="H1890" s="358"/>
    </row>
    <row r="1891" spans="1:8" x14ac:dyDescent="0.25">
      <c r="A1891" s="358"/>
      <c r="B1891" s="358"/>
      <c r="C1891" s="358"/>
      <c r="D1891" s="358"/>
      <c r="E1891" s="367"/>
      <c r="F1891" s="358"/>
      <c r="G1891" s="358"/>
      <c r="H1891" s="358"/>
    </row>
    <row r="1892" spans="1:8" x14ac:dyDescent="0.25">
      <c r="A1892" s="358"/>
      <c r="B1892" s="358"/>
      <c r="C1892" s="358"/>
      <c r="D1892" s="358"/>
      <c r="E1892" s="367"/>
      <c r="F1892" s="358"/>
      <c r="G1892" s="358"/>
      <c r="H1892" s="358"/>
    </row>
    <row r="1893" spans="1:8" x14ac:dyDescent="0.25">
      <c r="A1893" s="358"/>
      <c r="B1893" s="358"/>
      <c r="C1893" s="358"/>
      <c r="D1893" s="358"/>
      <c r="E1893" s="367"/>
      <c r="F1893" s="358"/>
      <c r="G1893" s="358"/>
      <c r="H1893" s="358"/>
    </row>
    <row r="1894" spans="1:8" x14ac:dyDescent="0.25">
      <c r="A1894" s="358"/>
      <c r="B1894" s="358"/>
      <c r="C1894" s="358"/>
      <c r="D1894" s="358"/>
      <c r="E1894" s="367"/>
      <c r="F1894" s="358"/>
      <c r="G1894" s="358"/>
      <c r="H1894" s="358"/>
    </row>
    <row r="1895" spans="1:8" x14ac:dyDescent="0.25">
      <c r="A1895" s="358"/>
      <c r="B1895" s="358"/>
      <c r="C1895" s="358"/>
      <c r="D1895" s="358"/>
      <c r="E1895" s="367"/>
      <c r="F1895" s="358"/>
      <c r="G1895" s="358"/>
      <c r="H1895" s="358"/>
    </row>
    <row r="1896" spans="1:8" x14ac:dyDescent="0.25">
      <c r="A1896" s="358"/>
      <c r="B1896" s="358"/>
      <c r="C1896" s="358"/>
      <c r="D1896" s="358"/>
      <c r="E1896" s="367"/>
      <c r="F1896" s="358"/>
      <c r="G1896" s="358"/>
      <c r="H1896" s="358"/>
    </row>
    <row r="1897" spans="1:8" x14ac:dyDescent="0.25">
      <c r="A1897" s="358"/>
      <c r="B1897" s="358"/>
      <c r="C1897" s="358"/>
      <c r="D1897" s="358"/>
      <c r="E1897" s="367"/>
      <c r="F1897" s="358"/>
      <c r="G1897" s="358"/>
      <c r="H1897" s="358"/>
    </row>
    <row r="1898" spans="1:8" x14ac:dyDescent="0.25">
      <c r="A1898" s="358"/>
      <c r="B1898" s="358"/>
      <c r="C1898" s="358"/>
      <c r="D1898" s="358"/>
      <c r="E1898" s="367"/>
      <c r="F1898" s="358"/>
      <c r="G1898" s="358"/>
      <c r="H1898" s="358"/>
    </row>
    <row r="1899" spans="1:8" x14ac:dyDescent="0.25">
      <c r="A1899" s="358"/>
      <c r="B1899" s="358"/>
      <c r="C1899" s="358"/>
      <c r="D1899" s="358"/>
      <c r="E1899" s="367"/>
      <c r="F1899" s="358"/>
      <c r="G1899" s="358"/>
      <c r="H1899" s="358"/>
    </row>
    <row r="1900" spans="1:8" x14ac:dyDescent="0.25">
      <c r="A1900" s="358"/>
      <c r="B1900" s="358"/>
      <c r="C1900" s="358"/>
      <c r="D1900" s="358"/>
      <c r="E1900" s="367"/>
      <c r="F1900" s="358"/>
      <c r="G1900" s="358"/>
      <c r="H1900" s="358"/>
    </row>
    <row r="1901" spans="1:8" x14ac:dyDescent="0.25">
      <c r="A1901" s="358"/>
      <c r="B1901" s="358"/>
      <c r="C1901" s="358"/>
      <c r="D1901" s="358"/>
      <c r="E1901" s="367"/>
      <c r="F1901" s="358"/>
      <c r="G1901" s="358"/>
      <c r="H1901" s="358"/>
    </row>
    <row r="1902" spans="1:8" x14ac:dyDescent="0.25">
      <c r="A1902" s="358"/>
      <c r="B1902" s="358"/>
      <c r="C1902" s="358"/>
      <c r="D1902" s="358"/>
      <c r="E1902" s="367"/>
      <c r="F1902" s="358"/>
      <c r="G1902" s="358"/>
      <c r="H1902" s="358"/>
    </row>
    <row r="1903" spans="1:8" x14ac:dyDescent="0.25">
      <c r="A1903" s="358"/>
      <c r="B1903" s="358"/>
      <c r="C1903" s="358"/>
      <c r="D1903" s="358"/>
      <c r="E1903" s="367"/>
      <c r="F1903" s="358"/>
      <c r="G1903" s="358"/>
      <c r="H1903" s="358"/>
    </row>
    <row r="1904" spans="1:8" x14ac:dyDescent="0.25">
      <c r="A1904" s="358"/>
      <c r="B1904" s="358"/>
      <c r="C1904" s="358"/>
      <c r="D1904" s="358"/>
      <c r="E1904" s="367"/>
      <c r="F1904" s="358"/>
      <c r="G1904" s="358"/>
      <c r="H1904" s="358"/>
    </row>
    <row r="1905" spans="1:8" x14ac:dyDescent="0.25">
      <c r="A1905" s="358"/>
      <c r="B1905" s="358"/>
      <c r="C1905" s="358"/>
      <c r="D1905" s="358"/>
      <c r="E1905" s="367"/>
      <c r="F1905" s="358"/>
      <c r="G1905" s="358"/>
      <c r="H1905" s="358"/>
    </row>
    <row r="1906" spans="1:8" x14ac:dyDescent="0.25">
      <c r="A1906" s="358"/>
      <c r="B1906" s="358"/>
      <c r="C1906" s="358"/>
      <c r="D1906" s="358"/>
      <c r="E1906" s="367"/>
      <c r="F1906" s="358"/>
      <c r="G1906" s="358"/>
      <c r="H1906" s="358"/>
    </row>
    <row r="1907" spans="1:8" x14ac:dyDescent="0.25">
      <c r="A1907" s="358"/>
      <c r="B1907" s="358"/>
      <c r="C1907" s="358"/>
      <c r="D1907" s="358"/>
      <c r="E1907" s="367"/>
      <c r="F1907" s="358"/>
      <c r="G1907" s="358"/>
      <c r="H1907" s="358"/>
    </row>
    <row r="1908" spans="1:8" x14ac:dyDescent="0.25">
      <c r="A1908" s="358"/>
      <c r="B1908" s="358"/>
      <c r="C1908" s="358"/>
      <c r="D1908" s="358"/>
      <c r="E1908" s="367"/>
      <c r="F1908" s="358"/>
      <c r="G1908" s="358"/>
      <c r="H1908" s="358"/>
    </row>
    <row r="1909" spans="1:8" x14ac:dyDescent="0.25">
      <c r="A1909" s="358"/>
      <c r="B1909" s="358"/>
      <c r="C1909" s="358"/>
      <c r="D1909" s="358"/>
      <c r="E1909" s="367"/>
      <c r="F1909" s="358"/>
      <c r="G1909" s="358"/>
      <c r="H1909" s="358"/>
    </row>
    <row r="1910" spans="1:8" x14ac:dyDescent="0.25">
      <c r="A1910" s="358"/>
      <c r="B1910" s="358"/>
      <c r="C1910" s="358"/>
      <c r="D1910" s="358"/>
      <c r="E1910" s="367"/>
      <c r="F1910" s="358"/>
      <c r="G1910" s="358"/>
      <c r="H1910" s="358"/>
    </row>
    <row r="1911" spans="1:8" x14ac:dyDescent="0.25">
      <c r="A1911" s="358"/>
      <c r="B1911" s="358"/>
      <c r="C1911" s="358"/>
      <c r="D1911" s="358"/>
      <c r="E1911" s="367"/>
      <c r="F1911" s="358"/>
      <c r="G1911" s="358"/>
      <c r="H1911" s="358"/>
    </row>
    <row r="1912" spans="1:8" x14ac:dyDescent="0.25">
      <c r="A1912" s="358"/>
      <c r="B1912" s="358"/>
      <c r="C1912" s="358"/>
      <c r="D1912" s="358"/>
      <c r="E1912" s="367"/>
      <c r="F1912" s="358"/>
      <c r="G1912" s="358"/>
      <c r="H1912" s="358"/>
    </row>
    <row r="1913" spans="1:8" x14ac:dyDescent="0.25">
      <c r="A1913" s="358"/>
      <c r="B1913" s="358"/>
      <c r="C1913" s="358"/>
      <c r="D1913" s="358"/>
      <c r="E1913" s="367"/>
      <c r="F1913" s="358"/>
      <c r="G1913" s="358"/>
      <c r="H1913" s="358"/>
    </row>
    <row r="1914" spans="1:8" x14ac:dyDescent="0.25">
      <c r="A1914" s="358"/>
      <c r="B1914" s="358"/>
      <c r="C1914" s="358"/>
      <c r="D1914" s="358"/>
      <c r="E1914" s="367"/>
      <c r="F1914" s="358"/>
      <c r="G1914" s="358"/>
      <c r="H1914" s="358"/>
    </row>
    <row r="1915" spans="1:8" x14ac:dyDescent="0.25">
      <c r="A1915" s="358"/>
      <c r="B1915" s="358"/>
      <c r="C1915" s="358"/>
      <c r="D1915" s="358"/>
      <c r="E1915" s="367"/>
      <c r="F1915" s="358"/>
      <c r="G1915" s="358"/>
      <c r="H1915" s="358"/>
    </row>
    <row r="1916" spans="1:8" x14ac:dyDescent="0.25">
      <c r="A1916" s="358"/>
      <c r="B1916" s="358"/>
      <c r="C1916" s="358"/>
      <c r="D1916" s="358"/>
      <c r="E1916" s="367"/>
      <c r="F1916" s="358"/>
      <c r="G1916" s="358"/>
      <c r="H1916" s="358"/>
    </row>
    <row r="1917" spans="1:8" x14ac:dyDescent="0.25">
      <c r="A1917" s="358"/>
      <c r="B1917" s="358"/>
      <c r="C1917" s="358"/>
      <c r="D1917" s="358"/>
      <c r="E1917" s="367"/>
      <c r="F1917" s="358"/>
      <c r="G1917" s="358"/>
      <c r="H1917" s="358"/>
    </row>
    <row r="1918" spans="1:8" x14ac:dyDescent="0.25">
      <c r="A1918" s="358"/>
      <c r="B1918" s="358"/>
      <c r="C1918" s="358"/>
      <c r="D1918" s="358"/>
      <c r="E1918" s="367"/>
      <c r="F1918" s="358"/>
      <c r="G1918" s="358"/>
      <c r="H1918" s="358"/>
    </row>
    <row r="1919" spans="1:8" x14ac:dyDescent="0.25">
      <c r="A1919" s="358"/>
      <c r="B1919" s="358"/>
      <c r="C1919" s="358"/>
      <c r="D1919" s="358"/>
      <c r="E1919" s="367"/>
      <c r="F1919" s="358"/>
      <c r="G1919" s="358"/>
      <c r="H1919" s="358"/>
    </row>
    <row r="1920" spans="1:8" x14ac:dyDescent="0.25">
      <c r="A1920" s="358"/>
      <c r="B1920" s="358"/>
      <c r="C1920" s="358"/>
      <c r="D1920" s="358"/>
      <c r="E1920" s="367"/>
      <c r="F1920" s="358"/>
      <c r="G1920" s="358"/>
      <c r="H1920" s="358"/>
    </row>
    <row r="1921" spans="1:8" x14ac:dyDescent="0.25">
      <c r="A1921" s="358"/>
      <c r="B1921" s="358"/>
      <c r="C1921" s="358"/>
      <c r="D1921" s="358"/>
      <c r="E1921" s="367"/>
      <c r="F1921" s="358"/>
      <c r="G1921" s="358"/>
      <c r="H1921" s="358"/>
    </row>
    <row r="1922" spans="1:8" x14ac:dyDescent="0.25">
      <c r="A1922" s="358"/>
      <c r="B1922" s="358"/>
      <c r="C1922" s="358"/>
      <c r="D1922" s="358"/>
      <c r="E1922" s="367"/>
      <c r="F1922" s="358"/>
      <c r="G1922" s="358"/>
      <c r="H1922" s="358"/>
    </row>
    <row r="1923" spans="1:8" x14ac:dyDescent="0.25">
      <c r="A1923" s="358"/>
      <c r="B1923" s="358"/>
      <c r="C1923" s="358"/>
      <c r="D1923" s="358"/>
      <c r="E1923" s="367"/>
      <c r="F1923" s="358"/>
      <c r="G1923" s="358"/>
      <c r="H1923" s="358"/>
    </row>
    <row r="1924" spans="1:8" x14ac:dyDescent="0.25">
      <c r="A1924" s="358"/>
      <c r="B1924" s="358"/>
      <c r="C1924" s="358"/>
      <c r="D1924" s="358"/>
      <c r="E1924" s="367"/>
      <c r="F1924" s="358"/>
      <c r="G1924" s="358"/>
      <c r="H1924" s="358"/>
    </row>
    <row r="1925" spans="1:8" x14ac:dyDescent="0.25">
      <c r="A1925" s="358"/>
      <c r="B1925" s="358"/>
      <c r="C1925" s="358"/>
      <c r="D1925" s="358"/>
      <c r="E1925" s="367"/>
      <c r="F1925" s="358"/>
      <c r="G1925" s="358"/>
      <c r="H1925" s="358"/>
    </row>
    <row r="1926" spans="1:8" x14ac:dyDescent="0.25">
      <c r="A1926" s="358"/>
      <c r="B1926" s="358"/>
      <c r="C1926" s="358"/>
      <c r="D1926" s="358"/>
      <c r="E1926" s="367"/>
      <c r="F1926" s="358"/>
      <c r="G1926" s="358"/>
      <c r="H1926" s="358"/>
    </row>
    <row r="1927" spans="1:8" x14ac:dyDescent="0.25">
      <c r="A1927" s="358"/>
      <c r="B1927" s="358"/>
      <c r="C1927" s="358"/>
      <c r="D1927" s="358"/>
      <c r="E1927" s="367"/>
      <c r="F1927" s="358"/>
      <c r="G1927" s="358"/>
      <c r="H1927" s="358"/>
    </row>
    <row r="1928" spans="1:8" x14ac:dyDescent="0.25">
      <c r="A1928" s="358"/>
      <c r="B1928" s="358"/>
      <c r="C1928" s="358"/>
      <c r="D1928" s="358"/>
      <c r="E1928" s="367"/>
      <c r="F1928" s="358"/>
      <c r="G1928" s="358"/>
      <c r="H1928" s="358"/>
    </row>
    <row r="1929" spans="1:8" x14ac:dyDescent="0.25">
      <c r="A1929" s="358"/>
      <c r="B1929" s="358"/>
      <c r="C1929" s="358"/>
      <c r="D1929" s="358"/>
      <c r="E1929" s="367"/>
      <c r="F1929" s="358"/>
      <c r="G1929" s="358"/>
      <c r="H1929" s="358"/>
    </row>
    <row r="1930" spans="1:8" x14ac:dyDescent="0.25">
      <c r="A1930" s="358"/>
      <c r="B1930" s="358"/>
      <c r="C1930" s="358"/>
      <c r="D1930" s="358"/>
      <c r="E1930" s="367"/>
      <c r="F1930" s="358"/>
      <c r="G1930" s="358"/>
      <c r="H1930" s="358"/>
    </row>
    <row r="1931" spans="1:8" x14ac:dyDescent="0.25">
      <c r="A1931" s="358"/>
      <c r="B1931" s="358"/>
      <c r="C1931" s="358"/>
      <c r="D1931" s="358"/>
      <c r="E1931" s="367"/>
      <c r="F1931" s="358"/>
      <c r="G1931" s="358"/>
      <c r="H1931" s="358"/>
    </row>
    <row r="1932" spans="1:8" x14ac:dyDescent="0.25">
      <c r="A1932" s="358"/>
      <c r="B1932" s="358"/>
      <c r="C1932" s="358"/>
      <c r="D1932" s="358"/>
      <c r="E1932" s="367"/>
      <c r="F1932" s="358"/>
      <c r="G1932" s="358"/>
      <c r="H1932" s="358"/>
    </row>
    <row r="1933" spans="1:8" x14ac:dyDescent="0.25">
      <c r="A1933" s="358"/>
      <c r="B1933" s="358"/>
      <c r="C1933" s="358"/>
      <c r="D1933" s="358"/>
      <c r="E1933" s="367"/>
      <c r="F1933" s="358"/>
      <c r="G1933" s="358"/>
      <c r="H1933" s="358"/>
    </row>
    <row r="1934" spans="1:8" x14ac:dyDescent="0.25">
      <c r="A1934" s="358"/>
      <c r="B1934" s="358"/>
      <c r="C1934" s="358"/>
      <c r="D1934" s="358"/>
      <c r="E1934" s="367"/>
      <c r="F1934" s="358"/>
      <c r="G1934" s="358"/>
      <c r="H1934" s="358"/>
    </row>
    <row r="1935" spans="1:8" x14ac:dyDescent="0.25">
      <c r="A1935" s="358"/>
      <c r="B1935" s="358"/>
      <c r="C1935" s="358"/>
      <c r="D1935" s="358"/>
      <c r="E1935" s="367"/>
      <c r="F1935" s="358"/>
      <c r="G1935" s="358"/>
      <c r="H1935" s="358"/>
    </row>
    <row r="1936" spans="1:8" x14ac:dyDescent="0.25">
      <c r="A1936" s="358"/>
      <c r="B1936" s="358"/>
      <c r="C1936" s="358"/>
      <c r="D1936" s="358"/>
      <c r="E1936" s="367"/>
      <c r="F1936" s="358"/>
      <c r="G1936" s="358"/>
      <c r="H1936" s="358"/>
    </row>
    <row r="1937" spans="1:8" x14ac:dyDescent="0.25">
      <c r="A1937" s="358"/>
      <c r="B1937" s="358"/>
      <c r="C1937" s="358"/>
      <c r="D1937" s="358"/>
      <c r="E1937" s="367"/>
      <c r="F1937" s="358"/>
      <c r="G1937" s="358"/>
      <c r="H1937" s="358"/>
    </row>
    <row r="1938" spans="1:8" x14ac:dyDescent="0.25">
      <c r="A1938" s="358"/>
      <c r="B1938" s="358"/>
      <c r="C1938" s="358"/>
      <c r="D1938" s="358"/>
      <c r="E1938" s="367"/>
      <c r="F1938" s="358"/>
      <c r="G1938" s="358"/>
      <c r="H1938" s="358"/>
    </row>
    <row r="1939" spans="1:8" x14ac:dyDescent="0.25">
      <c r="A1939" s="358"/>
      <c r="B1939" s="358"/>
      <c r="C1939" s="358"/>
      <c r="D1939" s="358"/>
      <c r="E1939" s="367"/>
      <c r="F1939" s="358"/>
      <c r="G1939" s="358"/>
      <c r="H1939" s="358"/>
    </row>
    <row r="1940" spans="1:8" x14ac:dyDescent="0.25">
      <c r="A1940" s="358"/>
      <c r="B1940" s="358"/>
      <c r="C1940" s="358"/>
      <c r="D1940" s="358"/>
      <c r="E1940" s="367"/>
      <c r="F1940" s="358"/>
      <c r="G1940" s="358"/>
      <c r="H1940" s="358"/>
    </row>
    <row r="1941" spans="1:8" x14ac:dyDescent="0.25">
      <c r="A1941" s="358"/>
      <c r="B1941" s="358"/>
      <c r="C1941" s="358"/>
      <c r="D1941" s="358"/>
      <c r="E1941" s="367"/>
      <c r="F1941" s="358"/>
      <c r="G1941" s="358"/>
      <c r="H1941" s="358"/>
    </row>
    <row r="1942" spans="1:8" x14ac:dyDescent="0.25">
      <c r="A1942" s="358"/>
      <c r="B1942" s="358"/>
      <c r="C1942" s="358"/>
      <c r="D1942" s="358"/>
      <c r="E1942" s="367"/>
      <c r="F1942" s="358"/>
      <c r="G1942" s="358"/>
      <c r="H1942" s="358"/>
    </row>
    <row r="1943" spans="1:8" x14ac:dyDescent="0.25">
      <c r="A1943" s="358"/>
      <c r="B1943" s="358"/>
      <c r="C1943" s="358"/>
      <c r="D1943" s="358"/>
      <c r="E1943" s="367"/>
      <c r="F1943" s="358"/>
      <c r="G1943" s="358"/>
      <c r="H1943" s="358"/>
    </row>
    <row r="1944" spans="1:8" x14ac:dyDescent="0.25">
      <c r="A1944" s="358"/>
      <c r="B1944" s="358"/>
      <c r="C1944" s="358"/>
      <c r="D1944" s="358"/>
      <c r="E1944" s="367"/>
      <c r="F1944" s="358"/>
      <c r="G1944" s="358"/>
      <c r="H1944" s="358"/>
    </row>
    <row r="1945" spans="1:8" x14ac:dyDescent="0.25">
      <c r="A1945" s="358"/>
      <c r="B1945" s="358"/>
      <c r="C1945" s="358"/>
      <c r="D1945" s="358"/>
      <c r="E1945" s="367"/>
      <c r="F1945" s="358"/>
      <c r="G1945" s="358"/>
      <c r="H1945" s="358"/>
    </row>
    <row r="1946" spans="1:8" x14ac:dyDescent="0.25">
      <c r="A1946" s="358"/>
      <c r="B1946" s="358"/>
      <c r="C1946" s="358"/>
      <c r="D1946" s="358"/>
      <c r="E1946" s="367"/>
      <c r="F1946" s="358"/>
      <c r="G1946" s="358"/>
      <c r="H1946" s="358"/>
    </row>
    <row r="1947" spans="1:8" x14ac:dyDescent="0.25">
      <c r="A1947" s="358"/>
      <c r="B1947" s="358"/>
      <c r="C1947" s="358"/>
      <c r="D1947" s="358"/>
      <c r="E1947" s="367"/>
      <c r="F1947" s="358"/>
      <c r="G1947" s="358"/>
      <c r="H1947" s="358"/>
    </row>
    <row r="1948" spans="1:8" x14ac:dyDescent="0.25">
      <c r="A1948" s="358"/>
      <c r="B1948" s="358"/>
      <c r="C1948" s="358"/>
      <c r="D1948" s="358"/>
      <c r="E1948" s="367"/>
      <c r="F1948" s="358"/>
      <c r="G1948" s="358"/>
      <c r="H1948" s="358"/>
    </row>
    <row r="1949" spans="1:8" x14ac:dyDescent="0.25">
      <c r="A1949" s="358"/>
      <c r="B1949" s="358"/>
      <c r="C1949" s="358"/>
      <c r="D1949" s="358"/>
      <c r="E1949" s="367"/>
      <c r="F1949" s="358"/>
      <c r="G1949" s="358"/>
      <c r="H1949" s="358"/>
    </row>
    <row r="1950" spans="1:8" x14ac:dyDescent="0.25">
      <c r="A1950" s="358"/>
      <c r="B1950" s="358"/>
      <c r="C1950" s="358"/>
      <c r="D1950" s="358"/>
      <c r="E1950" s="367"/>
      <c r="F1950" s="358"/>
      <c r="G1950" s="358"/>
      <c r="H1950" s="358"/>
    </row>
    <row r="1951" spans="1:8" x14ac:dyDescent="0.25">
      <c r="A1951" s="358"/>
      <c r="B1951" s="358"/>
      <c r="C1951" s="358"/>
      <c r="D1951" s="358"/>
      <c r="E1951" s="367"/>
      <c r="F1951" s="358"/>
      <c r="G1951" s="358"/>
      <c r="H1951" s="358"/>
    </row>
    <row r="1952" spans="1:8" x14ac:dyDescent="0.25">
      <c r="A1952" s="358"/>
      <c r="B1952" s="358"/>
      <c r="C1952" s="358"/>
      <c r="D1952" s="358"/>
      <c r="E1952" s="367"/>
      <c r="F1952" s="358"/>
      <c r="G1952" s="358"/>
      <c r="H1952" s="358"/>
    </row>
    <row r="1953" spans="1:8" x14ac:dyDescent="0.25">
      <c r="A1953" s="358"/>
      <c r="B1953" s="358"/>
      <c r="C1953" s="358"/>
      <c r="D1953" s="358"/>
      <c r="E1953" s="367"/>
      <c r="F1953" s="358"/>
      <c r="G1953" s="358"/>
      <c r="H1953" s="358"/>
    </row>
    <row r="1954" spans="1:8" x14ac:dyDescent="0.25">
      <c r="A1954" s="358"/>
      <c r="B1954" s="358"/>
      <c r="C1954" s="358"/>
      <c r="D1954" s="358"/>
      <c r="E1954" s="367"/>
      <c r="F1954" s="358"/>
      <c r="G1954" s="358"/>
      <c r="H1954" s="358"/>
    </row>
    <row r="1955" spans="1:8" x14ac:dyDescent="0.25">
      <c r="A1955" s="358"/>
      <c r="B1955" s="358"/>
      <c r="C1955" s="358"/>
      <c r="D1955" s="358"/>
      <c r="E1955" s="367"/>
      <c r="F1955" s="358"/>
      <c r="G1955" s="358"/>
      <c r="H1955" s="358"/>
    </row>
    <row r="1956" spans="1:8" x14ac:dyDescent="0.25">
      <c r="A1956" s="358"/>
      <c r="B1956" s="358"/>
      <c r="C1956" s="358"/>
      <c r="D1956" s="358"/>
      <c r="E1956" s="367"/>
      <c r="F1956" s="358"/>
      <c r="G1956" s="358"/>
      <c r="H1956" s="358"/>
    </row>
    <row r="1957" spans="1:8" x14ac:dyDescent="0.25">
      <c r="A1957" s="358"/>
      <c r="B1957" s="358"/>
      <c r="C1957" s="358"/>
      <c r="D1957" s="358"/>
      <c r="E1957" s="367"/>
      <c r="F1957" s="358"/>
      <c r="G1957" s="358"/>
      <c r="H1957" s="358"/>
    </row>
    <row r="1958" spans="1:8" x14ac:dyDescent="0.25">
      <c r="A1958" s="358"/>
      <c r="B1958" s="358"/>
      <c r="C1958" s="358"/>
      <c r="D1958" s="358"/>
      <c r="E1958" s="367"/>
      <c r="F1958" s="358"/>
      <c r="G1958" s="358"/>
      <c r="H1958" s="358"/>
    </row>
    <row r="1959" spans="1:8" x14ac:dyDescent="0.25">
      <c r="A1959" s="358"/>
      <c r="B1959" s="358"/>
      <c r="C1959" s="358"/>
      <c r="D1959" s="358"/>
      <c r="E1959" s="367"/>
      <c r="F1959" s="358"/>
      <c r="G1959" s="358"/>
      <c r="H1959" s="358"/>
    </row>
    <row r="1960" spans="1:8" x14ac:dyDescent="0.25">
      <c r="A1960" s="358"/>
      <c r="B1960" s="358"/>
      <c r="C1960" s="358"/>
      <c r="D1960" s="358"/>
      <c r="E1960" s="367"/>
      <c r="F1960" s="358"/>
      <c r="G1960" s="358"/>
      <c r="H1960" s="358"/>
    </row>
    <row r="1961" spans="1:8" x14ac:dyDescent="0.25">
      <c r="A1961" s="358"/>
      <c r="B1961" s="358"/>
      <c r="C1961" s="358"/>
      <c r="D1961" s="358"/>
      <c r="E1961" s="367"/>
      <c r="F1961" s="358"/>
      <c r="G1961" s="358"/>
      <c r="H1961" s="358"/>
    </row>
    <row r="1962" spans="1:8" x14ac:dyDescent="0.25">
      <c r="A1962" s="358"/>
      <c r="B1962" s="358"/>
      <c r="C1962" s="358"/>
      <c r="D1962" s="358"/>
      <c r="E1962" s="367"/>
      <c r="F1962" s="358"/>
      <c r="G1962" s="358"/>
      <c r="H1962" s="358"/>
    </row>
    <row r="1963" spans="1:8" x14ac:dyDescent="0.25">
      <c r="A1963" s="358"/>
      <c r="B1963" s="358"/>
      <c r="C1963" s="358"/>
      <c r="D1963" s="358"/>
      <c r="E1963" s="367"/>
      <c r="F1963" s="358"/>
      <c r="G1963" s="358"/>
      <c r="H1963" s="358"/>
    </row>
    <row r="1964" spans="1:8" x14ac:dyDescent="0.25">
      <c r="A1964" s="358"/>
      <c r="B1964" s="358"/>
      <c r="C1964" s="358"/>
      <c r="D1964" s="358"/>
      <c r="E1964" s="367"/>
      <c r="F1964" s="358"/>
      <c r="G1964" s="358"/>
      <c r="H1964" s="358"/>
    </row>
    <row r="1965" spans="1:8" x14ac:dyDescent="0.25">
      <c r="A1965" s="358"/>
      <c r="B1965" s="358"/>
      <c r="C1965" s="358"/>
      <c r="D1965" s="358"/>
      <c r="E1965" s="367"/>
      <c r="F1965" s="358"/>
      <c r="G1965" s="358"/>
      <c r="H1965" s="358"/>
    </row>
    <row r="1966" spans="1:8" x14ac:dyDescent="0.25">
      <c r="A1966" s="358"/>
      <c r="B1966" s="358"/>
      <c r="C1966" s="358"/>
      <c r="D1966" s="358"/>
      <c r="E1966" s="367"/>
      <c r="F1966" s="358"/>
      <c r="G1966" s="358"/>
      <c r="H1966" s="358"/>
    </row>
    <row r="1967" spans="1:8" x14ac:dyDescent="0.25">
      <c r="A1967" s="358"/>
      <c r="B1967" s="358"/>
      <c r="C1967" s="358"/>
      <c r="D1967" s="358"/>
      <c r="E1967" s="367"/>
      <c r="F1967" s="358"/>
      <c r="G1967" s="358"/>
      <c r="H1967" s="358"/>
    </row>
    <row r="1968" spans="1:8" x14ac:dyDescent="0.25">
      <c r="A1968" s="358"/>
      <c r="B1968" s="358"/>
      <c r="C1968" s="358"/>
      <c r="D1968" s="358"/>
      <c r="E1968" s="367"/>
      <c r="F1968" s="358"/>
      <c r="G1968" s="358"/>
      <c r="H1968" s="358"/>
    </row>
    <row r="1969" spans="1:8" x14ac:dyDescent="0.25">
      <c r="A1969" s="358"/>
      <c r="B1969" s="358"/>
      <c r="C1969" s="358"/>
      <c r="D1969" s="358"/>
      <c r="E1969" s="367"/>
      <c r="F1969" s="358"/>
      <c r="G1969" s="358"/>
      <c r="H1969" s="358"/>
    </row>
    <row r="1970" spans="1:8" x14ac:dyDescent="0.25">
      <c r="A1970" s="358"/>
      <c r="B1970" s="358"/>
      <c r="C1970" s="358"/>
      <c r="D1970" s="358"/>
      <c r="E1970" s="367"/>
      <c r="F1970" s="358"/>
      <c r="G1970" s="358"/>
      <c r="H1970" s="358"/>
    </row>
    <row r="1971" spans="1:8" x14ac:dyDescent="0.25">
      <c r="A1971" s="358"/>
      <c r="B1971" s="358"/>
      <c r="C1971" s="358"/>
      <c r="D1971" s="358"/>
      <c r="E1971" s="367"/>
      <c r="F1971" s="358"/>
      <c r="G1971" s="358"/>
      <c r="H1971" s="358"/>
    </row>
    <row r="1972" spans="1:8" x14ac:dyDescent="0.25">
      <c r="A1972" s="358"/>
      <c r="B1972" s="358"/>
      <c r="C1972" s="358"/>
      <c r="D1972" s="358"/>
      <c r="E1972" s="367"/>
      <c r="F1972" s="358"/>
      <c r="G1972" s="358"/>
      <c r="H1972" s="358"/>
    </row>
    <row r="1973" spans="1:8" x14ac:dyDescent="0.25">
      <c r="A1973" s="358"/>
      <c r="B1973" s="358"/>
      <c r="C1973" s="358"/>
      <c r="D1973" s="358"/>
      <c r="E1973" s="367"/>
      <c r="F1973" s="358"/>
      <c r="G1973" s="358"/>
      <c r="H1973" s="358"/>
    </row>
    <row r="1974" spans="1:8" x14ac:dyDescent="0.25">
      <c r="A1974" s="358"/>
      <c r="B1974" s="358"/>
      <c r="C1974" s="358"/>
      <c r="D1974" s="358"/>
      <c r="E1974" s="367"/>
      <c r="F1974" s="358"/>
      <c r="G1974" s="358"/>
      <c r="H1974" s="358"/>
    </row>
    <row r="1975" spans="1:8" x14ac:dyDescent="0.25">
      <c r="A1975" s="358"/>
      <c r="B1975" s="358"/>
      <c r="C1975" s="358"/>
      <c r="D1975" s="358"/>
      <c r="E1975" s="367"/>
      <c r="F1975" s="358"/>
      <c r="G1975" s="358"/>
      <c r="H1975" s="358"/>
    </row>
    <row r="1976" spans="1:8" x14ac:dyDescent="0.25">
      <c r="A1976" s="358"/>
      <c r="B1976" s="358"/>
      <c r="C1976" s="358"/>
      <c r="D1976" s="358"/>
      <c r="E1976" s="367"/>
      <c r="F1976" s="358"/>
      <c r="G1976" s="358"/>
      <c r="H1976" s="358"/>
    </row>
    <row r="1977" spans="1:8" x14ac:dyDescent="0.25">
      <c r="A1977" s="358"/>
      <c r="B1977" s="358"/>
      <c r="C1977" s="358"/>
      <c r="D1977" s="358"/>
      <c r="E1977" s="367"/>
      <c r="F1977" s="358"/>
      <c r="G1977" s="358"/>
      <c r="H1977" s="358"/>
    </row>
    <row r="1978" spans="1:8" x14ac:dyDescent="0.25">
      <c r="A1978" s="358"/>
      <c r="B1978" s="358"/>
      <c r="C1978" s="358"/>
      <c r="D1978" s="358"/>
      <c r="E1978" s="367"/>
      <c r="F1978" s="358"/>
      <c r="G1978" s="358"/>
      <c r="H1978" s="358"/>
    </row>
    <row r="1979" spans="1:8" x14ac:dyDescent="0.25">
      <c r="A1979" s="358"/>
      <c r="B1979" s="358"/>
      <c r="C1979" s="358"/>
      <c r="D1979" s="358"/>
      <c r="E1979" s="367"/>
      <c r="F1979" s="358"/>
      <c r="G1979" s="358"/>
      <c r="H1979" s="358"/>
    </row>
    <row r="1980" spans="1:8" x14ac:dyDescent="0.25">
      <c r="A1980" s="358"/>
      <c r="B1980" s="358"/>
      <c r="C1980" s="358"/>
      <c r="D1980" s="358"/>
      <c r="E1980" s="367"/>
      <c r="F1980" s="358"/>
      <c r="G1980" s="358"/>
      <c r="H1980" s="358"/>
    </row>
    <row r="1981" spans="1:8" x14ac:dyDescent="0.25">
      <c r="A1981" s="358"/>
      <c r="B1981" s="358"/>
      <c r="C1981" s="358"/>
      <c r="D1981" s="358"/>
      <c r="E1981" s="367"/>
      <c r="F1981" s="358"/>
      <c r="G1981" s="358"/>
      <c r="H1981" s="358"/>
    </row>
    <row r="1982" spans="1:8" x14ac:dyDescent="0.25">
      <c r="A1982" s="358"/>
      <c r="B1982" s="358"/>
      <c r="C1982" s="358"/>
      <c r="D1982" s="358"/>
      <c r="E1982" s="367"/>
      <c r="F1982" s="358"/>
      <c r="G1982" s="358"/>
      <c r="H1982" s="358"/>
    </row>
    <row r="1983" spans="1:8" x14ac:dyDescent="0.25">
      <c r="A1983" s="358"/>
      <c r="B1983" s="358"/>
      <c r="C1983" s="358"/>
      <c r="D1983" s="358"/>
      <c r="E1983" s="367"/>
      <c r="F1983" s="358"/>
      <c r="G1983" s="358"/>
      <c r="H1983" s="358"/>
    </row>
    <row r="1984" spans="1:8" x14ac:dyDescent="0.25">
      <c r="A1984" s="358"/>
      <c r="B1984" s="358"/>
      <c r="C1984" s="358"/>
      <c r="D1984" s="358"/>
      <c r="E1984" s="367"/>
      <c r="F1984" s="358"/>
      <c r="G1984" s="358"/>
      <c r="H1984" s="358"/>
    </row>
    <row r="1985" spans="1:8" x14ac:dyDescent="0.25">
      <c r="A1985" s="358"/>
      <c r="B1985" s="358"/>
      <c r="C1985" s="358"/>
      <c r="D1985" s="358"/>
      <c r="E1985" s="367"/>
      <c r="F1985" s="358"/>
      <c r="G1985" s="358"/>
      <c r="H1985" s="358"/>
    </row>
    <row r="1986" spans="1:8" x14ac:dyDescent="0.25">
      <c r="A1986" s="358"/>
      <c r="B1986" s="358"/>
      <c r="C1986" s="358"/>
      <c r="D1986" s="358"/>
      <c r="E1986" s="367"/>
      <c r="F1986" s="358"/>
      <c r="G1986" s="358"/>
      <c r="H1986" s="358"/>
    </row>
    <row r="1987" spans="1:8" x14ac:dyDescent="0.25">
      <c r="A1987" s="358"/>
      <c r="B1987" s="358"/>
      <c r="C1987" s="358"/>
      <c r="D1987" s="358"/>
      <c r="E1987" s="367"/>
      <c r="F1987" s="358"/>
      <c r="G1987" s="358"/>
      <c r="H1987" s="358"/>
    </row>
    <row r="1988" spans="1:8" x14ac:dyDescent="0.25">
      <c r="A1988" s="358"/>
      <c r="B1988" s="358"/>
      <c r="C1988" s="358"/>
      <c r="D1988" s="358"/>
      <c r="E1988" s="367"/>
      <c r="F1988" s="358"/>
      <c r="G1988" s="358"/>
      <c r="H1988" s="358"/>
    </row>
    <row r="1989" spans="1:8" x14ac:dyDescent="0.25">
      <c r="A1989" s="358"/>
      <c r="B1989" s="358"/>
      <c r="C1989" s="358"/>
      <c r="D1989" s="358"/>
      <c r="E1989" s="367"/>
      <c r="F1989" s="358"/>
      <c r="G1989" s="358"/>
      <c r="H1989" s="358"/>
    </row>
    <row r="1990" spans="1:8" x14ac:dyDescent="0.25">
      <c r="A1990" s="358"/>
      <c r="B1990" s="358"/>
      <c r="C1990" s="358"/>
      <c r="D1990" s="358"/>
      <c r="E1990" s="367"/>
      <c r="F1990" s="358"/>
      <c r="G1990" s="358"/>
      <c r="H1990" s="358"/>
    </row>
    <row r="1991" spans="1:8" x14ac:dyDescent="0.25">
      <c r="A1991" s="358"/>
      <c r="B1991" s="358"/>
      <c r="C1991" s="358"/>
      <c r="D1991" s="358"/>
      <c r="E1991" s="367"/>
      <c r="F1991" s="358"/>
      <c r="G1991" s="358"/>
      <c r="H1991" s="358"/>
    </row>
    <row r="1992" spans="1:8" x14ac:dyDescent="0.25">
      <c r="A1992" s="358"/>
      <c r="B1992" s="358"/>
      <c r="C1992" s="358"/>
      <c r="D1992" s="358"/>
      <c r="E1992" s="367"/>
      <c r="F1992" s="358"/>
      <c r="G1992" s="358"/>
      <c r="H1992" s="358"/>
    </row>
    <row r="1993" spans="1:8" x14ac:dyDescent="0.25">
      <c r="A1993" s="358"/>
      <c r="B1993" s="358"/>
      <c r="C1993" s="358"/>
      <c r="D1993" s="358"/>
      <c r="E1993" s="367"/>
      <c r="F1993" s="358"/>
      <c r="G1993" s="358"/>
      <c r="H1993" s="358"/>
    </row>
    <row r="1994" spans="1:8" x14ac:dyDescent="0.25">
      <c r="A1994" s="358"/>
      <c r="B1994" s="358"/>
      <c r="C1994" s="358"/>
      <c r="D1994" s="358"/>
      <c r="E1994" s="367"/>
      <c r="F1994" s="358"/>
      <c r="G1994" s="358"/>
      <c r="H1994" s="358"/>
    </row>
    <row r="1995" spans="1:8" x14ac:dyDescent="0.25">
      <c r="A1995" s="358"/>
      <c r="B1995" s="358"/>
      <c r="C1995" s="358"/>
      <c r="D1995" s="358"/>
      <c r="E1995" s="367"/>
      <c r="F1995" s="358"/>
      <c r="G1995" s="358"/>
      <c r="H1995" s="358"/>
    </row>
    <row r="1996" spans="1:8" x14ac:dyDescent="0.25">
      <c r="A1996" s="358"/>
      <c r="B1996" s="358"/>
      <c r="C1996" s="358"/>
      <c r="D1996" s="358"/>
      <c r="E1996" s="367"/>
      <c r="F1996" s="358"/>
      <c r="G1996" s="358"/>
      <c r="H1996" s="358"/>
    </row>
    <row r="1997" spans="1:8" x14ac:dyDescent="0.25">
      <c r="A1997" s="358"/>
      <c r="B1997" s="358"/>
      <c r="C1997" s="358"/>
      <c r="D1997" s="358"/>
      <c r="E1997" s="367"/>
      <c r="F1997" s="358"/>
      <c r="G1997" s="358"/>
      <c r="H1997" s="358"/>
    </row>
    <row r="1998" spans="1:8" x14ac:dyDescent="0.25">
      <c r="A1998" s="358"/>
      <c r="B1998" s="358"/>
      <c r="C1998" s="358"/>
      <c r="D1998" s="358"/>
      <c r="E1998" s="367"/>
      <c r="F1998" s="358"/>
      <c r="G1998" s="358"/>
      <c r="H1998" s="358"/>
    </row>
    <row r="1999" spans="1:8" x14ac:dyDescent="0.25">
      <c r="A1999" s="358"/>
      <c r="B1999" s="358"/>
      <c r="C1999" s="358"/>
      <c r="D1999" s="358"/>
      <c r="E1999" s="367"/>
      <c r="F1999" s="358"/>
      <c r="G1999" s="358"/>
      <c r="H1999" s="358"/>
    </row>
    <row r="2000" spans="1:8" x14ac:dyDescent="0.25">
      <c r="A2000" s="358"/>
      <c r="B2000" s="358"/>
      <c r="C2000" s="358"/>
      <c r="D2000" s="358"/>
      <c r="E2000" s="367"/>
      <c r="F2000" s="358"/>
      <c r="G2000" s="358"/>
      <c r="H2000" s="358"/>
    </row>
  </sheetData>
  <sheetProtection password="CEDB" sheet="1" objects="1" scenarios="1"/>
  <dataConsolidate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44F6-D70C-481D-A5AC-FD31AB51DCDE}">
  <dimension ref="A1:I562"/>
  <sheetViews>
    <sheetView topLeftCell="A289" workbookViewId="0">
      <selection activeCell="B5" sqref="B5"/>
    </sheetView>
  </sheetViews>
  <sheetFormatPr defaultRowHeight="15" x14ac:dyDescent="0.25"/>
  <cols>
    <col min="1" max="1" width="5.28515625" customWidth="1"/>
    <col min="2" max="2" width="10.42578125" customWidth="1"/>
    <col min="3" max="4" width="16" bestFit="1" customWidth="1"/>
    <col min="5" max="5" width="10.7109375" bestFit="1" customWidth="1"/>
  </cols>
  <sheetData>
    <row r="1" spans="1:9" x14ac:dyDescent="0.25">
      <c r="A1" t="s">
        <v>126</v>
      </c>
      <c r="B1" t="s">
        <v>128</v>
      </c>
      <c r="C1" t="s">
        <v>181</v>
      </c>
      <c r="D1" t="s">
        <v>182</v>
      </c>
      <c r="E1" t="s">
        <v>183</v>
      </c>
      <c r="G1" s="353" t="s">
        <v>205</v>
      </c>
      <c r="H1" s="353"/>
      <c r="I1" s="353"/>
    </row>
    <row r="2" spans="1:9" x14ac:dyDescent="0.25">
      <c r="A2" s="15"/>
      <c r="B2" s="304"/>
      <c r="C2" s="305"/>
      <c r="D2" s="305"/>
      <c r="E2" s="15"/>
    </row>
    <row r="3" spans="1:9" x14ac:dyDescent="0.25">
      <c r="A3" s="15"/>
      <c r="B3" s="304"/>
      <c r="C3" s="305"/>
      <c r="D3" s="305"/>
      <c r="E3" s="15"/>
    </row>
    <row r="4" spans="1:9" x14ac:dyDescent="0.25">
      <c r="A4" s="15"/>
      <c r="B4" s="304"/>
      <c r="C4" s="305"/>
      <c r="D4" s="305"/>
      <c r="E4" s="15"/>
    </row>
    <row r="5" spans="1:9" x14ac:dyDescent="0.25">
      <c r="A5" s="15"/>
      <c r="B5" s="304"/>
      <c r="C5" s="305"/>
      <c r="D5" s="305"/>
      <c r="E5" s="15"/>
    </row>
    <row r="6" spans="1:9" x14ac:dyDescent="0.25">
      <c r="A6" s="15"/>
      <c r="B6" s="304"/>
      <c r="C6" s="305"/>
      <c r="D6" s="305"/>
      <c r="E6" s="15"/>
    </row>
    <row r="7" spans="1:9" x14ac:dyDescent="0.25">
      <c r="A7" s="15"/>
      <c r="B7" s="304"/>
      <c r="C7" s="305"/>
      <c r="D7" s="305"/>
      <c r="E7" s="15"/>
    </row>
    <row r="8" spans="1:9" x14ac:dyDescent="0.25">
      <c r="A8" s="15"/>
      <c r="B8" s="304"/>
      <c r="C8" s="305"/>
      <c r="D8" s="305"/>
      <c r="E8" s="15"/>
    </row>
    <row r="9" spans="1:9" x14ac:dyDescent="0.25">
      <c r="A9" s="15"/>
      <c r="B9" s="304"/>
      <c r="C9" s="305"/>
      <c r="D9" s="305"/>
      <c r="E9" s="15"/>
    </row>
    <row r="10" spans="1:9" x14ac:dyDescent="0.25">
      <c r="A10" s="15"/>
      <c r="B10" s="304"/>
      <c r="C10" s="305"/>
      <c r="D10" s="305"/>
      <c r="E10" s="15"/>
    </row>
    <row r="11" spans="1:9" x14ac:dyDescent="0.25">
      <c r="A11" s="15"/>
      <c r="B11" s="304"/>
      <c r="C11" s="305"/>
      <c r="D11" s="305"/>
      <c r="E11" s="15"/>
    </row>
    <row r="12" spans="1:9" x14ac:dyDescent="0.25">
      <c r="A12" s="15"/>
      <c r="B12" s="304"/>
      <c r="C12" s="305"/>
      <c r="D12" s="305"/>
      <c r="E12" s="15"/>
    </row>
    <row r="13" spans="1:9" x14ac:dyDescent="0.25">
      <c r="A13" s="15"/>
      <c r="B13" s="304"/>
      <c r="C13" s="305"/>
      <c r="D13" s="305"/>
      <c r="E13" s="15"/>
    </row>
    <row r="14" spans="1:9" x14ac:dyDescent="0.25">
      <c r="A14" s="15"/>
      <c r="B14" s="304"/>
      <c r="C14" s="305"/>
      <c r="D14" s="305"/>
      <c r="E14" s="15"/>
    </row>
    <row r="15" spans="1:9" x14ac:dyDescent="0.25">
      <c r="A15" s="15"/>
      <c r="B15" s="304"/>
      <c r="C15" s="305"/>
      <c r="D15" s="305"/>
      <c r="E15" s="15"/>
    </row>
    <row r="16" spans="1:9" x14ac:dyDescent="0.25">
      <c r="A16" s="15"/>
      <c r="B16" s="304"/>
      <c r="C16" s="305"/>
      <c r="D16" s="305"/>
      <c r="E16" s="15"/>
    </row>
    <row r="17" spans="1:5" x14ac:dyDescent="0.25">
      <c r="A17" s="15"/>
      <c r="B17" s="304"/>
      <c r="C17" s="305"/>
      <c r="D17" s="305"/>
      <c r="E17" s="15"/>
    </row>
    <row r="18" spans="1:5" x14ac:dyDescent="0.25">
      <c r="A18" s="15"/>
      <c r="B18" s="304"/>
      <c r="C18" s="305"/>
      <c r="D18" s="305"/>
      <c r="E18" s="15"/>
    </row>
    <row r="19" spans="1:5" x14ac:dyDescent="0.25">
      <c r="A19" s="15"/>
      <c r="B19" s="304"/>
      <c r="C19" s="305"/>
      <c r="D19" s="305"/>
      <c r="E19" s="15"/>
    </row>
    <row r="20" spans="1:5" x14ac:dyDescent="0.25">
      <c r="A20" s="15"/>
      <c r="B20" s="304"/>
      <c r="C20" s="305"/>
      <c r="D20" s="305"/>
      <c r="E20" s="15"/>
    </row>
    <row r="21" spans="1:5" x14ac:dyDescent="0.25">
      <c r="A21" s="15"/>
      <c r="B21" s="304"/>
      <c r="C21" s="305"/>
      <c r="D21" s="305"/>
      <c r="E21" s="15"/>
    </row>
    <row r="22" spans="1:5" x14ac:dyDescent="0.25">
      <c r="A22" s="15"/>
      <c r="B22" s="304"/>
      <c r="C22" s="305"/>
      <c r="D22" s="305"/>
      <c r="E22" s="15"/>
    </row>
    <row r="23" spans="1:5" x14ac:dyDescent="0.25">
      <c r="A23" s="15"/>
      <c r="B23" s="304"/>
      <c r="C23" s="305"/>
      <c r="D23" s="305"/>
      <c r="E23" s="15"/>
    </row>
    <row r="24" spans="1:5" x14ac:dyDescent="0.25">
      <c r="A24" s="15"/>
      <c r="B24" s="304"/>
      <c r="C24" s="305"/>
      <c r="D24" s="305"/>
      <c r="E24" s="15"/>
    </row>
    <row r="25" spans="1:5" x14ac:dyDescent="0.25">
      <c r="A25" s="15"/>
      <c r="B25" s="304"/>
      <c r="C25" s="305"/>
      <c r="D25" s="305"/>
      <c r="E25" s="15"/>
    </row>
    <row r="26" spans="1:5" x14ac:dyDescent="0.25">
      <c r="A26" s="15"/>
      <c r="B26" s="304"/>
      <c r="C26" s="305"/>
      <c r="D26" s="305"/>
      <c r="E26" s="15"/>
    </row>
    <row r="27" spans="1:5" x14ac:dyDescent="0.25">
      <c r="A27" s="15"/>
      <c r="B27" s="304"/>
      <c r="C27" s="305"/>
      <c r="D27" s="305"/>
      <c r="E27" s="15"/>
    </row>
    <row r="28" spans="1:5" x14ac:dyDescent="0.25">
      <c r="A28" s="15"/>
      <c r="B28" s="304"/>
      <c r="C28" s="305"/>
      <c r="D28" s="305"/>
      <c r="E28" s="15"/>
    </row>
    <row r="29" spans="1:5" x14ac:dyDescent="0.25">
      <c r="A29" s="15"/>
      <c r="B29" s="304"/>
      <c r="C29" s="305"/>
      <c r="D29" s="305"/>
      <c r="E29" s="15"/>
    </row>
    <row r="30" spans="1:5" x14ac:dyDescent="0.25">
      <c r="A30" s="15"/>
      <c r="B30" s="304"/>
      <c r="C30" s="305"/>
      <c r="D30" s="305"/>
      <c r="E30" s="15"/>
    </row>
    <row r="31" spans="1:5" x14ac:dyDescent="0.25">
      <c r="A31" s="15"/>
      <c r="B31" s="304"/>
      <c r="C31" s="305"/>
      <c r="D31" s="305"/>
      <c r="E31" s="15"/>
    </row>
    <row r="32" spans="1:5" x14ac:dyDescent="0.25">
      <c r="A32" s="15"/>
      <c r="B32" s="304"/>
      <c r="C32" s="305"/>
      <c r="D32" s="305"/>
      <c r="E32" s="15"/>
    </row>
    <row r="33" spans="1:5" x14ac:dyDescent="0.25">
      <c r="A33" s="15"/>
      <c r="B33" s="304"/>
      <c r="C33" s="305"/>
      <c r="D33" s="305"/>
      <c r="E33" s="15"/>
    </row>
    <row r="34" spans="1:5" x14ac:dyDescent="0.25">
      <c r="A34" s="15"/>
      <c r="B34" s="304"/>
      <c r="C34" s="305"/>
      <c r="D34" s="305"/>
      <c r="E34" s="15"/>
    </row>
    <row r="35" spans="1:5" x14ac:dyDescent="0.25">
      <c r="A35" s="15"/>
      <c r="B35" s="304"/>
      <c r="C35" s="305"/>
      <c r="D35" s="305"/>
      <c r="E35" s="15"/>
    </row>
    <row r="36" spans="1:5" x14ac:dyDescent="0.25">
      <c r="A36" s="15"/>
      <c r="B36" s="304"/>
      <c r="C36" s="305"/>
      <c r="D36" s="305"/>
      <c r="E36" s="15"/>
    </row>
    <row r="37" spans="1:5" x14ac:dyDescent="0.25">
      <c r="A37" s="15"/>
      <c r="B37" s="304"/>
      <c r="C37" s="305"/>
      <c r="D37" s="305"/>
      <c r="E37" s="15"/>
    </row>
    <row r="38" spans="1:5" x14ac:dyDescent="0.25">
      <c r="A38" s="15"/>
      <c r="B38" s="304"/>
      <c r="C38" s="305"/>
      <c r="D38" s="305"/>
      <c r="E38" s="15"/>
    </row>
    <row r="39" spans="1:5" x14ac:dyDescent="0.25">
      <c r="A39" s="15"/>
      <c r="B39" s="304"/>
      <c r="C39" s="305"/>
      <c r="D39" s="305"/>
      <c r="E39" s="15"/>
    </row>
    <row r="40" spans="1:5" x14ac:dyDescent="0.25">
      <c r="A40" s="15"/>
      <c r="B40" s="304"/>
      <c r="C40" s="305"/>
      <c r="D40" s="305"/>
      <c r="E40" s="15"/>
    </row>
    <row r="41" spans="1:5" x14ac:dyDescent="0.25">
      <c r="A41" s="15"/>
      <c r="B41" s="304"/>
      <c r="C41" s="305"/>
      <c r="D41" s="305"/>
      <c r="E41" s="15"/>
    </row>
    <row r="42" spans="1:5" x14ac:dyDescent="0.25">
      <c r="A42" s="15"/>
      <c r="B42" s="304"/>
      <c r="C42" s="305"/>
      <c r="D42" s="305"/>
      <c r="E42" s="15"/>
    </row>
    <row r="43" spans="1:5" x14ac:dyDescent="0.25">
      <c r="A43" s="15"/>
      <c r="B43" s="304"/>
      <c r="C43" s="305"/>
      <c r="D43" s="305"/>
      <c r="E43" s="15"/>
    </row>
    <row r="44" spans="1:5" x14ac:dyDescent="0.25">
      <c r="A44" s="15"/>
      <c r="B44" s="304"/>
      <c r="C44" s="305"/>
      <c r="D44" s="305"/>
      <c r="E44" s="15"/>
    </row>
    <row r="45" spans="1:5" x14ac:dyDescent="0.25">
      <c r="A45" s="15"/>
      <c r="B45" s="304"/>
      <c r="C45" s="305"/>
      <c r="D45" s="305"/>
      <c r="E45" s="15"/>
    </row>
    <row r="46" spans="1:5" x14ac:dyDescent="0.25">
      <c r="A46" s="15"/>
      <c r="B46" s="304"/>
      <c r="C46" s="305"/>
      <c r="D46" s="305"/>
      <c r="E46" s="15"/>
    </row>
    <row r="47" spans="1:5" x14ac:dyDescent="0.25">
      <c r="A47" s="15"/>
      <c r="B47" s="304"/>
      <c r="C47" s="305"/>
      <c r="D47" s="305"/>
      <c r="E47" s="15"/>
    </row>
    <row r="48" spans="1:5" x14ac:dyDescent="0.25">
      <c r="A48" s="15"/>
      <c r="B48" s="304"/>
      <c r="C48" s="305"/>
      <c r="D48" s="305"/>
      <c r="E48" s="15"/>
    </row>
    <row r="49" spans="1:5" x14ac:dyDescent="0.25">
      <c r="A49" s="15"/>
      <c r="B49" s="304"/>
      <c r="C49" s="305"/>
      <c r="D49" s="305"/>
      <c r="E49" s="15"/>
    </row>
    <row r="50" spans="1:5" x14ac:dyDescent="0.25">
      <c r="A50" s="15"/>
      <c r="B50" s="304"/>
      <c r="C50" s="305"/>
      <c r="D50" s="305"/>
      <c r="E50" s="15"/>
    </row>
    <row r="51" spans="1:5" x14ac:dyDescent="0.25">
      <c r="A51" s="15"/>
      <c r="B51" s="304"/>
      <c r="C51" s="305"/>
      <c r="D51" s="305"/>
      <c r="E51" s="15"/>
    </row>
    <row r="52" spans="1:5" x14ac:dyDescent="0.25">
      <c r="A52" s="15"/>
      <c r="B52" s="304"/>
      <c r="C52" s="305"/>
      <c r="D52" s="305"/>
      <c r="E52" s="15"/>
    </row>
    <row r="53" spans="1:5" x14ac:dyDescent="0.25">
      <c r="A53" s="15"/>
      <c r="B53" s="304"/>
      <c r="C53" s="305"/>
      <c r="D53" s="305"/>
      <c r="E53" s="15"/>
    </row>
    <row r="54" spans="1:5" x14ac:dyDescent="0.25">
      <c r="A54" s="15"/>
      <c r="B54" s="304"/>
      <c r="C54" s="305"/>
      <c r="D54" s="305"/>
      <c r="E54" s="15"/>
    </row>
    <row r="55" spans="1:5" x14ac:dyDescent="0.25">
      <c r="A55" s="15"/>
      <c r="B55" s="304"/>
      <c r="C55" s="305"/>
      <c r="D55" s="305"/>
      <c r="E55" s="15"/>
    </row>
    <row r="56" spans="1:5" x14ac:dyDescent="0.25">
      <c r="A56" s="15"/>
      <c r="B56" s="304"/>
      <c r="C56" s="305"/>
      <c r="D56" s="305"/>
      <c r="E56" s="15"/>
    </row>
    <row r="57" spans="1:5" x14ac:dyDescent="0.25">
      <c r="A57" s="15"/>
      <c r="B57" s="304"/>
      <c r="C57" s="305"/>
      <c r="D57" s="305"/>
      <c r="E57" s="15"/>
    </row>
    <row r="58" spans="1:5" x14ac:dyDescent="0.25">
      <c r="A58" s="15"/>
      <c r="B58" s="304"/>
      <c r="C58" s="305"/>
      <c r="D58" s="305"/>
      <c r="E58" s="15"/>
    </row>
    <row r="59" spans="1:5" x14ac:dyDescent="0.25">
      <c r="A59" s="15"/>
      <c r="B59" s="304"/>
      <c r="C59" s="305"/>
      <c r="D59" s="305"/>
      <c r="E59" s="15"/>
    </row>
    <row r="60" spans="1:5" x14ac:dyDescent="0.25">
      <c r="A60" s="15"/>
      <c r="B60" s="304"/>
      <c r="C60" s="305"/>
      <c r="D60" s="305"/>
      <c r="E60" s="15"/>
    </row>
    <row r="61" spans="1:5" x14ac:dyDescent="0.25">
      <c r="A61" s="15"/>
      <c r="B61" s="304"/>
      <c r="C61" s="305"/>
      <c r="D61" s="305"/>
      <c r="E61" s="15"/>
    </row>
    <row r="62" spans="1:5" x14ac:dyDescent="0.25">
      <c r="A62" s="15"/>
      <c r="B62" s="304"/>
      <c r="C62" s="305"/>
      <c r="D62" s="305"/>
      <c r="E62" s="15"/>
    </row>
    <row r="63" spans="1:5" x14ac:dyDescent="0.25">
      <c r="A63" s="15"/>
      <c r="B63" s="304"/>
      <c r="C63" s="305"/>
      <c r="D63" s="305"/>
      <c r="E63" s="15"/>
    </row>
    <row r="64" spans="1:5" x14ac:dyDescent="0.25">
      <c r="A64" s="15"/>
      <c r="B64" s="304"/>
      <c r="C64" s="305"/>
      <c r="D64" s="305"/>
      <c r="E64" s="15"/>
    </row>
    <row r="65" spans="1:5" x14ac:dyDescent="0.25">
      <c r="A65" s="15"/>
      <c r="B65" s="304"/>
      <c r="C65" s="305"/>
      <c r="D65" s="305"/>
      <c r="E65" s="15"/>
    </row>
    <row r="66" spans="1:5" x14ac:dyDescent="0.25">
      <c r="A66" s="15"/>
      <c r="B66" s="304"/>
      <c r="C66" s="305"/>
      <c r="D66" s="305"/>
      <c r="E66" s="15"/>
    </row>
    <row r="67" spans="1:5" x14ac:dyDescent="0.25">
      <c r="A67" s="15"/>
      <c r="B67" s="304"/>
      <c r="C67" s="305"/>
      <c r="D67" s="305"/>
      <c r="E67" s="15"/>
    </row>
    <row r="68" spans="1:5" x14ac:dyDescent="0.25">
      <c r="A68" s="15"/>
      <c r="B68" s="304"/>
      <c r="C68" s="305"/>
      <c r="D68" s="305"/>
      <c r="E68" s="15"/>
    </row>
    <row r="69" spans="1:5" x14ac:dyDescent="0.25">
      <c r="A69" s="15"/>
      <c r="B69" s="304"/>
      <c r="C69" s="305"/>
      <c r="D69" s="305"/>
      <c r="E69" s="15"/>
    </row>
    <row r="70" spans="1:5" x14ac:dyDescent="0.25">
      <c r="A70" s="15"/>
      <c r="B70" s="304"/>
      <c r="C70" s="305"/>
      <c r="D70" s="305"/>
      <c r="E70" s="15"/>
    </row>
    <row r="71" spans="1:5" x14ac:dyDescent="0.25">
      <c r="A71" s="15"/>
      <c r="B71" s="304"/>
      <c r="C71" s="305"/>
      <c r="D71" s="305"/>
      <c r="E71" s="15"/>
    </row>
    <row r="72" spans="1:5" x14ac:dyDescent="0.25">
      <c r="A72" s="15"/>
      <c r="B72" s="304"/>
      <c r="C72" s="305"/>
      <c r="D72" s="305"/>
      <c r="E72" s="15"/>
    </row>
    <row r="73" spans="1:5" x14ac:dyDescent="0.25">
      <c r="A73" s="15"/>
      <c r="B73" s="304"/>
      <c r="C73" s="305"/>
      <c r="D73" s="305"/>
      <c r="E73" s="15"/>
    </row>
    <row r="74" spans="1:5" x14ac:dyDescent="0.25">
      <c r="A74" s="15"/>
      <c r="B74" s="304"/>
      <c r="C74" s="305"/>
      <c r="D74" s="305"/>
      <c r="E74" s="15"/>
    </row>
    <row r="75" spans="1:5" x14ac:dyDescent="0.25">
      <c r="A75" s="15"/>
      <c r="B75" s="304"/>
      <c r="C75" s="305"/>
      <c r="D75" s="305"/>
      <c r="E75" s="15"/>
    </row>
    <row r="76" spans="1:5" x14ac:dyDescent="0.25">
      <c r="A76" s="15"/>
      <c r="B76" s="304"/>
      <c r="C76" s="305"/>
      <c r="D76" s="305"/>
      <c r="E76" s="15"/>
    </row>
    <row r="77" spans="1:5" x14ac:dyDescent="0.25">
      <c r="A77" s="15"/>
      <c r="B77" s="304"/>
      <c r="C77" s="305"/>
      <c r="D77" s="305"/>
      <c r="E77" s="15"/>
    </row>
    <row r="78" spans="1:5" x14ac:dyDescent="0.25">
      <c r="A78" s="15"/>
      <c r="B78" s="304"/>
      <c r="C78" s="305"/>
      <c r="D78" s="305"/>
      <c r="E78" s="15"/>
    </row>
    <row r="79" spans="1:5" x14ac:dyDescent="0.25">
      <c r="A79" s="15"/>
      <c r="B79" s="304"/>
      <c r="C79" s="305"/>
      <c r="D79" s="305"/>
      <c r="E79" s="15"/>
    </row>
    <row r="80" spans="1:5" x14ac:dyDescent="0.25">
      <c r="A80" s="15"/>
      <c r="B80" s="304"/>
      <c r="C80" s="305"/>
      <c r="D80" s="305"/>
      <c r="E80" s="15"/>
    </row>
    <row r="81" spans="1:5" x14ac:dyDescent="0.25">
      <c r="A81" s="15"/>
      <c r="B81" s="304"/>
      <c r="C81" s="305"/>
      <c r="D81" s="305"/>
      <c r="E81" s="15"/>
    </row>
    <row r="82" spans="1:5" x14ac:dyDescent="0.25">
      <c r="A82" s="15"/>
      <c r="B82" s="304"/>
      <c r="C82" s="305"/>
      <c r="D82" s="305"/>
      <c r="E82" s="15"/>
    </row>
    <row r="83" spans="1:5" x14ac:dyDescent="0.25">
      <c r="A83" s="15"/>
      <c r="B83" s="304"/>
      <c r="C83" s="305"/>
      <c r="D83" s="305"/>
      <c r="E83" s="15"/>
    </row>
    <row r="84" spans="1:5" x14ac:dyDescent="0.25">
      <c r="A84" s="15"/>
      <c r="B84" s="304"/>
      <c r="C84" s="305"/>
      <c r="D84" s="305"/>
      <c r="E84" s="15"/>
    </row>
    <row r="85" spans="1:5" x14ac:dyDescent="0.25">
      <c r="A85" s="15"/>
      <c r="B85" s="304"/>
      <c r="C85" s="305"/>
      <c r="D85" s="305"/>
      <c r="E85" s="15"/>
    </row>
    <row r="86" spans="1:5" x14ac:dyDescent="0.25">
      <c r="A86" s="15"/>
      <c r="B86" s="304"/>
      <c r="C86" s="305"/>
      <c r="D86" s="305"/>
      <c r="E86" s="15"/>
    </row>
    <row r="87" spans="1:5" x14ac:dyDescent="0.25">
      <c r="A87" s="15"/>
      <c r="B87" s="304"/>
      <c r="C87" s="305"/>
      <c r="D87" s="305"/>
      <c r="E87" s="15"/>
    </row>
    <row r="88" spans="1:5" x14ac:dyDescent="0.25">
      <c r="A88" s="15"/>
      <c r="B88" s="304"/>
      <c r="C88" s="305"/>
      <c r="D88" s="305"/>
      <c r="E88" s="15"/>
    </row>
    <row r="89" spans="1:5" x14ac:dyDescent="0.25">
      <c r="A89" s="15"/>
      <c r="B89" s="304"/>
      <c r="C89" s="305"/>
      <c r="D89" s="305"/>
      <c r="E89" s="15"/>
    </row>
    <row r="90" spans="1:5" x14ac:dyDescent="0.25">
      <c r="A90" s="15"/>
      <c r="B90" s="304"/>
      <c r="C90" s="305"/>
      <c r="D90" s="305"/>
      <c r="E90" s="15"/>
    </row>
    <row r="91" spans="1:5" x14ac:dyDescent="0.25">
      <c r="A91" s="15"/>
      <c r="B91" s="304"/>
      <c r="C91" s="305"/>
      <c r="D91" s="305"/>
      <c r="E91" s="15"/>
    </row>
    <row r="92" spans="1:5" x14ac:dyDescent="0.25">
      <c r="A92" s="15"/>
      <c r="B92" s="304"/>
      <c r="C92" s="305"/>
      <c r="D92" s="305"/>
      <c r="E92" s="15"/>
    </row>
    <row r="93" spans="1:5" x14ac:dyDescent="0.25">
      <c r="A93" s="15"/>
      <c r="B93" s="304"/>
      <c r="C93" s="305"/>
      <c r="D93" s="305"/>
      <c r="E93" s="15"/>
    </row>
    <row r="94" spans="1:5" x14ac:dyDescent="0.25">
      <c r="A94" s="15"/>
      <c r="B94" s="304"/>
      <c r="C94" s="305"/>
      <c r="D94" s="305"/>
      <c r="E94" s="15"/>
    </row>
    <row r="95" spans="1:5" x14ac:dyDescent="0.25">
      <c r="A95" s="15"/>
      <c r="B95" s="304"/>
      <c r="C95" s="305"/>
      <c r="D95" s="305"/>
      <c r="E95" s="15"/>
    </row>
    <row r="96" spans="1:5" x14ac:dyDescent="0.25">
      <c r="A96" s="15"/>
      <c r="B96" s="304"/>
      <c r="C96" s="305"/>
      <c r="D96" s="305"/>
      <c r="E96" s="15"/>
    </row>
    <row r="97" spans="1:5" x14ac:dyDescent="0.25">
      <c r="A97" s="15"/>
      <c r="B97" s="304"/>
      <c r="C97" s="305"/>
      <c r="D97" s="305"/>
      <c r="E97" s="15"/>
    </row>
    <row r="98" spans="1:5" x14ac:dyDescent="0.25">
      <c r="A98" s="15"/>
      <c r="B98" s="304"/>
      <c r="C98" s="305"/>
      <c r="D98" s="305"/>
      <c r="E98" s="15"/>
    </row>
    <row r="99" spans="1:5" x14ac:dyDescent="0.25">
      <c r="A99" s="15"/>
      <c r="B99" s="304"/>
      <c r="C99" s="305"/>
      <c r="D99" s="305"/>
      <c r="E99" s="15"/>
    </row>
    <row r="100" spans="1:5" x14ac:dyDescent="0.25">
      <c r="A100" s="15"/>
      <c r="B100" s="304"/>
      <c r="C100" s="305"/>
      <c r="D100" s="305"/>
      <c r="E100" s="15"/>
    </row>
    <row r="101" spans="1:5" x14ac:dyDescent="0.25">
      <c r="A101" s="15"/>
      <c r="B101" s="304"/>
      <c r="C101" s="305"/>
      <c r="D101" s="305"/>
      <c r="E101" s="15"/>
    </row>
    <row r="102" spans="1:5" x14ac:dyDescent="0.25">
      <c r="A102" s="15"/>
      <c r="B102" s="304"/>
      <c r="C102" s="305"/>
      <c r="D102" s="305"/>
      <c r="E102" s="15"/>
    </row>
    <row r="103" spans="1:5" x14ac:dyDescent="0.25">
      <c r="A103" s="15"/>
      <c r="B103" s="304"/>
      <c r="C103" s="305"/>
      <c r="D103" s="305"/>
      <c r="E103" s="15"/>
    </row>
    <row r="104" spans="1:5" x14ac:dyDescent="0.25">
      <c r="A104" s="15"/>
      <c r="B104" s="304"/>
      <c r="C104" s="305"/>
      <c r="D104" s="305"/>
      <c r="E104" s="15"/>
    </row>
    <row r="105" spans="1:5" x14ac:dyDescent="0.25">
      <c r="A105" s="15"/>
      <c r="B105" s="304"/>
      <c r="C105" s="305"/>
      <c r="D105" s="305"/>
      <c r="E105" s="15"/>
    </row>
    <row r="106" spans="1:5" x14ac:dyDescent="0.25">
      <c r="A106" s="15"/>
      <c r="B106" s="304"/>
      <c r="C106" s="305"/>
      <c r="D106" s="305"/>
      <c r="E106" s="15"/>
    </row>
    <row r="107" spans="1:5" x14ac:dyDescent="0.25">
      <c r="A107" s="15"/>
      <c r="B107" s="304"/>
      <c r="C107" s="305"/>
      <c r="D107" s="305"/>
      <c r="E107" s="15"/>
    </row>
    <row r="108" spans="1:5" x14ac:dyDescent="0.25">
      <c r="A108" s="15"/>
      <c r="B108" s="304"/>
      <c r="C108" s="305"/>
      <c r="D108" s="305"/>
      <c r="E108" s="15"/>
    </row>
    <row r="109" spans="1:5" x14ac:dyDescent="0.25">
      <c r="A109" s="15"/>
      <c r="B109" s="304"/>
      <c r="C109" s="305"/>
      <c r="D109" s="305"/>
      <c r="E109" s="15"/>
    </row>
    <row r="110" spans="1:5" x14ac:dyDescent="0.25">
      <c r="A110" s="15"/>
      <c r="B110" s="304"/>
      <c r="C110" s="305"/>
      <c r="D110" s="305"/>
      <c r="E110" s="15"/>
    </row>
    <row r="111" spans="1:5" x14ac:dyDescent="0.25">
      <c r="A111" s="15"/>
      <c r="B111" s="304"/>
      <c r="C111" s="305"/>
      <c r="D111" s="305"/>
      <c r="E111" s="15"/>
    </row>
    <row r="112" spans="1:5" x14ac:dyDescent="0.25">
      <c r="A112" s="15"/>
      <c r="B112" s="304"/>
      <c r="C112" s="305"/>
      <c r="D112" s="305"/>
      <c r="E112" s="15"/>
    </row>
    <row r="113" spans="1:5" x14ac:dyDescent="0.25">
      <c r="A113" s="15"/>
      <c r="B113" s="304"/>
      <c r="C113" s="305"/>
      <c r="D113" s="305"/>
      <c r="E113" s="15"/>
    </row>
    <row r="114" spans="1:5" x14ac:dyDescent="0.25">
      <c r="A114" s="15"/>
      <c r="B114" s="304"/>
      <c r="C114" s="305"/>
      <c r="D114" s="305"/>
      <c r="E114" s="15"/>
    </row>
    <row r="115" spans="1:5" x14ac:dyDescent="0.25">
      <c r="A115" s="15"/>
      <c r="B115" s="304"/>
      <c r="C115" s="305"/>
      <c r="D115" s="305"/>
      <c r="E115" s="15"/>
    </row>
    <row r="116" spans="1:5" x14ac:dyDescent="0.25">
      <c r="A116" s="15"/>
      <c r="B116" s="304"/>
      <c r="C116" s="305"/>
      <c r="D116" s="305"/>
      <c r="E116" s="15"/>
    </row>
    <row r="117" spans="1:5" x14ac:dyDescent="0.25">
      <c r="A117" s="15"/>
      <c r="B117" s="304"/>
      <c r="C117" s="305"/>
      <c r="D117" s="305"/>
      <c r="E117" s="15"/>
    </row>
    <row r="118" spans="1:5" x14ac:dyDescent="0.25">
      <c r="A118" s="15"/>
      <c r="B118" s="304"/>
      <c r="C118" s="305"/>
      <c r="D118" s="305"/>
      <c r="E118" s="15"/>
    </row>
    <row r="119" spans="1:5" x14ac:dyDescent="0.25">
      <c r="A119" s="15"/>
      <c r="B119" s="304"/>
      <c r="C119" s="305"/>
      <c r="D119" s="305"/>
      <c r="E119" s="15"/>
    </row>
    <row r="120" spans="1:5" x14ac:dyDescent="0.25">
      <c r="A120" s="15"/>
      <c r="B120" s="304"/>
      <c r="C120" s="305"/>
      <c r="D120" s="305"/>
      <c r="E120" s="15"/>
    </row>
    <row r="121" spans="1:5" x14ac:dyDescent="0.25">
      <c r="A121" s="15"/>
      <c r="B121" s="304"/>
      <c r="C121" s="305"/>
      <c r="D121" s="305"/>
      <c r="E121" s="15"/>
    </row>
    <row r="122" spans="1:5" x14ac:dyDescent="0.25">
      <c r="A122" s="15"/>
      <c r="B122" s="304"/>
      <c r="C122" s="305"/>
      <c r="D122" s="305"/>
      <c r="E122" s="15"/>
    </row>
    <row r="123" spans="1:5" x14ac:dyDescent="0.25">
      <c r="A123" s="15"/>
      <c r="B123" s="304"/>
      <c r="C123" s="305"/>
      <c r="D123" s="305"/>
      <c r="E123" s="15"/>
    </row>
    <row r="124" spans="1:5" x14ac:dyDescent="0.25">
      <c r="A124" s="15"/>
      <c r="B124" s="304"/>
      <c r="C124" s="305"/>
      <c r="D124" s="305"/>
      <c r="E124" s="15"/>
    </row>
    <row r="125" spans="1:5" x14ac:dyDescent="0.25">
      <c r="A125" s="15"/>
      <c r="B125" s="304"/>
      <c r="C125" s="305"/>
      <c r="D125" s="305"/>
      <c r="E125" s="15"/>
    </row>
    <row r="126" spans="1:5" x14ac:dyDescent="0.25">
      <c r="A126" s="15"/>
      <c r="B126" s="304"/>
      <c r="C126" s="305"/>
      <c r="D126" s="305"/>
      <c r="E126" s="15"/>
    </row>
    <row r="127" spans="1:5" x14ac:dyDescent="0.25">
      <c r="A127" s="15"/>
      <c r="B127" s="304"/>
      <c r="C127" s="305"/>
      <c r="D127" s="305"/>
      <c r="E127" s="15"/>
    </row>
    <row r="128" spans="1:5" x14ac:dyDescent="0.25">
      <c r="A128" s="15"/>
      <c r="B128" s="304"/>
      <c r="C128" s="305"/>
      <c r="D128" s="305"/>
      <c r="E128" s="15"/>
    </row>
    <row r="129" spans="1:5" x14ac:dyDescent="0.25">
      <c r="A129" s="15"/>
      <c r="B129" s="304"/>
      <c r="C129" s="305"/>
      <c r="D129" s="305"/>
      <c r="E129" s="15"/>
    </row>
    <row r="130" spans="1:5" x14ac:dyDescent="0.25">
      <c r="A130" s="15"/>
      <c r="B130" s="304"/>
      <c r="C130" s="305"/>
      <c r="D130" s="305"/>
      <c r="E130" s="15"/>
    </row>
    <row r="131" spans="1:5" x14ac:dyDescent="0.25">
      <c r="A131" s="15"/>
      <c r="B131" s="304"/>
      <c r="C131" s="305"/>
      <c r="D131" s="305"/>
      <c r="E131" s="15"/>
    </row>
    <row r="132" spans="1:5" x14ac:dyDescent="0.25">
      <c r="A132" s="15"/>
      <c r="B132" s="304"/>
      <c r="C132" s="305"/>
      <c r="D132" s="305"/>
      <c r="E132" s="15"/>
    </row>
    <row r="133" spans="1:5" x14ac:dyDescent="0.25">
      <c r="A133" s="15"/>
      <c r="B133" s="304"/>
      <c r="C133" s="305"/>
      <c r="D133" s="305"/>
      <c r="E133" s="15"/>
    </row>
    <row r="134" spans="1:5" x14ac:dyDescent="0.25">
      <c r="A134" s="15"/>
      <c r="B134" s="304"/>
      <c r="C134" s="305"/>
      <c r="D134" s="305"/>
      <c r="E134" s="15"/>
    </row>
    <row r="135" spans="1:5" x14ac:dyDescent="0.25">
      <c r="A135" s="15"/>
      <c r="B135" s="304"/>
      <c r="C135" s="305"/>
      <c r="D135" s="305"/>
      <c r="E135" s="15"/>
    </row>
    <row r="136" spans="1:5" x14ac:dyDescent="0.25">
      <c r="A136" s="15"/>
      <c r="B136" s="304"/>
      <c r="C136" s="305"/>
      <c r="D136" s="305"/>
      <c r="E136" s="15"/>
    </row>
    <row r="137" spans="1:5" x14ac:dyDescent="0.25">
      <c r="A137" s="15"/>
      <c r="B137" s="304"/>
      <c r="C137" s="305"/>
      <c r="D137" s="305"/>
      <c r="E137" s="15"/>
    </row>
    <row r="138" spans="1:5" x14ac:dyDescent="0.25">
      <c r="A138" s="15"/>
      <c r="B138" s="304"/>
      <c r="C138" s="305"/>
      <c r="D138" s="305"/>
      <c r="E138" s="15"/>
    </row>
    <row r="139" spans="1:5" x14ac:dyDescent="0.25">
      <c r="A139" s="15"/>
      <c r="B139" s="304"/>
      <c r="C139" s="305"/>
      <c r="D139" s="305"/>
      <c r="E139" s="15"/>
    </row>
    <row r="140" spans="1:5" x14ac:dyDescent="0.25">
      <c r="A140" s="15"/>
      <c r="B140" s="304"/>
      <c r="C140" s="305"/>
      <c r="D140" s="305"/>
      <c r="E140" s="15"/>
    </row>
    <row r="141" spans="1:5" x14ac:dyDescent="0.25">
      <c r="A141" s="15"/>
      <c r="B141" s="304"/>
      <c r="C141" s="305"/>
      <c r="D141" s="305"/>
      <c r="E141" s="15"/>
    </row>
    <row r="142" spans="1:5" x14ac:dyDescent="0.25">
      <c r="A142" s="15"/>
      <c r="B142" s="304"/>
      <c r="C142" s="305"/>
      <c r="D142" s="305"/>
      <c r="E142" s="15"/>
    </row>
    <row r="143" spans="1:5" x14ac:dyDescent="0.25">
      <c r="A143" s="15"/>
      <c r="B143" s="304"/>
      <c r="C143" s="305"/>
      <c r="D143" s="305"/>
      <c r="E143" s="15"/>
    </row>
    <row r="144" spans="1:5" x14ac:dyDescent="0.25">
      <c r="A144" s="15"/>
      <c r="B144" s="304"/>
      <c r="C144" s="305"/>
      <c r="D144" s="305"/>
      <c r="E144" s="15"/>
    </row>
    <row r="145" spans="1:5" x14ac:dyDescent="0.25">
      <c r="A145" s="15"/>
      <c r="B145" s="304"/>
      <c r="C145" s="305"/>
      <c r="D145" s="305"/>
      <c r="E145" s="15"/>
    </row>
    <row r="146" spans="1:5" x14ac:dyDescent="0.25">
      <c r="A146" s="15"/>
      <c r="B146" s="304"/>
      <c r="C146" s="305"/>
      <c r="D146" s="305"/>
      <c r="E146" s="15"/>
    </row>
    <row r="147" spans="1:5" x14ac:dyDescent="0.25">
      <c r="A147" s="15"/>
      <c r="B147" s="304"/>
      <c r="C147" s="305"/>
      <c r="D147" s="305"/>
      <c r="E147" s="15"/>
    </row>
    <row r="148" spans="1:5" x14ac:dyDescent="0.25">
      <c r="A148" s="15"/>
      <c r="B148" s="304"/>
      <c r="C148" s="305"/>
      <c r="D148" s="305"/>
      <c r="E148" s="15"/>
    </row>
    <row r="149" spans="1:5" x14ac:dyDescent="0.25">
      <c r="A149" s="15"/>
      <c r="B149" s="304"/>
      <c r="C149" s="305"/>
      <c r="D149" s="305"/>
      <c r="E149" s="15"/>
    </row>
    <row r="150" spans="1:5" x14ac:dyDescent="0.25">
      <c r="A150" s="15"/>
      <c r="B150" s="304"/>
      <c r="C150" s="305"/>
      <c r="D150" s="305"/>
      <c r="E150" s="15"/>
    </row>
    <row r="151" spans="1:5" x14ac:dyDescent="0.25">
      <c r="A151" s="15"/>
      <c r="B151" s="304"/>
      <c r="C151" s="305"/>
      <c r="D151" s="305"/>
      <c r="E151" s="15"/>
    </row>
    <row r="152" spans="1:5" x14ac:dyDescent="0.25">
      <c r="A152" s="15"/>
      <c r="B152" s="304"/>
      <c r="C152" s="305"/>
      <c r="D152" s="305"/>
      <c r="E152" s="15"/>
    </row>
    <row r="153" spans="1:5" x14ac:dyDescent="0.25">
      <c r="A153" s="15"/>
      <c r="B153" s="304"/>
      <c r="C153" s="305"/>
      <c r="D153" s="305"/>
      <c r="E153" s="15"/>
    </row>
    <row r="154" spans="1:5" x14ac:dyDescent="0.25">
      <c r="A154" s="15"/>
      <c r="B154" s="304"/>
      <c r="C154" s="305"/>
      <c r="D154" s="305"/>
      <c r="E154" s="15"/>
    </row>
    <row r="155" spans="1:5" x14ac:dyDescent="0.25">
      <c r="A155" s="15"/>
      <c r="B155" s="304"/>
      <c r="C155" s="305"/>
      <c r="D155" s="305"/>
      <c r="E155" s="15"/>
    </row>
    <row r="156" spans="1:5" x14ac:dyDescent="0.25">
      <c r="A156" s="15"/>
      <c r="B156" s="304"/>
      <c r="C156" s="305"/>
      <c r="D156" s="305"/>
      <c r="E156" s="15"/>
    </row>
    <row r="157" spans="1:5" x14ac:dyDescent="0.25">
      <c r="A157" s="15"/>
      <c r="B157" s="304"/>
      <c r="C157" s="305"/>
      <c r="D157" s="305"/>
      <c r="E157" s="15"/>
    </row>
    <row r="158" spans="1:5" x14ac:dyDescent="0.25">
      <c r="A158" s="15"/>
      <c r="B158" s="304"/>
      <c r="C158" s="305"/>
      <c r="D158" s="305"/>
      <c r="E158" s="15"/>
    </row>
    <row r="159" spans="1:5" x14ac:dyDescent="0.25">
      <c r="A159" s="15"/>
      <c r="B159" s="304"/>
      <c r="C159" s="305"/>
      <c r="D159" s="305"/>
      <c r="E159" s="15"/>
    </row>
    <row r="160" spans="1:5" x14ac:dyDescent="0.25">
      <c r="A160" s="15"/>
      <c r="B160" s="304"/>
      <c r="C160" s="305"/>
      <c r="D160" s="305"/>
      <c r="E160" s="15"/>
    </row>
    <row r="161" spans="1:5" x14ac:dyDescent="0.25">
      <c r="A161" s="15"/>
      <c r="B161" s="304"/>
      <c r="C161" s="305"/>
      <c r="D161" s="305"/>
      <c r="E161" s="15"/>
    </row>
    <row r="162" spans="1:5" x14ac:dyDescent="0.25">
      <c r="A162" s="15"/>
      <c r="B162" s="304"/>
      <c r="C162" s="305"/>
      <c r="D162" s="305"/>
      <c r="E162" s="15"/>
    </row>
    <row r="163" spans="1:5" x14ac:dyDescent="0.25">
      <c r="A163" s="15"/>
      <c r="B163" s="304"/>
      <c r="C163" s="305"/>
      <c r="D163" s="305"/>
      <c r="E163" s="15"/>
    </row>
    <row r="164" spans="1:5" x14ac:dyDescent="0.25">
      <c r="A164" s="15"/>
      <c r="B164" s="304"/>
      <c r="C164" s="305"/>
      <c r="D164" s="305"/>
      <c r="E164" s="15"/>
    </row>
    <row r="165" spans="1:5" x14ac:dyDescent="0.25">
      <c r="A165" s="15"/>
      <c r="B165" s="304"/>
      <c r="C165" s="305"/>
      <c r="D165" s="305"/>
      <c r="E165" s="15"/>
    </row>
    <row r="166" spans="1:5" x14ac:dyDescent="0.25">
      <c r="A166" s="15"/>
      <c r="B166" s="304"/>
      <c r="C166" s="305"/>
      <c r="D166" s="305"/>
      <c r="E166" s="15"/>
    </row>
    <row r="167" spans="1:5" x14ac:dyDescent="0.25">
      <c r="A167" s="15"/>
      <c r="B167" s="304"/>
      <c r="C167" s="305"/>
      <c r="D167" s="305"/>
      <c r="E167" s="15"/>
    </row>
    <row r="168" spans="1:5" x14ac:dyDescent="0.25">
      <c r="A168" s="15"/>
      <c r="B168" s="304"/>
      <c r="C168" s="305"/>
      <c r="D168" s="305"/>
      <c r="E168" s="15"/>
    </row>
    <row r="169" spans="1:5" x14ac:dyDescent="0.25">
      <c r="A169" s="15"/>
      <c r="B169" s="304"/>
      <c r="C169" s="305"/>
      <c r="D169" s="305"/>
      <c r="E169" s="15"/>
    </row>
    <row r="170" spans="1:5" x14ac:dyDescent="0.25">
      <c r="A170" s="15"/>
      <c r="B170" s="304"/>
      <c r="C170" s="305"/>
      <c r="D170" s="305"/>
      <c r="E170" s="15"/>
    </row>
    <row r="171" spans="1:5" x14ac:dyDescent="0.25">
      <c r="A171" s="15"/>
      <c r="B171" s="304"/>
      <c r="C171" s="305"/>
      <c r="D171" s="305"/>
      <c r="E171" s="15"/>
    </row>
    <row r="172" spans="1:5" x14ac:dyDescent="0.25">
      <c r="A172" s="15"/>
      <c r="B172" s="304"/>
      <c r="C172" s="305"/>
      <c r="D172" s="305"/>
      <c r="E172" s="15"/>
    </row>
    <row r="173" spans="1:5" x14ac:dyDescent="0.25">
      <c r="A173" s="15"/>
      <c r="B173" s="304"/>
      <c r="C173" s="305"/>
      <c r="D173" s="305"/>
      <c r="E173" s="15"/>
    </row>
    <row r="174" spans="1:5" x14ac:dyDescent="0.25">
      <c r="A174" s="15"/>
      <c r="B174" s="304"/>
      <c r="C174" s="305"/>
      <c r="D174" s="305"/>
      <c r="E174" s="15"/>
    </row>
    <row r="175" spans="1:5" x14ac:dyDescent="0.25">
      <c r="A175" s="15"/>
      <c r="B175" s="304"/>
      <c r="C175" s="305"/>
      <c r="D175" s="305"/>
      <c r="E175" s="15"/>
    </row>
    <row r="176" spans="1:5" x14ac:dyDescent="0.25">
      <c r="A176" s="15"/>
      <c r="B176" s="304"/>
      <c r="C176" s="305"/>
      <c r="D176" s="305"/>
      <c r="E176" s="15"/>
    </row>
    <row r="177" spans="1:5" x14ac:dyDescent="0.25">
      <c r="A177" s="15"/>
      <c r="B177" s="304"/>
      <c r="C177" s="305"/>
      <c r="D177" s="305"/>
      <c r="E177" s="15"/>
    </row>
    <row r="178" spans="1:5" x14ac:dyDescent="0.25">
      <c r="A178" s="15"/>
      <c r="B178" s="304"/>
      <c r="C178" s="305"/>
      <c r="D178" s="305"/>
      <c r="E178" s="15"/>
    </row>
    <row r="179" spans="1:5" x14ac:dyDescent="0.25">
      <c r="A179" s="15"/>
      <c r="B179" s="304"/>
      <c r="C179" s="305"/>
      <c r="D179" s="305"/>
      <c r="E179" s="15"/>
    </row>
    <row r="180" spans="1:5" x14ac:dyDescent="0.25">
      <c r="A180" s="15"/>
      <c r="B180" s="304"/>
      <c r="C180" s="305"/>
      <c r="D180" s="305"/>
      <c r="E180" s="15"/>
    </row>
    <row r="181" spans="1:5" x14ac:dyDescent="0.25">
      <c r="A181" s="15"/>
      <c r="B181" s="304"/>
      <c r="C181" s="305"/>
      <c r="D181" s="305"/>
      <c r="E181" s="15"/>
    </row>
    <row r="182" spans="1:5" x14ac:dyDescent="0.25">
      <c r="A182" s="15"/>
      <c r="B182" s="304"/>
      <c r="C182" s="305"/>
      <c r="D182" s="305"/>
      <c r="E182" s="15"/>
    </row>
    <row r="183" spans="1:5" x14ac:dyDescent="0.25">
      <c r="A183" s="15"/>
      <c r="B183" s="304"/>
      <c r="C183" s="305"/>
      <c r="D183" s="305"/>
      <c r="E183" s="15"/>
    </row>
    <row r="184" spans="1:5" x14ac:dyDescent="0.25">
      <c r="A184" s="15"/>
      <c r="B184" s="304"/>
      <c r="C184" s="305"/>
      <c r="D184" s="305"/>
      <c r="E184" s="15"/>
    </row>
    <row r="185" spans="1:5" x14ac:dyDescent="0.25">
      <c r="A185" s="15"/>
      <c r="B185" s="304"/>
      <c r="C185" s="305"/>
      <c r="D185" s="305"/>
      <c r="E185" s="15"/>
    </row>
    <row r="186" spans="1:5" x14ac:dyDescent="0.25">
      <c r="A186" s="15"/>
      <c r="B186" s="304"/>
      <c r="C186" s="305"/>
      <c r="D186" s="305"/>
      <c r="E186" s="15"/>
    </row>
    <row r="187" spans="1:5" x14ac:dyDescent="0.25">
      <c r="A187" s="15"/>
      <c r="B187" s="304"/>
      <c r="C187" s="305"/>
      <c r="D187" s="305"/>
      <c r="E187" s="15"/>
    </row>
    <row r="188" spans="1:5" x14ac:dyDescent="0.25">
      <c r="A188" s="15"/>
      <c r="B188" s="304"/>
      <c r="C188" s="305"/>
      <c r="D188" s="305"/>
      <c r="E188" s="15"/>
    </row>
    <row r="189" spans="1:5" x14ac:dyDescent="0.25">
      <c r="A189" s="15"/>
      <c r="B189" s="304"/>
      <c r="C189" s="305"/>
      <c r="D189" s="305"/>
      <c r="E189" s="15"/>
    </row>
    <row r="190" spans="1:5" x14ac:dyDescent="0.25">
      <c r="A190" s="15"/>
      <c r="B190" s="304"/>
      <c r="C190" s="305"/>
      <c r="D190" s="305"/>
      <c r="E190" s="15"/>
    </row>
    <row r="191" spans="1:5" x14ac:dyDescent="0.25">
      <c r="A191" s="15"/>
      <c r="B191" s="304"/>
      <c r="C191" s="305"/>
      <c r="D191" s="305"/>
      <c r="E191" s="15"/>
    </row>
    <row r="192" spans="1:5" x14ac:dyDescent="0.25">
      <c r="A192" s="15"/>
      <c r="B192" s="304"/>
      <c r="C192" s="305"/>
      <c r="D192" s="305"/>
      <c r="E192" s="15"/>
    </row>
    <row r="193" spans="1:5" x14ac:dyDescent="0.25">
      <c r="A193" s="15"/>
      <c r="B193" s="304"/>
      <c r="C193" s="305"/>
      <c r="D193" s="305"/>
      <c r="E193" s="15"/>
    </row>
    <row r="194" spans="1:5" x14ac:dyDescent="0.25">
      <c r="A194" s="15"/>
      <c r="B194" s="304"/>
      <c r="C194" s="305"/>
      <c r="D194" s="305"/>
      <c r="E194" s="15"/>
    </row>
    <row r="195" spans="1:5" x14ac:dyDescent="0.25">
      <c r="A195" s="15"/>
      <c r="B195" s="304"/>
      <c r="C195" s="305"/>
      <c r="D195" s="305"/>
      <c r="E195" s="15"/>
    </row>
    <row r="196" spans="1:5" x14ac:dyDescent="0.25">
      <c r="A196" s="15"/>
      <c r="B196" s="304"/>
      <c r="C196" s="305"/>
      <c r="D196" s="305"/>
      <c r="E196" s="15"/>
    </row>
    <row r="197" spans="1:5" x14ac:dyDescent="0.25">
      <c r="A197" s="15"/>
      <c r="B197" s="304"/>
      <c r="C197" s="305"/>
      <c r="D197" s="305"/>
      <c r="E197" s="15"/>
    </row>
    <row r="198" spans="1:5" x14ac:dyDescent="0.25">
      <c r="A198" s="15"/>
      <c r="B198" s="304"/>
      <c r="C198" s="305"/>
      <c r="D198" s="305"/>
      <c r="E198" s="15"/>
    </row>
    <row r="199" spans="1:5" x14ac:dyDescent="0.25">
      <c r="A199" s="15"/>
      <c r="B199" s="304"/>
      <c r="C199" s="305"/>
      <c r="D199" s="305"/>
      <c r="E199" s="15"/>
    </row>
    <row r="200" spans="1:5" x14ac:dyDescent="0.25">
      <c r="A200" s="15"/>
      <c r="B200" s="304"/>
      <c r="C200" s="305"/>
      <c r="D200" s="305"/>
      <c r="E200" s="15"/>
    </row>
    <row r="201" spans="1:5" x14ac:dyDescent="0.25">
      <c r="A201" s="15"/>
      <c r="B201" s="304"/>
      <c r="C201" s="305"/>
      <c r="D201" s="305"/>
      <c r="E201" s="15"/>
    </row>
    <row r="202" spans="1:5" x14ac:dyDescent="0.25">
      <c r="A202" s="15"/>
      <c r="B202" s="304"/>
      <c r="C202" s="305"/>
      <c r="D202" s="305"/>
      <c r="E202" s="15"/>
    </row>
    <row r="203" spans="1:5" x14ac:dyDescent="0.25">
      <c r="A203" s="15"/>
      <c r="B203" s="304"/>
      <c r="C203" s="305"/>
      <c r="D203" s="305"/>
      <c r="E203" s="15"/>
    </row>
    <row r="204" spans="1:5" x14ac:dyDescent="0.25">
      <c r="A204" s="15"/>
      <c r="B204" s="304"/>
      <c r="C204" s="305"/>
      <c r="D204" s="305"/>
      <c r="E204" s="15"/>
    </row>
    <row r="205" spans="1:5" x14ac:dyDescent="0.25">
      <c r="A205" s="15"/>
      <c r="B205" s="304"/>
      <c r="C205" s="305"/>
      <c r="D205" s="305"/>
      <c r="E205" s="15"/>
    </row>
    <row r="206" spans="1:5" x14ac:dyDescent="0.25">
      <c r="A206" s="15"/>
      <c r="B206" s="304"/>
      <c r="C206" s="305"/>
      <c r="D206" s="305"/>
      <c r="E206" s="15"/>
    </row>
    <row r="207" spans="1:5" x14ac:dyDescent="0.25">
      <c r="A207" s="15"/>
      <c r="B207" s="304"/>
      <c r="C207" s="305"/>
      <c r="D207" s="305"/>
      <c r="E207" s="15"/>
    </row>
    <row r="208" spans="1:5" x14ac:dyDescent="0.25">
      <c r="A208" s="15"/>
      <c r="B208" s="304"/>
      <c r="C208" s="305"/>
      <c r="D208" s="305"/>
      <c r="E208" s="15"/>
    </row>
    <row r="209" spans="1:5" x14ac:dyDescent="0.25">
      <c r="A209" s="15"/>
      <c r="B209" s="304"/>
      <c r="C209" s="305"/>
      <c r="D209" s="305"/>
      <c r="E209" s="15"/>
    </row>
    <row r="210" spans="1:5" x14ac:dyDescent="0.25">
      <c r="A210" s="15"/>
      <c r="B210" s="304"/>
      <c r="C210" s="305"/>
      <c r="D210" s="305"/>
      <c r="E210" s="15"/>
    </row>
    <row r="211" spans="1:5" x14ac:dyDescent="0.25">
      <c r="A211" s="15"/>
      <c r="B211" s="304"/>
      <c r="C211" s="305"/>
      <c r="D211" s="305"/>
      <c r="E211" s="15"/>
    </row>
    <row r="212" spans="1:5" x14ac:dyDescent="0.25">
      <c r="A212" s="15"/>
      <c r="B212" s="304"/>
      <c r="C212" s="305"/>
      <c r="D212" s="305"/>
      <c r="E212" s="15"/>
    </row>
    <row r="213" spans="1:5" x14ac:dyDescent="0.25">
      <c r="A213" s="15"/>
      <c r="B213" s="304"/>
      <c r="C213" s="305"/>
      <c r="D213" s="305"/>
      <c r="E213" s="15"/>
    </row>
    <row r="214" spans="1:5" x14ac:dyDescent="0.25">
      <c r="A214" s="15"/>
      <c r="B214" s="304"/>
      <c r="C214" s="305"/>
      <c r="D214" s="305"/>
      <c r="E214" s="15"/>
    </row>
    <row r="215" spans="1:5" x14ac:dyDescent="0.25">
      <c r="A215" s="15"/>
      <c r="B215" s="304"/>
      <c r="C215" s="305"/>
      <c r="D215" s="305"/>
      <c r="E215" s="15"/>
    </row>
    <row r="216" spans="1:5" x14ac:dyDescent="0.25">
      <c r="A216" s="15"/>
      <c r="B216" s="304"/>
      <c r="C216" s="305"/>
      <c r="D216" s="305"/>
      <c r="E216" s="15"/>
    </row>
    <row r="217" spans="1:5" x14ac:dyDescent="0.25">
      <c r="A217" s="15"/>
      <c r="B217" s="304"/>
      <c r="C217" s="305"/>
      <c r="D217" s="305"/>
      <c r="E217" s="15"/>
    </row>
    <row r="218" spans="1:5" x14ac:dyDescent="0.25">
      <c r="A218" s="15"/>
      <c r="B218" s="304"/>
      <c r="C218" s="305"/>
      <c r="D218" s="305"/>
      <c r="E218" s="15"/>
    </row>
    <row r="219" spans="1:5" x14ac:dyDescent="0.25">
      <c r="A219" s="15"/>
      <c r="B219" s="304"/>
      <c r="C219" s="305"/>
      <c r="D219" s="305"/>
      <c r="E219" s="15"/>
    </row>
    <row r="220" spans="1:5" x14ac:dyDescent="0.25">
      <c r="A220" s="15"/>
      <c r="B220" s="304"/>
      <c r="C220" s="305"/>
      <c r="D220" s="305"/>
      <c r="E220" s="15"/>
    </row>
    <row r="221" spans="1:5" x14ac:dyDescent="0.25">
      <c r="A221" s="15"/>
      <c r="B221" s="304"/>
      <c r="C221" s="305"/>
      <c r="D221" s="305"/>
      <c r="E221" s="15"/>
    </row>
    <row r="222" spans="1:5" x14ac:dyDescent="0.25">
      <c r="A222" s="15"/>
      <c r="B222" s="304"/>
      <c r="C222" s="305"/>
      <c r="D222" s="305"/>
      <c r="E222" s="15"/>
    </row>
    <row r="223" spans="1:5" x14ac:dyDescent="0.25">
      <c r="A223" s="15"/>
      <c r="B223" s="304"/>
      <c r="C223" s="305"/>
      <c r="D223" s="305"/>
      <c r="E223" s="15"/>
    </row>
    <row r="224" spans="1:5" x14ac:dyDescent="0.25">
      <c r="A224" s="15"/>
      <c r="B224" s="304"/>
      <c r="C224" s="305"/>
      <c r="D224" s="305"/>
      <c r="E224" s="15"/>
    </row>
    <row r="225" spans="1:5" x14ac:dyDescent="0.25">
      <c r="A225" s="15"/>
      <c r="B225" s="304"/>
      <c r="C225" s="305"/>
      <c r="D225" s="305"/>
      <c r="E225" s="15"/>
    </row>
    <row r="226" spans="1:5" x14ac:dyDescent="0.25">
      <c r="A226" s="15"/>
      <c r="B226" s="304"/>
      <c r="C226" s="305"/>
      <c r="D226" s="305"/>
      <c r="E226" s="15"/>
    </row>
    <row r="227" spans="1:5" x14ac:dyDescent="0.25">
      <c r="A227" s="15"/>
      <c r="B227" s="304"/>
      <c r="C227" s="305"/>
      <c r="D227" s="305"/>
      <c r="E227" s="15"/>
    </row>
    <row r="228" spans="1:5" x14ac:dyDescent="0.25">
      <c r="A228" s="15"/>
      <c r="B228" s="304"/>
      <c r="C228" s="305"/>
      <c r="D228" s="305"/>
      <c r="E228" s="15"/>
    </row>
    <row r="229" spans="1:5" x14ac:dyDescent="0.25">
      <c r="A229" s="15"/>
      <c r="B229" s="304"/>
      <c r="C229" s="305"/>
      <c r="D229" s="305"/>
      <c r="E229" s="15"/>
    </row>
    <row r="230" spans="1:5" x14ac:dyDescent="0.25">
      <c r="A230" s="15"/>
      <c r="B230" s="304"/>
      <c r="C230" s="305"/>
      <c r="D230" s="305"/>
      <c r="E230" s="15"/>
    </row>
    <row r="231" spans="1:5" x14ac:dyDescent="0.25">
      <c r="A231" s="15"/>
      <c r="B231" s="304"/>
      <c r="C231" s="305"/>
      <c r="D231" s="305"/>
      <c r="E231" s="15"/>
    </row>
    <row r="232" spans="1:5" x14ac:dyDescent="0.25">
      <c r="A232" s="15"/>
      <c r="B232" s="304"/>
      <c r="C232" s="305"/>
      <c r="D232" s="305"/>
      <c r="E232" s="15"/>
    </row>
    <row r="233" spans="1:5" x14ac:dyDescent="0.25">
      <c r="A233" s="15"/>
      <c r="B233" s="304"/>
      <c r="C233" s="305"/>
      <c r="D233" s="305"/>
      <c r="E233" s="15"/>
    </row>
    <row r="234" spans="1:5" x14ac:dyDescent="0.25">
      <c r="A234" s="15"/>
      <c r="B234" s="304"/>
      <c r="C234" s="305"/>
      <c r="D234" s="305"/>
      <c r="E234" s="15"/>
    </row>
    <row r="235" spans="1:5" x14ac:dyDescent="0.25">
      <c r="A235" s="15"/>
      <c r="B235" s="304"/>
      <c r="C235" s="305"/>
      <c r="D235" s="305"/>
      <c r="E235" s="15"/>
    </row>
    <row r="236" spans="1:5" x14ac:dyDescent="0.25">
      <c r="A236" s="15"/>
      <c r="B236" s="304"/>
      <c r="C236" s="305"/>
      <c r="D236" s="305"/>
      <c r="E236" s="15"/>
    </row>
    <row r="237" spans="1:5" x14ac:dyDescent="0.25">
      <c r="A237" s="15"/>
      <c r="B237" s="304"/>
      <c r="C237" s="305"/>
      <c r="D237" s="305"/>
      <c r="E237" s="15"/>
    </row>
    <row r="238" spans="1:5" x14ac:dyDescent="0.25">
      <c r="A238" s="15"/>
      <c r="B238" s="304"/>
      <c r="C238" s="305"/>
      <c r="D238" s="305"/>
      <c r="E238" s="15"/>
    </row>
    <row r="239" spans="1:5" x14ac:dyDescent="0.25">
      <c r="A239" s="15"/>
      <c r="B239" s="304"/>
      <c r="C239" s="305"/>
      <c r="D239" s="305"/>
      <c r="E239" s="15"/>
    </row>
    <row r="240" spans="1:5" x14ac:dyDescent="0.25">
      <c r="A240" s="15"/>
      <c r="B240" s="304"/>
      <c r="C240" s="305"/>
      <c r="D240" s="305"/>
      <c r="E240" s="15"/>
    </row>
    <row r="241" spans="1:5" x14ac:dyDescent="0.25">
      <c r="A241" s="15"/>
      <c r="B241" s="304"/>
      <c r="C241" s="305"/>
      <c r="D241" s="305"/>
      <c r="E241" s="15"/>
    </row>
    <row r="242" spans="1:5" x14ac:dyDescent="0.25">
      <c r="A242" s="15"/>
      <c r="B242" s="304"/>
      <c r="C242" s="305"/>
      <c r="D242" s="305"/>
      <c r="E242" s="15"/>
    </row>
    <row r="243" spans="1:5" x14ac:dyDescent="0.25">
      <c r="A243" s="15"/>
      <c r="B243" s="304"/>
      <c r="C243" s="305"/>
      <c r="D243" s="305"/>
      <c r="E243" s="15"/>
    </row>
    <row r="244" spans="1:5" x14ac:dyDescent="0.25">
      <c r="A244" s="15"/>
      <c r="B244" s="304"/>
      <c r="C244" s="305"/>
      <c r="D244" s="305"/>
      <c r="E244" s="15"/>
    </row>
    <row r="245" spans="1:5" x14ac:dyDescent="0.25">
      <c r="A245" s="15"/>
      <c r="B245" s="304"/>
      <c r="C245" s="305"/>
      <c r="D245" s="305"/>
      <c r="E245" s="15"/>
    </row>
    <row r="246" spans="1:5" x14ac:dyDescent="0.25">
      <c r="A246" s="15"/>
      <c r="B246" s="304"/>
      <c r="C246" s="305"/>
      <c r="D246" s="305"/>
      <c r="E246" s="15"/>
    </row>
    <row r="247" spans="1:5" x14ac:dyDescent="0.25">
      <c r="A247" s="15"/>
      <c r="B247" s="304"/>
      <c r="C247" s="305"/>
      <c r="D247" s="305"/>
      <c r="E247" s="15"/>
    </row>
    <row r="248" spans="1:5" x14ac:dyDescent="0.25">
      <c r="A248" s="15"/>
      <c r="B248" s="304"/>
      <c r="C248" s="305"/>
      <c r="D248" s="305"/>
      <c r="E248" s="15"/>
    </row>
    <row r="249" spans="1:5" x14ac:dyDescent="0.25">
      <c r="A249" s="15"/>
      <c r="B249" s="304"/>
      <c r="C249" s="305"/>
      <c r="D249" s="305"/>
      <c r="E249" s="15"/>
    </row>
    <row r="250" spans="1:5" x14ac:dyDescent="0.25">
      <c r="A250" s="15"/>
      <c r="B250" s="304"/>
      <c r="C250" s="305"/>
      <c r="D250" s="305"/>
      <c r="E250" s="15"/>
    </row>
    <row r="251" spans="1:5" x14ac:dyDescent="0.25">
      <c r="A251" s="15"/>
      <c r="B251" s="304"/>
      <c r="C251" s="305"/>
      <c r="D251" s="305"/>
      <c r="E251" s="15"/>
    </row>
    <row r="252" spans="1:5" x14ac:dyDescent="0.25">
      <c r="A252" s="15"/>
      <c r="B252" s="304"/>
      <c r="C252" s="305"/>
      <c r="D252" s="305"/>
      <c r="E252" s="15"/>
    </row>
    <row r="253" spans="1:5" x14ac:dyDescent="0.25">
      <c r="A253" s="15"/>
      <c r="B253" s="304"/>
      <c r="C253" s="305"/>
      <c r="D253" s="305"/>
      <c r="E253" s="15"/>
    </row>
    <row r="254" spans="1:5" x14ac:dyDescent="0.25">
      <c r="A254" s="15"/>
      <c r="B254" s="304"/>
      <c r="C254" s="305"/>
      <c r="D254" s="305"/>
      <c r="E254" s="15"/>
    </row>
    <row r="255" spans="1:5" x14ac:dyDescent="0.25">
      <c r="A255" s="15"/>
      <c r="B255" s="304"/>
      <c r="C255" s="305"/>
      <c r="D255" s="305"/>
      <c r="E255" s="15"/>
    </row>
    <row r="256" spans="1:5" x14ac:dyDescent="0.25">
      <c r="A256" s="15"/>
      <c r="B256" s="304"/>
      <c r="C256" s="305"/>
      <c r="D256" s="305"/>
      <c r="E256" s="15"/>
    </row>
    <row r="257" spans="1:5" x14ac:dyDescent="0.25">
      <c r="A257" s="15"/>
      <c r="B257" s="304"/>
      <c r="C257" s="305"/>
      <c r="D257" s="305"/>
      <c r="E257" s="15"/>
    </row>
    <row r="258" spans="1:5" x14ac:dyDescent="0.25">
      <c r="A258" s="15"/>
      <c r="B258" s="304"/>
      <c r="C258" s="305"/>
      <c r="D258" s="305"/>
      <c r="E258" s="15"/>
    </row>
    <row r="259" spans="1:5" x14ac:dyDescent="0.25">
      <c r="A259" s="15"/>
      <c r="B259" s="304"/>
      <c r="C259" s="305"/>
      <c r="D259" s="305"/>
      <c r="E259" s="15"/>
    </row>
    <row r="260" spans="1:5" x14ac:dyDescent="0.25">
      <c r="A260" s="15"/>
      <c r="B260" s="304"/>
      <c r="C260" s="305"/>
      <c r="D260" s="305"/>
      <c r="E260" s="15"/>
    </row>
    <row r="261" spans="1:5" x14ac:dyDescent="0.25">
      <c r="A261" s="15"/>
      <c r="B261" s="304"/>
      <c r="C261" s="305"/>
      <c r="D261" s="305"/>
      <c r="E261" s="15"/>
    </row>
    <row r="262" spans="1:5" x14ac:dyDescent="0.25">
      <c r="A262" s="15"/>
      <c r="B262" s="304"/>
      <c r="C262" s="305"/>
      <c r="D262" s="305"/>
      <c r="E262" s="15"/>
    </row>
    <row r="263" spans="1:5" x14ac:dyDescent="0.25">
      <c r="A263" s="15"/>
      <c r="B263" s="304"/>
      <c r="C263" s="305"/>
      <c r="D263" s="305"/>
      <c r="E263" s="15"/>
    </row>
    <row r="264" spans="1:5" x14ac:dyDescent="0.25">
      <c r="A264" s="15"/>
      <c r="B264" s="304"/>
      <c r="C264" s="305"/>
      <c r="D264" s="305"/>
      <c r="E264" s="15"/>
    </row>
    <row r="265" spans="1:5" x14ac:dyDescent="0.25">
      <c r="A265" s="15"/>
      <c r="B265" s="304"/>
      <c r="C265" s="305"/>
      <c r="D265" s="305"/>
      <c r="E265" s="15"/>
    </row>
    <row r="266" spans="1:5" x14ac:dyDescent="0.25">
      <c r="A266" s="15"/>
      <c r="B266" s="304"/>
      <c r="C266" s="305"/>
      <c r="D266" s="305"/>
      <c r="E266" s="15"/>
    </row>
    <row r="267" spans="1:5" x14ac:dyDescent="0.25">
      <c r="A267" s="15"/>
      <c r="B267" s="304"/>
      <c r="C267" s="305"/>
      <c r="D267" s="305"/>
      <c r="E267" s="15"/>
    </row>
    <row r="268" spans="1:5" x14ac:dyDescent="0.25">
      <c r="A268" s="15"/>
      <c r="B268" s="304"/>
      <c r="C268" s="305"/>
      <c r="D268" s="305"/>
      <c r="E268" s="15"/>
    </row>
    <row r="269" spans="1:5" x14ac:dyDescent="0.25">
      <c r="A269" s="15"/>
      <c r="B269" s="304"/>
      <c r="C269" s="305"/>
      <c r="D269" s="305"/>
      <c r="E269" s="15"/>
    </row>
    <row r="270" spans="1:5" x14ac:dyDescent="0.25">
      <c r="A270" s="15"/>
      <c r="B270" s="304"/>
      <c r="C270" s="305"/>
      <c r="D270" s="305"/>
      <c r="E270" s="15"/>
    </row>
    <row r="271" spans="1:5" x14ac:dyDescent="0.25">
      <c r="A271" s="15"/>
      <c r="B271" s="304"/>
      <c r="C271" s="305"/>
      <c r="D271" s="305"/>
      <c r="E271" s="15"/>
    </row>
    <row r="272" spans="1:5" x14ac:dyDescent="0.25">
      <c r="A272" s="15"/>
      <c r="B272" s="304"/>
      <c r="C272" s="305"/>
      <c r="D272" s="305"/>
      <c r="E272" s="15"/>
    </row>
    <row r="273" spans="1:5" x14ac:dyDescent="0.25">
      <c r="A273" s="15"/>
      <c r="B273" s="304"/>
      <c r="C273" s="305"/>
      <c r="D273" s="305"/>
      <c r="E273" s="15"/>
    </row>
    <row r="274" spans="1:5" x14ac:dyDescent="0.25">
      <c r="A274" s="15"/>
      <c r="B274" s="304"/>
      <c r="C274" s="305"/>
      <c r="D274" s="305"/>
      <c r="E274" s="15"/>
    </row>
    <row r="275" spans="1:5" x14ac:dyDescent="0.25">
      <c r="A275" s="15"/>
      <c r="B275" s="304"/>
      <c r="C275" s="305"/>
      <c r="D275" s="305"/>
      <c r="E275" s="15"/>
    </row>
    <row r="276" spans="1:5" x14ac:dyDescent="0.25">
      <c r="A276" s="15"/>
      <c r="B276" s="304"/>
      <c r="C276" s="305"/>
      <c r="D276" s="305"/>
      <c r="E276" s="15"/>
    </row>
    <row r="277" spans="1:5" x14ac:dyDescent="0.25">
      <c r="A277" s="15"/>
      <c r="B277" s="304"/>
      <c r="C277" s="305"/>
      <c r="D277" s="305"/>
      <c r="E277" s="15"/>
    </row>
    <row r="278" spans="1:5" x14ac:dyDescent="0.25">
      <c r="A278" s="15"/>
      <c r="B278" s="304"/>
      <c r="C278" s="305"/>
      <c r="D278" s="305"/>
      <c r="E278" s="15"/>
    </row>
    <row r="279" spans="1:5" x14ac:dyDescent="0.25">
      <c r="A279" s="15"/>
      <c r="B279" s="304"/>
      <c r="C279" s="305"/>
      <c r="D279" s="305"/>
      <c r="E279" s="15"/>
    </row>
    <row r="280" spans="1:5" x14ac:dyDescent="0.25">
      <c r="A280" s="15"/>
      <c r="B280" s="304"/>
      <c r="C280" s="305"/>
      <c r="D280" s="305"/>
      <c r="E280" s="15"/>
    </row>
    <row r="281" spans="1:5" x14ac:dyDescent="0.25">
      <c r="A281" s="15"/>
      <c r="B281" s="304"/>
      <c r="C281" s="305"/>
      <c r="D281" s="305"/>
      <c r="E281" s="15"/>
    </row>
    <row r="282" spans="1:5" x14ac:dyDescent="0.25">
      <c r="A282" s="15"/>
      <c r="B282" s="304"/>
      <c r="C282" s="305"/>
      <c r="D282" s="305"/>
      <c r="E282" s="15"/>
    </row>
    <row r="283" spans="1:5" x14ac:dyDescent="0.25">
      <c r="A283" s="15"/>
      <c r="B283" s="304"/>
      <c r="C283" s="305"/>
      <c r="D283" s="305"/>
      <c r="E283" s="15"/>
    </row>
    <row r="284" spans="1:5" x14ac:dyDescent="0.25">
      <c r="A284" s="15"/>
      <c r="B284" s="304"/>
      <c r="C284" s="305"/>
      <c r="D284" s="305"/>
      <c r="E284" s="15"/>
    </row>
    <row r="285" spans="1:5" x14ac:dyDescent="0.25">
      <c r="A285" s="15"/>
      <c r="B285" s="304"/>
      <c r="C285" s="305"/>
      <c r="D285" s="305"/>
      <c r="E285" s="15"/>
    </row>
    <row r="286" spans="1:5" x14ac:dyDescent="0.25">
      <c r="A286" s="15"/>
      <c r="B286" s="304"/>
      <c r="C286" s="305"/>
      <c r="D286" s="305"/>
      <c r="E286" s="15"/>
    </row>
    <row r="287" spans="1:5" x14ac:dyDescent="0.25">
      <c r="A287" s="15"/>
      <c r="B287" s="304"/>
      <c r="C287" s="305"/>
      <c r="D287" s="305"/>
      <c r="E287" s="15"/>
    </row>
    <row r="288" spans="1:5" x14ac:dyDescent="0.25">
      <c r="A288" s="15"/>
      <c r="B288" s="304"/>
      <c r="C288" s="305"/>
      <c r="D288" s="305"/>
      <c r="E288" s="15"/>
    </row>
    <row r="289" spans="1:5" x14ac:dyDescent="0.25">
      <c r="A289" s="15"/>
      <c r="B289" s="304"/>
      <c r="C289" s="305"/>
      <c r="D289" s="305"/>
      <c r="E289" s="15"/>
    </row>
    <row r="290" spans="1:5" x14ac:dyDescent="0.25">
      <c r="A290" s="15"/>
      <c r="B290" s="304"/>
      <c r="C290" s="305"/>
      <c r="D290" s="305"/>
      <c r="E290" s="15"/>
    </row>
    <row r="291" spans="1:5" x14ac:dyDescent="0.25">
      <c r="A291" s="15"/>
      <c r="B291" s="304"/>
      <c r="C291" s="305"/>
      <c r="D291" s="305"/>
      <c r="E291" s="15"/>
    </row>
    <row r="292" spans="1:5" x14ac:dyDescent="0.25">
      <c r="A292" s="15"/>
      <c r="B292" s="304"/>
      <c r="C292" s="305"/>
      <c r="D292" s="305"/>
      <c r="E292" s="15"/>
    </row>
    <row r="293" spans="1:5" x14ac:dyDescent="0.25">
      <c r="A293" s="15"/>
      <c r="B293" s="304"/>
      <c r="C293" s="305"/>
      <c r="D293" s="305"/>
      <c r="E293" s="15"/>
    </row>
    <row r="294" spans="1:5" x14ac:dyDescent="0.25">
      <c r="A294" s="15"/>
      <c r="B294" s="304"/>
      <c r="C294" s="305"/>
      <c r="D294" s="305"/>
      <c r="E294" s="15"/>
    </row>
    <row r="295" spans="1:5" x14ac:dyDescent="0.25">
      <c r="A295" s="15"/>
      <c r="B295" s="304"/>
      <c r="C295" s="305"/>
      <c r="D295" s="305"/>
      <c r="E295" s="15"/>
    </row>
    <row r="296" spans="1:5" x14ac:dyDescent="0.25">
      <c r="A296" s="15"/>
      <c r="B296" s="304"/>
      <c r="C296" s="305"/>
      <c r="D296" s="305"/>
      <c r="E296" s="15"/>
    </row>
    <row r="297" spans="1:5" x14ac:dyDescent="0.25">
      <c r="A297" s="15"/>
      <c r="B297" s="304"/>
      <c r="C297" s="305"/>
      <c r="D297" s="305"/>
      <c r="E297" s="15"/>
    </row>
    <row r="298" spans="1:5" x14ac:dyDescent="0.25">
      <c r="A298" s="15"/>
      <c r="B298" s="304"/>
      <c r="C298" s="305"/>
      <c r="D298" s="305"/>
      <c r="E298" s="15"/>
    </row>
    <row r="299" spans="1:5" x14ac:dyDescent="0.25">
      <c r="A299" s="15"/>
      <c r="B299" s="304"/>
      <c r="C299" s="305"/>
      <c r="D299" s="305"/>
      <c r="E299" s="15"/>
    </row>
    <row r="300" spans="1:5" x14ac:dyDescent="0.25">
      <c r="A300" s="15"/>
      <c r="B300" s="304"/>
      <c r="C300" s="305"/>
      <c r="D300" s="305"/>
      <c r="E300" s="15"/>
    </row>
    <row r="301" spans="1:5" x14ac:dyDescent="0.25">
      <c r="A301" s="15"/>
      <c r="B301" s="304"/>
      <c r="C301" s="305"/>
      <c r="D301" s="305"/>
      <c r="E301" s="15"/>
    </row>
    <row r="302" spans="1:5" x14ac:dyDescent="0.25">
      <c r="A302" s="15"/>
      <c r="B302" s="304"/>
      <c r="C302" s="305"/>
      <c r="D302" s="305"/>
      <c r="E302" s="15"/>
    </row>
    <row r="303" spans="1:5" x14ac:dyDescent="0.25">
      <c r="A303" s="15"/>
      <c r="B303" s="304"/>
      <c r="C303" s="305"/>
      <c r="D303" s="305"/>
      <c r="E303" s="15"/>
    </row>
    <row r="304" spans="1:5" x14ac:dyDescent="0.25">
      <c r="A304" s="15"/>
      <c r="B304" s="304"/>
      <c r="C304" s="305"/>
      <c r="D304" s="305"/>
      <c r="E304" s="15"/>
    </row>
    <row r="305" spans="1:5" x14ac:dyDescent="0.25">
      <c r="A305" s="15"/>
      <c r="B305" s="304"/>
      <c r="C305" s="305"/>
      <c r="D305" s="305"/>
      <c r="E305" s="15"/>
    </row>
    <row r="306" spans="1:5" x14ac:dyDescent="0.25">
      <c r="A306" s="15"/>
      <c r="B306" s="304"/>
      <c r="C306" s="305"/>
      <c r="D306" s="305"/>
      <c r="E306" s="15"/>
    </row>
    <row r="307" spans="1:5" x14ac:dyDescent="0.25">
      <c r="A307" s="15"/>
      <c r="B307" s="304"/>
      <c r="C307" s="305"/>
      <c r="D307" s="305"/>
      <c r="E307" s="15"/>
    </row>
    <row r="308" spans="1:5" x14ac:dyDescent="0.25">
      <c r="A308" s="15"/>
      <c r="B308" s="304"/>
      <c r="C308" s="305"/>
      <c r="D308" s="305"/>
      <c r="E308" s="15"/>
    </row>
    <row r="309" spans="1:5" x14ac:dyDescent="0.25">
      <c r="A309" s="15"/>
      <c r="B309" s="304"/>
      <c r="C309" s="305"/>
      <c r="D309" s="305"/>
      <c r="E309" s="15"/>
    </row>
    <row r="310" spans="1:5" x14ac:dyDescent="0.25">
      <c r="A310" s="15"/>
      <c r="B310" s="304"/>
      <c r="C310" s="305"/>
      <c r="D310" s="305"/>
      <c r="E310" s="15"/>
    </row>
    <row r="311" spans="1:5" x14ac:dyDescent="0.25">
      <c r="A311" s="15"/>
      <c r="B311" s="304"/>
      <c r="C311" s="305"/>
      <c r="D311" s="305"/>
      <c r="E311" s="15"/>
    </row>
    <row r="312" spans="1:5" x14ac:dyDescent="0.25">
      <c r="A312" s="15"/>
      <c r="B312" s="304"/>
      <c r="C312" s="305"/>
      <c r="D312" s="305"/>
      <c r="E312" s="15"/>
    </row>
    <row r="313" spans="1:5" x14ac:dyDescent="0.25">
      <c r="A313" s="15"/>
      <c r="B313" s="304"/>
      <c r="C313" s="305"/>
      <c r="D313" s="305"/>
      <c r="E313" s="15"/>
    </row>
    <row r="314" spans="1:5" x14ac:dyDescent="0.25">
      <c r="A314" s="15"/>
      <c r="B314" s="304"/>
      <c r="C314" s="305"/>
      <c r="D314" s="305"/>
      <c r="E314" s="15"/>
    </row>
    <row r="315" spans="1:5" x14ac:dyDescent="0.25">
      <c r="A315" s="15"/>
      <c r="B315" s="304"/>
      <c r="C315" s="305"/>
      <c r="D315" s="305"/>
      <c r="E315" s="15"/>
    </row>
    <row r="316" spans="1:5" x14ac:dyDescent="0.25">
      <c r="A316" s="15"/>
      <c r="B316" s="304"/>
      <c r="C316" s="305"/>
      <c r="D316" s="305"/>
      <c r="E316" s="15"/>
    </row>
    <row r="317" spans="1:5" x14ac:dyDescent="0.25">
      <c r="A317" s="15"/>
      <c r="B317" s="304"/>
      <c r="C317" s="305"/>
      <c r="D317" s="305"/>
      <c r="E317" s="15"/>
    </row>
    <row r="318" spans="1:5" x14ac:dyDescent="0.25">
      <c r="A318" s="15"/>
      <c r="B318" s="304"/>
      <c r="C318" s="305"/>
      <c r="D318" s="305"/>
      <c r="E318" s="15"/>
    </row>
    <row r="319" spans="1:5" x14ac:dyDescent="0.25">
      <c r="A319" s="15"/>
      <c r="B319" s="304"/>
      <c r="C319" s="305"/>
      <c r="D319" s="305"/>
      <c r="E319" s="15"/>
    </row>
    <row r="320" spans="1:5" x14ac:dyDescent="0.25">
      <c r="A320" s="15"/>
      <c r="B320" s="304"/>
      <c r="C320" s="305"/>
      <c r="D320" s="305"/>
      <c r="E320" s="15"/>
    </row>
    <row r="321" spans="1:5" x14ac:dyDescent="0.25">
      <c r="A321" s="15"/>
      <c r="B321" s="304"/>
      <c r="C321" s="305"/>
      <c r="D321" s="305"/>
      <c r="E321" s="15"/>
    </row>
    <row r="322" spans="1:5" x14ac:dyDescent="0.25">
      <c r="A322" s="15"/>
      <c r="B322" s="304"/>
      <c r="C322" s="305"/>
      <c r="D322" s="305"/>
      <c r="E322" s="15"/>
    </row>
    <row r="323" spans="1:5" x14ac:dyDescent="0.25">
      <c r="A323" s="15"/>
      <c r="B323" s="304"/>
      <c r="C323" s="305"/>
      <c r="D323" s="305"/>
      <c r="E323" s="15"/>
    </row>
    <row r="324" spans="1:5" x14ac:dyDescent="0.25">
      <c r="A324" s="15"/>
      <c r="B324" s="304"/>
      <c r="C324" s="305"/>
      <c r="D324" s="305"/>
      <c r="E324" s="15"/>
    </row>
    <row r="325" spans="1:5" x14ac:dyDescent="0.25">
      <c r="A325" s="15"/>
      <c r="B325" s="304"/>
      <c r="C325" s="305"/>
      <c r="D325" s="305"/>
      <c r="E325" s="15"/>
    </row>
    <row r="326" spans="1:5" x14ac:dyDescent="0.25">
      <c r="A326" s="15"/>
      <c r="B326" s="304"/>
      <c r="C326" s="305"/>
      <c r="D326" s="305"/>
      <c r="E326" s="15"/>
    </row>
    <row r="327" spans="1:5" x14ac:dyDescent="0.25">
      <c r="A327" s="15"/>
      <c r="B327" s="304"/>
      <c r="C327" s="305"/>
      <c r="D327" s="305"/>
      <c r="E327" s="15"/>
    </row>
    <row r="328" spans="1:5" x14ac:dyDescent="0.25">
      <c r="A328" s="15"/>
      <c r="B328" s="304"/>
      <c r="C328" s="305"/>
      <c r="D328" s="305"/>
      <c r="E328" s="15"/>
    </row>
    <row r="329" spans="1:5" x14ac:dyDescent="0.25">
      <c r="A329" s="15"/>
      <c r="B329" s="304"/>
      <c r="C329" s="305"/>
      <c r="D329" s="305"/>
      <c r="E329" s="15"/>
    </row>
    <row r="330" spans="1:5" x14ac:dyDescent="0.25">
      <c r="A330" s="15"/>
      <c r="B330" s="304"/>
      <c r="C330" s="305"/>
      <c r="D330" s="305"/>
      <c r="E330" s="15"/>
    </row>
    <row r="331" spans="1:5" x14ac:dyDescent="0.25">
      <c r="A331" s="15"/>
      <c r="B331" s="304"/>
      <c r="C331" s="305"/>
      <c r="D331" s="305"/>
      <c r="E331" s="15"/>
    </row>
    <row r="332" spans="1:5" x14ac:dyDescent="0.25">
      <c r="A332" s="15"/>
      <c r="B332" s="304"/>
      <c r="C332" s="305"/>
      <c r="D332" s="305"/>
      <c r="E332" s="15"/>
    </row>
    <row r="333" spans="1:5" x14ac:dyDescent="0.25">
      <c r="A333" s="15"/>
      <c r="B333" s="304"/>
      <c r="C333" s="305"/>
      <c r="D333" s="305"/>
      <c r="E333" s="15"/>
    </row>
    <row r="334" spans="1:5" x14ac:dyDescent="0.25">
      <c r="A334" s="15"/>
      <c r="B334" s="304"/>
      <c r="C334" s="305"/>
      <c r="D334" s="305"/>
      <c r="E334" s="15"/>
    </row>
    <row r="335" spans="1:5" x14ac:dyDescent="0.25">
      <c r="A335" s="15"/>
      <c r="B335" s="304"/>
      <c r="C335" s="305"/>
      <c r="D335" s="305"/>
      <c r="E335" s="15"/>
    </row>
    <row r="336" spans="1:5" x14ac:dyDescent="0.25">
      <c r="A336" s="15"/>
      <c r="B336" s="304"/>
      <c r="C336" s="305"/>
      <c r="D336" s="305"/>
      <c r="E336" s="15"/>
    </row>
    <row r="337" spans="1:5" x14ac:dyDescent="0.25">
      <c r="A337" s="15"/>
      <c r="B337" s="304"/>
      <c r="C337" s="305"/>
      <c r="D337" s="305"/>
      <c r="E337" s="15"/>
    </row>
    <row r="338" spans="1:5" x14ac:dyDescent="0.25">
      <c r="A338" s="15"/>
      <c r="B338" s="304"/>
      <c r="C338" s="305"/>
      <c r="D338" s="305"/>
      <c r="E338" s="15"/>
    </row>
    <row r="339" spans="1:5" x14ac:dyDescent="0.25">
      <c r="A339" s="15"/>
      <c r="B339" s="304"/>
      <c r="C339" s="305"/>
      <c r="D339" s="305"/>
      <c r="E339" s="15"/>
    </row>
    <row r="340" spans="1:5" x14ac:dyDescent="0.25">
      <c r="A340" s="15"/>
      <c r="B340" s="304"/>
      <c r="C340" s="305"/>
      <c r="D340" s="305"/>
      <c r="E340" s="15"/>
    </row>
    <row r="341" spans="1:5" x14ac:dyDescent="0.25">
      <c r="A341" s="15"/>
      <c r="B341" s="304"/>
      <c r="C341" s="305"/>
      <c r="D341" s="305"/>
      <c r="E341" s="15"/>
    </row>
    <row r="342" spans="1:5" x14ac:dyDescent="0.25">
      <c r="A342" s="15"/>
      <c r="B342" s="304"/>
      <c r="C342" s="305"/>
      <c r="D342" s="305"/>
      <c r="E342" s="15"/>
    </row>
    <row r="343" spans="1:5" x14ac:dyDescent="0.25">
      <c r="A343" s="15"/>
      <c r="B343" s="304"/>
      <c r="C343" s="305"/>
      <c r="D343" s="305"/>
      <c r="E343" s="15"/>
    </row>
    <row r="344" spans="1:5" x14ac:dyDescent="0.25">
      <c r="A344" s="15"/>
      <c r="B344" s="304"/>
      <c r="C344" s="305"/>
      <c r="D344" s="305"/>
      <c r="E344" s="15"/>
    </row>
    <row r="345" spans="1:5" x14ac:dyDescent="0.25">
      <c r="A345" s="15"/>
      <c r="B345" s="304"/>
      <c r="C345" s="305"/>
      <c r="D345" s="305"/>
      <c r="E345" s="15"/>
    </row>
    <row r="346" spans="1:5" x14ac:dyDescent="0.25">
      <c r="B346" s="295"/>
      <c r="C346" s="296"/>
      <c r="D346" s="296"/>
    </row>
    <row r="347" spans="1:5" x14ac:dyDescent="0.25">
      <c r="B347" s="295"/>
      <c r="C347" s="296"/>
      <c r="D347" s="296"/>
    </row>
    <row r="348" spans="1:5" x14ac:dyDescent="0.25">
      <c r="B348" s="295"/>
      <c r="C348" s="296"/>
      <c r="D348" s="296"/>
    </row>
    <row r="349" spans="1:5" x14ac:dyDescent="0.25">
      <c r="B349" s="295"/>
      <c r="C349" s="296"/>
      <c r="D349" s="296"/>
    </row>
    <row r="350" spans="1:5" x14ac:dyDescent="0.25">
      <c r="B350" s="295"/>
      <c r="C350" s="296"/>
      <c r="D350" s="296"/>
    </row>
    <row r="351" spans="1:5" x14ac:dyDescent="0.25">
      <c r="B351" s="295"/>
      <c r="C351" s="296"/>
      <c r="D351" s="296"/>
    </row>
    <row r="352" spans="1:5" x14ac:dyDescent="0.25">
      <c r="B352" s="295"/>
      <c r="C352" s="296"/>
      <c r="D352" s="296"/>
    </row>
    <row r="353" spans="2:4" x14ac:dyDescent="0.25">
      <c r="B353" s="295"/>
      <c r="C353" s="296"/>
      <c r="D353" s="296"/>
    </row>
    <row r="354" spans="2:4" x14ac:dyDescent="0.25">
      <c r="B354" s="295"/>
      <c r="C354" s="296"/>
      <c r="D354" s="296"/>
    </row>
    <row r="355" spans="2:4" x14ac:dyDescent="0.25">
      <c r="B355" s="295"/>
      <c r="C355" s="296"/>
      <c r="D355" s="296"/>
    </row>
    <row r="356" spans="2:4" x14ac:dyDescent="0.25">
      <c r="B356" s="295"/>
      <c r="C356" s="296"/>
      <c r="D356" s="296"/>
    </row>
    <row r="357" spans="2:4" x14ac:dyDescent="0.25">
      <c r="B357" s="295"/>
      <c r="C357" s="296"/>
      <c r="D357" s="296"/>
    </row>
    <row r="358" spans="2:4" x14ac:dyDescent="0.25">
      <c r="B358" s="295"/>
      <c r="C358" s="296"/>
      <c r="D358" s="296"/>
    </row>
    <row r="359" spans="2:4" x14ac:dyDescent="0.25">
      <c r="B359" s="295"/>
      <c r="C359" s="296"/>
      <c r="D359" s="296"/>
    </row>
    <row r="360" spans="2:4" x14ac:dyDescent="0.25">
      <c r="B360" s="295"/>
      <c r="C360" s="296"/>
      <c r="D360" s="296"/>
    </row>
    <row r="361" spans="2:4" x14ac:dyDescent="0.25">
      <c r="B361" s="295"/>
      <c r="C361" s="296"/>
      <c r="D361" s="296"/>
    </row>
    <row r="362" spans="2:4" x14ac:dyDescent="0.25">
      <c r="B362" s="295"/>
      <c r="C362" s="296"/>
      <c r="D362" s="296"/>
    </row>
    <row r="363" spans="2:4" x14ac:dyDescent="0.25">
      <c r="B363" s="295"/>
      <c r="C363" s="296"/>
      <c r="D363" s="296"/>
    </row>
    <row r="364" spans="2:4" x14ac:dyDescent="0.25">
      <c r="B364" s="295"/>
      <c r="C364" s="296"/>
      <c r="D364" s="296"/>
    </row>
    <row r="365" spans="2:4" x14ac:dyDescent="0.25">
      <c r="B365" s="295"/>
      <c r="C365" s="296"/>
      <c r="D365" s="296"/>
    </row>
    <row r="366" spans="2:4" x14ac:dyDescent="0.25">
      <c r="B366" s="295"/>
      <c r="C366" s="296"/>
      <c r="D366" s="296"/>
    </row>
    <row r="367" spans="2:4" x14ac:dyDescent="0.25">
      <c r="B367" s="295"/>
      <c r="C367" s="296"/>
      <c r="D367" s="296"/>
    </row>
    <row r="368" spans="2:4" x14ac:dyDescent="0.25">
      <c r="B368" s="295"/>
      <c r="C368" s="296"/>
      <c r="D368" s="296"/>
    </row>
    <row r="369" spans="2:4" x14ac:dyDescent="0.25">
      <c r="B369" s="295"/>
      <c r="C369" s="296"/>
      <c r="D369" s="296"/>
    </row>
    <row r="370" spans="2:4" x14ac:dyDescent="0.25">
      <c r="B370" s="295"/>
      <c r="C370" s="296"/>
      <c r="D370" s="296"/>
    </row>
    <row r="371" spans="2:4" x14ac:dyDescent="0.25">
      <c r="B371" s="295"/>
      <c r="C371" s="296"/>
      <c r="D371" s="296"/>
    </row>
    <row r="372" spans="2:4" x14ac:dyDescent="0.25">
      <c r="B372" s="295"/>
      <c r="C372" s="296"/>
      <c r="D372" s="296"/>
    </row>
    <row r="373" spans="2:4" x14ac:dyDescent="0.25">
      <c r="B373" s="295"/>
      <c r="C373" s="296"/>
      <c r="D373" s="296"/>
    </row>
    <row r="374" spans="2:4" x14ac:dyDescent="0.25">
      <c r="B374" s="295"/>
      <c r="C374" s="296"/>
      <c r="D374" s="296"/>
    </row>
    <row r="375" spans="2:4" x14ac:dyDescent="0.25">
      <c r="B375" s="295"/>
      <c r="C375" s="296"/>
      <c r="D375" s="296"/>
    </row>
    <row r="376" spans="2:4" x14ac:dyDescent="0.25">
      <c r="B376" s="295"/>
      <c r="C376" s="296"/>
      <c r="D376" s="296"/>
    </row>
    <row r="377" spans="2:4" x14ac:dyDescent="0.25">
      <c r="B377" s="295"/>
      <c r="C377" s="296"/>
      <c r="D377" s="296"/>
    </row>
    <row r="378" spans="2:4" x14ac:dyDescent="0.25">
      <c r="B378" s="295"/>
      <c r="C378" s="296"/>
      <c r="D378" s="296"/>
    </row>
    <row r="379" spans="2:4" x14ac:dyDescent="0.25">
      <c r="B379" s="295"/>
      <c r="C379" s="296"/>
      <c r="D379" s="296"/>
    </row>
    <row r="380" spans="2:4" x14ac:dyDescent="0.25">
      <c r="B380" s="295"/>
      <c r="C380" s="296"/>
      <c r="D380" s="296"/>
    </row>
    <row r="381" spans="2:4" x14ac:dyDescent="0.25">
      <c r="B381" s="295"/>
      <c r="C381" s="296"/>
      <c r="D381" s="296"/>
    </row>
    <row r="382" spans="2:4" x14ac:dyDescent="0.25">
      <c r="B382" s="295"/>
      <c r="C382" s="296"/>
      <c r="D382" s="296"/>
    </row>
    <row r="383" spans="2:4" x14ac:dyDescent="0.25">
      <c r="B383" s="295"/>
      <c r="C383" s="296"/>
      <c r="D383" s="296"/>
    </row>
    <row r="384" spans="2:4" x14ac:dyDescent="0.25">
      <c r="B384" s="295"/>
      <c r="C384" s="296"/>
      <c r="D384" s="296"/>
    </row>
    <row r="385" spans="2:4" x14ac:dyDescent="0.25">
      <c r="B385" s="295"/>
      <c r="C385" s="296"/>
      <c r="D385" s="296"/>
    </row>
    <row r="386" spans="2:4" x14ac:dyDescent="0.25">
      <c r="B386" s="295"/>
      <c r="C386" s="296"/>
      <c r="D386" s="296"/>
    </row>
    <row r="387" spans="2:4" x14ac:dyDescent="0.25">
      <c r="B387" s="295"/>
      <c r="C387" s="296"/>
      <c r="D387" s="296"/>
    </row>
    <row r="388" spans="2:4" x14ac:dyDescent="0.25">
      <c r="B388" s="295"/>
      <c r="C388" s="296"/>
      <c r="D388" s="296"/>
    </row>
    <row r="389" spans="2:4" x14ac:dyDescent="0.25">
      <c r="B389" s="295"/>
      <c r="C389" s="296"/>
      <c r="D389" s="296"/>
    </row>
    <row r="390" spans="2:4" x14ac:dyDescent="0.25">
      <c r="B390" s="295"/>
      <c r="C390" s="296"/>
      <c r="D390" s="296"/>
    </row>
    <row r="391" spans="2:4" x14ac:dyDescent="0.25">
      <c r="B391" s="295"/>
      <c r="C391" s="296"/>
      <c r="D391" s="296"/>
    </row>
    <row r="392" spans="2:4" x14ac:dyDescent="0.25">
      <c r="B392" s="295"/>
      <c r="C392" s="296"/>
      <c r="D392" s="296"/>
    </row>
    <row r="393" spans="2:4" x14ac:dyDescent="0.25">
      <c r="B393" s="295"/>
      <c r="C393" s="296"/>
      <c r="D393" s="296"/>
    </row>
    <row r="394" spans="2:4" x14ac:dyDescent="0.25">
      <c r="B394" s="295"/>
      <c r="C394" s="296"/>
      <c r="D394" s="296"/>
    </row>
    <row r="395" spans="2:4" x14ac:dyDescent="0.25">
      <c r="B395" s="295"/>
      <c r="C395" s="296"/>
      <c r="D395" s="296"/>
    </row>
    <row r="396" spans="2:4" x14ac:dyDescent="0.25">
      <c r="B396" s="295"/>
      <c r="C396" s="296"/>
      <c r="D396" s="296"/>
    </row>
    <row r="397" spans="2:4" x14ac:dyDescent="0.25">
      <c r="B397" s="295"/>
      <c r="C397" s="296"/>
      <c r="D397" s="296"/>
    </row>
    <row r="398" spans="2:4" x14ac:dyDescent="0.25">
      <c r="B398" s="295"/>
      <c r="C398" s="296"/>
      <c r="D398" s="296"/>
    </row>
    <row r="399" spans="2:4" x14ac:dyDescent="0.25">
      <c r="B399" s="295"/>
      <c r="C399" s="296"/>
      <c r="D399" s="296"/>
    </row>
    <row r="400" spans="2:4" x14ac:dyDescent="0.25">
      <c r="B400" s="295"/>
      <c r="C400" s="296"/>
      <c r="D400" s="296"/>
    </row>
    <row r="401" spans="2:4" x14ac:dyDescent="0.25">
      <c r="B401" s="295"/>
      <c r="C401" s="296"/>
      <c r="D401" s="296"/>
    </row>
    <row r="402" spans="2:4" x14ac:dyDescent="0.25">
      <c r="B402" s="295"/>
      <c r="C402" s="296"/>
      <c r="D402" s="296"/>
    </row>
    <row r="403" spans="2:4" x14ac:dyDescent="0.25">
      <c r="B403" s="295"/>
      <c r="C403" s="296"/>
      <c r="D403" s="296"/>
    </row>
    <row r="404" spans="2:4" x14ac:dyDescent="0.25">
      <c r="B404" s="295"/>
      <c r="C404" s="296"/>
      <c r="D404" s="296"/>
    </row>
    <row r="405" spans="2:4" x14ac:dyDescent="0.25">
      <c r="B405" s="295"/>
      <c r="C405" s="296"/>
      <c r="D405" s="296"/>
    </row>
    <row r="406" spans="2:4" x14ac:dyDescent="0.25">
      <c r="B406" s="295"/>
      <c r="C406" s="296"/>
      <c r="D406" s="296"/>
    </row>
    <row r="407" spans="2:4" x14ac:dyDescent="0.25">
      <c r="B407" s="295"/>
      <c r="C407" s="296"/>
      <c r="D407" s="296"/>
    </row>
    <row r="408" spans="2:4" x14ac:dyDescent="0.25">
      <c r="B408" s="295"/>
      <c r="C408" s="296"/>
      <c r="D408" s="296"/>
    </row>
    <row r="409" spans="2:4" x14ac:dyDescent="0.25">
      <c r="B409" s="295"/>
      <c r="C409" s="296"/>
      <c r="D409" s="296"/>
    </row>
    <row r="410" spans="2:4" x14ac:dyDescent="0.25">
      <c r="B410" s="295"/>
      <c r="C410" s="296"/>
      <c r="D410" s="296"/>
    </row>
    <row r="411" spans="2:4" x14ac:dyDescent="0.25">
      <c r="B411" s="295"/>
      <c r="C411" s="296"/>
      <c r="D411" s="296"/>
    </row>
    <row r="412" spans="2:4" x14ac:dyDescent="0.25">
      <c r="B412" s="295"/>
      <c r="C412" s="296"/>
      <c r="D412" s="296"/>
    </row>
    <row r="413" spans="2:4" x14ac:dyDescent="0.25">
      <c r="B413" s="295"/>
      <c r="C413" s="296"/>
      <c r="D413" s="296"/>
    </row>
    <row r="414" spans="2:4" x14ac:dyDescent="0.25">
      <c r="B414" s="295"/>
      <c r="C414" s="296"/>
      <c r="D414" s="296"/>
    </row>
    <row r="415" spans="2:4" x14ac:dyDescent="0.25">
      <c r="B415" s="295"/>
      <c r="C415" s="296"/>
      <c r="D415" s="296"/>
    </row>
    <row r="416" spans="2:4" x14ac:dyDescent="0.25">
      <c r="B416" s="295"/>
      <c r="C416" s="296"/>
      <c r="D416" s="296"/>
    </row>
    <row r="417" spans="2:5" x14ac:dyDescent="0.25">
      <c r="B417" s="295"/>
      <c r="C417" s="296"/>
      <c r="D417" s="296"/>
    </row>
    <row r="418" spans="2:5" x14ac:dyDescent="0.25">
      <c r="B418" s="295"/>
      <c r="C418" s="296"/>
      <c r="D418" s="296"/>
    </row>
    <row r="419" spans="2:5" x14ac:dyDescent="0.25">
      <c r="B419" s="295"/>
      <c r="C419" s="296"/>
      <c r="D419" s="296"/>
    </row>
    <row r="420" spans="2:5" x14ac:dyDescent="0.25">
      <c r="B420" s="295"/>
      <c r="C420" s="296"/>
      <c r="D420" s="296"/>
    </row>
    <row r="421" spans="2:5" x14ac:dyDescent="0.25">
      <c r="B421" s="295"/>
      <c r="C421" s="296"/>
      <c r="D421" s="296"/>
    </row>
    <row r="422" spans="2:5" x14ac:dyDescent="0.25">
      <c r="B422" s="295"/>
      <c r="C422" s="296"/>
      <c r="D422" s="296"/>
    </row>
    <row r="423" spans="2:5" x14ac:dyDescent="0.25">
      <c r="B423" s="295"/>
      <c r="C423" s="296"/>
      <c r="D423" s="296"/>
    </row>
    <row r="424" spans="2:5" x14ac:dyDescent="0.25">
      <c r="B424" s="295"/>
      <c r="C424" s="296"/>
      <c r="D424" s="296"/>
    </row>
    <row r="425" spans="2:5" x14ac:dyDescent="0.25">
      <c r="B425" s="295"/>
      <c r="C425" s="296"/>
      <c r="D425" s="296"/>
      <c r="E425" s="296"/>
    </row>
    <row r="426" spans="2:5" x14ac:dyDescent="0.25">
      <c r="B426" s="295"/>
      <c r="C426" s="296"/>
      <c r="D426" s="296"/>
    </row>
    <row r="427" spans="2:5" x14ac:dyDescent="0.25">
      <c r="B427" s="295"/>
      <c r="C427" s="296"/>
      <c r="D427" s="296"/>
    </row>
    <row r="428" spans="2:5" x14ac:dyDescent="0.25">
      <c r="B428" s="295"/>
      <c r="C428" s="296"/>
      <c r="D428" s="296"/>
    </row>
    <row r="429" spans="2:5" x14ac:dyDescent="0.25">
      <c r="B429" s="295"/>
      <c r="C429" s="296"/>
      <c r="D429" s="296"/>
    </row>
    <row r="430" spans="2:5" x14ac:dyDescent="0.25">
      <c r="B430" s="295"/>
      <c r="C430" s="296"/>
      <c r="D430" s="296"/>
    </row>
    <row r="431" spans="2:5" x14ac:dyDescent="0.25">
      <c r="B431" s="295"/>
      <c r="C431" s="296"/>
      <c r="D431" s="296"/>
    </row>
    <row r="432" spans="2:5" x14ac:dyDescent="0.25">
      <c r="B432" s="295"/>
      <c r="C432" s="296"/>
      <c r="D432" s="296"/>
    </row>
    <row r="433" spans="2:4" x14ac:dyDescent="0.25">
      <c r="B433" s="295"/>
      <c r="C433" s="296"/>
      <c r="D433" s="296"/>
    </row>
    <row r="434" spans="2:4" x14ac:dyDescent="0.25">
      <c r="B434" s="295"/>
      <c r="C434" s="296"/>
      <c r="D434" s="296"/>
    </row>
    <row r="435" spans="2:4" x14ac:dyDescent="0.25">
      <c r="B435" s="295"/>
      <c r="C435" s="296"/>
      <c r="D435" s="296"/>
    </row>
    <row r="436" spans="2:4" x14ac:dyDescent="0.25">
      <c r="B436" s="295"/>
      <c r="C436" s="296"/>
      <c r="D436" s="296"/>
    </row>
    <row r="437" spans="2:4" x14ac:dyDescent="0.25">
      <c r="B437" s="295"/>
      <c r="C437" s="296"/>
      <c r="D437" s="296"/>
    </row>
    <row r="438" spans="2:4" x14ac:dyDescent="0.25">
      <c r="B438" s="295"/>
      <c r="C438" s="296"/>
      <c r="D438" s="296"/>
    </row>
    <row r="439" spans="2:4" x14ac:dyDescent="0.25">
      <c r="B439" s="295"/>
      <c r="C439" s="296"/>
      <c r="D439" s="296"/>
    </row>
    <row r="440" spans="2:4" x14ac:dyDescent="0.25">
      <c r="B440" s="295"/>
      <c r="C440" s="296"/>
      <c r="D440" s="296"/>
    </row>
    <row r="441" spans="2:4" x14ac:dyDescent="0.25">
      <c r="B441" s="295"/>
      <c r="C441" s="296"/>
      <c r="D441" s="296"/>
    </row>
    <row r="442" spans="2:4" x14ac:dyDescent="0.25">
      <c r="B442" s="295"/>
      <c r="C442" s="296"/>
      <c r="D442" s="296"/>
    </row>
    <row r="443" spans="2:4" x14ac:dyDescent="0.25">
      <c r="B443" s="295"/>
      <c r="C443" s="296"/>
      <c r="D443" s="296"/>
    </row>
    <row r="444" spans="2:4" x14ac:dyDescent="0.25">
      <c r="B444" s="295"/>
      <c r="C444" s="296"/>
      <c r="D444" s="296"/>
    </row>
    <row r="445" spans="2:4" x14ac:dyDescent="0.25">
      <c r="B445" s="295"/>
      <c r="C445" s="296"/>
      <c r="D445" s="296"/>
    </row>
    <row r="446" spans="2:4" x14ac:dyDescent="0.25">
      <c r="B446" s="295"/>
      <c r="C446" s="296"/>
      <c r="D446" s="296"/>
    </row>
    <row r="447" spans="2:4" x14ac:dyDescent="0.25">
      <c r="B447" s="295"/>
      <c r="C447" s="296"/>
      <c r="D447" s="296"/>
    </row>
    <row r="448" spans="2:4" x14ac:dyDescent="0.25">
      <c r="B448" s="295"/>
      <c r="C448" s="296"/>
      <c r="D448" s="296"/>
    </row>
    <row r="449" spans="2:4" x14ac:dyDescent="0.25">
      <c r="B449" s="295"/>
      <c r="C449" s="296"/>
      <c r="D449" s="296"/>
    </row>
    <row r="450" spans="2:4" x14ac:dyDescent="0.25">
      <c r="B450" s="295"/>
      <c r="C450" s="296"/>
      <c r="D450" s="296"/>
    </row>
    <row r="451" spans="2:4" x14ac:dyDescent="0.25">
      <c r="B451" s="295"/>
      <c r="C451" s="296"/>
      <c r="D451" s="296"/>
    </row>
    <row r="452" spans="2:4" x14ac:dyDescent="0.25">
      <c r="B452" s="295"/>
      <c r="C452" s="296"/>
      <c r="D452" s="296"/>
    </row>
    <row r="453" spans="2:4" x14ac:dyDescent="0.25">
      <c r="B453" s="295"/>
      <c r="C453" s="296"/>
      <c r="D453" s="296"/>
    </row>
    <row r="454" spans="2:4" x14ac:dyDescent="0.25">
      <c r="B454" s="295"/>
      <c r="C454" s="296"/>
      <c r="D454" s="296"/>
    </row>
    <row r="455" spans="2:4" x14ac:dyDescent="0.25">
      <c r="B455" s="295"/>
      <c r="C455" s="296"/>
      <c r="D455" s="296"/>
    </row>
    <row r="456" spans="2:4" x14ac:dyDescent="0.25">
      <c r="B456" s="295"/>
      <c r="C456" s="296"/>
      <c r="D456" s="296"/>
    </row>
    <row r="457" spans="2:4" x14ac:dyDescent="0.25">
      <c r="B457" s="295"/>
      <c r="C457" s="296"/>
      <c r="D457" s="296"/>
    </row>
    <row r="458" spans="2:4" x14ac:dyDescent="0.25">
      <c r="B458" s="295"/>
      <c r="C458" s="296"/>
      <c r="D458" s="296"/>
    </row>
    <row r="459" spans="2:4" x14ac:dyDescent="0.25">
      <c r="B459" s="295"/>
      <c r="C459" s="296"/>
      <c r="D459" s="296"/>
    </row>
    <row r="460" spans="2:4" x14ac:dyDescent="0.25">
      <c r="B460" s="295"/>
      <c r="C460" s="296"/>
      <c r="D460" s="296"/>
    </row>
    <row r="461" spans="2:4" x14ac:dyDescent="0.25">
      <c r="B461" s="295"/>
      <c r="C461" s="296"/>
      <c r="D461" s="296"/>
    </row>
    <row r="462" spans="2:4" x14ac:dyDescent="0.25">
      <c r="B462" s="295"/>
      <c r="C462" s="296"/>
      <c r="D462" s="296"/>
    </row>
    <row r="463" spans="2:4" x14ac:dyDescent="0.25">
      <c r="B463" s="295"/>
      <c r="C463" s="296"/>
      <c r="D463" s="296"/>
    </row>
    <row r="464" spans="2:4" x14ac:dyDescent="0.25">
      <c r="B464" s="295"/>
      <c r="C464" s="296"/>
      <c r="D464" s="296"/>
    </row>
    <row r="465" spans="2:4" x14ac:dyDescent="0.25">
      <c r="B465" s="295"/>
      <c r="C465" s="296"/>
      <c r="D465" s="296"/>
    </row>
    <row r="466" spans="2:4" x14ac:dyDescent="0.25">
      <c r="B466" s="295"/>
      <c r="C466" s="296"/>
      <c r="D466" s="296"/>
    </row>
    <row r="467" spans="2:4" x14ac:dyDescent="0.25">
      <c r="B467" s="295"/>
      <c r="C467" s="296"/>
      <c r="D467" s="296"/>
    </row>
    <row r="468" spans="2:4" x14ac:dyDescent="0.25">
      <c r="B468" s="295"/>
      <c r="C468" s="296"/>
      <c r="D468" s="296"/>
    </row>
    <row r="469" spans="2:4" x14ac:dyDescent="0.25">
      <c r="B469" s="295"/>
      <c r="C469" s="296"/>
      <c r="D469" s="296"/>
    </row>
    <row r="470" spans="2:4" x14ac:dyDescent="0.25">
      <c r="B470" s="295"/>
      <c r="C470" s="296"/>
      <c r="D470" s="296"/>
    </row>
    <row r="471" spans="2:4" x14ac:dyDescent="0.25">
      <c r="B471" s="295"/>
      <c r="C471" s="296"/>
      <c r="D471" s="296"/>
    </row>
    <row r="472" spans="2:4" x14ac:dyDescent="0.25">
      <c r="B472" s="295"/>
      <c r="C472" s="296"/>
      <c r="D472" s="296"/>
    </row>
    <row r="473" spans="2:4" x14ac:dyDescent="0.25">
      <c r="B473" s="295"/>
      <c r="C473" s="296"/>
      <c r="D473" s="296"/>
    </row>
    <row r="474" spans="2:4" x14ac:dyDescent="0.25">
      <c r="B474" s="295"/>
      <c r="C474" s="296"/>
      <c r="D474" s="296"/>
    </row>
    <row r="475" spans="2:4" x14ac:dyDescent="0.25">
      <c r="B475" s="295"/>
      <c r="C475" s="296"/>
      <c r="D475" s="296"/>
    </row>
    <row r="476" spans="2:4" x14ac:dyDescent="0.25">
      <c r="B476" s="295"/>
      <c r="C476" s="296"/>
      <c r="D476" s="296"/>
    </row>
    <row r="477" spans="2:4" x14ac:dyDescent="0.25">
      <c r="B477" s="295"/>
      <c r="C477" s="296"/>
      <c r="D477" s="296"/>
    </row>
    <row r="478" spans="2:4" x14ac:dyDescent="0.25">
      <c r="B478" s="295"/>
      <c r="C478" s="296"/>
      <c r="D478" s="296"/>
    </row>
    <row r="479" spans="2:4" x14ac:dyDescent="0.25">
      <c r="B479" s="295"/>
      <c r="C479" s="296"/>
      <c r="D479" s="296"/>
    </row>
    <row r="480" spans="2:4" x14ac:dyDescent="0.25">
      <c r="B480" s="295"/>
      <c r="C480" s="296"/>
      <c r="D480" s="296"/>
    </row>
    <row r="481" spans="2:4" x14ac:dyDescent="0.25">
      <c r="B481" s="295"/>
      <c r="C481" s="296"/>
      <c r="D481" s="296"/>
    </row>
    <row r="482" spans="2:4" x14ac:dyDescent="0.25">
      <c r="B482" s="295"/>
      <c r="C482" s="296"/>
      <c r="D482" s="296"/>
    </row>
    <row r="483" spans="2:4" x14ac:dyDescent="0.25">
      <c r="B483" s="295"/>
      <c r="C483" s="296"/>
      <c r="D483" s="296"/>
    </row>
    <row r="484" spans="2:4" x14ac:dyDescent="0.25">
      <c r="B484" s="295"/>
      <c r="C484" s="296"/>
      <c r="D484" s="296"/>
    </row>
    <row r="485" spans="2:4" x14ac:dyDescent="0.25">
      <c r="B485" s="295"/>
      <c r="C485" s="296"/>
      <c r="D485" s="296"/>
    </row>
    <row r="486" spans="2:4" x14ac:dyDescent="0.25">
      <c r="B486" s="295"/>
      <c r="C486" s="296"/>
      <c r="D486" s="296"/>
    </row>
    <row r="487" spans="2:4" x14ac:dyDescent="0.25">
      <c r="B487" s="295"/>
      <c r="C487" s="296"/>
      <c r="D487" s="296"/>
    </row>
    <row r="488" spans="2:4" x14ac:dyDescent="0.25">
      <c r="B488" s="295"/>
      <c r="C488" s="296"/>
      <c r="D488" s="296"/>
    </row>
    <row r="489" spans="2:4" x14ac:dyDescent="0.25">
      <c r="B489" s="295"/>
      <c r="C489" s="296"/>
      <c r="D489" s="296"/>
    </row>
    <row r="490" spans="2:4" x14ac:dyDescent="0.25">
      <c r="B490" s="295"/>
      <c r="C490" s="296"/>
      <c r="D490" s="296"/>
    </row>
    <row r="491" spans="2:4" x14ac:dyDescent="0.25">
      <c r="B491" s="295"/>
      <c r="C491" s="296"/>
      <c r="D491" s="296"/>
    </row>
    <row r="492" spans="2:4" x14ac:dyDescent="0.25">
      <c r="B492" s="295"/>
      <c r="C492" s="296"/>
      <c r="D492" s="296"/>
    </row>
    <row r="493" spans="2:4" x14ac:dyDescent="0.25">
      <c r="B493" s="295"/>
      <c r="C493" s="296"/>
      <c r="D493" s="296"/>
    </row>
    <row r="494" spans="2:4" x14ac:dyDescent="0.25">
      <c r="B494" s="295"/>
      <c r="C494" s="296"/>
      <c r="D494" s="296"/>
    </row>
    <row r="495" spans="2:4" x14ac:dyDescent="0.25">
      <c r="B495" s="295"/>
      <c r="C495" s="296"/>
      <c r="D495" s="296"/>
    </row>
    <row r="496" spans="2:4" x14ac:dyDescent="0.25">
      <c r="B496" s="295"/>
      <c r="C496" s="296"/>
      <c r="D496" s="296"/>
    </row>
    <row r="497" spans="2:4" x14ac:dyDescent="0.25">
      <c r="B497" s="295"/>
      <c r="C497" s="296"/>
      <c r="D497" s="296"/>
    </row>
    <row r="498" spans="2:4" x14ac:dyDescent="0.25">
      <c r="B498" s="295"/>
      <c r="C498" s="296"/>
      <c r="D498" s="296"/>
    </row>
    <row r="499" spans="2:4" x14ac:dyDescent="0.25">
      <c r="B499" s="295"/>
      <c r="C499" s="296"/>
      <c r="D499" s="296"/>
    </row>
    <row r="500" spans="2:4" x14ac:dyDescent="0.25">
      <c r="B500" s="295"/>
      <c r="C500" s="296"/>
      <c r="D500" s="296"/>
    </row>
    <row r="501" spans="2:4" x14ac:dyDescent="0.25">
      <c r="B501" s="295"/>
      <c r="C501" s="296"/>
      <c r="D501" s="296"/>
    </row>
    <row r="502" spans="2:4" x14ac:dyDescent="0.25">
      <c r="B502" s="295"/>
      <c r="C502" s="296"/>
      <c r="D502" s="296"/>
    </row>
    <row r="503" spans="2:4" x14ac:dyDescent="0.25">
      <c r="B503" s="295"/>
      <c r="C503" s="296"/>
      <c r="D503" s="296"/>
    </row>
    <row r="504" spans="2:4" x14ac:dyDescent="0.25">
      <c r="B504" s="295"/>
      <c r="C504" s="296"/>
      <c r="D504" s="296"/>
    </row>
    <row r="505" spans="2:4" x14ac:dyDescent="0.25">
      <c r="B505" s="295"/>
      <c r="C505" s="296"/>
      <c r="D505" s="296"/>
    </row>
    <row r="506" spans="2:4" x14ac:dyDescent="0.25">
      <c r="B506" s="295"/>
      <c r="C506" s="296"/>
      <c r="D506" s="296"/>
    </row>
    <row r="507" spans="2:4" x14ac:dyDescent="0.25">
      <c r="B507" s="295"/>
      <c r="C507" s="296"/>
      <c r="D507" s="296"/>
    </row>
    <row r="508" spans="2:4" x14ac:dyDescent="0.25">
      <c r="B508" s="295"/>
      <c r="C508" s="296"/>
      <c r="D508" s="296"/>
    </row>
    <row r="509" spans="2:4" x14ac:dyDescent="0.25">
      <c r="B509" s="295"/>
      <c r="C509" s="296"/>
      <c r="D509" s="296"/>
    </row>
    <row r="510" spans="2:4" x14ac:dyDescent="0.25">
      <c r="B510" s="295"/>
      <c r="C510" s="296"/>
      <c r="D510" s="296"/>
    </row>
    <row r="511" spans="2:4" x14ac:dyDescent="0.25">
      <c r="B511" s="295"/>
      <c r="C511" s="296"/>
      <c r="D511" s="296"/>
    </row>
    <row r="512" spans="2:4" x14ac:dyDescent="0.25">
      <c r="B512" s="295"/>
      <c r="C512" s="296"/>
      <c r="D512" s="296"/>
    </row>
    <row r="513" spans="2:4" x14ac:dyDescent="0.25">
      <c r="B513" s="295"/>
      <c r="C513" s="296"/>
      <c r="D513" s="296"/>
    </row>
    <row r="514" spans="2:4" x14ac:dyDescent="0.25">
      <c r="B514" s="295"/>
      <c r="C514" s="296"/>
      <c r="D514" s="296"/>
    </row>
    <row r="515" spans="2:4" x14ac:dyDescent="0.25">
      <c r="B515" s="295"/>
      <c r="C515" s="296"/>
      <c r="D515" s="296"/>
    </row>
    <row r="516" spans="2:4" x14ac:dyDescent="0.25">
      <c r="B516" s="295"/>
      <c r="C516" s="296"/>
      <c r="D516" s="296"/>
    </row>
    <row r="517" spans="2:4" x14ac:dyDescent="0.25">
      <c r="B517" s="295"/>
      <c r="C517" s="296"/>
      <c r="D517" s="296"/>
    </row>
    <row r="518" spans="2:4" x14ac:dyDescent="0.25">
      <c r="B518" s="295"/>
      <c r="C518" s="296"/>
      <c r="D518" s="296"/>
    </row>
    <row r="519" spans="2:4" x14ac:dyDescent="0.25">
      <c r="B519" s="295"/>
      <c r="C519" s="296"/>
      <c r="D519" s="296"/>
    </row>
    <row r="520" spans="2:4" x14ac:dyDescent="0.25">
      <c r="B520" s="295"/>
      <c r="C520" s="296"/>
      <c r="D520" s="296"/>
    </row>
    <row r="521" spans="2:4" x14ac:dyDescent="0.25">
      <c r="B521" s="295"/>
      <c r="C521" s="296"/>
      <c r="D521" s="296"/>
    </row>
    <row r="522" spans="2:4" x14ac:dyDescent="0.25">
      <c r="B522" s="295"/>
      <c r="C522" s="296"/>
      <c r="D522" s="296"/>
    </row>
    <row r="523" spans="2:4" x14ac:dyDescent="0.25">
      <c r="B523" s="295"/>
      <c r="C523" s="296"/>
      <c r="D523" s="296"/>
    </row>
    <row r="524" spans="2:4" x14ac:dyDescent="0.25">
      <c r="B524" s="295"/>
      <c r="C524" s="296"/>
      <c r="D524" s="296"/>
    </row>
    <row r="525" spans="2:4" x14ac:dyDescent="0.25">
      <c r="B525" s="295"/>
      <c r="C525" s="296"/>
      <c r="D525" s="296"/>
    </row>
    <row r="526" spans="2:4" x14ac:dyDescent="0.25">
      <c r="B526" s="295"/>
      <c r="C526" s="296"/>
      <c r="D526" s="296"/>
    </row>
    <row r="527" spans="2:4" x14ac:dyDescent="0.25">
      <c r="B527" s="295"/>
      <c r="C527" s="296"/>
      <c r="D527" s="296"/>
    </row>
    <row r="528" spans="2:4" x14ac:dyDescent="0.25">
      <c r="B528" s="295"/>
      <c r="C528" s="296"/>
      <c r="D528" s="296"/>
    </row>
    <row r="529" spans="2:4" x14ac:dyDescent="0.25">
      <c r="B529" s="295"/>
      <c r="C529" s="296"/>
      <c r="D529" s="296"/>
    </row>
    <row r="530" spans="2:4" x14ac:dyDescent="0.25">
      <c r="B530" s="295"/>
      <c r="C530" s="296"/>
      <c r="D530" s="296"/>
    </row>
    <row r="531" spans="2:4" x14ac:dyDescent="0.25">
      <c r="B531" s="295"/>
      <c r="C531" s="296"/>
      <c r="D531" s="296"/>
    </row>
    <row r="532" spans="2:4" x14ac:dyDescent="0.25">
      <c r="B532" s="295"/>
      <c r="C532" s="296"/>
      <c r="D532" s="296"/>
    </row>
    <row r="533" spans="2:4" x14ac:dyDescent="0.25">
      <c r="B533" s="295"/>
      <c r="C533" s="296"/>
      <c r="D533" s="296"/>
    </row>
    <row r="534" spans="2:4" x14ac:dyDescent="0.25">
      <c r="B534" s="295"/>
      <c r="C534" s="296"/>
      <c r="D534" s="296"/>
    </row>
    <row r="535" spans="2:4" x14ac:dyDescent="0.25">
      <c r="B535" s="295"/>
      <c r="C535" s="296"/>
      <c r="D535" s="296"/>
    </row>
    <row r="536" spans="2:4" x14ac:dyDescent="0.25">
      <c r="B536" s="295"/>
      <c r="C536" s="296"/>
      <c r="D536" s="296"/>
    </row>
    <row r="537" spans="2:4" x14ac:dyDescent="0.25">
      <c r="B537" s="295"/>
      <c r="C537" s="296"/>
      <c r="D537" s="296"/>
    </row>
    <row r="538" spans="2:4" x14ac:dyDescent="0.25">
      <c r="B538" s="295"/>
      <c r="C538" s="296"/>
      <c r="D538" s="296"/>
    </row>
    <row r="539" spans="2:4" x14ac:dyDescent="0.25">
      <c r="B539" s="295"/>
      <c r="C539" s="296"/>
      <c r="D539" s="296"/>
    </row>
    <row r="540" spans="2:4" x14ac:dyDescent="0.25">
      <c r="B540" s="295"/>
      <c r="C540" s="296"/>
      <c r="D540" s="296"/>
    </row>
    <row r="541" spans="2:4" x14ac:dyDescent="0.25">
      <c r="B541" s="295"/>
      <c r="C541" s="296"/>
      <c r="D541" s="296"/>
    </row>
    <row r="542" spans="2:4" x14ac:dyDescent="0.25">
      <c r="B542" s="295"/>
      <c r="C542" s="296"/>
      <c r="D542" s="296"/>
    </row>
    <row r="543" spans="2:4" x14ac:dyDescent="0.25">
      <c r="B543" s="295"/>
      <c r="C543" s="296"/>
      <c r="D543" s="296"/>
    </row>
    <row r="544" spans="2:4" x14ac:dyDescent="0.25">
      <c r="B544" s="295"/>
      <c r="C544" s="296"/>
      <c r="D544" s="296"/>
    </row>
    <row r="545" spans="2:4" x14ac:dyDescent="0.25">
      <c r="B545" s="295"/>
      <c r="C545" s="296"/>
      <c r="D545" s="296"/>
    </row>
    <row r="546" spans="2:4" x14ac:dyDescent="0.25">
      <c r="B546" s="295"/>
      <c r="C546" s="296"/>
      <c r="D546" s="296"/>
    </row>
    <row r="547" spans="2:4" x14ac:dyDescent="0.25">
      <c r="B547" s="295"/>
      <c r="C547" s="296"/>
      <c r="D547" s="296"/>
    </row>
    <row r="548" spans="2:4" x14ac:dyDescent="0.25">
      <c r="B548" s="295"/>
      <c r="C548" s="296"/>
      <c r="D548" s="296"/>
    </row>
    <row r="549" spans="2:4" x14ac:dyDescent="0.25">
      <c r="B549" s="295"/>
      <c r="C549" s="296"/>
      <c r="D549" s="296"/>
    </row>
    <row r="550" spans="2:4" x14ac:dyDescent="0.25">
      <c r="B550" s="295"/>
      <c r="C550" s="296"/>
      <c r="D550" s="296"/>
    </row>
    <row r="551" spans="2:4" x14ac:dyDescent="0.25">
      <c r="C551" s="296"/>
      <c r="D551" s="296"/>
    </row>
    <row r="552" spans="2:4" x14ac:dyDescent="0.25">
      <c r="C552" s="296"/>
      <c r="D552" s="296"/>
    </row>
    <row r="553" spans="2:4" x14ac:dyDescent="0.25">
      <c r="C553" s="296"/>
      <c r="D553" s="296"/>
    </row>
    <row r="554" spans="2:4" x14ac:dyDescent="0.25">
      <c r="C554" s="296"/>
      <c r="D554" s="296"/>
    </row>
    <row r="555" spans="2:4" x14ac:dyDescent="0.25">
      <c r="C555" s="296"/>
      <c r="D555" s="296"/>
    </row>
    <row r="556" spans="2:4" x14ac:dyDescent="0.25">
      <c r="C556" s="296"/>
      <c r="D556" s="296"/>
    </row>
    <row r="557" spans="2:4" x14ac:dyDescent="0.25">
      <c r="C557" s="296"/>
      <c r="D557" s="296"/>
    </row>
    <row r="558" spans="2:4" x14ac:dyDescent="0.25">
      <c r="C558" s="296"/>
      <c r="D558" s="296"/>
    </row>
    <row r="559" spans="2:4" x14ac:dyDescent="0.25">
      <c r="C559" s="296"/>
      <c r="D559" s="296"/>
    </row>
    <row r="560" spans="2:4" x14ac:dyDescent="0.25">
      <c r="C560" s="296"/>
      <c r="D560" s="296"/>
    </row>
    <row r="561" spans="3:4" x14ac:dyDescent="0.25">
      <c r="C561" s="296"/>
      <c r="D561" s="296"/>
    </row>
    <row r="562" spans="3:4" x14ac:dyDescent="0.25">
      <c r="C562" s="296"/>
      <c r="D562" s="296"/>
    </row>
  </sheetData>
  <mergeCells count="1">
    <mergeCell ref="G1:I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E0EF4-7B40-4109-8E46-8D4823BE54BF}">
  <dimension ref="A1:D20"/>
  <sheetViews>
    <sheetView workbookViewId="0">
      <selection activeCell="D18" sqref="D18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15.140625" bestFit="1" customWidth="1"/>
    <col min="4" max="4" width="11.42578125" bestFit="1" customWidth="1"/>
  </cols>
  <sheetData>
    <row r="1" spans="1:4" x14ac:dyDescent="0.25">
      <c r="A1" s="297" t="s">
        <v>126</v>
      </c>
      <c r="B1" t="s">
        <v>202</v>
      </c>
    </row>
    <row r="3" spans="1:4" x14ac:dyDescent="0.25">
      <c r="A3" s="297" t="s">
        <v>184</v>
      </c>
      <c r="B3" t="s">
        <v>200</v>
      </c>
      <c r="C3" t="s">
        <v>201</v>
      </c>
      <c r="D3" t="s">
        <v>203</v>
      </c>
    </row>
    <row r="4" spans="1:4" x14ac:dyDescent="0.25">
      <c r="A4" s="298" t="s">
        <v>204</v>
      </c>
      <c r="B4" s="300"/>
      <c r="C4" s="300"/>
      <c r="D4" s="300"/>
    </row>
    <row r="5" spans="1:4" x14ac:dyDescent="0.25">
      <c r="A5" s="298" t="s">
        <v>186</v>
      </c>
      <c r="B5" s="300">
        <v>633515065.18000007</v>
      </c>
      <c r="C5" s="300">
        <v>633515065.18000007</v>
      </c>
      <c r="D5" s="300">
        <v>0</v>
      </c>
    </row>
    <row r="6" spans="1:4" x14ac:dyDescent="0.25">
      <c r="A6" s="299" t="s">
        <v>191</v>
      </c>
      <c r="B6" s="300">
        <v>78258435.5</v>
      </c>
      <c r="C6" s="300">
        <v>78258435.5</v>
      </c>
      <c r="D6" s="300">
        <v>0</v>
      </c>
    </row>
    <row r="7" spans="1:4" x14ac:dyDescent="0.25">
      <c r="A7" s="299" t="s">
        <v>192</v>
      </c>
      <c r="B7" s="300">
        <v>65990537.32</v>
      </c>
      <c r="C7" s="300">
        <v>65990537.32</v>
      </c>
      <c r="D7" s="300">
        <v>0</v>
      </c>
    </row>
    <row r="8" spans="1:4" x14ac:dyDescent="0.25">
      <c r="A8" s="299" t="s">
        <v>193</v>
      </c>
      <c r="B8" s="300">
        <v>81604362.620000005</v>
      </c>
      <c r="C8" s="300">
        <v>81604362.620000005</v>
      </c>
      <c r="D8" s="300">
        <v>0</v>
      </c>
    </row>
    <row r="9" spans="1:4" x14ac:dyDescent="0.25">
      <c r="A9" s="299" t="s">
        <v>194</v>
      </c>
      <c r="B9" s="300">
        <v>82678442</v>
      </c>
      <c r="C9" s="300">
        <v>82678442</v>
      </c>
      <c r="D9" s="300">
        <v>0</v>
      </c>
    </row>
    <row r="10" spans="1:4" x14ac:dyDescent="0.25">
      <c r="A10" s="299" t="s">
        <v>195</v>
      </c>
      <c r="B10" s="300">
        <v>84154319.780000001</v>
      </c>
      <c r="C10" s="300">
        <v>84154319.780000001</v>
      </c>
      <c r="D10" s="300">
        <v>0</v>
      </c>
    </row>
    <row r="11" spans="1:4" x14ac:dyDescent="0.25">
      <c r="A11" s="299" t="s">
        <v>196</v>
      </c>
      <c r="B11" s="300">
        <v>83094142.300000012</v>
      </c>
      <c r="C11" s="300">
        <v>83094142.300000012</v>
      </c>
      <c r="D11" s="300">
        <v>0</v>
      </c>
    </row>
    <row r="12" spans="1:4" x14ac:dyDescent="0.25">
      <c r="A12" s="299" t="s">
        <v>197</v>
      </c>
      <c r="B12" s="300">
        <v>82792394.63000001</v>
      </c>
      <c r="C12" s="300">
        <v>82792394.63000001</v>
      </c>
      <c r="D12" s="300">
        <v>0</v>
      </c>
    </row>
    <row r="13" spans="1:4" x14ac:dyDescent="0.25">
      <c r="A13" s="299" t="s">
        <v>198</v>
      </c>
      <c r="B13" s="300">
        <v>74942431.030000001</v>
      </c>
      <c r="C13" s="300">
        <v>74942431.030000001</v>
      </c>
      <c r="D13" s="300">
        <v>0</v>
      </c>
    </row>
    <row r="14" spans="1:4" x14ac:dyDescent="0.25">
      <c r="A14" s="298" t="s">
        <v>199</v>
      </c>
      <c r="B14" s="300">
        <v>354909751.38000005</v>
      </c>
      <c r="C14" s="300">
        <v>354910051.38000005</v>
      </c>
      <c r="D14" s="300">
        <v>-300</v>
      </c>
    </row>
    <row r="15" spans="1:4" x14ac:dyDescent="0.25">
      <c r="A15" s="299" t="s">
        <v>187</v>
      </c>
      <c r="B15" s="300">
        <v>79055234.650000006</v>
      </c>
      <c r="C15" s="300">
        <v>79055234.650000006</v>
      </c>
      <c r="D15" s="300">
        <v>0</v>
      </c>
    </row>
    <row r="16" spans="1:4" x14ac:dyDescent="0.25">
      <c r="A16" s="299" t="s">
        <v>188</v>
      </c>
      <c r="B16" s="300">
        <v>81516327.840000004</v>
      </c>
      <c r="C16" s="300">
        <v>81516327.840000004</v>
      </c>
      <c r="D16" s="300">
        <v>0</v>
      </c>
    </row>
    <row r="17" spans="1:4" x14ac:dyDescent="0.25">
      <c r="A17" s="299" t="s">
        <v>189</v>
      </c>
      <c r="B17" s="300">
        <v>85762348.879999995</v>
      </c>
      <c r="C17" s="300">
        <v>85762348.879999995</v>
      </c>
      <c r="D17" s="300">
        <v>0</v>
      </c>
    </row>
    <row r="18" spans="1:4" x14ac:dyDescent="0.25">
      <c r="A18" s="299" t="s">
        <v>190</v>
      </c>
      <c r="B18" s="300">
        <v>89220593.210000008</v>
      </c>
      <c r="C18" s="300">
        <v>89220893.210000008</v>
      </c>
      <c r="D18" s="300">
        <v>-300</v>
      </c>
    </row>
    <row r="19" spans="1:4" x14ac:dyDescent="0.25">
      <c r="A19" s="299" t="s">
        <v>191</v>
      </c>
      <c r="B19" s="300">
        <v>19355246.799999997</v>
      </c>
      <c r="C19" s="300">
        <v>19355246.799999997</v>
      </c>
      <c r="D19" s="300">
        <v>0</v>
      </c>
    </row>
    <row r="20" spans="1:4" x14ac:dyDescent="0.25">
      <c r="A20" s="298" t="s">
        <v>185</v>
      </c>
      <c r="B20" s="300">
        <v>988424816.56000006</v>
      </c>
      <c r="C20" s="300">
        <v>988425116.56000006</v>
      </c>
      <c r="D20" s="300">
        <v>-300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Workings</vt:lpstr>
      <vt:lpstr>OS Rough</vt:lpstr>
      <vt:lpstr>OsReport</vt:lpstr>
      <vt:lpstr>CHQ DC</vt:lpstr>
      <vt:lpstr>Dlay Coll</vt:lpstr>
      <vt:lpstr>INS_LIMIT</vt:lpstr>
      <vt:lpstr>Remit_Cncl</vt:lpstr>
      <vt:lpstr>CM</vt:lpstr>
      <vt:lpstr>CM-pt</vt:lpstr>
      <vt:lpstr>rough</vt:lpstr>
      <vt:lpstr>Aging2</vt:lpstr>
      <vt:lpstr>Aging3</vt:lpstr>
      <vt:lpstr>Aging5</vt:lpstr>
      <vt:lpstr>Aging6</vt:lpstr>
      <vt:lpstr>Aging7</vt:lpstr>
      <vt:lpstr>Aging8</vt:lpstr>
      <vt:lpstr>os recon</vt:lpstr>
      <vt:lpstr>Audit Days 12</vt:lpstr>
      <vt:lpstr>D-table</vt:lpstr>
      <vt:lpstr>Exp</vt:lpstr>
      <vt:lpstr>Sheet2</vt:lpstr>
    </vt:vector>
  </TitlesOfParts>
  <Company>ACME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Sajib Sarker3395</dc:creator>
  <cp:lastModifiedBy>Sajib Sarker</cp:lastModifiedBy>
  <cp:lastPrinted>2019-12-23T11:46:19Z</cp:lastPrinted>
  <dcterms:created xsi:type="dcterms:W3CDTF">2019-09-10T07:10:33Z</dcterms:created>
  <dcterms:modified xsi:type="dcterms:W3CDTF">2024-05-29T11:42:40Z</dcterms:modified>
</cp:coreProperties>
</file>