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/>
  <mc:AlternateContent xmlns:mc="http://schemas.openxmlformats.org/markup-compatibility/2006">
    <mc:Choice Requires="x15">
      <x15ac:absPath xmlns:x15ac="http://schemas.microsoft.com/office/spreadsheetml/2010/11/ac" url="D:\Users\ssarker03395\Desktop\South\"/>
    </mc:Choice>
  </mc:AlternateContent>
  <xr:revisionPtr revIDLastSave="0" documentId="13_ncr:1_{FF80B84F-4A23-47F9-90D2-747DFB462893}" xr6:coauthVersionLast="36" xr6:coauthVersionMax="36" xr10:uidLastSave="{00000000-0000-0000-0000-000000000000}"/>
  <bookViews>
    <workbookView xWindow="0" yWindow="0" windowWidth="20490" windowHeight="7335" xr2:uid="{00000000-000D-0000-FFFF-FFFF00000000}"/>
  </bookViews>
  <sheets>
    <sheet name="Scrap_Sale" sheetId="5" r:id="rId1"/>
    <sheet name="Gen_Fuel 1" sheetId="3" r:id="rId2"/>
    <sheet name="Gen_Fuel 2" sheetId="18" r:id="rId3"/>
    <sheet name="Vehicles_list" sheetId="6" r:id="rId4"/>
    <sheet name="Carton" sheetId="2" r:id="rId5"/>
    <sheet name="P_Rope" sheetId="19" r:id="rId6"/>
    <sheet name="D Exp VS Replace" sheetId="7" r:id="rId7"/>
  </sheets>
  <definedNames>
    <definedName name="_xlnm.Print_Area" localSheetId="4">Carton!$A$1:$I$20</definedName>
    <definedName name="_xlnm.Print_Area" localSheetId="1">'Gen_Fuel 1'!$A$1:$G$21</definedName>
    <definedName name="_xlnm.Print_Area" localSheetId="2">'Gen_Fuel 2'!$A$1:$G$22</definedName>
    <definedName name="_xlnm.Print_Area" localSheetId="5">P_Rope!$A$1:$I$20</definedName>
    <definedName name="_xlnm.Print_Area" localSheetId="0">Scrap_Sale!$A$1:$G$21</definedName>
    <definedName name="_xlnm.Print_Area" localSheetId="3">Vehicles_list!$A$1:$F$16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6" l="1"/>
  <c r="A21" i="18"/>
  <c r="A21" i="3"/>
  <c r="A18" i="5"/>
  <c r="A20" i="19" l="1"/>
  <c r="G19" i="19"/>
  <c r="F19" i="19"/>
  <c r="E19" i="19"/>
  <c r="D19" i="19"/>
  <c r="C19" i="19" s="1"/>
  <c r="B19" i="19"/>
  <c r="H18" i="19"/>
  <c r="I18" i="19" s="1"/>
  <c r="C18" i="19"/>
  <c r="A18" i="19"/>
  <c r="H17" i="19"/>
  <c r="I17" i="19" s="1"/>
  <c r="C17" i="19"/>
  <c r="A17" i="19"/>
  <c r="H16" i="19"/>
  <c r="I16" i="19" s="1"/>
  <c r="C16" i="19"/>
  <c r="A16" i="19"/>
  <c r="H15" i="19"/>
  <c r="I15" i="19" s="1"/>
  <c r="C15" i="19"/>
  <c r="A15" i="19"/>
  <c r="H14" i="19"/>
  <c r="I14" i="19" s="1"/>
  <c r="C14" i="19"/>
  <c r="A14" i="19"/>
  <c r="H13" i="19"/>
  <c r="I13" i="19" s="1"/>
  <c r="C13" i="19"/>
  <c r="A13" i="19"/>
  <c r="H12" i="19"/>
  <c r="I12" i="19" s="1"/>
  <c r="C12" i="19"/>
  <c r="A12" i="19"/>
  <c r="H11" i="19"/>
  <c r="I11" i="19" s="1"/>
  <c r="C11" i="19"/>
  <c r="A11" i="19"/>
  <c r="H10" i="19"/>
  <c r="I10" i="19" s="1"/>
  <c r="C10" i="19"/>
  <c r="A10" i="19"/>
  <c r="H9" i="19"/>
  <c r="I9" i="19" s="1"/>
  <c r="C9" i="19"/>
  <c r="A9" i="19"/>
  <c r="H8" i="19"/>
  <c r="I8" i="19" s="1"/>
  <c r="C8" i="19"/>
  <c r="A8" i="19"/>
  <c r="H7" i="19"/>
  <c r="I7" i="19" s="1"/>
  <c r="C7" i="19"/>
  <c r="A7" i="19"/>
  <c r="A3" i="19"/>
  <c r="A1" i="19"/>
  <c r="C7" i="2"/>
  <c r="C8" i="2"/>
  <c r="C9" i="2"/>
  <c r="C10" i="2"/>
  <c r="C11" i="2"/>
  <c r="C12" i="2"/>
  <c r="C13" i="2"/>
  <c r="C14" i="2"/>
  <c r="C15" i="2"/>
  <c r="C16" i="2"/>
  <c r="C17" i="2"/>
  <c r="C18" i="2"/>
  <c r="D20" i="18"/>
  <c r="F20" i="18" s="1"/>
  <c r="C20" i="18"/>
  <c r="B20" i="18"/>
  <c r="F19" i="18"/>
  <c r="E19" i="18"/>
  <c r="A19" i="18"/>
  <c r="F18" i="18"/>
  <c r="E18" i="18"/>
  <c r="A18" i="18"/>
  <c r="F17" i="18"/>
  <c r="E17" i="18"/>
  <c r="A17" i="18"/>
  <c r="F16" i="18"/>
  <c r="E16" i="18"/>
  <c r="A16" i="18"/>
  <c r="F15" i="18"/>
  <c r="E15" i="18"/>
  <c r="A15" i="18"/>
  <c r="F14" i="18"/>
  <c r="E14" i="18"/>
  <c r="A14" i="18"/>
  <c r="F13" i="18"/>
  <c r="E13" i="18"/>
  <c r="A13" i="18"/>
  <c r="F12" i="18"/>
  <c r="E12" i="18"/>
  <c r="A12" i="18"/>
  <c r="F11" i="18"/>
  <c r="E11" i="18"/>
  <c r="A11" i="18"/>
  <c r="F10" i="18"/>
  <c r="E10" i="18"/>
  <c r="A10" i="18"/>
  <c r="F9" i="18"/>
  <c r="E9" i="18"/>
  <c r="A9" i="18"/>
  <c r="F8" i="18"/>
  <c r="E8" i="18"/>
  <c r="A8" i="18"/>
  <c r="A3" i="18"/>
  <c r="A1" i="18"/>
  <c r="C5" i="5"/>
  <c r="E20" i="18" l="1"/>
  <c r="G20" i="18" s="1"/>
  <c r="H19" i="19"/>
  <c r="I19" i="19" s="1"/>
  <c r="F5" i="5"/>
  <c r="F6" i="5"/>
  <c r="F7" i="5"/>
  <c r="F8" i="5"/>
  <c r="F9" i="5"/>
  <c r="F10" i="5"/>
  <c r="F11" i="5"/>
  <c r="F12" i="5"/>
  <c r="F13" i="5"/>
  <c r="F14" i="5"/>
  <c r="F15" i="5"/>
  <c r="F16" i="5"/>
  <c r="C6" i="5"/>
  <c r="C7" i="5"/>
  <c r="C8" i="5"/>
  <c r="C9" i="5"/>
  <c r="C10" i="5"/>
  <c r="C11" i="5"/>
  <c r="C12" i="5"/>
  <c r="C13" i="5"/>
  <c r="C14" i="5"/>
  <c r="C15" i="5"/>
  <c r="C16" i="5"/>
  <c r="D7" i="7" l="1"/>
  <c r="D8" i="7"/>
  <c r="D9" i="7"/>
  <c r="D10" i="7"/>
  <c r="D11" i="7"/>
  <c r="D12" i="7"/>
  <c r="D13" i="7"/>
  <c r="D14" i="7"/>
  <c r="D15" i="7"/>
  <c r="D16" i="7"/>
  <c r="D17" i="7"/>
  <c r="D6" i="7"/>
  <c r="A7" i="6"/>
  <c r="A8" i="6"/>
  <c r="A9" i="6"/>
  <c r="A10" i="6"/>
  <c r="A11" i="6"/>
  <c r="A12" i="6"/>
  <c r="A13" i="6"/>
  <c r="A14" i="6"/>
  <c r="A15" i="6"/>
  <c r="A6" i="6"/>
  <c r="A19" i="7" l="1"/>
  <c r="H7" i="2"/>
  <c r="A20" i="2"/>
  <c r="A3" i="7" l="1"/>
  <c r="A3" i="2"/>
  <c r="A3" i="3"/>
  <c r="A7" i="7" l="1"/>
  <c r="A8" i="7"/>
  <c r="A9" i="7"/>
  <c r="A10" i="7"/>
  <c r="A11" i="7"/>
  <c r="A12" i="7"/>
  <c r="A13" i="7"/>
  <c r="A14" i="7"/>
  <c r="A15" i="7"/>
  <c r="A16" i="7"/>
  <c r="A17" i="7"/>
  <c r="A6" i="7"/>
  <c r="A8" i="2"/>
  <c r="A9" i="2"/>
  <c r="A10" i="2"/>
  <c r="A11" i="2"/>
  <c r="A12" i="2"/>
  <c r="A13" i="2"/>
  <c r="A14" i="2"/>
  <c r="A15" i="2"/>
  <c r="A16" i="2"/>
  <c r="A17" i="2"/>
  <c r="A18" i="2"/>
  <c r="A7" i="2"/>
  <c r="A9" i="3"/>
  <c r="A10" i="3"/>
  <c r="A11" i="3"/>
  <c r="A12" i="3"/>
  <c r="A13" i="3"/>
  <c r="A14" i="3"/>
  <c r="A15" i="3"/>
  <c r="A16" i="3"/>
  <c r="A17" i="3"/>
  <c r="A18" i="3"/>
  <c r="A19" i="3"/>
  <c r="A8" i="3"/>
  <c r="A1" i="7"/>
  <c r="A1" i="2"/>
  <c r="A1" i="6"/>
  <c r="A1" i="3"/>
  <c r="C18" i="7"/>
  <c r="B18" i="7"/>
  <c r="D17" i="5"/>
  <c r="E17" i="5"/>
  <c r="B17" i="5"/>
  <c r="B19" i="5" s="1"/>
  <c r="E15" i="3"/>
  <c r="F15" i="3"/>
  <c r="E16" i="3"/>
  <c r="F16" i="3"/>
  <c r="F8" i="3"/>
  <c r="F9" i="3"/>
  <c r="F10" i="3"/>
  <c r="F11" i="3"/>
  <c r="F12" i="3"/>
  <c r="F13" i="3"/>
  <c r="F14" i="3"/>
  <c r="F17" i="3"/>
  <c r="F18" i="3"/>
  <c r="F19" i="3"/>
  <c r="E8" i="3"/>
  <c r="E9" i="3"/>
  <c r="E10" i="3"/>
  <c r="E11" i="3"/>
  <c r="E12" i="3"/>
  <c r="E13" i="3"/>
  <c r="E14" i="3"/>
  <c r="E17" i="3"/>
  <c r="E18" i="3"/>
  <c r="E19" i="3"/>
  <c r="C20" i="3"/>
  <c r="D20" i="3"/>
  <c r="B20" i="3"/>
  <c r="D19" i="2"/>
  <c r="E19" i="2"/>
  <c r="F19" i="2"/>
  <c r="G19" i="2"/>
  <c r="B19" i="2"/>
  <c r="I7" i="2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C17" i="5" l="1"/>
  <c r="C19" i="2"/>
  <c r="E20" i="3"/>
  <c r="G20" i="3" s="1"/>
  <c r="F20" i="3"/>
  <c r="D18" i="7"/>
  <c r="F17" i="5"/>
  <c r="H19" i="2"/>
  <c r="I19" i="2" s="1"/>
</calcChain>
</file>

<file path=xl/sharedStrings.xml><?xml version="1.0" encoding="utf-8"?>
<sst xmlns="http://schemas.openxmlformats.org/spreadsheetml/2006/main" count="90" uniqueCount="60">
  <si>
    <t>Plastic Rope :</t>
  </si>
  <si>
    <t>Total no. of invoice with sample</t>
  </si>
  <si>
    <t xml:space="preserve">Consumption </t>
  </si>
  <si>
    <t>Month</t>
  </si>
  <si>
    <t>KG</t>
  </si>
  <si>
    <t>Rate</t>
  </si>
  <si>
    <t>Human</t>
  </si>
  <si>
    <t>Veterinary</t>
  </si>
  <si>
    <t>Sample</t>
  </si>
  <si>
    <t>per invoice Tk.</t>
  </si>
  <si>
    <t>Total Invoice</t>
  </si>
  <si>
    <t>Total Taka</t>
  </si>
  <si>
    <t>Total</t>
  </si>
  <si>
    <t>Carton Cost</t>
  </si>
  <si>
    <t>Statement of Carton consumption against Invoice</t>
  </si>
  <si>
    <t>Statement of Plastic Rope consumption against Invoice</t>
  </si>
  <si>
    <t>Generator :</t>
  </si>
  <si>
    <t>1st</t>
  </si>
  <si>
    <t>Fuel Consup. Per Hour (Liter)</t>
  </si>
  <si>
    <t>Fuel Consup. Per Hour (Taka)</t>
  </si>
  <si>
    <t>Comments</t>
  </si>
  <si>
    <t>Average will be Std.</t>
  </si>
  <si>
    <t>Total Run Time (Minute)</t>
  </si>
  <si>
    <t>Fuel  Liter</t>
  </si>
  <si>
    <t>Fuel Taka</t>
  </si>
  <si>
    <t>Fuel Consumption for Generator 1</t>
  </si>
  <si>
    <t>Scrap Sales</t>
  </si>
  <si>
    <t>Vehicles Details</t>
  </si>
  <si>
    <t>SL No.</t>
  </si>
  <si>
    <t>ID</t>
  </si>
  <si>
    <t xml:space="preserve">Driver Name </t>
  </si>
  <si>
    <t>Registrtation No.</t>
  </si>
  <si>
    <t>Milage Meter</t>
  </si>
  <si>
    <t>Date Expired VS Replace Bill</t>
  </si>
  <si>
    <t>Months</t>
  </si>
  <si>
    <t>Date Expired 
Taka</t>
  </si>
  <si>
    <t>Replace bill 
Taka</t>
  </si>
  <si>
    <t>Difference 
Taka</t>
  </si>
  <si>
    <t>Fuel Consumption for Generator 2</t>
  </si>
  <si>
    <t>Carton
KG</t>
  </si>
  <si>
    <t>Carton
Taka</t>
  </si>
  <si>
    <t xml:space="preserve"> Others Sales
Taka</t>
  </si>
  <si>
    <t>KV,Origin :</t>
  </si>
  <si>
    <t/>
  </si>
  <si>
    <t>Rangpur Depot</t>
  </si>
  <si>
    <t>Carton:</t>
  </si>
  <si>
    <t>2nd</t>
  </si>
  <si>
    <t>Brand :</t>
  </si>
  <si>
    <t>Min Rate:</t>
  </si>
  <si>
    <t>Max Rate:</t>
  </si>
  <si>
    <t>As on 05.03.24</t>
  </si>
  <si>
    <t>Avg.
Rate</t>
  </si>
  <si>
    <t>drg</t>
  </si>
  <si>
    <t>efrwewwrrgrg</t>
  </si>
  <si>
    <t>PCS</t>
  </si>
  <si>
    <t>Avg. Qty.</t>
  </si>
  <si>
    <t>Plastic Rope Cost</t>
  </si>
  <si>
    <t>xxxx</t>
  </si>
  <si>
    <t>yyyy</t>
  </si>
  <si>
    <t>From July-23 to May-24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</si>
</sst>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_-* #,##0_-;\-* #,##0_-;_-* &quot;-&quot;??_-;_-@_-"/>
    <numFmt numFmtId="166" formatCode="_(* #,##0.000_);_(* \(#,##0.000\);_(* &quot;-&quot;???_);_(@_)"/>
    <numFmt numFmtId="167" formatCode="[$-409]d/mmm/yy;@"/>
    <numFmt numFmtId="168" formatCode="mmm/yy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9.5"/>
      <color theme="1"/>
      <name val="Arial"/>
      <family val="2"/>
    </font>
    <font>
      <sz val="11"/>
      <color rgb="FF000000"/>
      <name val="Arial"/>
      <family val="2"/>
    </font>
    <font>
      <sz val="11"/>
      <color theme="0"/>
      <name val="Arial"/>
      <family val="2"/>
    </font>
    <font>
      <sz val="7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6"/>
      <name val="Arial"/>
      <family val="2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9">
    <xf numFmtId="0" fontId="0" fillId="0" borderId="0" xfId="0"/>
    <xf numFmtId="0" fontId="3" fillId="0" borderId="0" xfId="0" applyFont="1" applyAlignment="1" applyProtection="1">
      <alignment horizontal="right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3" fillId="0" borderId="9" xfId="0" applyFont="1" applyFill="1" applyBorder="1" applyAlignment="1" applyProtection="1">
      <alignment vertical="center"/>
      <protection hidden="1"/>
    </xf>
    <xf numFmtId="0" fontId="3" fillId="2" borderId="3" xfId="0" applyFont="1" applyFill="1" applyBorder="1" applyAlignment="1" applyProtection="1">
      <alignment horizontal="center" vertical="center"/>
      <protection hidden="1"/>
    </xf>
    <xf numFmtId="0" fontId="3" fillId="2" borderId="10" xfId="0" applyFont="1" applyFill="1" applyBorder="1" applyAlignment="1" applyProtection="1">
      <alignment vertical="center" wrapText="1"/>
      <protection hidden="1"/>
    </xf>
    <xf numFmtId="0" fontId="3" fillId="0" borderId="10" xfId="0" applyFont="1" applyFill="1" applyBorder="1" applyAlignment="1" applyProtection="1">
      <alignment vertical="center" wrapText="1"/>
      <protection hidden="1"/>
    </xf>
    <xf numFmtId="0" fontId="3" fillId="0" borderId="8" xfId="0" applyFont="1" applyFill="1" applyBorder="1" applyAlignment="1" applyProtection="1">
      <alignment vertical="center"/>
      <protection hidden="1"/>
    </xf>
    <xf numFmtId="17" fontId="3" fillId="0" borderId="4" xfId="0" applyNumberFormat="1" applyFont="1" applyFill="1" applyBorder="1" applyAlignment="1" applyProtection="1">
      <alignment horizontal="left" vertical="center"/>
      <protection hidden="1"/>
    </xf>
    <xf numFmtId="43" fontId="9" fillId="0" borderId="1" xfId="1" applyFont="1" applyFill="1" applyBorder="1" applyAlignment="1" applyProtection="1">
      <alignment vertical="center"/>
      <protection hidden="1"/>
    </xf>
    <xf numFmtId="0" fontId="4" fillId="0" borderId="6" xfId="0" applyFont="1" applyFill="1" applyBorder="1" applyAlignment="1" applyProtection="1">
      <alignment horizontal="center" vertical="center"/>
      <protection hidden="1"/>
    </xf>
    <xf numFmtId="164" fontId="4" fillId="0" borderId="2" xfId="1" applyNumberFormat="1" applyFont="1" applyFill="1" applyBorder="1" applyAlignment="1" applyProtection="1">
      <alignment horizontal="center" vertical="center"/>
      <protection hidden="1"/>
    </xf>
    <xf numFmtId="43" fontId="4" fillId="0" borderId="2" xfId="1" applyFont="1" applyFill="1" applyBorder="1" applyAlignment="1" applyProtection="1">
      <alignment vertical="center"/>
      <protection hidden="1"/>
    </xf>
    <xf numFmtId="0" fontId="3" fillId="0" borderId="0" xfId="0" applyFont="1" applyAlignment="1" applyProtection="1">
      <alignment vertical="center"/>
      <protection hidden="1"/>
    </xf>
    <xf numFmtId="0" fontId="3" fillId="0" borderId="0" xfId="0" applyFont="1" applyFill="1" applyAlignment="1" applyProtection="1">
      <alignment vertical="center"/>
      <protection hidden="1"/>
    </xf>
    <xf numFmtId="43" fontId="4" fillId="0" borderId="1" xfId="1" applyFont="1" applyFill="1" applyBorder="1" applyAlignment="1" applyProtection="1">
      <alignment horizontal="center" vertical="center"/>
      <protection hidden="1"/>
    </xf>
    <xf numFmtId="164" fontId="4" fillId="0" borderId="1" xfId="1" applyNumberFormat="1" applyFont="1" applyFill="1" applyBorder="1" applyAlignment="1" applyProtection="1">
      <alignment horizontal="center" vertical="center"/>
      <protection hidden="1"/>
    </xf>
    <xf numFmtId="2" fontId="4" fillId="0" borderId="1" xfId="0" applyNumberFormat="1" applyFont="1" applyFill="1" applyBorder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vertical="center"/>
      <protection hidden="1"/>
    </xf>
    <xf numFmtId="0" fontId="6" fillId="0" borderId="6" xfId="0" applyFont="1" applyBorder="1" applyAlignment="1" applyProtection="1">
      <alignment horizontal="center" vertical="center"/>
      <protection hidden="1"/>
    </xf>
    <xf numFmtId="43" fontId="6" fillId="0" borderId="2" xfId="1" applyFont="1" applyBorder="1" applyAlignment="1" applyProtection="1">
      <alignment vertical="center"/>
      <protection hidden="1"/>
    </xf>
    <xf numFmtId="0" fontId="0" fillId="0" borderId="0" xfId="0" applyProtection="1">
      <protection hidden="1"/>
    </xf>
    <xf numFmtId="40" fontId="5" fillId="0" borderId="5" xfId="1" applyNumberFormat="1" applyFont="1" applyBorder="1" applyAlignment="1" applyProtection="1">
      <alignment horizontal="right" vertical="center"/>
      <protection hidden="1"/>
    </xf>
    <xf numFmtId="40" fontId="5" fillId="0" borderId="7" xfId="1" applyNumberFormat="1" applyFont="1" applyBorder="1" applyAlignment="1" applyProtection="1">
      <alignment horizontal="right" vertical="center"/>
      <protection hidden="1"/>
    </xf>
    <xf numFmtId="17" fontId="3" fillId="0" borderId="1" xfId="0" applyNumberFormat="1" applyFont="1" applyFill="1" applyBorder="1" applyAlignment="1" applyProtection="1">
      <alignment horizontal="left" vertical="center"/>
      <protection hidden="1"/>
    </xf>
    <xf numFmtId="164" fontId="3" fillId="0" borderId="1" xfId="1" applyNumberFormat="1" applyFont="1" applyFill="1" applyBorder="1" applyAlignment="1" applyProtection="1">
      <alignment horizontal="center" vertical="center"/>
      <protection hidden="1"/>
    </xf>
    <xf numFmtId="43" fontId="9" fillId="0" borderId="1" xfId="1" applyFont="1" applyFill="1" applyBorder="1" applyAlignment="1" applyProtection="1">
      <alignment horizontal="left" vertical="center" indent="3"/>
      <protection hidden="1"/>
    </xf>
    <xf numFmtId="164" fontId="3" fillId="0" borderId="1" xfId="1" quotePrefix="1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Protection="1">
      <protection hidden="1"/>
    </xf>
    <xf numFmtId="0" fontId="5" fillId="0" borderId="0" xfId="0" applyFont="1" applyAlignment="1" applyProtection="1">
      <alignment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hidden="1"/>
    </xf>
    <xf numFmtId="0" fontId="5" fillId="2" borderId="3" xfId="0" applyFont="1" applyFill="1" applyBorder="1" applyAlignment="1" applyProtection="1">
      <alignment horizontal="center" vertical="center" wrapText="1"/>
      <protection hidden="1"/>
    </xf>
    <xf numFmtId="0" fontId="5" fillId="0" borderId="11" xfId="0" applyFont="1" applyBorder="1" applyAlignment="1" applyProtection="1">
      <alignment horizontal="center" vertical="center" wrapText="1"/>
      <protection hidden="1"/>
    </xf>
    <xf numFmtId="17" fontId="5" fillId="0" borderId="4" xfId="0" applyNumberFormat="1" applyFont="1" applyBorder="1" applyAlignment="1" applyProtection="1">
      <alignment horizontal="left" vertical="center"/>
      <protection hidden="1"/>
    </xf>
    <xf numFmtId="0" fontId="10" fillId="0" borderId="0" xfId="0" applyFont="1" applyFill="1" applyAlignment="1" applyProtection="1">
      <alignment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hidden="1"/>
    </xf>
    <xf numFmtId="43" fontId="3" fillId="0" borderId="1" xfId="1" applyFont="1" applyFill="1" applyBorder="1" applyAlignment="1" applyProtection="1">
      <alignment horizontal="center" vertical="center" wrapText="1"/>
      <protection hidden="1"/>
    </xf>
    <xf numFmtId="43" fontId="8" fillId="0" borderId="1" xfId="1" applyFont="1" applyFill="1" applyBorder="1" applyAlignment="1" applyProtection="1">
      <alignment vertical="center"/>
      <protection hidden="1"/>
    </xf>
    <xf numFmtId="17" fontId="3" fillId="0" borderId="1" xfId="0" applyNumberFormat="1" applyFont="1" applyFill="1" applyBorder="1" applyAlignment="1" applyProtection="1">
      <alignment horizontal="center" vertical="center"/>
      <protection hidden="1"/>
    </xf>
    <xf numFmtId="43" fontId="3" fillId="0" borderId="1" xfId="1" applyFont="1" applyFill="1" applyBorder="1" applyAlignment="1" applyProtection="1">
      <alignment vertical="center"/>
      <protection hidden="1"/>
    </xf>
    <xf numFmtId="43" fontId="3" fillId="0" borderId="1" xfId="1" applyFont="1" applyFill="1" applyBorder="1" applyProtection="1">
      <protection hidden="1"/>
    </xf>
    <xf numFmtId="0" fontId="3" fillId="0" borderId="0" xfId="0" applyFont="1" applyFill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center" vertical="center" wrapText="1"/>
      <protection hidden="1"/>
    </xf>
    <xf numFmtId="0" fontId="3" fillId="2" borderId="1" xfId="0" applyFont="1" applyFill="1" applyBorder="1" applyAlignment="1" applyProtection="1">
      <alignment horizontal="center" vertical="center" wrapText="1"/>
      <protection hidden="1"/>
    </xf>
    <xf numFmtId="43" fontId="5" fillId="0" borderId="1" xfId="1" applyFont="1" applyBorder="1" applyAlignment="1" applyProtection="1">
      <alignment horizontal="right" vertical="center"/>
      <protection locked="0"/>
    </xf>
    <xf numFmtId="17" fontId="3" fillId="0" borderId="1" xfId="0" applyNumberFormat="1" applyFont="1" applyFill="1" applyBorder="1" applyAlignment="1" applyProtection="1">
      <alignment horizontal="left" vertical="center"/>
      <protection locked="0"/>
    </xf>
    <xf numFmtId="164" fontId="8" fillId="0" borderId="1" xfId="1" applyNumberFormat="1" applyFont="1" applyFill="1" applyBorder="1" applyAlignment="1" applyProtection="1">
      <alignment vertical="center"/>
      <protection locked="0"/>
    </xf>
    <xf numFmtId="43" fontId="8" fillId="0" borderId="1" xfId="1" applyFont="1" applyFill="1" applyBorder="1" applyAlignment="1" applyProtection="1">
      <alignment vertical="center"/>
      <protection locked="0"/>
    </xf>
    <xf numFmtId="43" fontId="3" fillId="0" borderId="1" xfId="1" applyFont="1" applyFill="1" applyBorder="1" applyAlignment="1" applyProtection="1">
      <alignment vertical="center"/>
      <protection locked="0"/>
    </xf>
    <xf numFmtId="17" fontId="3" fillId="0" borderId="1" xfId="0" quotePrefix="1" applyNumberFormat="1" applyFont="1" applyFill="1" applyBorder="1" applyAlignment="1" applyProtection="1">
      <alignment horizontal="left" vertical="center"/>
      <protection locked="0"/>
    </xf>
    <xf numFmtId="0" fontId="0" fillId="0" borderId="0" xfId="0" applyProtection="1"/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1" xfId="0" quotePrefix="1" applyFont="1" applyFill="1" applyBorder="1" applyAlignment="1" applyProtection="1">
      <alignment horizontal="center" vertical="center"/>
      <protection locked="0"/>
    </xf>
    <xf numFmtId="43" fontId="9" fillId="0" borderId="5" xfId="1" applyFont="1" applyFill="1" applyBorder="1" applyAlignment="1" applyProtection="1">
      <alignment vertical="center"/>
      <protection locked="0"/>
    </xf>
    <xf numFmtId="0" fontId="5" fillId="0" borderId="0" xfId="0" applyFont="1" applyProtection="1"/>
    <xf numFmtId="0" fontId="0" fillId="0" borderId="0" xfId="0" applyAlignment="1" applyProtection="1">
      <alignment horizontal="center"/>
    </xf>
    <xf numFmtId="165" fontId="3" fillId="0" borderId="1" xfId="1" applyNumberFormat="1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vertical="center"/>
      <protection hidden="1"/>
    </xf>
    <xf numFmtId="166" fontId="3" fillId="0" borderId="1" xfId="0" applyNumberFormat="1" applyFont="1" applyFill="1" applyBorder="1" applyAlignment="1" applyProtection="1">
      <alignment vertical="center"/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7" fillId="0" borderId="0" xfId="0" applyFont="1" applyAlignment="1" applyProtection="1">
      <alignment horizontal="left" vertical="center"/>
      <protection hidden="1"/>
    </xf>
    <xf numFmtId="165" fontId="3" fillId="0" borderId="1" xfId="1" quotePrefix="1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vertical="center"/>
    </xf>
    <xf numFmtId="0" fontId="4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horizontal="center" vertical="center"/>
    </xf>
    <xf numFmtId="0" fontId="3" fillId="0" borderId="1" xfId="0" applyFont="1" applyFill="1" applyBorder="1" applyAlignment="1" applyProtection="1">
      <alignment vertical="center" wrapText="1"/>
    </xf>
    <xf numFmtId="43" fontId="13" fillId="0" borderId="5" xfId="1" applyFont="1" applyFill="1" applyBorder="1" applyAlignment="1" applyProtection="1">
      <alignment vertical="center"/>
      <protection locked="0"/>
    </xf>
    <xf numFmtId="0" fontId="3" fillId="0" borderId="2" xfId="0" applyFont="1" applyFill="1" applyBorder="1" applyAlignment="1" applyProtection="1">
      <alignment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3" fillId="0" borderId="11" xfId="0" applyFont="1" applyFill="1" applyBorder="1" applyAlignment="1" applyProtection="1">
      <alignment horizontal="center" vertical="center" wrapText="1"/>
    </xf>
    <xf numFmtId="43" fontId="9" fillId="0" borderId="5" xfId="1" applyFont="1" applyFill="1" applyBorder="1" applyAlignment="1" applyProtection="1">
      <alignment horizontal="left" vertical="center" indent="3"/>
      <protection hidden="1"/>
    </xf>
    <xf numFmtId="2" fontId="4" fillId="0" borderId="6" xfId="0" applyNumberFormat="1" applyFont="1" applyFill="1" applyBorder="1" applyAlignment="1" applyProtection="1">
      <alignment horizontal="center" vertical="center"/>
      <protection hidden="1"/>
    </xf>
    <xf numFmtId="164" fontId="3" fillId="0" borderId="2" xfId="1" quotePrefix="1" applyNumberFormat="1" applyFont="1" applyFill="1" applyBorder="1" applyAlignment="1" applyProtection="1">
      <alignment horizontal="center" vertical="center"/>
      <protection hidden="1"/>
    </xf>
    <xf numFmtId="43" fontId="4" fillId="0" borderId="2" xfId="1" applyFont="1" applyFill="1" applyBorder="1" applyAlignment="1" applyProtection="1">
      <alignment horizontal="center" vertical="center"/>
      <protection hidden="1"/>
    </xf>
    <xf numFmtId="43" fontId="4" fillId="0" borderId="7" xfId="1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center" vertical="center" wrapText="1"/>
    </xf>
    <xf numFmtId="0" fontId="14" fillId="0" borderId="0" xfId="0" applyFont="1" applyProtection="1">
      <protection hidden="1"/>
    </xf>
    <xf numFmtId="0" fontId="15" fillId="0" borderId="0" xfId="0" applyFont="1" applyFill="1" applyAlignment="1" applyProtection="1">
      <alignment vertical="center"/>
      <protection hidden="1"/>
    </xf>
    <xf numFmtId="0" fontId="3" fillId="0" borderId="0" xfId="0" applyFont="1" applyProtection="1">
      <protection hidden="1"/>
    </xf>
    <xf numFmtId="0" fontId="3" fillId="0" borderId="0" xfId="0" applyFont="1" applyAlignment="1" applyProtection="1">
      <alignment horizontal="center"/>
      <protection hidden="1"/>
    </xf>
    <xf numFmtId="0" fontId="15" fillId="0" borderId="0" xfId="0" applyFont="1" applyProtection="1">
      <protection hidden="1"/>
    </xf>
    <xf numFmtId="0" fontId="1" fillId="0" borderId="0" xfId="0" applyFont="1" applyProtection="1">
      <protection hidden="1"/>
    </xf>
    <xf numFmtId="43" fontId="3" fillId="0" borderId="0" xfId="1" applyFont="1" applyProtection="1"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43" fontId="3" fillId="0" borderId="2" xfId="1" applyFont="1" applyFill="1" applyBorder="1" applyAlignment="1" applyProtection="1">
      <alignment horizontal="right" vertical="center"/>
      <protection hidden="1"/>
    </xf>
    <xf numFmtId="43" fontId="3" fillId="0" borderId="2" xfId="1" applyNumberFormat="1" applyFont="1" applyFill="1" applyBorder="1" applyAlignment="1" applyProtection="1">
      <alignment vertical="center"/>
      <protection hidden="1"/>
    </xf>
    <xf numFmtId="43" fontId="3" fillId="0" borderId="7" xfId="1" applyNumberFormat="1" applyFont="1" applyFill="1" applyBorder="1" applyAlignment="1" applyProtection="1">
      <alignment vertical="center"/>
      <protection locked="0"/>
    </xf>
    <xf numFmtId="43" fontId="5" fillId="0" borderId="5" xfId="1" applyFont="1" applyFill="1" applyBorder="1" applyAlignment="1" applyProtection="1">
      <alignment vertical="center"/>
      <protection locked="0"/>
    </xf>
    <xf numFmtId="168" fontId="16" fillId="0" borderId="6" xfId="0" applyNumberFormat="1" applyFont="1" applyFill="1" applyBorder="1" applyAlignment="1" applyProtection="1">
      <alignment vertical="center"/>
      <protection hidden="1"/>
    </xf>
    <xf numFmtId="168" fontId="15" fillId="0" borderId="6" xfId="0" applyNumberFormat="1" applyFont="1" applyFill="1" applyBorder="1" applyAlignment="1" applyProtection="1">
      <alignment vertical="center"/>
      <protection hidden="1"/>
    </xf>
    <xf numFmtId="43" fontId="3" fillId="0" borderId="7" xfId="1" applyNumberFormat="1" applyFont="1" applyFill="1" applyBorder="1" applyAlignment="1" applyProtection="1">
      <alignment vertic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5" fillId="2" borderId="1" xfId="0" applyFont="1" applyFill="1" applyBorder="1" applyAlignment="1" applyProtection="1">
      <alignment horizontal="center" vertical="center"/>
    </xf>
    <xf numFmtId="49" fontId="5" fillId="0" borderId="1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5" fillId="0" borderId="1" xfId="0" applyNumberFormat="1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167" fontId="3" fillId="0" borderId="1" xfId="0" applyNumberFormat="1" applyFont="1" applyBorder="1" applyAlignment="1" applyProtection="1">
      <alignment horizontal="left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0" fillId="0" borderId="1" xfId="0" applyFont="1" applyBorder="1" applyAlignment="1" applyProtection="1">
      <alignment horizontal="left"/>
      <protection locked="0"/>
    </xf>
    <xf numFmtId="0" fontId="0" fillId="0" borderId="1" xfId="0" applyFont="1" applyBorder="1" applyAlignment="1" applyProtection="1">
      <alignment horizontal="center"/>
      <protection locked="0"/>
    </xf>
    <xf numFmtId="0" fontId="0" fillId="0" borderId="1" xfId="0" applyFont="1" applyBorder="1" applyProtection="1">
      <protection locked="0"/>
    </xf>
    <xf numFmtId="49" fontId="0" fillId="0" borderId="1" xfId="0" applyNumberFormat="1" applyFont="1" applyBorder="1" applyAlignment="1" applyProtection="1">
      <alignment horizontal="center"/>
      <protection locked="0"/>
    </xf>
    <xf numFmtId="0" fontId="11" fillId="0" borderId="0" xfId="0" applyFont="1" applyFill="1" applyAlignment="1" applyProtection="1">
      <alignment horizontal="center" vertical="center"/>
      <protection locked="0"/>
    </xf>
    <xf numFmtId="0" fontId="11" fillId="0" borderId="0" xfId="0" applyFont="1" applyFill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12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</cellXfs>
  <cellStyles count="2">
    <cellStyle name="Comma" xfId="1" builtinId="3"/>
    <cellStyle name="Normal" xfId="0" builtinId="0"/>
  </cellStyles>
  <dxfs count="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70" formatCode="#,##0.00_);[Red]\(#,##0.00\)"/>
      <alignment horizontal="right" vertical="center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right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right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8" formatCode="mmm/yy"/>
      <alignment horizontal="left" vertical="center" textRotation="0" wrapText="0" indent="0" justifyLastLine="0" shrinkToFit="0" readingOrder="0"/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</border>
      <protection locked="1" hidden="1"/>
    </dxf>
    <dxf>
      <border>
        <top style="hair">
          <color auto="1"/>
        </top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protection locked="1" hidden="1"/>
    </dxf>
    <dxf>
      <border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left" vertical="center" textRotation="0" wrapText="0" indent="3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_-* #,##0_-;\-* #,##0_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8" formatCode="mmm/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1" hidden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left" vertical="center" textRotation="0" wrapText="0" indent="3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_-* #,##0_-;\-* #,##0_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8" formatCode="mmm/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border>
        <top style="hair">
          <color auto="1"/>
        </top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border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hair">
          <color indexed="64"/>
        </left>
        <right/>
        <top style="hair">
          <color indexed="64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hair">
          <color indexed="64"/>
        </left>
        <right/>
        <top style="hair">
          <color indexed="64"/>
        </top>
        <bottom style="hair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8" formatCode="mmm/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hair">
          <color indexed="64"/>
        </right>
        <top style="hair">
          <color indexed="64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8" formatCode="mmm/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hair">
          <color indexed="64"/>
        </right>
        <top style="hair">
          <color indexed="64"/>
        </top>
        <bottom style="hair">
          <color indexed="64"/>
        </bottom>
      </border>
      <protection locked="1" hidden="1"/>
    </dxf>
    <dxf>
      <border outline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alignment vertical="center" textRotation="0" indent="0" justifyLastLine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hair">
          <color indexed="64"/>
        </left>
        <right/>
        <top style="hair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hair">
          <color indexed="64"/>
        </left>
        <right/>
        <top style="hair">
          <color indexed="64"/>
        </top>
        <bottom style="hair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8" formatCode="mmm/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hair">
          <color indexed="64"/>
        </right>
        <top style="hair">
          <color indexed="64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8" formatCode="mmm/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hair">
          <color indexed="64"/>
        </right>
        <top style="hair">
          <color indexed="64"/>
        </top>
        <bottom style="hair">
          <color indexed="64"/>
        </bottom>
      </border>
      <protection locked="1" hidden="1"/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alignment vertical="center" textRotation="0" indent="0" justifyLastLine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6" formatCode="_(* #,##0.000_);_(* \(#,##0.000\);_(* &quot;-&quot;?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hair">
          <color auto="1"/>
        </left>
        <right/>
        <top style="hair">
          <color auto="1"/>
        </top>
        <bottom style="hair">
          <color auto="1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69" formatCode="_(* #,##0.000_);_(* \(#,##0.0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8" formatCode="mmm/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hair">
          <color auto="1"/>
        </right>
        <top style="hair">
          <color auto="1"/>
        </top>
        <bottom style="hair">
          <color auto="1"/>
        </bottom>
      </border>
      <protection locked="1" hidden="1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  <protection locked="1" hidden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Table8" displayName="Table8" ref="A4:G17" totalsRowShown="0" headerRowDxfId="83" dataDxfId="81" headerRowBorderDxfId="82" tableBorderDxfId="80" totalsRowBorderDxfId="79" dataCellStyle="Comma">
  <tableColumns count="7">
    <tableColumn id="1" xr3:uid="{00000000-0010-0000-0000-000001000000}" name="Month" dataDxfId="78"/>
    <tableColumn id="2" xr3:uid="{00000000-0010-0000-0000-000002000000}" name="Carton_x000a_KG" dataDxfId="77" dataCellStyle="Comma"/>
    <tableColumn id="3" xr3:uid="{00000000-0010-0000-0000-000003000000}" name="Avg._x000a_Rate" dataDxfId="76" dataCellStyle="Comma">
      <calculatedColumnFormula>IFERROR(Table8[[#This Row],[Carton
Taka]]/Table8[[#This Row],[Carton
KG]],"")</calculatedColumnFormula>
    </tableColumn>
    <tableColumn id="4" xr3:uid="{00000000-0010-0000-0000-000004000000}" name="Carton_x000a_Taka" dataDxfId="75" dataCellStyle="Comma"/>
    <tableColumn id="5" xr3:uid="{00000000-0010-0000-0000-000005000000}" name=" Others Sales_x000a_Taka" dataDxfId="74" dataCellStyle="Comma"/>
    <tableColumn id="6" xr3:uid="{00000000-0010-0000-0000-000006000000}" name="Total Taka" dataDxfId="73" dataCellStyle="Comma">
      <calculatedColumnFormula>Table8[[#This Row],[Carton
Taka]]+Table8[[#This Row],[ Others Sales
Taka]]</calculatedColumnFormula>
    </tableColumn>
    <tableColumn id="7" xr3:uid="{00000000-0010-0000-0000-000007000000}" name="Comments" dataDxfId="7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A7:G21" totalsRowCount="1" headerRowDxfId="71" dataDxfId="70" totalsRowDxfId="68" tableBorderDxfId="69">
  <tableColumns count="7">
    <tableColumn id="1" xr3:uid="{00000000-0010-0000-0100-000001000000}" name="Month" totalsRowFunction="custom" dataDxfId="67" totalsRowDxfId="66">
      <totalsRowFormula>"Sajib"&amp;CHAR(169)</totalsRowFormula>
    </tableColumn>
    <tableColumn id="2" xr3:uid="{00000000-0010-0000-0100-000002000000}" name="Fuel  Liter" dataDxfId="65" totalsRowDxfId="64"/>
    <tableColumn id="3" xr3:uid="{00000000-0010-0000-0100-000003000000}" name="Fuel Taka" dataDxfId="63" totalsRowDxfId="62" dataCellStyle="Comma" totalsRowCellStyle="Comma"/>
    <tableColumn id="4" xr3:uid="{00000000-0010-0000-0100-000004000000}" name="Total Run Time (Minute)" dataDxfId="61" totalsRowDxfId="60"/>
    <tableColumn id="5" xr3:uid="{00000000-0010-0000-0100-000005000000}" name="Fuel Consup. Per Hour (Liter)" dataDxfId="59" totalsRowDxfId="58" dataCellStyle="Comma" totalsRowCellStyle="Comma">
      <calculatedColumnFormula>IFERROR(Table4[[#This Row],[Fuel  Liter]]/(Table4[[#This Row],[Total Run Time (Minute)]]/60),0)</calculatedColumnFormula>
    </tableColumn>
    <tableColumn id="6" xr3:uid="{00000000-0010-0000-0100-000006000000}" name="Fuel Consup. Per Hour (Taka)" dataDxfId="57" totalsRowDxfId="56" dataCellStyle="Comma" totalsRowCellStyle="Comma">
      <calculatedColumnFormula>IFERROR(Table4[[#This Row],[Fuel Taka]]/(Table4[[#This Row],[Total Run Time (Minute)]]/60),0)</calculatedColumnFormula>
    </tableColumn>
    <tableColumn id="7" xr3:uid="{00000000-0010-0000-0100-000007000000}" name="Comments" dataDxfId="55" totalsRowDxfId="54" dataCellStyle="Comma" totalsRowCellStyle="Comma">
      <calculatedColumnFormula>Table4[[#This Row],[Fuel Consup. Per Hour (Liter)]]*125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CA4028-780D-4E8D-A621-6851713929A8}" name="Table43" displayName="Table43" ref="A7:G21" totalsRowCount="1" headerRowDxfId="53" dataDxfId="52" tableBorderDxfId="51">
  <tableColumns count="7">
    <tableColumn id="1" xr3:uid="{D908E796-5E6B-4C3E-890B-13EC7AF46D46}" name="Month" totalsRowFunction="custom" dataDxfId="50" totalsRowDxfId="49">
      <totalsRowFormula>"Sajib"&amp;CHAR(169)</totalsRowFormula>
    </tableColumn>
    <tableColumn id="2" xr3:uid="{E3A682B9-09B9-4C58-A82F-F6C166135FB5}" name="Fuel  Liter" dataDxfId="48" totalsRowDxfId="47"/>
    <tableColumn id="3" xr3:uid="{2B482BEE-8CD0-423F-85C5-496405B96F77}" name="Fuel Taka" dataDxfId="46" totalsRowDxfId="45" dataCellStyle="Comma" totalsRowCellStyle="Comma"/>
    <tableColumn id="4" xr3:uid="{4527B496-5BA2-4CD5-84CD-BF9F27BF672E}" name="Total Run Time (Minute)" dataDxfId="44" totalsRowDxfId="43"/>
    <tableColumn id="5" xr3:uid="{31A57162-4202-4327-958F-2C351D215358}" name="Fuel Consup. Per Hour (Liter)" dataDxfId="42" totalsRowDxfId="41" dataCellStyle="Comma" totalsRowCellStyle="Comma">
      <calculatedColumnFormula>IFERROR(Table43[[#This Row],[Fuel  Liter]]/(Table43[[#This Row],[Total Run Time (Minute)]]/60),0)</calculatedColumnFormula>
    </tableColumn>
    <tableColumn id="6" xr3:uid="{2D890991-9FDC-49B9-9999-C2EF7640A232}" name="Fuel Consup. Per Hour (Taka)" dataDxfId="40" totalsRowDxfId="39" dataCellStyle="Comma" totalsRowCellStyle="Comma">
      <calculatedColumnFormula>IFERROR(Table43[[#This Row],[Fuel Taka]]/(Table43[[#This Row],[Total Run Time (Minute)]]/60),0)</calculatedColumnFormula>
    </tableColumn>
    <tableColumn id="7" xr3:uid="{BF2AE4A9-BD5C-416B-88A2-BA014000EFDC}" name="Comments" dataDxfId="38" totalsRowDxfId="37" dataCellStyle="Comma" totalsRowCellStyle="Comma">
      <calculatedColumnFormula>Table43[[#This Row],[Fuel Consup. Per Hour (Liter)]]*125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A6:I19" totalsRowShown="0" headerRowDxfId="36" dataDxfId="34" headerRowBorderDxfId="35" tableBorderDxfId="33" totalsRowBorderDxfId="32" dataCellStyle="Comma">
  <tableColumns count="9">
    <tableColumn id="1" xr3:uid="{00000000-0010-0000-0300-000001000000}" name="Month" dataDxfId="31"/>
    <tableColumn id="2" xr3:uid="{00000000-0010-0000-0300-000002000000}" name="PCS" dataDxfId="30" dataCellStyle="Comma"/>
    <tableColumn id="3" xr3:uid="{00000000-0010-0000-0300-000003000000}" name="Rate" dataDxfId="29" dataCellStyle="Comma">
      <calculatedColumnFormula>IFERROR(Table1[[#This Row],[Total Taka]]/Table1[[#This Row],[PCS]],0)</calculatedColumnFormula>
    </tableColumn>
    <tableColumn id="4" xr3:uid="{00000000-0010-0000-0300-000004000000}" name="Total Taka" dataDxfId="28" dataCellStyle="Comma"/>
    <tableColumn id="5" xr3:uid="{00000000-0010-0000-0300-000005000000}" name="Human" dataDxfId="27" dataCellStyle="Comma"/>
    <tableColumn id="6" xr3:uid="{00000000-0010-0000-0300-000006000000}" name="Veterinary" dataDxfId="26" dataCellStyle="Comma"/>
    <tableColumn id="7" xr3:uid="{00000000-0010-0000-0300-000007000000}" name="Sample" dataDxfId="25" dataCellStyle="Comma"/>
    <tableColumn id="8" xr3:uid="{00000000-0010-0000-0300-000008000000}" name="Total Invoice" dataDxfId="24" dataCellStyle="Comma">
      <calculatedColumnFormula>SUM(Table1[[#This Row],[Human]:[Sample]])</calculatedColumnFormula>
    </tableColumn>
    <tableColumn id="9" xr3:uid="{00000000-0010-0000-0300-000009000000}" name="per invoice Tk." dataDxfId="23" dataCellStyle="Comma">
      <calculatedColumnFormula>IFERROR(Table1[[#This Row],[Total Taka]]/Table1[[#This Row],[Total Invoice]],0)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C11DA5-8F77-48DC-815D-3A854C9857A2}" name="Table14" displayName="Table14" ref="A6:I19" totalsRowShown="0" headerRowDxfId="22" dataDxfId="20" headerRowBorderDxfId="21" tableBorderDxfId="19" totalsRowBorderDxfId="18" dataCellStyle="Comma">
  <tableColumns count="9">
    <tableColumn id="1" xr3:uid="{47B51604-859B-4E77-AEBD-B3290B819BAD}" name="Month" dataDxfId="17"/>
    <tableColumn id="2" xr3:uid="{10A379EB-0E38-4CBD-AC94-3A25BD599766}" name="KG" dataDxfId="16" dataCellStyle="Comma"/>
    <tableColumn id="3" xr3:uid="{7DCE8EFB-FEDB-4D15-95B2-2184BB15D941}" name="Rate" dataDxfId="15" dataCellStyle="Comma">
      <calculatedColumnFormula>IFERROR(Table14[[#This Row],[Total Taka]]/Table14[[#This Row],[KG]],0)</calculatedColumnFormula>
    </tableColumn>
    <tableColumn id="4" xr3:uid="{933F1505-74C5-4D25-B34B-77EA41900FFD}" name="Total Taka" dataDxfId="14" dataCellStyle="Comma"/>
    <tableColumn id="5" xr3:uid="{AAAB2BA1-AAD7-4CC3-92EE-355490062AA2}" name="Human" dataDxfId="13" dataCellStyle="Comma"/>
    <tableColumn id="6" xr3:uid="{E814F245-E4B0-444F-8098-E0B2304EDD53}" name="Veterinary" dataDxfId="12" dataCellStyle="Comma"/>
    <tableColumn id="7" xr3:uid="{C1ED241C-26C8-446C-9126-845590C52BE5}" name="Sample" dataDxfId="11" dataCellStyle="Comma"/>
    <tableColumn id="8" xr3:uid="{A876FE6F-6080-4055-8EDF-17CDBA97D25C}" name="Total Invoice" dataDxfId="10" dataCellStyle="Comma">
      <calculatedColumnFormula>SUM(Table14[[#This Row],[Human]:[Sample]])</calculatedColumnFormula>
    </tableColumn>
    <tableColumn id="9" xr3:uid="{45CFC286-0E8B-4FFB-92B5-72CFA47B4CA6}" name="per invoice Tk." dataDxfId="9" dataCellStyle="Comma">
      <calculatedColumnFormula>IFERROR(Table14[[#This Row],[Total Taka]]/Table14[[#This Row],[Total Invoice]],0)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Table9" displayName="Table9" ref="A5:D18" totalsRowShown="0" headerRowDxfId="8" dataDxfId="6" headerRowBorderDxfId="7" tableBorderDxfId="5" totalsRowBorderDxfId="4">
  <tableColumns count="4">
    <tableColumn id="1" xr3:uid="{00000000-0010-0000-0500-000001000000}" name="Months" dataDxfId="3"/>
    <tableColumn id="2" xr3:uid="{00000000-0010-0000-0500-000002000000}" name="Date Expired _x000a_Taka" dataDxfId="2" dataCellStyle="Comma"/>
    <tableColumn id="3" xr3:uid="{00000000-0010-0000-0500-000003000000}" name="Replace bill _x000a_Taka" dataDxfId="1" dataCellStyle="Comma"/>
    <tableColumn id="4" xr3:uid="{00000000-0010-0000-0500-000004000000}" name="Difference _x000a_Taka" dataDxfId="0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view="pageBreakPreview" zoomScale="110" zoomScaleNormal="100" zoomScaleSheetLayoutView="110" workbookViewId="0">
      <selection activeCell="D8" sqref="D8"/>
    </sheetView>
  </sheetViews>
  <sheetFormatPr defaultRowHeight="14.25" x14ac:dyDescent="0.2"/>
  <cols>
    <col min="1" max="1" width="10" style="82" customWidth="1"/>
    <col min="2" max="2" width="10.7109375" style="82" customWidth="1"/>
    <col min="3" max="3" width="8.5703125" style="82" customWidth="1"/>
    <col min="4" max="6" width="15.140625" style="82" customWidth="1"/>
    <col min="7" max="7" width="19.85546875" style="82" customWidth="1"/>
    <col min="8" max="16384" width="9.140625" style="82"/>
  </cols>
  <sheetData>
    <row r="1" spans="1:7" ht="15.75" x14ac:dyDescent="0.2">
      <c r="A1" s="108" t="s">
        <v>44</v>
      </c>
      <c r="B1" s="108"/>
      <c r="C1" s="108"/>
      <c r="D1" s="108"/>
      <c r="E1" s="108"/>
      <c r="F1" s="108"/>
      <c r="G1" s="108"/>
    </row>
    <row r="2" spans="1:7" ht="15.75" x14ac:dyDescent="0.2">
      <c r="A2" s="109" t="s">
        <v>26</v>
      </c>
      <c r="B2" s="109"/>
      <c r="C2" s="109"/>
      <c r="D2" s="109"/>
      <c r="E2" s="109"/>
      <c r="F2" s="109"/>
      <c r="G2" s="109"/>
    </row>
    <row r="3" spans="1:7" x14ac:dyDescent="0.2">
      <c r="A3" s="110" t="s">
        <v>59</v>
      </c>
      <c r="B3" s="110"/>
      <c r="C3" s="110"/>
      <c r="D3" s="110"/>
      <c r="E3" s="110"/>
      <c r="F3" s="110"/>
      <c r="G3" s="110"/>
    </row>
    <row r="4" spans="1:7" s="83" customFormat="1" ht="27" customHeight="1" x14ac:dyDescent="0.2">
      <c r="A4" s="35" t="s">
        <v>3</v>
      </c>
      <c r="B4" s="43" t="s">
        <v>39</v>
      </c>
      <c r="C4" s="42" t="s">
        <v>51</v>
      </c>
      <c r="D4" s="43" t="s">
        <v>40</v>
      </c>
      <c r="E4" s="43" t="s">
        <v>41</v>
      </c>
      <c r="F4" s="36" t="s">
        <v>11</v>
      </c>
      <c r="G4" s="35" t="s">
        <v>20</v>
      </c>
    </row>
    <row r="5" spans="1:7" x14ac:dyDescent="0.2">
      <c r="A5" s="45">
        <v>45108</v>
      </c>
      <c r="B5" s="46"/>
      <c r="C5" s="37" t="str">
        <f>IFERROR(Table8[[#This Row],[Carton
Taka]]/Table8[[#This Row],[Carton
KG]],"")</f>
        <v/>
      </c>
      <c r="D5" s="47"/>
      <c r="E5" s="47"/>
      <c r="F5" s="39">
        <f>Table8[[#This Row],[Carton
Taka]]+Table8[[#This Row],[ Others Sales
Taka]]</f>
        <v>0</v>
      </c>
      <c r="G5" s="58"/>
    </row>
    <row r="6" spans="1:7" x14ac:dyDescent="0.2">
      <c r="A6" s="45">
        <v>45139</v>
      </c>
      <c r="B6" s="46"/>
      <c r="C6" s="37" t="str">
        <f>IFERROR(Table8[[#This Row],[Carton
Taka]]/Table8[[#This Row],[Carton
KG]],"")</f>
        <v/>
      </c>
      <c r="D6" s="47"/>
      <c r="E6" s="47"/>
      <c r="F6" s="39">
        <f>Table8[[#This Row],[Carton
Taka]]+Table8[[#This Row],[ Others Sales
Taka]]</f>
        <v>0</v>
      </c>
      <c r="G6" s="58"/>
    </row>
    <row r="7" spans="1:7" x14ac:dyDescent="0.2">
      <c r="A7" s="45">
        <v>45170</v>
      </c>
      <c r="B7" s="46"/>
      <c r="C7" s="37" t="str">
        <f>IFERROR(Table8[[#This Row],[Carton
Taka]]/Table8[[#This Row],[Carton
KG]],"")</f>
        <v/>
      </c>
      <c r="D7" s="47"/>
      <c r="E7" s="47"/>
      <c r="F7" s="40">
        <f>Table8[[#This Row],[Carton
Taka]]+Table8[[#This Row],[ Others Sales
Taka]]</f>
        <v>0</v>
      </c>
      <c r="G7" s="59"/>
    </row>
    <row r="8" spans="1:7" x14ac:dyDescent="0.2">
      <c r="A8" s="45">
        <v>45200</v>
      </c>
      <c r="B8" s="46"/>
      <c r="C8" s="37" t="str">
        <f>IFERROR(Table8[[#This Row],[Carton
Taka]]/Table8[[#This Row],[Carton
KG]],"")</f>
        <v/>
      </c>
      <c r="D8" s="47"/>
      <c r="E8" s="47"/>
      <c r="F8" s="40">
        <f>Table8[[#This Row],[Carton
Taka]]+Table8[[#This Row],[ Others Sales
Taka]]</f>
        <v>0</v>
      </c>
      <c r="G8" s="59"/>
    </row>
    <row r="9" spans="1:7" x14ac:dyDescent="0.2">
      <c r="A9" s="45">
        <v>45231</v>
      </c>
      <c r="B9" s="46"/>
      <c r="C9" s="37" t="str">
        <f>IFERROR(Table8[[#This Row],[Carton
Taka]]/Table8[[#This Row],[Carton
KG]],"")</f>
        <v/>
      </c>
      <c r="D9" s="47"/>
      <c r="E9" s="47"/>
      <c r="F9" s="40">
        <f>Table8[[#This Row],[Carton
Taka]]+Table8[[#This Row],[ Others Sales
Taka]]</f>
        <v>0</v>
      </c>
      <c r="G9" s="59"/>
    </row>
    <row r="10" spans="1:7" x14ac:dyDescent="0.2">
      <c r="A10" s="45">
        <v>45261</v>
      </c>
      <c r="B10" s="46"/>
      <c r="C10" s="37" t="str">
        <f>IFERROR(Table8[[#This Row],[Carton
Taka]]/Table8[[#This Row],[Carton
KG]],"")</f>
        <v/>
      </c>
      <c r="D10" s="47"/>
      <c r="E10" s="47"/>
      <c r="F10" s="40">
        <f>Table8[[#This Row],[Carton
Taka]]+Table8[[#This Row],[ Others Sales
Taka]]</f>
        <v>0</v>
      </c>
      <c r="G10" s="59"/>
    </row>
    <row r="11" spans="1:7" x14ac:dyDescent="0.2">
      <c r="A11" s="45">
        <v>45292</v>
      </c>
      <c r="B11" s="46"/>
      <c r="C11" s="37" t="str">
        <f>IFERROR(Table8[[#This Row],[Carton
Taka]]/Table8[[#This Row],[Carton
KG]],"")</f>
        <v/>
      </c>
      <c r="D11" s="47"/>
      <c r="E11" s="47"/>
      <c r="F11" s="40">
        <f>Table8[[#This Row],[Carton
Taka]]+Table8[[#This Row],[ Others Sales
Taka]]</f>
        <v>0</v>
      </c>
      <c r="G11" s="59"/>
    </row>
    <row r="12" spans="1:7" x14ac:dyDescent="0.2">
      <c r="A12" s="45">
        <v>45323</v>
      </c>
      <c r="B12" s="46"/>
      <c r="C12" s="37" t="str">
        <f>IFERROR(Table8[[#This Row],[Carton
Taka]]/Table8[[#This Row],[Carton
KG]],"")</f>
        <v/>
      </c>
      <c r="D12" s="47"/>
      <c r="E12" s="47"/>
      <c r="F12" s="40">
        <f>Table8[[#This Row],[Carton
Taka]]+Table8[[#This Row],[ Others Sales
Taka]]</f>
        <v>0</v>
      </c>
      <c r="G12" s="59"/>
    </row>
    <row r="13" spans="1:7" x14ac:dyDescent="0.2">
      <c r="A13" s="45">
        <v>45352</v>
      </c>
      <c r="B13" s="46"/>
      <c r="C13" s="37" t="str">
        <f>IFERROR(Table8[[#This Row],[Carton
Taka]]/Table8[[#This Row],[Carton
KG]],"")</f>
        <v/>
      </c>
      <c r="D13" s="47"/>
      <c r="E13" s="47"/>
      <c r="F13" s="40">
        <f>Table8[[#This Row],[Carton
Taka]]+Table8[[#This Row],[ Others Sales
Taka]]</f>
        <v>0</v>
      </c>
      <c r="G13" s="59"/>
    </row>
    <row r="14" spans="1:7" x14ac:dyDescent="0.2">
      <c r="A14" s="45">
        <v>45383</v>
      </c>
      <c r="B14" s="46"/>
      <c r="C14" s="37" t="str">
        <f>IFERROR(Table8[[#This Row],[Carton
Taka]]/Table8[[#This Row],[Carton
KG]],"")</f>
        <v/>
      </c>
      <c r="D14" s="47"/>
      <c r="E14" s="47"/>
      <c r="F14" s="40">
        <f>Table8[[#This Row],[Carton
Taka]]+Table8[[#This Row],[ Others Sales
Taka]]</f>
        <v>0</v>
      </c>
      <c r="G14" s="59"/>
    </row>
    <row r="15" spans="1:7" x14ac:dyDescent="0.2">
      <c r="A15" s="45">
        <v>45413</v>
      </c>
      <c r="B15" s="46"/>
      <c r="C15" s="37" t="str">
        <f>IFERROR(Table8[[#This Row],[Carton
Taka]]/Table8[[#This Row],[Carton
KG]],"")</f>
        <v/>
      </c>
      <c r="D15" s="47"/>
      <c r="E15" s="47"/>
      <c r="F15" s="40">
        <f>Table8[[#This Row],[Carton
Taka]]+Table8[[#This Row],[ Others Sales
Taka]]</f>
        <v>0</v>
      </c>
      <c r="G15" s="59"/>
    </row>
    <row r="16" spans="1:7" x14ac:dyDescent="0.2">
      <c r="A16" s="49" t="s">
        <v>43</v>
      </c>
      <c r="B16" s="46"/>
      <c r="C16" s="37" t="str">
        <f>IFERROR(Table8[[#This Row],[Carton
Taka]]/Table8[[#This Row],[Carton
KG]],"")</f>
        <v/>
      </c>
      <c r="D16" s="47"/>
      <c r="E16" s="47"/>
      <c r="F16" s="40">
        <f>Table8[[#This Row],[Carton
Taka]]+Table8[[#This Row],[ Others Sales
Taka]]</f>
        <v>0</v>
      </c>
      <c r="G16" s="59"/>
    </row>
    <row r="17" spans="1:7" ht="15" x14ac:dyDescent="0.2">
      <c r="A17" s="38" t="s">
        <v>12</v>
      </c>
      <c r="B17" s="16">
        <f>SUM(B5:B16)</f>
        <v>0</v>
      </c>
      <c r="C17" s="15" t="str">
        <f>IFERROR(Table8[[#This Row],[Carton
Taka]]/Table8[[#This Row],[Carton
KG]],"")</f>
        <v/>
      </c>
      <c r="D17" s="15">
        <f t="shared" ref="D17:F17" si="0">SUM(D5:D16)</f>
        <v>0</v>
      </c>
      <c r="E17" s="15">
        <f t="shared" si="0"/>
        <v>0</v>
      </c>
      <c r="F17" s="15">
        <f t="shared" si="0"/>
        <v>0</v>
      </c>
      <c r="G17" s="35" t="s">
        <v>21</v>
      </c>
    </row>
    <row r="18" spans="1:7" ht="11.25" customHeight="1" x14ac:dyDescent="0.2">
      <c r="A18" s="84" t="str">
        <f>"Sajib"&amp;CHAR(169)</f>
        <v>Sajib©</v>
      </c>
    </row>
    <row r="19" spans="1:7" ht="11.25" customHeight="1" x14ac:dyDescent="0.2">
      <c r="A19" s="85" t="s">
        <v>55</v>
      </c>
      <c r="B19" s="86">
        <f>B17/COUNT(A5:A16)</f>
        <v>0</v>
      </c>
    </row>
    <row r="20" spans="1:7" s="85" customFormat="1" ht="12.75" x14ac:dyDescent="0.2">
      <c r="A20" s="85" t="s">
        <v>48</v>
      </c>
    </row>
    <row r="21" spans="1:7" s="85" customFormat="1" ht="12.75" x14ac:dyDescent="0.2">
      <c r="A21" s="85" t="s">
        <v>49</v>
      </c>
    </row>
  </sheetData>
  <sheetProtection password="CEDB" sheet="1" objects="1" scenarios="1"/>
  <mergeCells count="3">
    <mergeCell ref="A1:G1"/>
    <mergeCell ref="A2:G2"/>
    <mergeCell ref="A3:G3"/>
  </mergeCells>
  <pageMargins left="1.75" right="0.95" top="1" bottom="1" header="0" footer="0"/>
  <pageSetup paperSize="9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view="pageBreakPreview" zoomScale="110" zoomScaleNormal="100" zoomScaleSheetLayoutView="110" workbookViewId="0">
      <selection activeCell="F22" sqref="F22"/>
    </sheetView>
  </sheetViews>
  <sheetFormatPr defaultRowHeight="14.25" x14ac:dyDescent="0.25"/>
  <cols>
    <col min="1" max="1" width="11" style="13" customWidth="1"/>
    <col min="2" max="2" width="13.42578125" style="13" customWidth="1"/>
    <col min="3" max="3" width="16" style="13" bestFit="1" customWidth="1"/>
    <col min="4" max="4" width="22" style="13" customWidth="1"/>
    <col min="5" max="6" width="18.5703125" style="13" customWidth="1"/>
    <col min="7" max="7" width="20" style="13" customWidth="1"/>
    <col min="8" max="256" width="9.140625" style="13"/>
    <col min="257" max="257" width="13.7109375" style="13" customWidth="1"/>
    <col min="258" max="258" width="11" style="13" bestFit="1" customWidth="1"/>
    <col min="259" max="259" width="16" style="13" bestFit="1" customWidth="1"/>
    <col min="260" max="260" width="16.140625" style="13" bestFit="1" customWidth="1"/>
    <col min="261" max="262" width="14.5703125" style="13" customWidth="1"/>
    <col min="263" max="263" width="19.28515625" style="13" customWidth="1"/>
    <col min="264" max="512" width="9.140625" style="13"/>
    <col min="513" max="513" width="13.7109375" style="13" customWidth="1"/>
    <col min="514" max="514" width="11" style="13" bestFit="1" customWidth="1"/>
    <col min="515" max="515" width="16" style="13" bestFit="1" customWidth="1"/>
    <col min="516" max="516" width="16.140625" style="13" bestFit="1" customWidth="1"/>
    <col min="517" max="518" width="14.5703125" style="13" customWidth="1"/>
    <col min="519" max="519" width="19.28515625" style="13" customWidth="1"/>
    <col min="520" max="768" width="9.140625" style="13"/>
    <col min="769" max="769" width="13.7109375" style="13" customWidth="1"/>
    <col min="770" max="770" width="11" style="13" bestFit="1" customWidth="1"/>
    <col min="771" max="771" width="16" style="13" bestFit="1" customWidth="1"/>
    <col min="772" max="772" width="16.140625" style="13" bestFit="1" customWidth="1"/>
    <col min="773" max="774" width="14.5703125" style="13" customWidth="1"/>
    <col min="775" max="775" width="19.28515625" style="13" customWidth="1"/>
    <col min="776" max="1024" width="9.140625" style="13"/>
    <col min="1025" max="1025" width="13.7109375" style="13" customWidth="1"/>
    <col min="1026" max="1026" width="11" style="13" bestFit="1" customWidth="1"/>
    <col min="1027" max="1027" width="16" style="13" bestFit="1" customWidth="1"/>
    <col min="1028" max="1028" width="16.140625" style="13" bestFit="1" customWidth="1"/>
    <col min="1029" max="1030" width="14.5703125" style="13" customWidth="1"/>
    <col min="1031" max="1031" width="19.28515625" style="13" customWidth="1"/>
    <col min="1032" max="1280" width="9.140625" style="13"/>
    <col min="1281" max="1281" width="13.7109375" style="13" customWidth="1"/>
    <col min="1282" max="1282" width="11" style="13" bestFit="1" customWidth="1"/>
    <col min="1283" max="1283" width="16" style="13" bestFit="1" customWidth="1"/>
    <col min="1284" max="1284" width="16.140625" style="13" bestFit="1" customWidth="1"/>
    <col min="1285" max="1286" width="14.5703125" style="13" customWidth="1"/>
    <col min="1287" max="1287" width="19.28515625" style="13" customWidth="1"/>
    <col min="1288" max="1536" width="9.140625" style="13"/>
    <col min="1537" max="1537" width="13.7109375" style="13" customWidth="1"/>
    <col min="1538" max="1538" width="11" style="13" bestFit="1" customWidth="1"/>
    <col min="1539" max="1539" width="16" style="13" bestFit="1" customWidth="1"/>
    <col min="1540" max="1540" width="16.140625" style="13" bestFit="1" customWidth="1"/>
    <col min="1541" max="1542" width="14.5703125" style="13" customWidth="1"/>
    <col min="1543" max="1543" width="19.28515625" style="13" customWidth="1"/>
    <col min="1544" max="1792" width="9.140625" style="13"/>
    <col min="1793" max="1793" width="13.7109375" style="13" customWidth="1"/>
    <col min="1794" max="1794" width="11" style="13" bestFit="1" customWidth="1"/>
    <col min="1795" max="1795" width="16" style="13" bestFit="1" customWidth="1"/>
    <col min="1796" max="1796" width="16.140625" style="13" bestFit="1" customWidth="1"/>
    <col min="1797" max="1798" width="14.5703125" style="13" customWidth="1"/>
    <col min="1799" max="1799" width="19.28515625" style="13" customWidth="1"/>
    <col min="1800" max="2048" width="9.140625" style="13"/>
    <col min="2049" max="2049" width="13.7109375" style="13" customWidth="1"/>
    <col min="2050" max="2050" width="11" style="13" bestFit="1" customWidth="1"/>
    <col min="2051" max="2051" width="16" style="13" bestFit="1" customWidth="1"/>
    <col min="2052" max="2052" width="16.140625" style="13" bestFit="1" customWidth="1"/>
    <col min="2053" max="2054" width="14.5703125" style="13" customWidth="1"/>
    <col min="2055" max="2055" width="19.28515625" style="13" customWidth="1"/>
    <col min="2056" max="2304" width="9.140625" style="13"/>
    <col min="2305" max="2305" width="13.7109375" style="13" customWidth="1"/>
    <col min="2306" max="2306" width="11" style="13" bestFit="1" customWidth="1"/>
    <col min="2307" max="2307" width="16" style="13" bestFit="1" customWidth="1"/>
    <col min="2308" max="2308" width="16.140625" style="13" bestFit="1" customWidth="1"/>
    <col min="2309" max="2310" width="14.5703125" style="13" customWidth="1"/>
    <col min="2311" max="2311" width="19.28515625" style="13" customWidth="1"/>
    <col min="2312" max="2560" width="9.140625" style="13"/>
    <col min="2561" max="2561" width="13.7109375" style="13" customWidth="1"/>
    <col min="2562" max="2562" width="11" style="13" bestFit="1" customWidth="1"/>
    <col min="2563" max="2563" width="16" style="13" bestFit="1" customWidth="1"/>
    <col min="2564" max="2564" width="16.140625" style="13" bestFit="1" customWidth="1"/>
    <col min="2565" max="2566" width="14.5703125" style="13" customWidth="1"/>
    <col min="2567" max="2567" width="19.28515625" style="13" customWidth="1"/>
    <col min="2568" max="2816" width="9.140625" style="13"/>
    <col min="2817" max="2817" width="13.7109375" style="13" customWidth="1"/>
    <col min="2818" max="2818" width="11" style="13" bestFit="1" customWidth="1"/>
    <col min="2819" max="2819" width="16" style="13" bestFit="1" customWidth="1"/>
    <col min="2820" max="2820" width="16.140625" style="13" bestFit="1" customWidth="1"/>
    <col min="2821" max="2822" width="14.5703125" style="13" customWidth="1"/>
    <col min="2823" max="2823" width="19.28515625" style="13" customWidth="1"/>
    <col min="2824" max="3072" width="9.140625" style="13"/>
    <col min="3073" max="3073" width="13.7109375" style="13" customWidth="1"/>
    <col min="3074" max="3074" width="11" style="13" bestFit="1" customWidth="1"/>
    <col min="3075" max="3075" width="16" style="13" bestFit="1" customWidth="1"/>
    <col min="3076" max="3076" width="16.140625" style="13" bestFit="1" customWidth="1"/>
    <col min="3077" max="3078" width="14.5703125" style="13" customWidth="1"/>
    <col min="3079" max="3079" width="19.28515625" style="13" customWidth="1"/>
    <col min="3080" max="3328" width="9.140625" style="13"/>
    <col min="3329" max="3329" width="13.7109375" style="13" customWidth="1"/>
    <col min="3330" max="3330" width="11" style="13" bestFit="1" customWidth="1"/>
    <col min="3331" max="3331" width="16" style="13" bestFit="1" customWidth="1"/>
    <col min="3332" max="3332" width="16.140625" style="13" bestFit="1" customWidth="1"/>
    <col min="3333" max="3334" width="14.5703125" style="13" customWidth="1"/>
    <col min="3335" max="3335" width="19.28515625" style="13" customWidth="1"/>
    <col min="3336" max="3584" width="9.140625" style="13"/>
    <col min="3585" max="3585" width="13.7109375" style="13" customWidth="1"/>
    <col min="3586" max="3586" width="11" style="13" bestFit="1" customWidth="1"/>
    <col min="3587" max="3587" width="16" style="13" bestFit="1" customWidth="1"/>
    <col min="3588" max="3588" width="16.140625" style="13" bestFit="1" customWidth="1"/>
    <col min="3589" max="3590" width="14.5703125" style="13" customWidth="1"/>
    <col min="3591" max="3591" width="19.28515625" style="13" customWidth="1"/>
    <col min="3592" max="3840" width="9.140625" style="13"/>
    <col min="3841" max="3841" width="13.7109375" style="13" customWidth="1"/>
    <col min="3842" max="3842" width="11" style="13" bestFit="1" customWidth="1"/>
    <col min="3843" max="3843" width="16" style="13" bestFit="1" customWidth="1"/>
    <col min="3844" max="3844" width="16.140625" style="13" bestFit="1" customWidth="1"/>
    <col min="3845" max="3846" width="14.5703125" style="13" customWidth="1"/>
    <col min="3847" max="3847" width="19.28515625" style="13" customWidth="1"/>
    <col min="3848" max="4096" width="9.140625" style="13"/>
    <col min="4097" max="4097" width="13.7109375" style="13" customWidth="1"/>
    <col min="4098" max="4098" width="11" style="13" bestFit="1" customWidth="1"/>
    <col min="4099" max="4099" width="16" style="13" bestFit="1" customWidth="1"/>
    <col min="4100" max="4100" width="16.140625" style="13" bestFit="1" customWidth="1"/>
    <col min="4101" max="4102" width="14.5703125" style="13" customWidth="1"/>
    <col min="4103" max="4103" width="19.28515625" style="13" customWidth="1"/>
    <col min="4104" max="4352" width="9.140625" style="13"/>
    <col min="4353" max="4353" width="13.7109375" style="13" customWidth="1"/>
    <col min="4354" max="4354" width="11" style="13" bestFit="1" customWidth="1"/>
    <col min="4355" max="4355" width="16" style="13" bestFit="1" customWidth="1"/>
    <col min="4356" max="4356" width="16.140625" style="13" bestFit="1" customWidth="1"/>
    <col min="4357" max="4358" width="14.5703125" style="13" customWidth="1"/>
    <col min="4359" max="4359" width="19.28515625" style="13" customWidth="1"/>
    <col min="4360" max="4608" width="9.140625" style="13"/>
    <col min="4609" max="4609" width="13.7109375" style="13" customWidth="1"/>
    <col min="4610" max="4610" width="11" style="13" bestFit="1" customWidth="1"/>
    <col min="4611" max="4611" width="16" style="13" bestFit="1" customWidth="1"/>
    <col min="4612" max="4612" width="16.140625" style="13" bestFit="1" customWidth="1"/>
    <col min="4613" max="4614" width="14.5703125" style="13" customWidth="1"/>
    <col min="4615" max="4615" width="19.28515625" style="13" customWidth="1"/>
    <col min="4616" max="4864" width="9.140625" style="13"/>
    <col min="4865" max="4865" width="13.7109375" style="13" customWidth="1"/>
    <col min="4866" max="4866" width="11" style="13" bestFit="1" customWidth="1"/>
    <col min="4867" max="4867" width="16" style="13" bestFit="1" customWidth="1"/>
    <col min="4868" max="4868" width="16.140625" style="13" bestFit="1" customWidth="1"/>
    <col min="4869" max="4870" width="14.5703125" style="13" customWidth="1"/>
    <col min="4871" max="4871" width="19.28515625" style="13" customWidth="1"/>
    <col min="4872" max="5120" width="9.140625" style="13"/>
    <col min="5121" max="5121" width="13.7109375" style="13" customWidth="1"/>
    <col min="5122" max="5122" width="11" style="13" bestFit="1" customWidth="1"/>
    <col min="5123" max="5123" width="16" style="13" bestFit="1" customWidth="1"/>
    <col min="5124" max="5124" width="16.140625" style="13" bestFit="1" customWidth="1"/>
    <col min="5125" max="5126" width="14.5703125" style="13" customWidth="1"/>
    <col min="5127" max="5127" width="19.28515625" style="13" customWidth="1"/>
    <col min="5128" max="5376" width="9.140625" style="13"/>
    <col min="5377" max="5377" width="13.7109375" style="13" customWidth="1"/>
    <col min="5378" max="5378" width="11" style="13" bestFit="1" customWidth="1"/>
    <col min="5379" max="5379" width="16" style="13" bestFit="1" customWidth="1"/>
    <col min="5380" max="5380" width="16.140625" style="13" bestFit="1" customWidth="1"/>
    <col min="5381" max="5382" width="14.5703125" style="13" customWidth="1"/>
    <col min="5383" max="5383" width="19.28515625" style="13" customWidth="1"/>
    <col min="5384" max="5632" width="9.140625" style="13"/>
    <col min="5633" max="5633" width="13.7109375" style="13" customWidth="1"/>
    <col min="5634" max="5634" width="11" style="13" bestFit="1" customWidth="1"/>
    <col min="5635" max="5635" width="16" style="13" bestFit="1" customWidth="1"/>
    <col min="5636" max="5636" width="16.140625" style="13" bestFit="1" customWidth="1"/>
    <col min="5637" max="5638" width="14.5703125" style="13" customWidth="1"/>
    <col min="5639" max="5639" width="19.28515625" style="13" customWidth="1"/>
    <col min="5640" max="5888" width="9.140625" style="13"/>
    <col min="5889" max="5889" width="13.7109375" style="13" customWidth="1"/>
    <col min="5890" max="5890" width="11" style="13" bestFit="1" customWidth="1"/>
    <col min="5891" max="5891" width="16" style="13" bestFit="1" customWidth="1"/>
    <col min="5892" max="5892" width="16.140625" style="13" bestFit="1" customWidth="1"/>
    <col min="5893" max="5894" width="14.5703125" style="13" customWidth="1"/>
    <col min="5895" max="5895" width="19.28515625" style="13" customWidth="1"/>
    <col min="5896" max="6144" width="9.140625" style="13"/>
    <col min="6145" max="6145" width="13.7109375" style="13" customWidth="1"/>
    <col min="6146" max="6146" width="11" style="13" bestFit="1" customWidth="1"/>
    <col min="6147" max="6147" width="16" style="13" bestFit="1" customWidth="1"/>
    <col min="6148" max="6148" width="16.140625" style="13" bestFit="1" customWidth="1"/>
    <col min="6149" max="6150" width="14.5703125" style="13" customWidth="1"/>
    <col min="6151" max="6151" width="19.28515625" style="13" customWidth="1"/>
    <col min="6152" max="6400" width="9.140625" style="13"/>
    <col min="6401" max="6401" width="13.7109375" style="13" customWidth="1"/>
    <col min="6402" max="6402" width="11" style="13" bestFit="1" customWidth="1"/>
    <col min="6403" max="6403" width="16" style="13" bestFit="1" customWidth="1"/>
    <col min="6404" max="6404" width="16.140625" style="13" bestFit="1" customWidth="1"/>
    <col min="6405" max="6406" width="14.5703125" style="13" customWidth="1"/>
    <col min="6407" max="6407" width="19.28515625" style="13" customWidth="1"/>
    <col min="6408" max="6656" width="9.140625" style="13"/>
    <col min="6657" max="6657" width="13.7109375" style="13" customWidth="1"/>
    <col min="6658" max="6658" width="11" style="13" bestFit="1" customWidth="1"/>
    <col min="6659" max="6659" width="16" style="13" bestFit="1" customWidth="1"/>
    <col min="6660" max="6660" width="16.140625" style="13" bestFit="1" customWidth="1"/>
    <col min="6661" max="6662" width="14.5703125" style="13" customWidth="1"/>
    <col min="6663" max="6663" width="19.28515625" style="13" customWidth="1"/>
    <col min="6664" max="6912" width="9.140625" style="13"/>
    <col min="6913" max="6913" width="13.7109375" style="13" customWidth="1"/>
    <col min="6914" max="6914" width="11" style="13" bestFit="1" customWidth="1"/>
    <col min="6915" max="6915" width="16" style="13" bestFit="1" customWidth="1"/>
    <col min="6916" max="6916" width="16.140625" style="13" bestFit="1" customWidth="1"/>
    <col min="6917" max="6918" width="14.5703125" style="13" customWidth="1"/>
    <col min="6919" max="6919" width="19.28515625" style="13" customWidth="1"/>
    <col min="6920" max="7168" width="9.140625" style="13"/>
    <col min="7169" max="7169" width="13.7109375" style="13" customWidth="1"/>
    <col min="7170" max="7170" width="11" style="13" bestFit="1" customWidth="1"/>
    <col min="7171" max="7171" width="16" style="13" bestFit="1" customWidth="1"/>
    <col min="7172" max="7172" width="16.140625" style="13" bestFit="1" customWidth="1"/>
    <col min="7173" max="7174" width="14.5703125" style="13" customWidth="1"/>
    <col min="7175" max="7175" width="19.28515625" style="13" customWidth="1"/>
    <col min="7176" max="7424" width="9.140625" style="13"/>
    <col min="7425" max="7425" width="13.7109375" style="13" customWidth="1"/>
    <col min="7426" max="7426" width="11" style="13" bestFit="1" customWidth="1"/>
    <col min="7427" max="7427" width="16" style="13" bestFit="1" customWidth="1"/>
    <col min="7428" max="7428" width="16.140625" style="13" bestFit="1" customWidth="1"/>
    <col min="7429" max="7430" width="14.5703125" style="13" customWidth="1"/>
    <col min="7431" max="7431" width="19.28515625" style="13" customWidth="1"/>
    <col min="7432" max="7680" width="9.140625" style="13"/>
    <col min="7681" max="7681" width="13.7109375" style="13" customWidth="1"/>
    <col min="7682" max="7682" width="11" style="13" bestFit="1" customWidth="1"/>
    <col min="7683" max="7683" width="16" style="13" bestFit="1" customWidth="1"/>
    <col min="7684" max="7684" width="16.140625" style="13" bestFit="1" customWidth="1"/>
    <col min="7685" max="7686" width="14.5703125" style="13" customWidth="1"/>
    <col min="7687" max="7687" width="19.28515625" style="13" customWidth="1"/>
    <col min="7688" max="7936" width="9.140625" style="13"/>
    <col min="7937" max="7937" width="13.7109375" style="13" customWidth="1"/>
    <col min="7938" max="7938" width="11" style="13" bestFit="1" customWidth="1"/>
    <col min="7939" max="7939" width="16" style="13" bestFit="1" customWidth="1"/>
    <col min="7940" max="7940" width="16.140625" style="13" bestFit="1" customWidth="1"/>
    <col min="7941" max="7942" width="14.5703125" style="13" customWidth="1"/>
    <col min="7943" max="7943" width="19.28515625" style="13" customWidth="1"/>
    <col min="7944" max="8192" width="9.140625" style="13"/>
    <col min="8193" max="8193" width="13.7109375" style="13" customWidth="1"/>
    <col min="8194" max="8194" width="11" style="13" bestFit="1" customWidth="1"/>
    <col min="8195" max="8195" width="16" style="13" bestFit="1" customWidth="1"/>
    <col min="8196" max="8196" width="16.140625" style="13" bestFit="1" customWidth="1"/>
    <col min="8197" max="8198" width="14.5703125" style="13" customWidth="1"/>
    <col min="8199" max="8199" width="19.28515625" style="13" customWidth="1"/>
    <col min="8200" max="8448" width="9.140625" style="13"/>
    <col min="8449" max="8449" width="13.7109375" style="13" customWidth="1"/>
    <col min="8450" max="8450" width="11" style="13" bestFit="1" customWidth="1"/>
    <col min="8451" max="8451" width="16" style="13" bestFit="1" customWidth="1"/>
    <col min="8452" max="8452" width="16.140625" style="13" bestFit="1" customWidth="1"/>
    <col min="8453" max="8454" width="14.5703125" style="13" customWidth="1"/>
    <col min="8455" max="8455" width="19.28515625" style="13" customWidth="1"/>
    <col min="8456" max="8704" width="9.140625" style="13"/>
    <col min="8705" max="8705" width="13.7109375" style="13" customWidth="1"/>
    <col min="8706" max="8706" width="11" style="13" bestFit="1" customWidth="1"/>
    <col min="8707" max="8707" width="16" style="13" bestFit="1" customWidth="1"/>
    <col min="8708" max="8708" width="16.140625" style="13" bestFit="1" customWidth="1"/>
    <col min="8709" max="8710" width="14.5703125" style="13" customWidth="1"/>
    <col min="8711" max="8711" width="19.28515625" style="13" customWidth="1"/>
    <col min="8712" max="8960" width="9.140625" style="13"/>
    <col min="8961" max="8961" width="13.7109375" style="13" customWidth="1"/>
    <col min="8962" max="8962" width="11" style="13" bestFit="1" customWidth="1"/>
    <col min="8963" max="8963" width="16" style="13" bestFit="1" customWidth="1"/>
    <col min="8964" max="8964" width="16.140625" style="13" bestFit="1" customWidth="1"/>
    <col min="8965" max="8966" width="14.5703125" style="13" customWidth="1"/>
    <col min="8967" max="8967" width="19.28515625" style="13" customWidth="1"/>
    <col min="8968" max="9216" width="9.140625" style="13"/>
    <col min="9217" max="9217" width="13.7109375" style="13" customWidth="1"/>
    <col min="9218" max="9218" width="11" style="13" bestFit="1" customWidth="1"/>
    <col min="9219" max="9219" width="16" style="13" bestFit="1" customWidth="1"/>
    <col min="9220" max="9220" width="16.140625" style="13" bestFit="1" customWidth="1"/>
    <col min="9221" max="9222" width="14.5703125" style="13" customWidth="1"/>
    <col min="9223" max="9223" width="19.28515625" style="13" customWidth="1"/>
    <col min="9224" max="9472" width="9.140625" style="13"/>
    <col min="9473" max="9473" width="13.7109375" style="13" customWidth="1"/>
    <col min="9474" max="9474" width="11" style="13" bestFit="1" customWidth="1"/>
    <col min="9475" max="9475" width="16" style="13" bestFit="1" customWidth="1"/>
    <col min="9476" max="9476" width="16.140625" style="13" bestFit="1" customWidth="1"/>
    <col min="9477" max="9478" width="14.5703125" style="13" customWidth="1"/>
    <col min="9479" max="9479" width="19.28515625" style="13" customWidth="1"/>
    <col min="9480" max="9728" width="9.140625" style="13"/>
    <col min="9729" max="9729" width="13.7109375" style="13" customWidth="1"/>
    <col min="9730" max="9730" width="11" style="13" bestFit="1" customWidth="1"/>
    <col min="9731" max="9731" width="16" style="13" bestFit="1" customWidth="1"/>
    <col min="9732" max="9732" width="16.140625" style="13" bestFit="1" customWidth="1"/>
    <col min="9733" max="9734" width="14.5703125" style="13" customWidth="1"/>
    <col min="9735" max="9735" width="19.28515625" style="13" customWidth="1"/>
    <col min="9736" max="9984" width="9.140625" style="13"/>
    <col min="9985" max="9985" width="13.7109375" style="13" customWidth="1"/>
    <col min="9986" max="9986" width="11" style="13" bestFit="1" customWidth="1"/>
    <col min="9987" max="9987" width="16" style="13" bestFit="1" customWidth="1"/>
    <col min="9988" max="9988" width="16.140625" style="13" bestFit="1" customWidth="1"/>
    <col min="9989" max="9990" width="14.5703125" style="13" customWidth="1"/>
    <col min="9991" max="9991" width="19.28515625" style="13" customWidth="1"/>
    <col min="9992" max="10240" width="9.140625" style="13"/>
    <col min="10241" max="10241" width="13.7109375" style="13" customWidth="1"/>
    <col min="10242" max="10242" width="11" style="13" bestFit="1" customWidth="1"/>
    <col min="10243" max="10243" width="16" style="13" bestFit="1" customWidth="1"/>
    <col min="10244" max="10244" width="16.140625" style="13" bestFit="1" customWidth="1"/>
    <col min="10245" max="10246" width="14.5703125" style="13" customWidth="1"/>
    <col min="10247" max="10247" width="19.28515625" style="13" customWidth="1"/>
    <col min="10248" max="10496" width="9.140625" style="13"/>
    <col min="10497" max="10497" width="13.7109375" style="13" customWidth="1"/>
    <col min="10498" max="10498" width="11" style="13" bestFit="1" customWidth="1"/>
    <col min="10499" max="10499" width="16" style="13" bestFit="1" customWidth="1"/>
    <col min="10500" max="10500" width="16.140625" style="13" bestFit="1" customWidth="1"/>
    <col min="10501" max="10502" width="14.5703125" style="13" customWidth="1"/>
    <col min="10503" max="10503" width="19.28515625" style="13" customWidth="1"/>
    <col min="10504" max="10752" width="9.140625" style="13"/>
    <col min="10753" max="10753" width="13.7109375" style="13" customWidth="1"/>
    <col min="10754" max="10754" width="11" style="13" bestFit="1" customWidth="1"/>
    <col min="10755" max="10755" width="16" style="13" bestFit="1" customWidth="1"/>
    <col min="10756" max="10756" width="16.140625" style="13" bestFit="1" customWidth="1"/>
    <col min="10757" max="10758" width="14.5703125" style="13" customWidth="1"/>
    <col min="10759" max="10759" width="19.28515625" style="13" customWidth="1"/>
    <col min="10760" max="11008" width="9.140625" style="13"/>
    <col min="11009" max="11009" width="13.7109375" style="13" customWidth="1"/>
    <col min="11010" max="11010" width="11" style="13" bestFit="1" customWidth="1"/>
    <col min="11011" max="11011" width="16" style="13" bestFit="1" customWidth="1"/>
    <col min="11012" max="11012" width="16.140625" style="13" bestFit="1" customWidth="1"/>
    <col min="11013" max="11014" width="14.5703125" style="13" customWidth="1"/>
    <col min="11015" max="11015" width="19.28515625" style="13" customWidth="1"/>
    <col min="11016" max="11264" width="9.140625" style="13"/>
    <col min="11265" max="11265" width="13.7109375" style="13" customWidth="1"/>
    <col min="11266" max="11266" width="11" style="13" bestFit="1" customWidth="1"/>
    <col min="11267" max="11267" width="16" style="13" bestFit="1" customWidth="1"/>
    <col min="11268" max="11268" width="16.140625" style="13" bestFit="1" customWidth="1"/>
    <col min="11269" max="11270" width="14.5703125" style="13" customWidth="1"/>
    <col min="11271" max="11271" width="19.28515625" style="13" customWidth="1"/>
    <col min="11272" max="11520" width="9.140625" style="13"/>
    <col min="11521" max="11521" width="13.7109375" style="13" customWidth="1"/>
    <col min="11522" max="11522" width="11" style="13" bestFit="1" customWidth="1"/>
    <col min="11523" max="11523" width="16" style="13" bestFit="1" customWidth="1"/>
    <col min="11524" max="11524" width="16.140625" style="13" bestFit="1" customWidth="1"/>
    <col min="11525" max="11526" width="14.5703125" style="13" customWidth="1"/>
    <col min="11527" max="11527" width="19.28515625" style="13" customWidth="1"/>
    <col min="11528" max="11776" width="9.140625" style="13"/>
    <col min="11777" max="11777" width="13.7109375" style="13" customWidth="1"/>
    <col min="11778" max="11778" width="11" style="13" bestFit="1" customWidth="1"/>
    <col min="11779" max="11779" width="16" style="13" bestFit="1" customWidth="1"/>
    <col min="11780" max="11780" width="16.140625" style="13" bestFit="1" customWidth="1"/>
    <col min="11781" max="11782" width="14.5703125" style="13" customWidth="1"/>
    <col min="11783" max="11783" width="19.28515625" style="13" customWidth="1"/>
    <col min="11784" max="12032" width="9.140625" style="13"/>
    <col min="12033" max="12033" width="13.7109375" style="13" customWidth="1"/>
    <col min="12034" max="12034" width="11" style="13" bestFit="1" customWidth="1"/>
    <col min="12035" max="12035" width="16" style="13" bestFit="1" customWidth="1"/>
    <col min="12036" max="12036" width="16.140625" style="13" bestFit="1" customWidth="1"/>
    <col min="12037" max="12038" width="14.5703125" style="13" customWidth="1"/>
    <col min="12039" max="12039" width="19.28515625" style="13" customWidth="1"/>
    <col min="12040" max="12288" width="9.140625" style="13"/>
    <col min="12289" max="12289" width="13.7109375" style="13" customWidth="1"/>
    <col min="12290" max="12290" width="11" style="13" bestFit="1" customWidth="1"/>
    <col min="12291" max="12291" width="16" style="13" bestFit="1" customWidth="1"/>
    <col min="12292" max="12292" width="16.140625" style="13" bestFit="1" customWidth="1"/>
    <col min="12293" max="12294" width="14.5703125" style="13" customWidth="1"/>
    <col min="12295" max="12295" width="19.28515625" style="13" customWidth="1"/>
    <col min="12296" max="12544" width="9.140625" style="13"/>
    <col min="12545" max="12545" width="13.7109375" style="13" customWidth="1"/>
    <col min="12546" max="12546" width="11" style="13" bestFit="1" customWidth="1"/>
    <col min="12547" max="12547" width="16" style="13" bestFit="1" customWidth="1"/>
    <col min="12548" max="12548" width="16.140625" style="13" bestFit="1" customWidth="1"/>
    <col min="12549" max="12550" width="14.5703125" style="13" customWidth="1"/>
    <col min="12551" max="12551" width="19.28515625" style="13" customWidth="1"/>
    <col min="12552" max="12800" width="9.140625" style="13"/>
    <col min="12801" max="12801" width="13.7109375" style="13" customWidth="1"/>
    <col min="12802" max="12802" width="11" style="13" bestFit="1" customWidth="1"/>
    <col min="12803" max="12803" width="16" style="13" bestFit="1" customWidth="1"/>
    <col min="12804" max="12804" width="16.140625" style="13" bestFit="1" customWidth="1"/>
    <col min="12805" max="12806" width="14.5703125" style="13" customWidth="1"/>
    <col min="12807" max="12807" width="19.28515625" style="13" customWidth="1"/>
    <col min="12808" max="13056" width="9.140625" style="13"/>
    <col min="13057" max="13057" width="13.7109375" style="13" customWidth="1"/>
    <col min="13058" max="13058" width="11" style="13" bestFit="1" customWidth="1"/>
    <col min="13059" max="13059" width="16" style="13" bestFit="1" customWidth="1"/>
    <col min="13060" max="13060" width="16.140625" style="13" bestFit="1" customWidth="1"/>
    <col min="13061" max="13062" width="14.5703125" style="13" customWidth="1"/>
    <col min="13063" max="13063" width="19.28515625" style="13" customWidth="1"/>
    <col min="13064" max="13312" width="9.140625" style="13"/>
    <col min="13313" max="13313" width="13.7109375" style="13" customWidth="1"/>
    <col min="13314" max="13314" width="11" style="13" bestFit="1" customWidth="1"/>
    <col min="13315" max="13315" width="16" style="13" bestFit="1" customWidth="1"/>
    <col min="13316" max="13316" width="16.140625" style="13" bestFit="1" customWidth="1"/>
    <col min="13317" max="13318" width="14.5703125" style="13" customWidth="1"/>
    <col min="13319" max="13319" width="19.28515625" style="13" customWidth="1"/>
    <col min="13320" max="13568" width="9.140625" style="13"/>
    <col min="13569" max="13569" width="13.7109375" style="13" customWidth="1"/>
    <col min="13570" max="13570" width="11" style="13" bestFit="1" customWidth="1"/>
    <col min="13571" max="13571" width="16" style="13" bestFit="1" customWidth="1"/>
    <col min="13572" max="13572" width="16.140625" style="13" bestFit="1" customWidth="1"/>
    <col min="13573" max="13574" width="14.5703125" style="13" customWidth="1"/>
    <col min="13575" max="13575" width="19.28515625" style="13" customWidth="1"/>
    <col min="13576" max="13824" width="9.140625" style="13"/>
    <col min="13825" max="13825" width="13.7109375" style="13" customWidth="1"/>
    <col min="13826" max="13826" width="11" style="13" bestFit="1" customWidth="1"/>
    <col min="13827" max="13827" width="16" style="13" bestFit="1" customWidth="1"/>
    <col min="13828" max="13828" width="16.140625" style="13" bestFit="1" customWidth="1"/>
    <col min="13829" max="13830" width="14.5703125" style="13" customWidth="1"/>
    <col min="13831" max="13831" width="19.28515625" style="13" customWidth="1"/>
    <col min="13832" max="14080" width="9.140625" style="13"/>
    <col min="14081" max="14081" width="13.7109375" style="13" customWidth="1"/>
    <col min="14082" max="14082" width="11" style="13" bestFit="1" customWidth="1"/>
    <col min="14083" max="14083" width="16" style="13" bestFit="1" customWidth="1"/>
    <col min="14084" max="14084" width="16.140625" style="13" bestFit="1" customWidth="1"/>
    <col min="14085" max="14086" width="14.5703125" style="13" customWidth="1"/>
    <col min="14087" max="14087" width="19.28515625" style="13" customWidth="1"/>
    <col min="14088" max="14336" width="9.140625" style="13"/>
    <col min="14337" max="14337" width="13.7109375" style="13" customWidth="1"/>
    <col min="14338" max="14338" width="11" style="13" bestFit="1" customWidth="1"/>
    <col min="14339" max="14339" width="16" style="13" bestFit="1" customWidth="1"/>
    <col min="14340" max="14340" width="16.140625" style="13" bestFit="1" customWidth="1"/>
    <col min="14341" max="14342" width="14.5703125" style="13" customWidth="1"/>
    <col min="14343" max="14343" width="19.28515625" style="13" customWidth="1"/>
    <col min="14344" max="14592" width="9.140625" style="13"/>
    <col min="14593" max="14593" width="13.7109375" style="13" customWidth="1"/>
    <col min="14594" max="14594" width="11" style="13" bestFit="1" customWidth="1"/>
    <col min="14595" max="14595" width="16" style="13" bestFit="1" customWidth="1"/>
    <col min="14596" max="14596" width="16.140625" style="13" bestFit="1" customWidth="1"/>
    <col min="14597" max="14598" width="14.5703125" style="13" customWidth="1"/>
    <col min="14599" max="14599" width="19.28515625" style="13" customWidth="1"/>
    <col min="14600" max="14848" width="9.140625" style="13"/>
    <col min="14849" max="14849" width="13.7109375" style="13" customWidth="1"/>
    <col min="14850" max="14850" width="11" style="13" bestFit="1" customWidth="1"/>
    <col min="14851" max="14851" width="16" style="13" bestFit="1" customWidth="1"/>
    <col min="14852" max="14852" width="16.140625" style="13" bestFit="1" customWidth="1"/>
    <col min="14853" max="14854" width="14.5703125" style="13" customWidth="1"/>
    <col min="14855" max="14855" width="19.28515625" style="13" customWidth="1"/>
    <col min="14856" max="15104" width="9.140625" style="13"/>
    <col min="15105" max="15105" width="13.7109375" style="13" customWidth="1"/>
    <col min="15106" max="15106" width="11" style="13" bestFit="1" customWidth="1"/>
    <col min="15107" max="15107" width="16" style="13" bestFit="1" customWidth="1"/>
    <col min="15108" max="15108" width="16.140625" style="13" bestFit="1" customWidth="1"/>
    <col min="15109" max="15110" width="14.5703125" style="13" customWidth="1"/>
    <col min="15111" max="15111" width="19.28515625" style="13" customWidth="1"/>
    <col min="15112" max="15360" width="9.140625" style="13"/>
    <col min="15361" max="15361" width="13.7109375" style="13" customWidth="1"/>
    <col min="15362" max="15362" width="11" style="13" bestFit="1" customWidth="1"/>
    <col min="15363" max="15363" width="16" style="13" bestFit="1" customWidth="1"/>
    <col min="15364" max="15364" width="16.140625" style="13" bestFit="1" customWidth="1"/>
    <col min="15365" max="15366" width="14.5703125" style="13" customWidth="1"/>
    <col min="15367" max="15367" width="19.28515625" style="13" customWidth="1"/>
    <col min="15368" max="15616" width="9.140625" style="13"/>
    <col min="15617" max="15617" width="13.7109375" style="13" customWidth="1"/>
    <col min="15618" max="15618" width="11" style="13" bestFit="1" customWidth="1"/>
    <col min="15619" max="15619" width="16" style="13" bestFit="1" customWidth="1"/>
    <col min="15620" max="15620" width="16.140625" style="13" bestFit="1" customWidth="1"/>
    <col min="15621" max="15622" width="14.5703125" style="13" customWidth="1"/>
    <col min="15623" max="15623" width="19.28515625" style="13" customWidth="1"/>
    <col min="15624" max="15872" width="9.140625" style="13"/>
    <col min="15873" max="15873" width="13.7109375" style="13" customWidth="1"/>
    <col min="15874" max="15874" width="11" style="13" bestFit="1" customWidth="1"/>
    <col min="15875" max="15875" width="16" style="13" bestFit="1" customWidth="1"/>
    <col min="15876" max="15876" width="16.140625" style="13" bestFit="1" customWidth="1"/>
    <col min="15877" max="15878" width="14.5703125" style="13" customWidth="1"/>
    <col min="15879" max="15879" width="19.28515625" style="13" customWidth="1"/>
    <col min="15880" max="16128" width="9.140625" style="13"/>
    <col min="16129" max="16129" width="13.7109375" style="13" customWidth="1"/>
    <col min="16130" max="16130" width="11" style="13" bestFit="1" customWidth="1"/>
    <col min="16131" max="16131" width="16" style="13" bestFit="1" customWidth="1"/>
    <col min="16132" max="16132" width="16.140625" style="13" bestFit="1" customWidth="1"/>
    <col min="16133" max="16134" width="14.5703125" style="13" customWidth="1"/>
    <col min="16135" max="16135" width="19.28515625" style="13" customWidth="1"/>
    <col min="16136" max="16384" width="9.140625" style="13"/>
  </cols>
  <sheetData>
    <row r="1" spans="1:7" ht="15.75" x14ac:dyDescent="0.25">
      <c r="A1" s="111" t="str">
        <f>Scrap_Sale!A1</f>
        <v>Rangpur Depot</v>
      </c>
      <c r="B1" s="111"/>
      <c r="C1" s="111"/>
      <c r="D1" s="111"/>
      <c r="E1" s="111"/>
      <c r="F1" s="111"/>
      <c r="G1" s="111"/>
    </row>
    <row r="2" spans="1:7" ht="15.75" x14ac:dyDescent="0.25">
      <c r="A2" s="111" t="s">
        <v>25</v>
      </c>
      <c r="B2" s="111"/>
      <c r="C2" s="111"/>
      <c r="D2" s="111"/>
      <c r="E2" s="111"/>
      <c r="F2" s="111"/>
      <c r="G2" s="111"/>
    </row>
    <row r="3" spans="1:7" x14ac:dyDescent="0.25">
      <c r="A3" s="112" t="str">
        <f>Scrap_Sale!A3</f>
        <v>From July-23 to May-24</v>
      </c>
      <c r="B3" s="112"/>
      <c r="C3" s="112"/>
      <c r="D3" s="112"/>
      <c r="E3" s="112"/>
      <c r="F3" s="112"/>
      <c r="G3" s="112"/>
    </row>
    <row r="4" spans="1:7" x14ac:dyDescent="0.25">
      <c r="A4" s="1" t="s">
        <v>16</v>
      </c>
      <c r="B4" s="52" t="s">
        <v>17</v>
      </c>
      <c r="D4" s="2"/>
      <c r="E4" s="2"/>
      <c r="F4" s="2"/>
      <c r="G4" s="2"/>
    </row>
    <row r="5" spans="1:7" x14ac:dyDescent="0.25">
      <c r="A5" s="1" t="s">
        <v>47</v>
      </c>
      <c r="B5" s="60"/>
      <c r="C5" s="2"/>
      <c r="D5" s="2"/>
      <c r="E5" s="2"/>
      <c r="F5" s="2"/>
      <c r="G5" s="2"/>
    </row>
    <row r="6" spans="1:7" x14ac:dyDescent="0.25">
      <c r="A6" s="1" t="s">
        <v>42</v>
      </c>
      <c r="B6" s="60"/>
      <c r="C6" s="2"/>
      <c r="D6" s="2"/>
      <c r="E6" s="2"/>
      <c r="F6" s="2"/>
      <c r="G6" s="2"/>
    </row>
    <row r="7" spans="1:7" s="2" customFormat="1" ht="28.5" customHeight="1" x14ac:dyDescent="0.25">
      <c r="A7" s="3" t="s">
        <v>3</v>
      </c>
      <c r="B7" s="4" t="s">
        <v>23</v>
      </c>
      <c r="C7" s="4" t="s">
        <v>24</v>
      </c>
      <c r="D7" s="5" t="s">
        <v>22</v>
      </c>
      <c r="E7" s="6" t="s">
        <v>18</v>
      </c>
      <c r="F7" s="6" t="s">
        <v>19</v>
      </c>
      <c r="G7" s="7" t="s">
        <v>20</v>
      </c>
    </row>
    <row r="8" spans="1:7" x14ac:dyDescent="0.25">
      <c r="A8" s="8">
        <f>Scrap_Sale!A5</f>
        <v>45108</v>
      </c>
      <c r="B8" s="53"/>
      <c r="C8" s="48"/>
      <c r="D8" s="62"/>
      <c r="E8" s="9">
        <f>IFERROR(Table4[[#This Row],[Fuel  Liter]]/(Table4[[#This Row],[Total Run Time (Minute)]]/60),0)</f>
        <v>0</v>
      </c>
      <c r="F8" s="9">
        <f>IFERROR(Table4[[#This Row],[Fuel Taka]]/(Table4[[#This Row],[Total Run Time (Minute)]]/60),0)</f>
        <v>0</v>
      </c>
      <c r="G8" s="54"/>
    </row>
    <row r="9" spans="1:7" x14ac:dyDescent="0.25">
      <c r="A9" s="8">
        <f>Scrap_Sale!A6</f>
        <v>45139</v>
      </c>
      <c r="B9" s="53"/>
      <c r="C9" s="48"/>
      <c r="D9" s="62"/>
      <c r="E9" s="9">
        <f>IFERROR(Table4[[#This Row],[Fuel  Liter]]/(Table4[[#This Row],[Total Run Time (Minute)]]/60),0)</f>
        <v>0</v>
      </c>
      <c r="F9" s="9">
        <f>IFERROR(Table4[[#This Row],[Fuel Taka]]/(Table4[[#This Row],[Total Run Time (Minute)]]/60),0)</f>
        <v>0</v>
      </c>
      <c r="G9" s="54"/>
    </row>
    <row r="10" spans="1:7" x14ac:dyDescent="0.25">
      <c r="A10" s="8">
        <f>Scrap_Sale!A7</f>
        <v>45170</v>
      </c>
      <c r="B10" s="53"/>
      <c r="C10" s="48"/>
      <c r="D10" s="62"/>
      <c r="E10" s="9">
        <f>IFERROR(Table4[[#This Row],[Fuel  Liter]]/(Table4[[#This Row],[Total Run Time (Minute)]]/60),0)</f>
        <v>0</v>
      </c>
      <c r="F10" s="9">
        <f>IFERROR(Table4[[#This Row],[Fuel Taka]]/(Table4[[#This Row],[Total Run Time (Minute)]]/60),0)</f>
        <v>0</v>
      </c>
      <c r="G10" s="54"/>
    </row>
    <row r="11" spans="1:7" x14ac:dyDescent="0.25">
      <c r="A11" s="8">
        <f>Scrap_Sale!A8</f>
        <v>45200</v>
      </c>
      <c r="B11" s="53"/>
      <c r="C11" s="48"/>
      <c r="D11" s="62"/>
      <c r="E11" s="9">
        <f>IFERROR(Table4[[#This Row],[Fuel  Liter]]/(Table4[[#This Row],[Total Run Time (Minute)]]/60),0)</f>
        <v>0</v>
      </c>
      <c r="F11" s="9">
        <f>IFERROR(Table4[[#This Row],[Fuel Taka]]/(Table4[[#This Row],[Total Run Time (Minute)]]/60),0)</f>
        <v>0</v>
      </c>
      <c r="G11" s="54"/>
    </row>
    <row r="12" spans="1:7" x14ac:dyDescent="0.25">
      <c r="A12" s="8">
        <f>Scrap_Sale!A9</f>
        <v>45231</v>
      </c>
      <c r="B12" s="53"/>
      <c r="C12" s="48"/>
      <c r="D12" s="62"/>
      <c r="E12" s="9">
        <f>IFERROR(Table4[[#This Row],[Fuel  Liter]]/(Table4[[#This Row],[Total Run Time (Minute)]]/60),0)</f>
        <v>0</v>
      </c>
      <c r="F12" s="9">
        <f>IFERROR(Table4[[#This Row],[Fuel Taka]]/(Table4[[#This Row],[Total Run Time (Minute)]]/60),0)</f>
        <v>0</v>
      </c>
      <c r="G12" s="54"/>
    </row>
    <row r="13" spans="1:7" x14ac:dyDescent="0.25">
      <c r="A13" s="8">
        <f>Scrap_Sale!A10</f>
        <v>45261</v>
      </c>
      <c r="B13" s="53"/>
      <c r="C13" s="48"/>
      <c r="D13" s="62"/>
      <c r="E13" s="9">
        <f>IFERROR(Table4[[#This Row],[Fuel  Liter]]/(Table4[[#This Row],[Total Run Time (Minute)]]/60),0)</f>
        <v>0</v>
      </c>
      <c r="F13" s="9">
        <f>IFERROR(Table4[[#This Row],[Fuel Taka]]/(Table4[[#This Row],[Total Run Time (Minute)]]/60),0)</f>
        <v>0</v>
      </c>
      <c r="G13" s="54"/>
    </row>
    <row r="14" spans="1:7" x14ac:dyDescent="0.25">
      <c r="A14" s="8">
        <f>Scrap_Sale!A11</f>
        <v>45292</v>
      </c>
      <c r="B14" s="53"/>
      <c r="C14" s="48"/>
      <c r="D14" s="62"/>
      <c r="E14" s="9">
        <f>IFERROR(Table4[[#This Row],[Fuel  Liter]]/(Table4[[#This Row],[Total Run Time (Minute)]]/60),0)</f>
        <v>0</v>
      </c>
      <c r="F14" s="9">
        <f>IFERROR(Table4[[#This Row],[Fuel Taka]]/(Table4[[#This Row],[Total Run Time (Minute)]]/60),0)</f>
        <v>0</v>
      </c>
      <c r="G14" s="54" t="s">
        <v>53</v>
      </c>
    </row>
    <row r="15" spans="1:7" x14ac:dyDescent="0.25">
      <c r="A15" s="8">
        <f>Scrap_Sale!A12</f>
        <v>45323</v>
      </c>
      <c r="B15" s="53"/>
      <c r="C15" s="48"/>
      <c r="D15" s="62"/>
      <c r="E15" s="9">
        <f>IFERROR(Table4[[#This Row],[Fuel  Liter]]/(Table4[[#This Row],[Total Run Time (Minute)]]/60),0)</f>
        <v>0</v>
      </c>
      <c r="F15" s="9">
        <f>IFERROR(Table4[[#This Row],[Fuel Taka]]/(Table4[[#This Row],[Total Run Time (Minute)]]/60),0)</f>
        <v>0</v>
      </c>
      <c r="G15" s="54" t="s">
        <v>52</v>
      </c>
    </row>
    <row r="16" spans="1:7" x14ac:dyDescent="0.25">
      <c r="A16" s="8">
        <f>Scrap_Sale!A13</f>
        <v>45352</v>
      </c>
      <c r="B16" s="53"/>
      <c r="C16" s="48"/>
      <c r="D16" s="62"/>
      <c r="E16" s="9">
        <f>IFERROR(Table4[[#This Row],[Fuel  Liter]]/(Table4[[#This Row],[Total Run Time (Minute)]]/60),0)</f>
        <v>0</v>
      </c>
      <c r="F16" s="9">
        <f>IFERROR(Table4[[#This Row],[Fuel Taka]]/(Table4[[#This Row],[Total Run Time (Minute)]]/60),0)</f>
        <v>0</v>
      </c>
      <c r="G16" s="54"/>
    </row>
    <row r="17" spans="1:7" x14ac:dyDescent="0.25">
      <c r="A17" s="8">
        <f>Scrap_Sale!A14</f>
        <v>45383</v>
      </c>
      <c r="B17" s="53"/>
      <c r="C17" s="48"/>
      <c r="D17" s="62"/>
      <c r="E17" s="9">
        <f>IFERROR(Table4[[#This Row],[Fuel  Liter]]/(Table4[[#This Row],[Total Run Time (Minute)]]/60),0)</f>
        <v>0</v>
      </c>
      <c r="F17" s="9">
        <f>IFERROR(Table4[[#This Row],[Fuel Taka]]/(Table4[[#This Row],[Total Run Time (Minute)]]/60),0)</f>
        <v>0</v>
      </c>
      <c r="G17" s="54"/>
    </row>
    <row r="18" spans="1:7" x14ac:dyDescent="0.25">
      <c r="A18" s="8">
        <f>Scrap_Sale!A15</f>
        <v>45413</v>
      </c>
      <c r="B18" s="53"/>
      <c r="C18" s="48"/>
      <c r="D18" s="62"/>
      <c r="E18" s="9">
        <f>IFERROR(Table4[[#This Row],[Fuel  Liter]]/(Table4[[#This Row],[Total Run Time (Minute)]]/60),0)</f>
        <v>0</v>
      </c>
      <c r="F18" s="9">
        <f>IFERROR(Table4[[#This Row],[Fuel Taka]]/(Table4[[#This Row],[Total Run Time (Minute)]]/60),0)</f>
        <v>0</v>
      </c>
      <c r="G18" s="54"/>
    </row>
    <row r="19" spans="1:7" x14ac:dyDescent="0.25">
      <c r="A19" s="8" t="str">
        <f>Scrap_Sale!A16</f>
        <v/>
      </c>
      <c r="B19" s="53"/>
      <c r="C19" s="48"/>
      <c r="D19" s="62"/>
      <c r="E19" s="9">
        <f>IFERROR(Table4[[#This Row],[Fuel  Liter]]/(Table4[[#This Row],[Total Run Time (Minute)]]/60),0)</f>
        <v>0</v>
      </c>
      <c r="F19" s="9">
        <f>IFERROR(Table4[[#This Row],[Fuel Taka]]/(Table4[[#This Row],[Total Run Time (Minute)]]/60),0)</f>
        <v>0</v>
      </c>
      <c r="G19" s="54"/>
    </row>
    <row r="20" spans="1:7" s="2" customFormat="1" ht="23.25" customHeight="1" x14ac:dyDescent="0.25">
      <c r="A20" s="10" t="s">
        <v>12</v>
      </c>
      <c r="B20" s="11">
        <f>SUM(B8:B19)</f>
        <v>0</v>
      </c>
      <c r="C20" s="11">
        <f t="shared" ref="C20:D20" si="0">SUM(C8:C19)</f>
        <v>0</v>
      </c>
      <c r="D20" s="11">
        <f t="shared" si="0"/>
        <v>0</v>
      </c>
      <c r="E20" s="12">
        <f>IFERROR(Table4[[#This Row],[Fuel  Liter]]/(Table4[[#This Row],[Total Run Time (Minute)]]/60),0)</f>
        <v>0</v>
      </c>
      <c r="F20" s="12">
        <f>IFERROR(Table4[[#This Row],[Fuel Taka]]/(Table4[[#This Row],[Total Run Time (Minute)]]/60),0)</f>
        <v>0</v>
      </c>
      <c r="G20" s="91">
        <f>Table4[[#This Row],[Fuel Consup. Per Hour (Liter)]]*125</f>
        <v>0</v>
      </c>
    </row>
    <row r="21" spans="1:7" x14ac:dyDescent="0.25">
      <c r="A21" s="93" t="str">
        <f>"Sajib"&amp;CHAR(169)</f>
        <v>Sajib©</v>
      </c>
      <c r="B21" s="87"/>
      <c r="C21" s="88"/>
      <c r="D21" s="87"/>
      <c r="E21" s="89"/>
      <c r="F21" s="89"/>
      <c r="G21" s="90"/>
    </row>
  </sheetData>
  <sheetProtection password="CEDB" sheet="1" objects="1" scenarios="1"/>
  <mergeCells count="3">
    <mergeCell ref="A1:G1"/>
    <mergeCell ref="A2:G2"/>
    <mergeCell ref="A3:G3"/>
  </mergeCells>
  <pageMargins left="0.7" right="0.7" top="1" bottom="0.75" header="0" footer="0.05"/>
  <pageSetup orientation="landscape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BFC0-A063-470B-A50C-EFCB78BEC108}">
  <dimension ref="A1:G21"/>
  <sheetViews>
    <sheetView view="pageBreakPreview" zoomScale="110" zoomScaleNormal="100" zoomScaleSheetLayoutView="110" workbookViewId="0">
      <selection activeCell="F22" sqref="F22"/>
    </sheetView>
  </sheetViews>
  <sheetFormatPr defaultRowHeight="14.25" x14ac:dyDescent="0.25"/>
  <cols>
    <col min="1" max="1" width="11" style="13" customWidth="1"/>
    <col min="2" max="2" width="13.42578125" style="13" customWidth="1"/>
    <col min="3" max="3" width="16" style="13" bestFit="1" customWidth="1"/>
    <col min="4" max="4" width="22" style="13" customWidth="1"/>
    <col min="5" max="6" width="18.5703125" style="13" customWidth="1"/>
    <col min="7" max="7" width="20" style="13" customWidth="1"/>
    <col min="8" max="256" width="9.140625" style="13"/>
    <col min="257" max="257" width="13.7109375" style="13" customWidth="1"/>
    <col min="258" max="258" width="11" style="13" bestFit="1" customWidth="1"/>
    <col min="259" max="259" width="16" style="13" bestFit="1" customWidth="1"/>
    <col min="260" max="260" width="16.140625" style="13" bestFit="1" customWidth="1"/>
    <col min="261" max="262" width="14.5703125" style="13" customWidth="1"/>
    <col min="263" max="263" width="19.28515625" style="13" customWidth="1"/>
    <col min="264" max="512" width="9.140625" style="13"/>
    <col min="513" max="513" width="13.7109375" style="13" customWidth="1"/>
    <col min="514" max="514" width="11" style="13" bestFit="1" customWidth="1"/>
    <col min="515" max="515" width="16" style="13" bestFit="1" customWidth="1"/>
    <col min="516" max="516" width="16.140625" style="13" bestFit="1" customWidth="1"/>
    <col min="517" max="518" width="14.5703125" style="13" customWidth="1"/>
    <col min="519" max="519" width="19.28515625" style="13" customWidth="1"/>
    <col min="520" max="768" width="9.140625" style="13"/>
    <col min="769" max="769" width="13.7109375" style="13" customWidth="1"/>
    <col min="770" max="770" width="11" style="13" bestFit="1" customWidth="1"/>
    <col min="771" max="771" width="16" style="13" bestFit="1" customWidth="1"/>
    <col min="772" max="772" width="16.140625" style="13" bestFit="1" customWidth="1"/>
    <col min="773" max="774" width="14.5703125" style="13" customWidth="1"/>
    <col min="775" max="775" width="19.28515625" style="13" customWidth="1"/>
    <col min="776" max="1024" width="9.140625" style="13"/>
    <col min="1025" max="1025" width="13.7109375" style="13" customWidth="1"/>
    <col min="1026" max="1026" width="11" style="13" bestFit="1" customWidth="1"/>
    <col min="1027" max="1027" width="16" style="13" bestFit="1" customWidth="1"/>
    <col min="1028" max="1028" width="16.140625" style="13" bestFit="1" customWidth="1"/>
    <col min="1029" max="1030" width="14.5703125" style="13" customWidth="1"/>
    <col min="1031" max="1031" width="19.28515625" style="13" customWidth="1"/>
    <col min="1032" max="1280" width="9.140625" style="13"/>
    <col min="1281" max="1281" width="13.7109375" style="13" customWidth="1"/>
    <col min="1282" max="1282" width="11" style="13" bestFit="1" customWidth="1"/>
    <col min="1283" max="1283" width="16" style="13" bestFit="1" customWidth="1"/>
    <col min="1284" max="1284" width="16.140625" style="13" bestFit="1" customWidth="1"/>
    <col min="1285" max="1286" width="14.5703125" style="13" customWidth="1"/>
    <col min="1287" max="1287" width="19.28515625" style="13" customWidth="1"/>
    <col min="1288" max="1536" width="9.140625" style="13"/>
    <col min="1537" max="1537" width="13.7109375" style="13" customWidth="1"/>
    <col min="1538" max="1538" width="11" style="13" bestFit="1" customWidth="1"/>
    <col min="1539" max="1539" width="16" style="13" bestFit="1" customWidth="1"/>
    <col min="1540" max="1540" width="16.140625" style="13" bestFit="1" customWidth="1"/>
    <col min="1541" max="1542" width="14.5703125" style="13" customWidth="1"/>
    <col min="1543" max="1543" width="19.28515625" style="13" customWidth="1"/>
    <col min="1544" max="1792" width="9.140625" style="13"/>
    <col min="1793" max="1793" width="13.7109375" style="13" customWidth="1"/>
    <col min="1794" max="1794" width="11" style="13" bestFit="1" customWidth="1"/>
    <col min="1795" max="1795" width="16" style="13" bestFit="1" customWidth="1"/>
    <col min="1796" max="1796" width="16.140625" style="13" bestFit="1" customWidth="1"/>
    <col min="1797" max="1798" width="14.5703125" style="13" customWidth="1"/>
    <col min="1799" max="1799" width="19.28515625" style="13" customWidth="1"/>
    <col min="1800" max="2048" width="9.140625" style="13"/>
    <col min="2049" max="2049" width="13.7109375" style="13" customWidth="1"/>
    <col min="2050" max="2050" width="11" style="13" bestFit="1" customWidth="1"/>
    <col min="2051" max="2051" width="16" style="13" bestFit="1" customWidth="1"/>
    <col min="2052" max="2052" width="16.140625" style="13" bestFit="1" customWidth="1"/>
    <col min="2053" max="2054" width="14.5703125" style="13" customWidth="1"/>
    <col min="2055" max="2055" width="19.28515625" style="13" customWidth="1"/>
    <col min="2056" max="2304" width="9.140625" style="13"/>
    <col min="2305" max="2305" width="13.7109375" style="13" customWidth="1"/>
    <col min="2306" max="2306" width="11" style="13" bestFit="1" customWidth="1"/>
    <col min="2307" max="2307" width="16" style="13" bestFit="1" customWidth="1"/>
    <col min="2308" max="2308" width="16.140625" style="13" bestFit="1" customWidth="1"/>
    <col min="2309" max="2310" width="14.5703125" style="13" customWidth="1"/>
    <col min="2311" max="2311" width="19.28515625" style="13" customWidth="1"/>
    <col min="2312" max="2560" width="9.140625" style="13"/>
    <col min="2561" max="2561" width="13.7109375" style="13" customWidth="1"/>
    <col min="2562" max="2562" width="11" style="13" bestFit="1" customWidth="1"/>
    <col min="2563" max="2563" width="16" style="13" bestFit="1" customWidth="1"/>
    <col min="2564" max="2564" width="16.140625" style="13" bestFit="1" customWidth="1"/>
    <col min="2565" max="2566" width="14.5703125" style="13" customWidth="1"/>
    <col min="2567" max="2567" width="19.28515625" style="13" customWidth="1"/>
    <col min="2568" max="2816" width="9.140625" style="13"/>
    <col min="2817" max="2817" width="13.7109375" style="13" customWidth="1"/>
    <col min="2818" max="2818" width="11" style="13" bestFit="1" customWidth="1"/>
    <col min="2819" max="2819" width="16" style="13" bestFit="1" customWidth="1"/>
    <col min="2820" max="2820" width="16.140625" style="13" bestFit="1" customWidth="1"/>
    <col min="2821" max="2822" width="14.5703125" style="13" customWidth="1"/>
    <col min="2823" max="2823" width="19.28515625" style="13" customWidth="1"/>
    <col min="2824" max="3072" width="9.140625" style="13"/>
    <col min="3073" max="3073" width="13.7109375" style="13" customWidth="1"/>
    <col min="3074" max="3074" width="11" style="13" bestFit="1" customWidth="1"/>
    <col min="3075" max="3075" width="16" style="13" bestFit="1" customWidth="1"/>
    <col min="3076" max="3076" width="16.140625" style="13" bestFit="1" customWidth="1"/>
    <col min="3077" max="3078" width="14.5703125" style="13" customWidth="1"/>
    <col min="3079" max="3079" width="19.28515625" style="13" customWidth="1"/>
    <col min="3080" max="3328" width="9.140625" style="13"/>
    <col min="3329" max="3329" width="13.7109375" style="13" customWidth="1"/>
    <col min="3330" max="3330" width="11" style="13" bestFit="1" customWidth="1"/>
    <col min="3331" max="3331" width="16" style="13" bestFit="1" customWidth="1"/>
    <col min="3332" max="3332" width="16.140625" style="13" bestFit="1" customWidth="1"/>
    <col min="3333" max="3334" width="14.5703125" style="13" customWidth="1"/>
    <col min="3335" max="3335" width="19.28515625" style="13" customWidth="1"/>
    <col min="3336" max="3584" width="9.140625" style="13"/>
    <col min="3585" max="3585" width="13.7109375" style="13" customWidth="1"/>
    <col min="3586" max="3586" width="11" style="13" bestFit="1" customWidth="1"/>
    <col min="3587" max="3587" width="16" style="13" bestFit="1" customWidth="1"/>
    <col min="3588" max="3588" width="16.140625" style="13" bestFit="1" customWidth="1"/>
    <col min="3589" max="3590" width="14.5703125" style="13" customWidth="1"/>
    <col min="3591" max="3591" width="19.28515625" style="13" customWidth="1"/>
    <col min="3592" max="3840" width="9.140625" style="13"/>
    <col min="3841" max="3841" width="13.7109375" style="13" customWidth="1"/>
    <col min="3842" max="3842" width="11" style="13" bestFit="1" customWidth="1"/>
    <col min="3843" max="3843" width="16" style="13" bestFit="1" customWidth="1"/>
    <col min="3844" max="3844" width="16.140625" style="13" bestFit="1" customWidth="1"/>
    <col min="3845" max="3846" width="14.5703125" style="13" customWidth="1"/>
    <col min="3847" max="3847" width="19.28515625" style="13" customWidth="1"/>
    <col min="3848" max="4096" width="9.140625" style="13"/>
    <col min="4097" max="4097" width="13.7109375" style="13" customWidth="1"/>
    <col min="4098" max="4098" width="11" style="13" bestFit="1" customWidth="1"/>
    <col min="4099" max="4099" width="16" style="13" bestFit="1" customWidth="1"/>
    <col min="4100" max="4100" width="16.140625" style="13" bestFit="1" customWidth="1"/>
    <col min="4101" max="4102" width="14.5703125" style="13" customWidth="1"/>
    <col min="4103" max="4103" width="19.28515625" style="13" customWidth="1"/>
    <col min="4104" max="4352" width="9.140625" style="13"/>
    <col min="4353" max="4353" width="13.7109375" style="13" customWidth="1"/>
    <col min="4354" max="4354" width="11" style="13" bestFit="1" customWidth="1"/>
    <col min="4355" max="4355" width="16" style="13" bestFit="1" customWidth="1"/>
    <col min="4356" max="4356" width="16.140625" style="13" bestFit="1" customWidth="1"/>
    <col min="4357" max="4358" width="14.5703125" style="13" customWidth="1"/>
    <col min="4359" max="4359" width="19.28515625" style="13" customWidth="1"/>
    <col min="4360" max="4608" width="9.140625" style="13"/>
    <col min="4609" max="4609" width="13.7109375" style="13" customWidth="1"/>
    <col min="4610" max="4610" width="11" style="13" bestFit="1" customWidth="1"/>
    <col min="4611" max="4611" width="16" style="13" bestFit="1" customWidth="1"/>
    <col min="4612" max="4612" width="16.140625" style="13" bestFit="1" customWidth="1"/>
    <col min="4613" max="4614" width="14.5703125" style="13" customWidth="1"/>
    <col min="4615" max="4615" width="19.28515625" style="13" customWidth="1"/>
    <col min="4616" max="4864" width="9.140625" style="13"/>
    <col min="4865" max="4865" width="13.7109375" style="13" customWidth="1"/>
    <col min="4866" max="4866" width="11" style="13" bestFit="1" customWidth="1"/>
    <col min="4867" max="4867" width="16" style="13" bestFit="1" customWidth="1"/>
    <col min="4868" max="4868" width="16.140625" style="13" bestFit="1" customWidth="1"/>
    <col min="4869" max="4870" width="14.5703125" style="13" customWidth="1"/>
    <col min="4871" max="4871" width="19.28515625" style="13" customWidth="1"/>
    <col min="4872" max="5120" width="9.140625" style="13"/>
    <col min="5121" max="5121" width="13.7109375" style="13" customWidth="1"/>
    <col min="5122" max="5122" width="11" style="13" bestFit="1" customWidth="1"/>
    <col min="5123" max="5123" width="16" style="13" bestFit="1" customWidth="1"/>
    <col min="5124" max="5124" width="16.140625" style="13" bestFit="1" customWidth="1"/>
    <col min="5125" max="5126" width="14.5703125" style="13" customWidth="1"/>
    <col min="5127" max="5127" width="19.28515625" style="13" customWidth="1"/>
    <col min="5128" max="5376" width="9.140625" style="13"/>
    <col min="5377" max="5377" width="13.7109375" style="13" customWidth="1"/>
    <col min="5378" max="5378" width="11" style="13" bestFit="1" customWidth="1"/>
    <col min="5379" max="5379" width="16" style="13" bestFit="1" customWidth="1"/>
    <col min="5380" max="5380" width="16.140625" style="13" bestFit="1" customWidth="1"/>
    <col min="5381" max="5382" width="14.5703125" style="13" customWidth="1"/>
    <col min="5383" max="5383" width="19.28515625" style="13" customWidth="1"/>
    <col min="5384" max="5632" width="9.140625" style="13"/>
    <col min="5633" max="5633" width="13.7109375" style="13" customWidth="1"/>
    <col min="5634" max="5634" width="11" style="13" bestFit="1" customWidth="1"/>
    <col min="5635" max="5635" width="16" style="13" bestFit="1" customWidth="1"/>
    <col min="5636" max="5636" width="16.140625" style="13" bestFit="1" customWidth="1"/>
    <col min="5637" max="5638" width="14.5703125" style="13" customWidth="1"/>
    <col min="5639" max="5639" width="19.28515625" style="13" customWidth="1"/>
    <col min="5640" max="5888" width="9.140625" style="13"/>
    <col min="5889" max="5889" width="13.7109375" style="13" customWidth="1"/>
    <col min="5890" max="5890" width="11" style="13" bestFit="1" customWidth="1"/>
    <col min="5891" max="5891" width="16" style="13" bestFit="1" customWidth="1"/>
    <col min="5892" max="5892" width="16.140625" style="13" bestFit="1" customWidth="1"/>
    <col min="5893" max="5894" width="14.5703125" style="13" customWidth="1"/>
    <col min="5895" max="5895" width="19.28515625" style="13" customWidth="1"/>
    <col min="5896" max="6144" width="9.140625" style="13"/>
    <col min="6145" max="6145" width="13.7109375" style="13" customWidth="1"/>
    <col min="6146" max="6146" width="11" style="13" bestFit="1" customWidth="1"/>
    <col min="6147" max="6147" width="16" style="13" bestFit="1" customWidth="1"/>
    <col min="6148" max="6148" width="16.140625" style="13" bestFit="1" customWidth="1"/>
    <col min="6149" max="6150" width="14.5703125" style="13" customWidth="1"/>
    <col min="6151" max="6151" width="19.28515625" style="13" customWidth="1"/>
    <col min="6152" max="6400" width="9.140625" style="13"/>
    <col min="6401" max="6401" width="13.7109375" style="13" customWidth="1"/>
    <col min="6402" max="6402" width="11" style="13" bestFit="1" customWidth="1"/>
    <col min="6403" max="6403" width="16" style="13" bestFit="1" customWidth="1"/>
    <col min="6404" max="6404" width="16.140625" style="13" bestFit="1" customWidth="1"/>
    <col min="6405" max="6406" width="14.5703125" style="13" customWidth="1"/>
    <col min="6407" max="6407" width="19.28515625" style="13" customWidth="1"/>
    <col min="6408" max="6656" width="9.140625" style="13"/>
    <col min="6657" max="6657" width="13.7109375" style="13" customWidth="1"/>
    <col min="6658" max="6658" width="11" style="13" bestFit="1" customWidth="1"/>
    <col min="6659" max="6659" width="16" style="13" bestFit="1" customWidth="1"/>
    <col min="6660" max="6660" width="16.140625" style="13" bestFit="1" customWidth="1"/>
    <col min="6661" max="6662" width="14.5703125" style="13" customWidth="1"/>
    <col min="6663" max="6663" width="19.28515625" style="13" customWidth="1"/>
    <col min="6664" max="6912" width="9.140625" style="13"/>
    <col min="6913" max="6913" width="13.7109375" style="13" customWidth="1"/>
    <col min="6914" max="6914" width="11" style="13" bestFit="1" customWidth="1"/>
    <col min="6915" max="6915" width="16" style="13" bestFit="1" customWidth="1"/>
    <col min="6916" max="6916" width="16.140625" style="13" bestFit="1" customWidth="1"/>
    <col min="6917" max="6918" width="14.5703125" style="13" customWidth="1"/>
    <col min="6919" max="6919" width="19.28515625" style="13" customWidth="1"/>
    <col min="6920" max="7168" width="9.140625" style="13"/>
    <col min="7169" max="7169" width="13.7109375" style="13" customWidth="1"/>
    <col min="7170" max="7170" width="11" style="13" bestFit="1" customWidth="1"/>
    <col min="7171" max="7171" width="16" style="13" bestFit="1" customWidth="1"/>
    <col min="7172" max="7172" width="16.140625" style="13" bestFit="1" customWidth="1"/>
    <col min="7173" max="7174" width="14.5703125" style="13" customWidth="1"/>
    <col min="7175" max="7175" width="19.28515625" style="13" customWidth="1"/>
    <col min="7176" max="7424" width="9.140625" style="13"/>
    <col min="7425" max="7425" width="13.7109375" style="13" customWidth="1"/>
    <col min="7426" max="7426" width="11" style="13" bestFit="1" customWidth="1"/>
    <col min="7427" max="7427" width="16" style="13" bestFit="1" customWidth="1"/>
    <col min="7428" max="7428" width="16.140625" style="13" bestFit="1" customWidth="1"/>
    <col min="7429" max="7430" width="14.5703125" style="13" customWidth="1"/>
    <col min="7431" max="7431" width="19.28515625" style="13" customWidth="1"/>
    <col min="7432" max="7680" width="9.140625" style="13"/>
    <col min="7681" max="7681" width="13.7109375" style="13" customWidth="1"/>
    <col min="7682" max="7682" width="11" style="13" bestFit="1" customWidth="1"/>
    <col min="7683" max="7683" width="16" style="13" bestFit="1" customWidth="1"/>
    <col min="7684" max="7684" width="16.140625" style="13" bestFit="1" customWidth="1"/>
    <col min="7685" max="7686" width="14.5703125" style="13" customWidth="1"/>
    <col min="7687" max="7687" width="19.28515625" style="13" customWidth="1"/>
    <col min="7688" max="7936" width="9.140625" style="13"/>
    <col min="7937" max="7937" width="13.7109375" style="13" customWidth="1"/>
    <col min="7938" max="7938" width="11" style="13" bestFit="1" customWidth="1"/>
    <col min="7939" max="7939" width="16" style="13" bestFit="1" customWidth="1"/>
    <col min="7940" max="7940" width="16.140625" style="13" bestFit="1" customWidth="1"/>
    <col min="7941" max="7942" width="14.5703125" style="13" customWidth="1"/>
    <col min="7943" max="7943" width="19.28515625" style="13" customWidth="1"/>
    <col min="7944" max="8192" width="9.140625" style="13"/>
    <col min="8193" max="8193" width="13.7109375" style="13" customWidth="1"/>
    <col min="8194" max="8194" width="11" style="13" bestFit="1" customWidth="1"/>
    <col min="8195" max="8195" width="16" style="13" bestFit="1" customWidth="1"/>
    <col min="8196" max="8196" width="16.140625" style="13" bestFit="1" customWidth="1"/>
    <col min="8197" max="8198" width="14.5703125" style="13" customWidth="1"/>
    <col min="8199" max="8199" width="19.28515625" style="13" customWidth="1"/>
    <col min="8200" max="8448" width="9.140625" style="13"/>
    <col min="8449" max="8449" width="13.7109375" style="13" customWidth="1"/>
    <col min="8450" max="8450" width="11" style="13" bestFit="1" customWidth="1"/>
    <col min="8451" max="8451" width="16" style="13" bestFit="1" customWidth="1"/>
    <col min="8452" max="8452" width="16.140625" style="13" bestFit="1" customWidth="1"/>
    <col min="8453" max="8454" width="14.5703125" style="13" customWidth="1"/>
    <col min="8455" max="8455" width="19.28515625" style="13" customWidth="1"/>
    <col min="8456" max="8704" width="9.140625" style="13"/>
    <col min="8705" max="8705" width="13.7109375" style="13" customWidth="1"/>
    <col min="8706" max="8706" width="11" style="13" bestFit="1" customWidth="1"/>
    <col min="8707" max="8707" width="16" style="13" bestFit="1" customWidth="1"/>
    <col min="8708" max="8708" width="16.140625" style="13" bestFit="1" customWidth="1"/>
    <col min="8709" max="8710" width="14.5703125" style="13" customWidth="1"/>
    <col min="8711" max="8711" width="19.28515625" style="13" customWidth="1"/>
    <col min="8712" max="8960" width="9.140625" style="13"/>
    <col min="8961" max="8961" width="13.7109375" style="13" customWidth="1"/>
    <col min="8962" max="8962" width="11" style="13" bestFit="1" customWidth="1"/>
    <col min="8963" max="8963" width="16" style="13" bestFit="1" customWidth="1"/>
    <col min="8964" max="8964" width="16.140625" style="13" bestFit="1" customWidth="1"/>
    <col min="8965" max="8966" width="14.5703125" style="13" customWidth="1"/>
    <col min="8967" max="8967" width="19.28515625" style="13" customWidth="1"/>
    <col min="8968" max="9216" width="9.140625" style="13"/>
    <col min="9217" max="9217" width="13.7109375" style="13" customWidth="1"/>
    <col min="9218" max="9218" width="11" style="13" bestFit="1" customWidth="1"/>
    <col min="9219" max="9219" width="16" style="13" bestFit="1" customWidth="1"/>
    <col min="9220" max="9220" width="16.140625" style="13" bestFit="1" customWidth="1"/>
    <col min="9221" max="9222" width="14.5703125" style="13" customWidth="1"/>
    <col min="9223" max="9223" width="19.28515625" style="13" customWidth="1"/>
    <col min="9224" max="9472" width="9.140625" style="13"/>
    <col min="9473" max="9473" width="13.7109375" style="13" customWidth="1"/>
    <col min="9474" max="9474" width="11" style="13" bestFit="1" customWidth="1"/>
    <col min="9475" max="9475" width="16" style="13" bestFit="1" customWidth="1"/>
    <col min="9476" max="9476" width="16.140625" style="13" bestFit="1" customWidth="1"/>
    <col min="9477" max="9478" width="14.5703125" style="13" customWidth="1"/>
    <col min="9479" max="9479" width="19.28515625" style="13" customWidth="1"/>
    <col min="9480" max="9728" width="9.140625" style="13"/>
    <col min="9729" max="9729" width="13.7109375" style="13" customWidth="1"/>
    <col min="9730" max="9730" width="11" style="13" bestFit="1" customWidth="1"/>
    <col min="9731" max="9731" width="16" style="13" bestFit="1" customWidth="1"/>
    <col min="9732" max="9732" width="16.140625" style="13" bestFit="1" customWidth="1"/>
    <col min="9733" max="9734" width="14.5703125" style="13" customWidth="1"/>
    <col min="9735" max="9735" width="19.28515625" style="13" customWidth="1"/>
    <col min="9736" max="9984" width="9.140625" style="13"/>
    <col min="9985" max="9985" width="13.7109375" style="13" customWidth="1"/>
    <col min="9986" max="9986" width="11" style="13" bestFit="1" customWidth="1"/>
    <col min="9987" max="9987" width="16" style="13" bestFit="1" customWidth="1"/>
    <col min="9988" max="9988" width="16.140625" style="13" bestFit="1" customWidth="1"/>
    <col min="9989" max="9990" width="14.5703125" style="13" customWidth="1"/>
    <col min="9991" max="9991" width="19.28515625" style="13" customWidth="1"/>
    <col min="9992" max="10240" width="9.140625" style="13"/>
    <col min="10241" max="10241" width="13.7109375" style="13" customWidth="1"/>
    <col min="10242" max="10242" width="11" style="13" bestFit="1" customWidth="1"/>
    <col min="10243" max="10243" width="16" style="13" bestFit="1" customWidth="1"/>
    <col min="10244" max="10244" width="16.140625" style="13" bestFit="1" customWidth="1"/>
    <col min="10245" max="10246" width="14.5703125" style="13" customWidth="1"/>
    <col min="10247" max="10247" width="19.28515625" style="13" customWidth="1"/>
    <col min="10248" max="10496" width="9.140625" style="13"/>
    <col min="10497" max="10497" width="13.7109375" style="13" customWidth="1"/>
    <col min="10498" max="10498" width="11" style="13" bestFit="1" customWidth="1"/>
    <col min="10499" max="10499" width="16" style="13" bestFit="1" customWidth="1"/>
    <col min="10500" max="10500" width="16.140625" style="13" bestFit="1" customWidth="1"/>
    <col min="10501" max="10502" width="14.5703125" style="13" customWidth="1"/>
    <col min="10503" max="10503" width="19.28515625" style="13" customWidth="1"/>
    <col min="10504" max="10752" width="9.140625" style="13"/>
    <col min="10753" max="10753" width="13.7109375" style="13" customWidth="1"/>
    <col min="10754" max="10754" width="11" style="13" bestFit="1" customWidth="1"/>
    <col min="10755" max="10755" width="16" style="13" bestFit="1" customWidth="1"/>
    <col min="10756" max="10756" width="16.140625" style="13" bestFit="1" customWidth="1"/>
    <col min="10757" max="10758" width="14.5703125" style="13" customWidth="1"/>
    <col min="10759" max="10759" width="19.28515625" style="13" customWidth="1"/>
    <col min="10760" max="11008" width="9.140625" style="13"/>
    <col min="11009" max="11009" width="13.7109375" style="13" customWidth="1"/>
    <col min="11010" max="11010" width="11" style="13" bestFit="1" customWidth="1"/>
    <col min="11011" max="11011" width="16" style="13" bestFit="1" customWidth="1"/>
    <col min="11012" max="11012" width="16.140625" style="13" bestFit="1" customWidth="1"/>
    <col min="11013" max="11014" width="14.5703125" style="13" customWidth="1"/>
    <col min="11015" max="11015" width="19.28515625" style="13" customWidth="1"/>
    <col min="11016" max="11264" width="9.140625" style="13"/>
    <col min="11265" max="11265" width="13.7109375" style="13" customWidth="1"/>
    <col min="11266" max="11266" width="11" style="13" bestFit="1" customWidth="1"/>
    <col min="11267" max="11267" width="16" style="13" bestFit="1" customWidth="1"/>
    <col min="11268" max="11268" width="16.140625" style="13" bestFit="1" customWidth="1"/>
    <col min="11269" max="11270" width="14.5703125" style="13" customWidth="1"/>
    <col min="11271" max="11271" width="19.28515625" style="13" customWidth="1"/>
    <col min="11272" max="11520" width="9.140625" style="13"/>
    <col min="11521" max="11521" width="13.7109375" style="13" customWidth="1"/>
    <col min="11522" max="11522" width="11" style="13" bestFit="1" customWidth="1"/>
    <col min="11523" max="11523" width="16" style="13" bestFit="1" customWidth="1"/>
    <col min="11524" max="11524" width="16.140625" style="13" bestFit="1" customWidth="1"/>
    <col min="11525" max="11526" width="14.5703125" style="13" customWidth="1"/>
    <col min="11527" max="11527" width="19.28515625" style="13" customWidth="1"/>
    <col min="11528" max="11776" width="9.140625" style="13"/>
    <col min="11777" max="11777" width="13.7109375" style="13" customWidth="1"/>
    <col min="11778" max="11778" width="11" style="13" bestFit="1" customWidth="1"/>
    <col min="11779" max="11779" width="16" style="13" bestFit="1" customWidth="1"/>
    <col min="11780" max="11780" width="16.140625" style="13" bestFit="1" customWidth="1"/>
    <col min="11781" max="11782" width="14.5703125" style="13" customWidth="1"/>
    <col min="11783" max="11783" width="19.28515625" style="13" customWidth="1"/>
    <col min="11784" max="12032" width="9.140625" style="13"/>
    <col min="12033" max="12033" width="13.7109375" style="13" customWidth="1"/>
    <col min="12034" max="12034" width="11" style="13" bestFit="1" customWidth="1"/>
    <col min="12035" max="12035" width="16" style="13" bestFit="1" customWidth="1"/>
    <col min="12036" max="12036" width="16.140625" style="13" bestFit="1" customWidth="1"/>
    <col min="12037" max="12038" width="14.5703125" style="13" customWidth="1"/>
    <col min="12039" max="12039" width="19.28515625" style="13" customWidth="1"/>
    <col min="12040" max="12288" width="9.140625" style="13"/>
    <col min="12289" max="12289" width="13.7109375" style="13" customWidth="1"/>
    <col min="12290" max="12290" width="11" style="13" bestFit="1" customWidth="1"/>
    <col min="12291" max="12291" width="16" style="13" bestFit="1" customWidth="1"/>
    <col min="12292" max="12292" width="16.140625" style="13" bestFit="1" customWidth="1"/>
    <col min="12293" max="12294" width="14.5703125" style="13" customWidth="1"/>
    <col min="12295" max="12295" width="19.28515625" style="13" customWidth="1"/>
    <col min="12296" max="12544" width="9.140625" style="13"/>
    <col min="12545" max="12545" width="13.7109375" style="13" customWidth="1"/>
    <col min="12546" max="12546" width="11" style="13" bestFit="1" customWidth="1"/>
    <col min="12547" max="12547" width="16" style="13" bestFit="1" customWidth="1"/>
    <col min="12548" max="12548" width="16.140625" style="13" bestFit="1" customWidth="1"/>
    <col min="12549" max="12550" width="14.5703125" style="13" customWidth="1"/>
    <col min="12551" max="12551" width="19.28515625" style="13" customWidth="1"/>
    <col min="12552" max="12800" width="9.140625" style="13"/>
    <col min="12801" max="12801" width="13.7109375" style="13" customWidth="1"/>
    <col min="12802" max="12802" width="11" style="13" bestFit="1" customWidth="1"/>
    <col min="12803" max="12803" width="16" style="13" bestFit="1" customWidth="1"/>
    <col min="12804" max="12804" width="16.140625" style="13" bestFit="1" customWidth="1"/>
    <col min="12805" max="12806" width="14.5703125" style="13" customWidth="1"/>
    <col min="12807" max="12807" width="19.28515625" style="13" customWidth="1"/>
    <col min="12808" max="13056" width="9.140625" style="13"/>
    <col min="13057" max="13057" width="13.7109375" style="13" customWidth="1"/>
    <col min="13058" max="13058" width="11" style="13" bestFit="1" customWidth="1"/>
    <col min="13059" max="13059" width="16" style="13" bestFit="1" customWidth="1"/>
    <col min="13060" max="13060" width="16.140625" style="13" bestFit="1" customWidth="1"/>
    <col min="13061" max="13062" width="14.5703125" style="13" customWidth="1"/>
    <col min="13063" max="13063" width="19.28515625" style="13" customWidth="1"/>
    <col min="13064" max="13312" width="9.140625" style="13"/>
    <col min="13313" max="13313" width="13.7109375" style="13" customWidth="1"/>
    <col min="13314" max="13314" width="11" style="13" bestFit="1" customWidth="1"/>
    <col min="13315" max="13315" width="16" style="13" bestFit="1" customWidth="1"/>
    <col min="13316" max="13316" width="16.140625" style="13" bestFit="1" customWidth="1"/>
    <col min="13317" max="13318" width="14.5703125" style="13" customWidth="1"/>
    <col min="13319" max="13319" width="19.28515625" style="13" customWidth="1"/>
    <col min="13320" max="13568" width="9.140625" style="13"/>
    <col min="13569" max="13569" width="13.7109375" style="13" customWidth="1"/>
    <col min="13570" max="13570" width="11" style="13" bestFit="1" customWidth="1"/>
    <col min="13571" max="13571" width="16" style="13" bestFit="1" customWidth="1"/>
    <col min="13572" max="13572" width="16.140625" style="13" bestFit="1" customWidth="1"/>
    <col min="13573" max="13574" width="14.5703125" style="13" customWidth="1"/>
    <col min="13575" max="13575" width="19.28515625" style="13" customWidth="1"/>
    <col min="13576" max="13824" width="9.140625" style="13"/>
    <col min="13825" max="13825" width="13.7109375" style="13" customWidth="1"/>
    <col min="13826" max="13826" width="11" style="13" bestFit="1" customWidth="1"/>
    <col min="13827" max="13827" width="16" style="13" bestFit="1" customWidth="1"/>
    <col min="13828" max="13828" width="16.140625" style="13" bestFit="1" customWidth="1"/>
    <col min="13829" max="13830" width="14.5703125" style="13" customWidth="1"/>
    <col min="13831" max="13831" width="19.28515625" style="13" customWidth="1"/>
    <col min="13832" max="14080" width="9.140625" style="13"/>
    <col min="14081" max="14081" width="13.7109375" style="13" customWidth="1"/>
    <col min="14082" max="14082" width="11" style="13" bestFit="1" customWidth="1"/>
    <col min="14083" max="14083" width="16" style="13" bestFit="1" customWidth="1"/>
    <col min="14084" max="14084" width="16.140625" style="13" bestFit="1" customWidth="1"/>
    <col min="14085" max="14086" width="14.5703125" style="13" customWidth="1"/>
    <col min="14087" max="14087" width="19.28515625" style="13" customWidth="1"/>
    <col min="14088" max="14336" width="9.140625" style="13"/>
    <col min="14337" max="14337" width="13.7109375" style="13" customWidth="1"/>
    <col min="14338" max="14338" width="11" style="13" bestFit="1" customWidth="1"/>
    <col min="14339" max="14339" width="16" style="13" bestFit="1" customWidth="1"/>
    <col min="14340" max="14340" width="16.140625" style="13" bestFit="1" customWidth="1"/>
    <col min="14341" max="14342" width="14.5703125" style="13" customWidth="1"/>
    <col min="14343" max="14343" width="19.28515625" style="13" customWidth="1"/>
    <col min="14344" max="14592" width="9.140625" style="13"/>
    <col min="14593" max="14593" width="13.7109375" style="13" customWidth="1"/>
    <col min="14594" max="14594" width="11" style="13" bestFit="1" customWidth="1"/>
    <col min="14595" max="14595" width="16" style="13" bestFit="1" customWidth="1"/>
    <col min="14596" max="14596" width="16.140625" style="13" bestFit="1" customWidth="1"/>
    <col min="14597" max="14598" width="14.5703125" style="13" customWidth="1"/>
    <col min="14599" max="14599" width="19.28515625" style="13" customWidth="1"/>
    <col min="14600" max="14848" width="9.140625" style="13"/>
    <col min="14849" max="14849" width="13.7109375" style="13" customWidth="1"/>
    <col min="14850" max="14850" width="11" style="13" bestFit="1" customWidth="1"/>
    <col min="14851" max="14851" width="16" style="13" bestFit="1" customWidth="1"/>
    <col min="14852" max="14852" width="16.140625" style="13" bestFit="1" customWidth="1"/>
    <col min="14853" max="14854" width="14.5703125" style="13" customWidth="1"/>
    <col min="14855" max="14855" width="19.28515625" style="13" customWidth="1"/>
    <col min="14856" max="15104" width="9.140625" style="13"/>
    <col min="15105" max="15105" width="13.7109375" style="13" customWidth="1"/>
    <col min="15106" max="15106" width="11" style="13" bestFit="1" customWidth="1"/>
    <col min="15107" max="15107" width="16" style="13" bestFit="1" customWidth="1"/>
    <col min="15108" max="15108" width="16.140625" style="13" bestFit="1" customWidth="1"/>
    <col min="15109" max="15110" width="14.5703125" style="13" customWidth="1"/>
    <col min="15111" max="15111" width="19.28515625" style="13" customWidth="1"/>
    <col min="15112" max="15360" width="9.140625" style="13"/>
    <col min="15361" max="15361" width="13.7109375" style="13" customWidth="1"/>
    <col min="15362" max="15362" width="11" style="13" bestFit="1" customWidth="1"/>
    <col min="15363" max="15363" width="16" style="13" bestFit="1" customWidth="1"/>
    <col min="15364" max="15364" width="16.140625" style="13" bestFit="1" customWidth="1"/>
    <col min="15365" max="15366" width="14.5703125" style="13" customWidth="1"/>
    <col min="15367" max="15367" width="19.28515625" style="13" customWidth="1"/>
    <col min="15368" max="15616" width="9.140625" style="13"/>
    <col min="15617" max="15617" width="13.7109375" style="13" customWidth="1"/>
    <col min="15618" max="15618" width="11" style="13" bestFit="1" customWidth="1"/>
    <col min="15619" max="15619" width="16" style="13" bestFit="1" customWidth="1"/>
    <col min="15620" max="15620" width="16.140625" style="13" bestFit="1" customWidth="1"/>
    <col min="15621" max="15622" width="14.5703125" style="13" customWidth="1"/>
    <col min="15623" max="15623" width="19.28515625" style="13" customWidth="1"/>
    <col min="15624" max="15872" width="9.140625" style="13"/>
    <col min="15873" max="15873" width="13.7109375" style="13" customWidth="1"/>
    <col min="15874" max="15874" width="11" style="13" bestFit="1" customWidth="1"/>
    <col min="15875" max="15875" width="16" style="13" bestFit="1" customWidth="1"/>
    <col min="15876" max="15876" width="16.140625" style="13" bestFit="1" customWidth="1"/>
    <col min="15877" max="15878" width="14.5703125" style="13" customWidth="1"/>
    <col min="15879" max="15879" width="19.28515625" style="13" customWidth="1"/>
    <col min="15880" max="16128" width="9.140625" style="13"/>
    <col min="16129" max="16129" width="13.7109375" style="13" customWidth="1"/>
    <col min="16130" max="16130" width="11" style="13" bestFit="1" customWidth="1"/>
    <col min="16131" max="16131" width="16" style="13" bestFit="1" customWidth="1"/>
    <col min="16132" max="16132" width="16.140625" style="13" bestFit="1" customWidth="1"/>
    <col min="16133" max="16134" width="14.5703125" style="13" customWidth="1"/>
    <col min="16135" max="16135" width="19.28515625" style="13" customWidth="1"/>
    <col min="16136" max="16384" width="9.140625" style="13"/>
  </cols>
  <sheetData>
    <row r="1" spans="1:7" ht="15.75" x14ac:dyDescent="0.25">
      <c r="A1" s="111" t="str">
        <f>Scrap_Sale!A1</f>
        <v>Rangpur Depot</v>
      </c>
      <c r="B1" s="111"/>
      <c r="C1" s="111"/>
      <c r="D1" s="111"/>
      <c r="E1" s="111"/>
      <c r="F1" s="111"/>
      <c r="G1" s="111"/>
    </row>
    <row r="2" spans="1:7" ht="15.75" x14ac:dyDescent="0.25">
      <c r="A2" s="111" t="s">
        <v>38</v>
      </c>
      <c r="B2" s="111"/>
      <c r="C2" s="111"/>
      <c r="D2" s="111"/>
      <c r="E2" s="111"/>
      <c r="F2" s="111"/>
      <c r="G2" s="111"/>
    </row>
    <row r="3" spans="1:7" x14ac:dyDescent="0.25">
      <c r="A3" s="112" t="str">
        <f>Scrap_Sale!A3</f>
        <v>From July-23 to May-24</v>
      </c>
      <c r="B3" s="112"/>
      <c r="C3" s="112"/>
      <c r="D3" s="112"/>
      <c r="E3" s="112"/>
      <c r="F3" s="112"/>
      <c r="G3" s="112"/>
    </row>
    <row r="4" spans="1:7" x14ac:dyDescent="0.25">
      <c r="A4" s="1" t="s">
        <v>16</v>
      </c>
      <c r="B4" s="52" t="s">
        <v>46</v>
      </c>
      <c r="D4" s="2"/>
      <c r="E4" s="2"/>
      <c r="F4" s="2"/>
      <c r="G4" s="2"/>
    </row>
    <row r="5" spans="1:7" x14ac:dyDescent="0.25">
      <c r="A5" s="1" t="s">
        <v>47</v>
      </c>
      <c r="B5" s="61"/>
      <c r="C5" s="2"/>
      <c r="D5" s="2"/>
      <c r="E5" s="2"/>
      <c r="F5" s="2"/>
      <c r="G5" s="2"/>
    </row>
    <row r="6" spans="1:7" x14ac:dyDescent="0.25">
      <c r="A6" s="1" t="s">
        <v>42</v>
      </c>
      <c r="B6" s="60"/>
      <c r="C6" s="2"/>
      <c r="D6" s="2"/>
      <c r="E6" s="2"/>
      <c r="F6" s="2"/>
      <c r="G6" s="2"/>
    </row>
    <row r="7" spans="1:7" s="2" customFormat="1" ht="28.5" customHeight="1" x14ac:dyDescent="0.25">
      <c r="A7" s="3" t="s">
        <v>3</v>
      </c>
      <c r="B7" s="4" t="s">
        <v>23</v>
      </c>
      <c r="C7" s="4" t="s">
        <v>24</v>
      </c>
      <c r="D7" s="5" t="s">
        <v>22</v>
      </c>
      <c r="E7" s="6" t="s">
        <v>18</v>
      </c>
      <c r="F7" s="6" t="s">
        <v>19</v>
      </c>
      <c r="G7" s="7" t="s">
        <v>20</v>
      </c>
    </row>
    <row r="8" spans="1:7" x14ac:dyDescent="0.25">
      <c r="A8" s="8">
        <f>Scrap_Sale!A5</f>
        <v>45108</v>
      </c>
      <c r="B8" s="53"/>
      <c r="C8" s="48"/>
      <c r="D8" s="62"/>
      <c r="E8" s="9">
        <f>IFERROR(Table43[[#This Row],[Fuel  Liter]]/(Table43[[#This Row],[Total Run Time (Minute)]]/60),0)</f>
        <v>0</v>
      </c>
      <c r="F8" s="9">
        <f>IFERROR(Table43[[#This Row],[Fuel Taka]]/(Table43[[#This Row],[Total Run Time (Minute)]]/60),0)</f>
        <v>0</v>
      </c>
      <c r="G8" s="54"/>
    </row>
    <row r="9" spans="1:7" x14ac:dyDescent="0.25">
      <c r="A9" s="8">
        <f>Scrap_Sale!A6</f>
        <v>45139</v>
      </c>
      <c r="B9" s="53"/>
      <c r="C9" s="48"/>
      <c r="D9" s="62"/>
      <c r="E9" s="9">
        <f>IFERROR(Table43[[#This Row],[Fuel  Liter]]/(Table43[[#This Row],[Total Run Time (Minute)]]/60),0)</f>
        <v>0</v>
      </c>
      <c r="F9" s="9">
        <f>IFERROR(Table43[[#This Row],[Fuel Taka]]/(Table43[[#This Row],[Total Run Time (Minute)]]/60),0)</f>
        <v>0</v>
      </c>
      <c r="G9" s="54"/>
    </row>
    <row r="10" spans="1:7" x14ac:dyDescent="0.25">
      <c r="A10" s="8">
        <f>Scrap_Sale!A7</f>
        <v>45170</v>
      </c>
      <c r="B10" s="53"/>
      <c r="C10" s="48"/>
      <c r="D10" s="62"/>
      <c r="E10" s="9">
        <f>IFERROR(Table43[[#This Row],[Fuel  Liter]]/(Table43[[#This Row],[Total Run Time (Minute)]]/60),0)</f>
        <v>0</v>
      </c>
      <c r="F10" s="9">
        <f>IFERROR(Table43[[#This Row],[Fuel Taka]]/(Table43[[#This Row],[Total Run Time (Minute)]]/60),0)</f>
        <v>0</v>
      </c>
      <c r="G10" s="54"/>
    </row>
    <row r="11" spans="1:7" x14ac:dyDescent="0.25">
      <c r="A11" s="8">
        <f>Scrap_Sale!A8</f>
        <v>45200</v>
      </c>
      <c r="B11" s="53"/>
      <c r="C11" s="48"/>
      <c r="D11" s="62"/>
      <c r="E11" s="9">
        <f>IFERROR(Table43[[#This Row],[Fuel  Liter]]/(Table43[[#This Row],[Total Run Time (Minute)]]/60),0)</f>
        <v>0</v>
      </c>
      <c r="F11" s="9">
        <f>IFERROR(Table43[[#This Row],[Fuel Taka]]/(Table43[[#This Row],[Total Run Time (Minute)]]/60),0)</f>
        <v>0</v>
      </c>
      <c r="G11" s="54"/>
    </row>
    <row r="12" spans="1:7" x14ac:dyDescent="0.25">
      <c r="A12" s="8">
        <f>Scrap_Sale!A9</f>
        <v>45231</v>
      </c>
      <c r="B12" s="53"/>
      <c r="C12" s="48"/>
      <c r="D12" s="62"/>
      <c r="E12" s="9">
        <f>IFERROR(Table43[[#This Row],[Fuel  Liter]]/(Table43[[#This Row],[Total Run Time (Minute)]]/60),0)</f>
        <v>0</v>
      </c>
      <c r="F12" s="9">
        <f>IFERROR(Table43[[#This Row],[Fuel Taka]]/(Table43[[#This Row],[Total Run Time (Minute)]]/60),0)</f>
        <v>0</v>
      </c>
      <c r="G12" s="54"/>
    </row>
    <row r="13" spans="1:7" x14ac:dyDescent="0.25">
      <c r="A13" s="8">
        <f>Scrap_Sale!A10</f>
        <v>45261</v>
      </c>
      <c r="B13" s="53"/>
      <c r="C13" s="48"/>
      <c r="D13" s="62"/>
      <c r="E13" s="9">
        <f>IFERROR(Table43[[#This Row],[Fuel  Liter]]/(Table43[[#This Row],[Total Run Time (Minute)]]/60),0)</f>
        <v>0</v>
      </c>
      <c r="F13" s="9">
        <f>IFERROR(Table43[[#This Row],[Fuel Taka]]/(Table43[[#This Row],[Total Run Time (Minute)]]/60),0)</f>
        <v>0</v>
      </c>
      <c r="G13" s="54"/>
    </row>
    <row r="14" spans="1:7" x14ac:dyDescent="0.25">
      <c r="A14" s="8">
        <f>Scrap_Sale!A11</f>
        <v>45292</v>
      </c>
      <c r="B14" s="53"/>
      <c r="C14" s="48"/>
      <c r="D14" s="62"/>
      <c r="E14" s="9">
        <f>IFERROR(Table43[[#This Row],[Fuel  Liter]]/(Table43[[#This Row],[Total Run Time (Minute)]]/60),0)</f>
        <v>0</v>
      </c>
      <c r="F14" s="9">
        <f>IFERROR(Table43[[#This Row],[Fuel Taka]]/(Table43[[#This Row],[Total Run Time (Minute)]]/60),0)</f>
        <v>0</v>
      </c>
      <c r="G14" s="54"/>
    </row>
    <row r="15" spans="1:7" x14ac:dyDescent="0.25">
      <c r="A15" s="8">
        <f>Scrap_Sale!A12</f>
        <v>45323</v>
      </c>
      <c r="B15" s="53"/>
      <c r="C15" s="48"/>
      <c r="D15" s="62"/>
      <c r="E15" s="9">
        <f>IFERROR(Table43[[#This Row],[Fuel  Liter]]/(Table43[[#This Row],[Total Run Time (Minute)]]/60),0)</f>
        <v>0</v>
      </c>
      <c r="F15" s="9">
        <f>IFERROR(Table43[[#This Row],[Fuel Taka]]/(Table43[[#This Row],[Total Run Time (Minute)]]/60),0)</f>
        <v>0</v>
      </c>
      <c r="G15" s="54"/>
    </row>
    <row r="16" spans="1:7" x14ac:dyDescent="0.25">
      <c r="A16" s="8">
        <f>Scrap_Sale!A13</f>
        <v>45352</v>
      </c>
      <c r="B16" s="53"/>
      <c r="C16" s="48"/>
      <c r="D16" s="62"/>
      <c r="E16" s="9">
        <f>IFERROR(Table43[[#This Row],[Fuel  Liter]]/(Table43[[#This Row],[Total Run Time (Minute)]]/60),0)</f>
        <v>0</v>
      </c>
      <c r="F16" s="9">
        <f>IFERROR(Table43[[#This Row],[Fuel Taka]]/(Table43[[#This Row],[Total Run Time (Minute)]]/60),0)</f>
        <v>0</v>
      </c>
      <c r="G16" s="54"/>
    </row>
    <row r="17" spans="1:7" x14ac:dyDescent="0.25">
      <c r="A17" s="8">
        <f>Scrap_Sale!A14</f>
        <v>45383</v>
      </c>
      <c r="B17" s="53"/>
      <c r="C17" s="48"/>
      <c r="D17" s="62"/>
      <c r="E17" s="9">
        <f>IFERROR(Table43[[#This Row],[Fuel  Liter]]/(Table43[[#This Row],[Total Run Time (Minute)]]/60),0)</f>
        <v>0</v>
      </c>
      <c r="F17" s="9">
        <f>IFERROR(Table43[[#This Row],[Fuel Taka]]/(Table43[[#This Row],[Total Run Time (Minute)]]/60),0)</f>
        <v>0</v>
      </c>
      <c r="G17" s="54"/>
    </row>
    <row r="18" spans="1:7" x14ac:dyDescent="0.25">
      <c r="A18" s="8">
        <f>Scrap_Sale!A15</f>
        <v>45413</v>
      </c>
      <c r="B18" s="53"/>
      <c r="C18" s="48"/>
      <c r="D18" s="62"/>
      <c r="E18" s="9">
        <f>IFERROR(Table43[[#This Row],[Fuel  Liter]]/(Table43[[#This Row],[Total Run Time (Minute)]]/60),0)</f>
        <v>0</v>
      </c>
      <c r="F18" s="9">
        <f>IFERROR(Table43[[#This Row],[Fuel Taka]]/(Table43[[#This Row],[Total Run Time (Minute)]]/60),0)</f>
        <v>0</v>
      </c>
      <c r="G18" s="54"/>
    </row>
    <row r="19" spans="1:7" x14ac:dyDescent="0.25">
      <c r="A19" s="8" t="str">
        <f>Scrap_Sale!A16</f>
        <v/>
      </c>
      <c r="B19" s="53"/>
      <c r="C19" s="48"/>
      <c r="D19" s="62"/>
      <c r="E19" s="9">
        <f>IFERROR(Table43[[#This Row],[Fuel  Liter]]/(Table43[[#This Row],[Total Run Time (Minute)]]/60),0)</f>
        <v>0</v>
      </c>
      <c r="F19" s="9">
        <f>IFERROR(Table43[[#This Row],[Fuel Taka]]/(Table43[[#This Row],[Total Run Time (Minute)]]/60),0)</f>
        <v>0</v>
      </c>
      <c r="G19" s="54"/>
    </row>
    <row r="20" spans="1:7" s="2" customFormat="1" ht="23.25" customHeight="1" x14ac:dyDescent="0.25">
      <c r="A20" s="10" t="s">
        <v>12</v>
      </c>
      <c r="B20" s="11">
        <f>SUM(B8:B19)</f>
        <v>0</v>
      </c>
      <c r="C20" s="11">
        <f t="shared" ref="C20:D20" si="0">SUM(C8:C19)</f>
        <v>0</v>
      </c>
      <c r="D20" s="11">
        <f t="shared" si="0"/>
        <v>0</v>
      </c>
      <c r="E20" s="12">
        <f>IFERROR(Table43[[#This Row],[Fuel  Liter]]/(Table43[[#This Row],[Total Run Time (Minute)]]/60),0)</f>
        <v>0</v>
      </c>
      <c r="F20" s="12">
        <f>IFERROR(Table43[[#This Row],[Fuel Taka]]/(Table43[[#This Row],[Total Run Time (Minute)]]/60),0)</f>
        <v>0</v>
      </c>
      <c r="G20" s="67">
        <f>Table43[[#This Row],[Fuel Consup. Per Hour (Liter)]]*125</f>
        <v>0</v>
      </c>
    </row>
    <row r="21" spans="1:7" x14ac:dyDescent="0.25">
      <c r="A21" s="92" t="str">
        <f>"Sajib"&amp;CHAR(169)</f>
        <v>Sajib©</v>
      </c>
      <c r="B21" s="87"/>
      <c r="C21" s="88"/>
      <c r="D21" s="87"/>
      <c r="E21" s="89"/>
      <c r="F21" s="89"/>
      <c r="G21" s="94"/>
    </row>
  </sheetData>
  <sheetProtection password="CEDB" sheet="1" objects="1" scenarios="1"/>
  <mergeCells count="3">
    <mergeCell ref="A1:G1"/>
    <mergeCell ref="A2:G2"/>
    <mergeCell ref="A3:G3"/>
  </mergeCells>
  <pageMargins left="0.7" right="0.7" top="1" bottom="0.75" header="0" footer="0.05"/>
  <pageSetup orientation="landscape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6"/>
  <sheetViews>
    <sheetView view="pageBreakPreview" zoomScaleNormal="100" zoomScaleSheetLayoutView="100" workbookViewId="0">
      <selection activeCell="E10" sqref="E10"/>
    </sheetView>
  </sheetViews>
  <sheetFormatPr defaultRowHeight="15" x14ac:dyDescent="0.25"/>
  <cols>
    <col min="1" max="1" width="8.7109375" style="50" customWidth="1"/>
    <col min="2" max="2" width="8.42578125" style="50" customWidth="1"/>
    <col min="3" max="3" width="38.28515625" style="50" customWidth="1"/>
    <col min="4" max="4" width="27.140625" style="50" customWidth="1"/>
    <col min="5" max="5" width="14" style="50" customWidth="1"/>
    <col min="6" max="6" width="12.5703125" style="50" customWidth="1"/>
    <col min="7" max="16384" width="9.140625" style="50"/>
  </cols>
  <sheetData>
    <row r="1" spans="1:6" ht="15.75" x14ac:dyDescent="0.25">
      <c r="A1" s="111" t="str">
        <f>Scrap_Sale!A1</f>
        <v>Rangpur Depot</v>
      </c>
      <c r="B1" s="111"/>
      <c r="C1" s="111"/>
      <c r="D1" s="111"/>
      <c r="E1" s="111"/>
      <c r="F1" s="111"/>
    </row>
    <row r="2" spans="1:6" ht="15.75" x14ac:dyDescent="0.25">
      <c r="A2" s="113" t="s">
        <v>27</v>
      </c>
      <c r="B2" s="113"/>
      <c r="C2" s="113"/>
      <c r="D2" s="113"/>
      <c r="E2" s="113"/>
      <c r="F2" s="113"/>
    </row>
    <row r="3" spans="1:6" x14ac:dyDescent="0.25">
      <c r="A3" s="114" t="s">
        <v>50</v>
      </c>
      <c r="B3" s="114"/>
      <c r="C3" s="114"/>
      <c r="D3" s="114"/>
      <c r="E3" s="114"/>
      <c r="F3" s="114"/>
    </row>
    <row r="4" spans="1:6" x14ac:dyDescent="0.25">
      <c r="A4" s="55"/>
      <c r="B4" s="55"/>
      <c r="C4" s="55"/>
      <c r="D4" s="55"/>
      <c r="E4" s="55"/>
      <c r="F4" s="55"/>
    </row>
    <row r="5" spans="1:6" x14ac:dyDescent="0.25">
      <c r="A5" s="95" t="s">
        <v>28</v>
      </c>
      <c r="B5" s="96" t="s">
        <v>29</v>
      </c>
      <c r="C5" s="96" t="s">
        <v>30</v>
      </c>
      <c r="D5" s="96" t="s">
        <v>31</v>
      </c>
      <c r="E5" s="96" t="s">
        <v>32</v>
      </c>
      <c r="F5" s="96" t="s">
        <v>20</v>
      </c>
    </row>
    <row r="6" spans="1:6" x14ac:dyDescent="0.25">
      <c r="A6" s="95">
        <f>(IF(B6&lt;&gt;"",COUNTA($B6:B$6),""))</f>
        <v>1</v>
      </c>
      <c r="B6" s="97" t="s">
        <v>57</v>
      </c>
      <c r="C6" s="98"/>
      <c r="D6" s="99"/>
      <c r="E6" s="100"/>
      <c r="F6" s="101"/>
    </row>
    <row r="7" spans="1:6" x14ac:dyDescent="0.25">
      <c r="A7" s="95">
        <f>(IF(B7&lt;&gt;"",COUNTA($B$6:B7),""))</f>
        <v>2</v>
      </c>
      <c r="B7" s="97" t="s">
        <v>58</v>
      </c>
      <c r="C7" s="98"/>
      <c r="D7" s="99"/>
      <c r="E7" s="100"/>
      <c r="F7" s="101"/>
    </row>
    <row r="8" spans="1:6" x14ac:dyDescent="0.25">
      <c r="A8" s="95" t="str">
        <f>(IF(B8&lt;&gt;"",COUNTA($B$6:B8),""))</f>
        <v/>
      </c>
      <c r="B8" s="97"/>
      <c r="C8" s="98"/>
      <c r="D8" s="99"/>
      <c r="E8" s="100"/>
      <c r="F8" s="101"/>
    </row>
    <row r="9" spans="1:6" x14ac:dyDescent="0.25">
      <c r="A9" s="95" t="str">
        <f>(IF(B9&lt;&gt;"",COUNTA($B$6:B9),""))</f>
        <v/>
      </c>
      <c r="B9" s="97"/>
      <c r="C9" s="98"/>
      <c r="D9" s="99"/>
      <c r="E9" s="100"/>
      <c r="F9" s="101"/>
    </row>
    <row r="10" spans="1:6" x14ac:dyDescent="0.25">
      <c r="A10" s="95" t="str">
        <f>(IF(B10&lt;&gt;"",COUNTA($B$6:B10),""))</f>
        <v/>
      </c>
      <c r="B10" s="97"/>
      <c r="C10" s="102"/>
      <c r="D10" s="99"/>
      <c r="E10" s="100"/>
      <c r="F10" s="101"/>
    </row>
    <row r="11" spans="1:6" x14ac:dyDescent="0.25">
      <c r="A11" s="95" t="str">
        <f>(IF(B11&lt;&gt;"",COUNTA($B$6:B11),""))</f>
        <v/>
      </c>
      <c r="B11" s="97"/>
      <c r="C11" s="103"/>
      <c r="D11" s="99"/>
      <c r="E11" s="100"/>
      <c r="F11" s="101"/>
    </row>
    <row r="12" spans="1:6" x14ac:dyDescent="0.25">
      <c r="A12" s="95" t="str">
        <f>(IF(B12&lt;&gt;"",COUNTA($B$6:B12),""))</f>
        <v/>
      </c>
      <c r="B12" s="97"/>
      <c r="C12" s="98"/>
      <c r="D12" s="99"/>
      <c r="E12" s="100"/>
      <c r="F12" s="101"/>
    </row>
    <row r="13" spans="1:6" x14ac:dyDescent="0.25">
      <c r="A13" s="95" t="str">
        <f>(IF(B13&lt;&gt;"",COUNTA($B$6:B13),""))</f>
        <v/>
      </c>
      <c r="B13" s="97"/>
      <c r="C13" s="104"/>
      <c r="D13" s="105"/>
      <c r="E13" s="105"/>
      <c r="F13" s="106"/>
    </row>
    <row r="14" spans="1:6" x14ac:dyDescent="0.25">
      <c r="A14" s="95" t="str">
        <f>(IF(B14&lt;&gt;"",COUNTA($B$6:B14),""))</f>
        <v/>
      </c>
      <c r="B14" s="97"/>
      <c r="C14" s="104"/>
      <c r="D14" s="105"/>
      <c r="E14" s="105"/>
      <c r="F14" s="106"/>
    </row>
    <row r="15" spans="1:6" x14ac:dyDescent="0.25">
      <c r="A15" s="95" t="str">
        <f>(IF(B15&lt;&gt;"",COUNTA($B$6:B15),""))</f>
        <v/>
      </c>
      <c r="B15" s="107"/>
      <c r="C15" s="104"/>
      <c r="D15" s="105"/>
      <c r="E15" s="105"/>
      <c r="F15" s="106"/>
    </row>
    <row r="16" spans="1:6" x14ac:dyDescent="0.25">
      <c r="A16" s="80" t="str">
        <f>"Sajib"&amp;CHAR(169)</f>
        <v>Sajib©</v>
      </c>
      <c r="B16" s="56"/>
      <c r="D16" s="56"/>
      <c r="E16" s="56"/>
    </row>
  </sheetData>
  <sheetProtection password="CEDB" sheet="1" objects="1" scenarios="1"/>
  <mergeCells count="3">
    <mergeCell ref="A1:F1"/>
    <mergeCell ref="A2:F2"/>
    <mergeCell ref="A3:F3"/>
  </mergeCells>
  <pageMargins left="1.2" right="0.7" top="1" bottom="0.75" header="0" footer="0"/>
  <pageSetup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I20"/>
  <sheetViews>
    <sheetView view="pageBreakPreview" zoomScale="110" zoomScaleNormal="100" zoomScaleSheetLayoutView="110" workbookViewId="0">
      <selection activeCell="F17" sqref="F17"/>
    </sheetView>
  </sheetViews>
  <sheetFormatPr defaultColWidth="10.42578125" defaultRowHeight="14.25" x14ac:dyDescent="0.25"/>
  <cols>
    <col min="1" max="2" width="10.42578125" style="63"/>
    <col min="3" max="3" width="8.5703125" style="63" customWidth="1"/>
    <col min="4" max="4" width="15" style="63" customWidth="1"/>
    <col min="5" max="5" width="13" style="63" bestFit="1" customWidth="1"/>
    <col min="6" max="6" width="13.42578125" style="63" customWidth="1"/>
    <col min="7" max="7" width="11.28515625" style="63" customWidth="1"/>
    <col min="8" max="8" width="16.28515625" style="63" customWidth="1"/>
    <col min="9" max="9" width="18.28515625" style="65" customWidth="1"/>
    <col min="10" max="255" width="10.42578125" style="63"/>
    <col min="256" max="256" width="5.28515625" style="63" customWidth="1"/>
    <col min="257" max="258" width="10.42578125" style="63"/>
    <col min="259" max="259" width="8.5703125" style="63" customWidth="1"/>
    <col min="260" max="260" width="13.85546875" style="63" bestFit="1" customWidth="1"/>
    <col min="261" max="261" width="13" style="63" bestFit="1" customWidth="1"/>
    <col min="262" max="262" width="12" style="63" bestFit="1" customWidth="1"/>
    <col min="263" max="263" width="11.28515625" style="63" customWidth="1"/>
    <col min="264" max="264" width="13.85546875" style="63" bestFit="1" customWidth="1"/>
    <col min="265" max="265" width="15" style="63" customWidth="1"/>
    <col min="266" max="511" width="10.42578125" style="63"/>
    <col min="512" max="512" width="5.28515625" style="63" customWidth="1"/>
    <col min="513" max="514" width="10.42578125" style="63"/>
    <col min="515" max="515" width="8.5703125" style="63" customWidth="1"/>
    <col min="516" max="516" width="13.85546875" style="63" bestFit="1" customWidth="1"/>
    <col min="517" max="517" width="13" style="63" bestFit="1" customWidth="1"/>
    <col min="518" max="518" width="12" style="63" bestFit="1" customWidth="1"/>
    <col min="519" max="519" width="11.28515625" style="63" customWidth="1"/>
    <col min="520" max="520" width="13.85546875" style="63" bestFit="1" customWidth="1"/>
    <col min="521" max="521" width="15" style="63" customWidth="1"/>
    <col min="522" max="767" width="10.42578125" style="63"/>
    <col min="768" max="768" width="5.28515625" style="63" customWidth="1"/>
    <col min="769" max="770" width="10.42578125" style="63"/>
    <col min="771" max="771" width="8.5703125" style="63" customWidth="1"/>
    <col min="772" max="772" width="13.85546875" style="63" bestFit="1" customWidth="1"/>
    <col min="773" max="773" width="13" style="63" bestFit="1" customWidth="1"/>
    <col min="774" max="774" width="12" style="63" bestFit="1" customWidth="1"/>
    <col min="775" max="775" width="11.28515625" style="63" customWidth="1"/>
    <col min="776" max="776" width="13.85546875" style="63" bestFit="1" customWidth="1"/>
    <col min="777" max="777" width="15" style="63" customWidth="1"/>
    <col min="778" max="1023" width="10.42578125" style="63"/>
    <col min="1024" max="1024" width="5.28515625" style="63" customWidth="1"/>
    <col min="1025" max="1026" width="10.42578125" style="63"/>
    <col min="1027" max="1027" width="8.5703125" style="63" customWidth="1"/>
    <col min="1028" max="1028" width="13.85546875" style="63" bestFit="1" customWidth="1"/>
    <col min="1029" max="1029" width="13" style="63" bestFit="1" customWidth="1"/>
    <col min="1030" max="1030" width="12" style="63" bestFit="1" customWidth="1"/>
    <col min="1031" max="1031" width="11.28515625" style="63" customWidth="1"/>
    <col min="1032" max="1032" width="13.85546875" style="63" bestFit="1" customWidth="1"/>
    <col min="1033" max="1033" width="15" style="63" customWidth="1"/>
    <col min="1034" max="1279" width="10.42578125" style="63"/>
    <col min="1280" max="1280" width="5.28515625" style="63" customWidth="1"/>
    <col min="1281" max="1282" width="10.42578125" style="63"/>
    <col min="1283" max="1283" width="8.5703125" style="63" customWidth="1"/>
    <col min="1284" max="1284" width="13.85546875" style="63" bestFit="1" customWidth="1"/>
    <col min="1285" max="1285" width="13" style="63" bestFit="1" customWidth="1"/>
    <col min="1286" max="1286" width="12" style="63" bestFit="1" customWidth="1"/>
    <col min="1287" max="1287" width="11.28515625" style="63" customWidth="1"/>
    <col min="1288" max="1288" width="13.85546875" style="63" bestFit="1" customWidth="1"/>
    <col min="1289" max="1289" width="15" style="63" customWidth="1"/>
    <col min="1290" max="1535" width="10.42578125" style="63"/>
    <col min="1536" max="1536" width="5.28515625" style="63" customWidth="1"/>
    <col min="1537" max="1538" width="10.42578125" style="63"/>
    <col min="1539" max="1539" width="8.5703125" style="63" customWidth="1"/>
    <col min="1540" max="1540" width="13.85546875" style="63" bestFit="1" customWidth="1"/>
    <col min="1541" max="1541" width="13" style="63" bestFit="1" customWidth="1"/>
    <col min="1542" max="1542" width="12" style="63" bestFit="1" customWidth="1"/>
    <col min="1543" max="1543" width="11.28515625" style="63" customWidth="1"/>
    <col min="1544" max="1544" width="13.85546875" style="63" bestFit="1" customWidth="1"/>
    <col min="1545" max="1545" width="15" style="63" customWidth="1"/>
    <col min="1546" max="1791" width="10.42578125" style="63"/>
    <col min="1792" max="1792" width="5.28515625" style="63" customWidth="1"/>
    <col min="1793" max="1794" width="10.42578125" style="63"/>
    <col min="1795" max="1795" width="8.5703125" style="63" customWidth="1"/>
    <col min="1796" max="1796" width="13.85546875" style="63" bestFit="1" customWidth="1"/>
    <col min="1797" max="1797" width="13" style="63" bestFit="1" customWidth="1"/>
    <col min="1798" max="1798" width="12" style="63" bestFit="1" customWidth="1"/>
    <col min="1799" max="1799" width="11.28515625" style="63" customWidth="1"/>
    <col min="1800" max="1800" width="13.85546875" style="63" bestFit="1" customWidth="1"/>
    <col min="1801" max="1801" width="15" style="63" customWidth="1"/>
    <col min="1802" max="2047" width="10.42578125" style="63"/>
    <col min="2048" max="2048" width="5.28515625" style="63" customWidth="1"/>
    <col min="2049" max="2050" width="10.42578125" style="63"/>
    <col min="2051" max="2051" width="8.5703125" style="63" customWidth="1"/>
    <col min="2052" max="2052" width="13.85546875" style="63" bestFit="1" customWidth="1"/>
    <col min="2053" max="2053" width="13" style="63" bestFit="1" customWidth="1"/>
    <col min="2054" max="2054" width="12" style="63" bestFit="1" customWidth="1"/>
    <col min="2055" max="2055" width="11.28515625" style="63" customWidth="1"/>
    <col min="2056" max="2056" width="13.85546875" style="63" bestFit="1" customWidth="1"/>
    <col min="2057" max="2057" width="15" style="63" customWidth="1"/>
    <col min="2058" max="2303" width="10.42578125" style="63"/>
    <col min="2304" max="2304" width="5.28515625" style="63" customWidth="1"/>
    <col min="2305" max="2306" width="10.42578125" style="63"/>
    <col min="2307" max="2307" width="8.5703125" style="63" customWidth="1"/>
    <col min="2308" max="2308" width="13.85546875" style="63" bestFit="1" customWidth="1"/>
    <col min="2309" max="2309" width="13" style="63" bestFit="1" customWidth="1"/>
    <col min="2310" max="2310" width="12" style="63" bestFit="1" customWidth="1"/>
    <col min="2311" max="2311" width="11.28515625" style="63" customWidth="1"/>
    <col min="2312" max="2312" width="13.85546875" style="63" bestFit="1" customWidth="1"/>
    <col min="2313" max="2313" width="15" style="63" customWidth="1"/>
    <col min="2314" max="2559" width="10.42578125" style="63"/>
    <col min="2560" max="2560" width="5.28515625" style="63" customWidth="1"/>
    <col min="2561" max="2562" width="10.42578125" style="63"/>
    <col min="2563" max="2563" width="8.5703125" style="63" customWidth="1"/>
    <col min="2564" max="2564" width="13.85546875" style="63" bestFit="1" customWidth="1"/>
    <col min="2565" max="2565" width="13" style="63" bestFit="1" customWidth="1"/>
    <col min="2566" max="2566" width="12" style="63" bestFit="1" customWidth="1"/>
    <col min="2567" max="2567" width="11.28515625" style="63" customWidth="1"/>
    <col min="2568" max="2568" width="13.85546875" style="63" bestFit="1" customWidth="1"/>
    <col min="2569" max="2569" width="15" style="63" customWidth="1"/>
    <col min="2570" max="2815" width="10.42578125" style="63"/>
    <col min="2816" max="2816" width="5.28515625" style="63" customWidth="1"/>
    <col min="2817" max="2818" width="10.42578125" style="63"/>
    <col min="2819" max="2819" width="8.5703125" style="63" customWidth="1"/>
    <col min="2820" max="2820" width="13.85546875" style="63" bestFit="1" customWidth="1"/>
    <col min="2821" max="2821" width="13" style="63" bestFit="1" customWidth="1"/>
    <col min="2822" max="2822" width="12" style="63" bestFit="1" customWidth="1"/>
    <col min="2823" max="2823" width="11.28515625" style="63" customWidth="1"/>
    <col min="2824" max="2824" width="13.85546875" style="63" bestFit="1" customWidth="1"/>
    <col min="2825" max="2825" width="15" style="63" customWidth="1"/>
    <col min="2826" max="3071" width="10.42578125" style="63"/>
    <col min="3072" max="3072" width="5.28515625" style="63" customWidth="1"/>
    <col min="3073" max="3074" width="10.42578125" style="63"/>
    <col min="3075" max="3075" width="8.5703125" style="63" customWidth="1"/>
    <col min="3076" max="3076" width="13.85546875" style="63" bestFit="1" customWidth="1"/>
    <col min="3077" max="3077" width="13" style="63" bestFit="1" customWidth="1"/>
    <col min="3078" max="3078" width="12" style="63" bestFit="1" customWidth="1"/>
    <col min="3079" max="3079" width="11.28515625" style="63" customWidth="1"/>
    <col min="3080" max="3080" width="13.85546875" style="63" bestFit="1" customWidth="1"/>
    <col min="3081" max="3081" width="15" style="63" customWidth="1"/>
    <col min="3082" max="3327" width="10.42578125" style="63"/>
    <col min="3328" max="3328" width="5.28515625" style="63" customWidth="1"/>
    <col min="3329" max="3330" width="10.42578125" style="63"/>
    <col min="3331" max="3331" width="8.5703125" style="63" customWidth="1"/>
    <col min="3332" max="3332" width="13.85546875" style="63" bestFit="1" customWidth="1"/>
    <col min="3333" max="3333" width="13" style="63" bestFit="1" customWidth="1"/>
    <col min="3334" max="3334" width="12" style="63" bestFit="1" customWidth="1"/>
    <col min="3335" max="3335" width="11.28515625" style="63" customWidth="1"/>
    <col min="3336" max="3336" width="13.85546875" style="63" bestFit="1" customWidth="1"/>
    <col min="3337" max="3337" width="15" style="63" customWidth="1"/>
    <col min="3338" max="3583" width="10.42578125" style="63"/>
    <col min="3584" max="3584" width="5.28515625" style="63" customWidth="1"/>
    <col min="3585" max="3586" width="10.42578125" style="63"/>
    <col min="3587" max="3587" width="8.5703125" style="63" customWidth="1"/>
    <col min="3588" max="3588" width="13.85546875" style="63" bestFit="1" customWidth="1"/>
    <col min="3589" max="3589" width="13" style="63" bestFit="1" customWidth="1"/>
    <col min="3590" max="3590" width="12" style="63" bestFit="1" customWidth="1"/>
    <col min="3591" max="3591" width="11.28515625" style="63" customWidth="1"/>
    <col min="3592" max="3592" width="13.85546875" style="63" bestFit="1" customWidth="1"/>
    <col min="3593" max="3593" width="15" style="63" customWidth="1"/>
    <col min="3594" max="3839" width="10.42578125" style="63"/>
    <col min="3840" max="3840" width="5.28515625" style="63" customWidth="1"/>
    <col min="3841" max="3842" width="10.42578125" style="63"/>
    <col min="3843" max="3843" width="8.5703125" style="63" customWidth="1"/>
    <col min="3844" max="3844" width="13.85546875" style="63" bestFit="1" customWidth="1"/>
    <col min="3845" max="3845" width="13" style="63" bestFit="1" customWidth="1"/>
    <col min="3846" max="3846" width="12" style="63" bestFit="1" customWidth="1"/>
    <col min="3847" max="3847" width="11.28515625" style="63" customWidth="1"/>
    <col min="3848" max="3848" width="13.85546875" style="63" bestFit="1" customWidth="1"/>
    <col min="3849" max="3849" width="15" style="63" customWidth="1"/>
    <col min="3850" max="4095" width="10.42578125" style="63"/>
    <col min="4096" max="4096" width="5.28515625" style="63" customWidth="1"/>
    <col min="4097" max="4098" width="10.42578125" style="63"/>
    <col min="4099" max="4099" width="8.5703125" style="63" customWidth="1"/>
    <col min="4100" max="4100" width="13.85546875" style="63" bestFit="1" customWidth="1"/>
    <col min="4101" max="4101" width="13" style="63" bestFit="1" customWidth="1"/>
    <col min="4102" max="4102" width="12" style="63" bestFit="1" customWidth="1"/>
    <col min="4103" max="4103" width="11.28515625" style="63" customWidth="1"/>
    <col min="4104" max="4104" width="13.85546875" style="63" bestFit="1" customWidth="1"/>
    <col min="4105" max="4105" width="15" style="63" customWidth="1"/>
    <col min="4106" max="4351" width="10.42578125" style="63"/>
    <col min="4352" max="4352" width="5.28515625" style="63" customWidth="1"/>
    <col min="4353" max="4354" width="10.42578125" style="63"/>
    <col min="4355" max="4355" width="8.5703125" style="63" customWidth="1"/>
    <col min="4356" max="4356" width="13.85546875" style="63" bestFit="1" customWidth="1"/>
    <col min="4357" max="4357" width="13" style="63" bestFit="1" customWidth="1"/>
    <col min="4358" max="4358" width="12" style="63" bestFit="1" customWidth="1"/>
    <col min="4359" max="4359" width="11.28515625" style="63" customWidth="1"/>
    <col min="4360" max="4360" width="13.85546875" style="63" bestFit="1" customWidth="1"/>
    <col min="4361" max="4361" width="15" style="63" customWidth="1"/>
    <col min="4362" max="4607" width="10.42578125" style="63"/>
    <col min="4608" max="4608" width="5.28515625" style="63" customWidth="1"/>
    <col min="4609" max="4610" width="10.42578125" style="63"/>
    <col min="4611" max="4611" width="8.5703125" style="63" customWidth="1"/>
    <col min="4612" max="4612" width="13.85546875" style="63" bestFit="1" customWidth="1"/>
    <col min="4613" max="4613" width="13" style="63" bestFit="1" customWidth="1"/>
    <col min="4614" max="4614" width="12" style="63" bestFit="1" customWidth="1"/>
    <col min="4615" max="4615" width="11.28515625" style="63" customWidth="1"/>
    <col min="4616" max="4616" width="13.85546875" style="63" bestFit="1" customWidth="1"/>
    <col min="4617" max="4617" width="15" style="63" customWidth="1"/>
    <col min="4618" max="4863" width="10.42578125" style="63"/>
    <col min="4864" max="4864" width="5.28515625" style="63" customWidth="1"/>
    <col min="4865" max="4866" width="10.42578125" style="63"/>
    <col min="4867" max="4867" width="8.5703125" style="63" customWidth="1"/>
    <col min="4868" max="4868" width="13.85546875" style="63" bestFit="1" customWidth="1"/>
    <col min="4869" max="4869" width="13" style="63" bestFit="1" customWidth="1"/>
    <col min="4870" max="4870" width="12" style="63" bestFit="1" customWidth="1"/>
    <col min="4871" max="4871" width="11.28515625" style="63" customWidth="1"/>
    <col min="4872" max="4872" width="13.85546875" style="63" bestFit="1" customWidth="1"/>
    <col min="4873" max="4873" width="15" style="63" customWidth="1"/>
    <col min="4874" max="5119" width="10.42578125" style="63"/>
    <col min="5120" max="5120" width="5.28515625" style="63" customWidth="1"/>
    <col min="5121" max="5122" width="10.42578125" style="63"/>
    <col min="5123" max="5123" width="8.5703125" style="63" customWidth="1"/>
    <col min="5124" max="5124" width="13.85546875" style="63" bestFit="1" customWidth="1"/>
    <col min="5125" max="5125" width="13" style="63" bestFit="1" customWidth="1"/>
    <col min="5126" max="5126" width="12" style="63" bestFit="1" customWidth="1"/>
    <col min="5127" max="5127" width="11.28515625" style="63" customWidth="1"/>
    <col min="5128" max="5128" width="13.85546875" style="63" bestFit="1" customWidth="1"/>
    <col min="5129" max="5129" width="15" style="63" customWidth="1"/>
    <col min="5130" max="5375" width="10.42578125" style="63"/>
    <col min="5376" max="5376" width="5.28515625" style="63" customWidth="1"/>
    <col min="5377" max="5378" width="10.42578125" style="63"/>
    <col min="5379" max="5379" width="8.5703125" style="63" customWidth="1"/>
    <col min="5380" max="5380" width="13.85546875" style="63" bestFit="1" customWidth="1"/>
    <col min="5381" max="5381" width="13" style="63" bestFit="1" customWidth="1"/>
    <col min="5382" max="5382" width="12" style="63" bestFit="1" customWidth="1"/>
    <col min="5383" max="5383" width="11.28515625" style="63" customWidth="1"/>
    <col min="5384" max="5384" width="13.85546875" style="63" bestFit="1" customWidth="1"/>
    <col min="5385" max="5385" width="15" style="63" customWidth="1"/>
    <col min="5386" max="5631" width="10.42578125" style="63"/>
    <col min="5632" max="5632" width="5.28515625" style="63" customWidth="1"/>
    <col min="5633" max="5634" width="10.42578125" style="63"/>
    <col min="5635" max="5635" width="8.5703125" style="63" customWidth="1"/>
    <col min="5636" max="5636" width="13.85546875" style="63" bestFit="1" customWidth="1"/>
    <col min="5637" max="5637" width="13" style="63" bestFit="1" customWidth="1"/>
    <col min="5638" max="5638" width="12" style="63" bestFit="1" customWidth="1"/>
    <col min="5639" max="5639" width="11.28515625" style="63" customWidth="1"/>
    <col min="5640" max="5640" width="13.85546875" style="63" bestFit="1" customWidth="1"/>
    <col min="5641" max="5641" width="15" style="63" customWidth="1"/>
    <col min="5642" max="5887" width="10.42578125" style="63"/>
    <col min="5888" max="5888" width="5.28515625" style="63" customWidth="1"/>
    <col min="5889" max="5890" width="10.42578125" style="63"/>
    <col min="5891" max="5891" width="8.5703125" style="63" customWidth="1"/>
    <col min="5892" max="5892" width="13.85546875" style="63" bestFit="1" customWidth="1"/>
    <col min="5893" max="5893" width="13" style="63" bestFit="1" customWidth="1"/>
    <col min="5894" max="5894" width="12" style="63" bestFit="1" customWidth="1"/>
    <col min="5895" max="5895" width="11.28515625" style="63" customWidth="1"/>
    <col min="5896" max="5896" width="13.85546875" style="63" bestFit="1" customWidth="1"/>
    <col min="5897" max="5897" width="15" style="63" customWidth="1"/>
    <col min="5898" max="6143" width="10.42578125" style="63"/>
    <col min="6144" max="6144" width="5.28515625" style="63" customWidth="1"/>
    <col min="6145" max="6146" width="10.42578125" style="63"/>
    <col min="6147" max="6147" width="8.5703125" style="63" customWidth="1"/>
    <col min="6148" max="6148" width="13.85546875" style="63" bestFit="1" customWidth="1"/>
    <col min="6149" max="6149" width="13" style="63" bestFit="1" customWidth="1"/>
    <col min="6150" max="6150" width="12" style="63" bestFit="1" customWidth="1"/>
    <col min="6151" max="6151" width="11.28515625" style="63" customWidth="1"/>
    <col min="6152" max="6152" width="13.85546875" style="63" bestFit="1" customWidth="1"/>
    <col min="6153" max="6153" width="15" style="63" customWidth="1"/>
    <col min="6154" max="6399" width="10.42578125" style="63"/>
    <col min="6400" max="6400" width="5.28515625" style="63" customWidth="1"/>
    <col min="6401" max="6402" width="10.42578125" style="63"/>
    <col min="6403" max="6403" width="8.5703125" style="63" customWidth="1"/>
    <col min="6404" max="6404" width="13.85546875" style="63" bestFit="1" customWidth="1"/>
    <col min="6405" max="6405" width="13" style="63" bestFit="1" customWidth="1"/>
    <col min="6406" max="6406" width="12" style="63" bestFit="1" customWidth="1"/>
    <col min="6407" max="6407" width="11.28515625" style="63" customWidth="1"/>
    <col min="6408" max="6408" width="13.85546875" style="63" bestFit="1" customWidth="1"/>
    <col min="6409" max="6409" width="15" style="63" customWidth="1"/>
    <col min="6410" max="6655" width="10.42578125" style="63"/>
    <col min="6656" max="6656" width="5.28515625" style="63" customWidth="1"/>
    <col min="6657" max="6658" width="10.42578125" style="63"/>
    <col min="6659" max="6659" width="8.5703125" style="63" customWidth="1"/>
    <col min="6660" max="6660" width="13.85546875" style="63" bestFit="1" customWidth="1"/>
    <col min="6661" max="6661" width="13" style="63" bestFit="1" customWidth="1"/>
    <col min="6662" max="6662" width="12" style="63" bestFit="1" customWidth="1"/>
    <col min="6663" max="6663" width="11.28515625" style="63" customWidth="1"/>
    <col min="6664" max="6664" width="13.85546875" style="63" bestFit="1" customWidth="1"/>
    <col min="6665" max="6665" width="15" style="63" customWidth="1"/>
    <col min="6666" max="6911" width="10.42578125" style="63"/>
    <col min="6912" max="6912" width="5.28515625" style="63" customWidth="1"/>
    <col min="6913" max="6914" width="10.42578125" style="63"/>
    <col min="6915" max="6915" width="8.5703125" style="63" customWidth="1"/>
    <col min="6916" max="6916" width="13.85546875" style="63" bestFit="1" customWidth="1"/>
    <col min="6917" max="6917" width="13" style="63" bestFit="1" customWidth="1"/>
    <col min="6918" max="6918" width="12" style="63" bestFit="1" customWidth="1"/>
    <col min="6919" max="6919" width="11.28515625" style="63" customWidth="1"/>
    <col min="6920" max="6920" width="13.85546875" style="63" bestFit="1" customWidth="1"/>
    <col min="6921" max="6921" width="15" style="63" customWidth="1"/>
    <col min="6922" max="7167" width="10.42578125" style="63"/>
    <col min="7168" max="7168" width="5.28515625" style="63" customWidth="1"/>
    <col min="7169" max="7170" width="10.42578125" style="63"/>
    <col min="7171" max="7171" width="8.5703125" style="63" customWidth="1"/>
    <col min="7172" max="7172" width="13.85546875" style="63" bestFit="1" customWidth="1"/>
    <col min="7173" max="7173" width="13" style="63" bestFit="1" customWidth="1"/>
    <col min="7174" max="7174" width="12" style="63" bestFit="1" customWidth="1"/>
    <col min="7175" max="7175" width="11.28515625" style="63" customWidth="1"/>
    <col min="7176" max="7176" width="13.85546875" style="63" bestFit="1" customWidth="1"/>
    <col min="7177" max="7177" width="15" style="63" customWidth="1"/>
    <col min="7178" max="7423" width="10.42578125" style="63"/>
    <col min="7424" max="7424" width="5.28515625" style="63" customWidth="1"/>
    <col min="7425" max="7426" width="10.42578125" style="63"/>
    <col min="7427" max="7427" width="8.5703125" style="63" customWidth="1"/>
    <col min="7428" max="7428" width="13.85546875" style="63" bestFit="1" customWidth="1"/>
    <col min="7429" max="7429" width="13" style="63" bestFit="1" customWidth="1"/>
    <col min="7430" max="7430" width="12" style="63" bestFit="1" customWidth="1"/>
    <col min="7431" max="7431" width="11.28515625" style="63" customWidth="1"/>
    <col min="7432" max="7432" width="13.85546875" style="63" bestFit="1" customWidth="1"/>
    <col min="7433" max="7433" width="15" style="63" customWidth="1"/>
    <col min="7434" max="7679" width="10.42578125" style="63"/>
    <col min="7680" max="7680" width="5.28515625" style="63" customWidth="1"/>
    <col min="7681" max="7682" width="10.42578125" style="63"/>
    <col min="7683" max="7683" width="8.5703125" style="63" customWidth="1"/>
    <col min="7684" max="7684" width="13.85546875" style="63" bestFit="1" customWidth="1"/>
    <col min="7685" max="7685" width="13" style="63" bestFit="1" customWidth="1"/>
    <col min="7686" max="7686" width="12" style="63" bestFit="1" customWidth="1"/>
    <col min="7687" max="7687" width="11.28515625" style="63" customWidth="1"/>
    <col min="7688" max="7688" width="13.85546875" style="63" bestFit="1" customWidth="1"/>
    <col min="7689" max="7689" width="15" style="63" customWidth="1"/>
    <col min="7690" max="7935" width="10.42578125" style="63"/>
    <col min="7936" max="7936" width="5.28515625" style="63" customWidth="1"/>
    <col min="7937" max="7938" width="10.42578125" style="63"/>
    <col min="7939" max="7939" width="8.5703125" style="63" customWidth="1"/>
    <col min="7940" max="7940" width="13.85546875" style="63" bestFit="1" customWidth="1"/>
    <col min="7941" max="7941" width="13" style="63" bestFit="1" customWidth="1"/>
    <col min="7942" max="7942" width="12" style="63" bestFit="1" customWidth="1"/>
    <col min="7943" max="7943" width="11.28515625" style="63" customWidth="1"/>
    <col min="7944" max="7944" width="13.85546875" style="63" bestFit="1" customWidth="1"/>
    <col min="7945" max="7945" width="15" style="63" customWidth="1"/>
    <col min="7946" max="8191" width="10.42578125" style="63"/>
    <col min="8192" max="8192" width="5.28515625" style="63" customWidth="1"/>
    <col min="8193" max="8194" width="10.42578125" style="63"/>
    <col min="8195" max="8195" width="8.5703125" style="63" customWidth="1"/>
    <col min="8196" max="8196" width="13.85546875" style="63" bestFit="1" customWidth="1"/>
    <col min="8197" max="8197" width="13" style="63" bestFit="1" customWidth="1"/>
    <col min="8198" max="8198" width="12" style="63" bestFit="1" customWidth="1"/>
    <col min="8199" max="8199" width="11.28515625" style="63" customWidth="1"/>
    <col min="8200" max="8200" width="13.85546875" style="63" bestFit="1" customWidth="1"/>
    <col min="8201" max="8201" width="15" style="63" customWidth="1"/>
    <col min="8202" max="8447" width="10.42578125" style="63"/>
    <col min="8448" max="8448" width="5.28515625" style="63" customWidth="1"/>
    <col min="8449" max="8450" width="10.42578125" style="63"/>
    <col min="8451" max="8451" width="8.5703125" style="63" customWidth="1"/>
    <col min="8452" max="8452" width="13.85546875" style="63" bestFit="1" customWidth="1"/>
    <col min="8453" max="8453" width="13" style="63" bestFit="1" customWidth="1"/>
    <col min="8454" max="8454" width="12" style="63" bestFit="1" customWidth="1"/>
    <col min="8455" max="8455" width="11.28515625" style="63" customWidth="1"/>
    <col min="8456" max="8456" width="13.85546875" style="63" bestFit="1" customWidth="1"/>
    <col min="8457" max="8457" width="15" style="63" customWidth="1"/>
    <col min="8458" max="8703" width="10.42578125" style="63"/>
    <col min="8704" max="8704" width="5.28515625" style="63" customWidth="1"/>
    <col min="8705" max="8706" width="10.42578125" style="63"/>
    <col min="8707" max="8707" width="8.5703125" style="63" customWidth="1"/>
    <col min="8708" max="8708" width="13.85546875" style="63" bestFit="1" customWidth="1"/>
    <col min="8709" max="8709" width="13" style="63" bestFit="1" customWidth="1"/>
    <col min="8710" max="8710" width="12" style="63" bestFit="1" customWidth="1"/>
    <col min="8711" max="8711" width="11.28515625" style="63" customWidth="1"/>
    <col min="8712" max="8712" width="13.85546875" style="63" bestFit="1" customWidth="1"/>
    <col min="8713" max="8713" width="15" style="63" customWidth="1"/>
    <col min="8714" max="8959" width="10.42578125" style="63"/>
    <col min="8960" max="8960" width="5.28515625" style="63" customWidth="1"/>
    <col min="8961" max="8962" width="10.42578125" style="63"/>
    <col min="8963" max="8963" width="8.5703125" style="63" customWidth="1"/>
    <col min="8964" max="8964" width="13.85546875" style="63" bestFit="1" customWidth="1"/>
    <col min="8965" max="8965" width="13" style="63" bestFit="1" customWidth="1"/>
    <col min="8966" max="8966" width="12" style="63" bestFit="1" customWidth="1"/>
    <col min="8967" max="8967" width="11.28515625" style="63" customWidth="1"/>
    <col min="8968" max="8968" width="13.85546875" style="63" bestFit="1" customWidth="1"/>
    <col min="8969" max="8969" width="15" style="63" customWidth="1"/>
    <col min="8970" max="9215" width="10.42578125" style="63"/>
    <col min="9216" max="9216" width="5.28515625" style="63" customWidth="1"/>
    <col min="9217" max="9218" width="10.42578125" style="63"/>
    <col min="9219" max="9219" width="8.5703125" style="63" customWidth="1"/>
    <col min="9220" max="9220" width="13.85546875" style="63" bestFit="1" customWidth="1"/>
    <col min="9221" max="9221" width="13" style="63" bestFit="1" customWidth="1"/>
    <col min="9222" max="9222" width="12" style="63" bestFit="1" customWidth="1"/>
    <col min="9223" max="9223" width="11.28515625" style="63" customWidth="1"/>
    <col min="9224" max="9224" width="13.85546875" style="63" bestFit="1" customWidth="1"/>
    <col min="9225" max="9225" width="15" style="63" customWidth="1"/>
    <col min="9226" max="9471" width="10.42578125" style="63"/>
    <col min="9472" max="9472" width="5.28515625" style="63" customWidth="1"/>
    <col min="9473" max="9474" width="10.42578125" style="63"/>
    <col min="9475" max="9475" width="8.5703125" style="63" customWidth="1"/>
    <col min="9476" max="9476" width="13.85546875" style="63" bestFit="1" customWidth="1"/>
    <col min="9477" max="9477" width="13" style="63" bestFit="1" customWidth="1"/>
    <col min="9478" max="9478" width="12" style="63" bestFit="1" customWidth="1"/>
    <col min="9479" max="9479" width="11.28515625" style="63" customWidth="1"/>
    <col min="9480" max="9480" width="13.85546875" style="63" bestFit="1" customWidth="1"/>
    <col min="9481" max="9481" width="15" style="63" customWidth="1"/>
    <col min="9482" max="9727" width="10.42578125" style="63"/>
    <col min="9728" max="9728" width="5.28515625" style="63" customWidth="1"/>
    <col min="9729" max="9730" width="10.42578125" style="63"/>
    <col min="9731" max="9731" width="8.5703125" style="63" customWidth="1"/>
    <col min="9732" max="9732" width="13.85546875" style="63" bestFit="1" customWidth="1"/>
    <col min="9733" max="9733" width="13" style="63" bestFit="1" customWidth="1"/>
    <col min="9734" max="9734" width="12" style="63" bestFit="1" customWidth="1"/>
    <col min="9735" max="9735" width="11.28515625" style="63" customWidth="1"/>
    <col min="9736" max="9736" width="13.85546875" style="63" bestFit="1" customWidth="1"/>
    <col min="9737" max="9737" width="15" style="63" customWidth="1"/>
    <col min="9738" max="9983" width="10.42578125" style="63"/>
    <col min="9984" max="9984" width="5.28515625" style="63" customWidth="1"/>
    <col min="9985" max="9986" width="10.42578125" style="63"/>
    <col min="9987" max="9987" width="8.5703125" style="63" customWidth="1"/>
    <col min="9988" max="9988" width="13.85546875" style="63" bestFit="1" customWidth="1"/>
    <col min="9989" max="9989" width="13" style="63" bestFit="1" customWidth="1"/>
    <col min="9990" max="9990" width="12" style="63" bestFit="1" customWidth="1"/>
    <col min="9991" max="9991" width="11.28515625" style="63" customWidth="1"/>
    <col min="9992" max="9992" width="13.85546875" style="63" bestFit="1" customWidth="1"/>
    <col min="9993" max="9993" width="15" style="63" customWidth="1"/>
    <col min="9994" max="10239" width="10.42578125" style="63"/>
    <col min="10240" max="10240" width="5.28515625" style="63" customWidth="1"/>
    <col min="10241" max="10242" width="10.42578125" style="63"/>
    <col min="10243" max="10243" width="8.5703125" style="63" customWidth="1"/>
    <col min="10244" max="10244" width="13.85546875" style="63" bestFit="1" customWidth="1"/>
    <col min="10245" max="10245" width="13" style="63" bestFit="1" customWidth="1"/>
    <col min="10246" max="10246" width="12" style="63" bestFit="1" customWidth="1"/>
    <col min="10247" max="10247" width="11.28515625" style="63" customWidth="1"/>
    <col min="10248" max="10248" width="13.85546875" style="63" bestFit="1" customWidth="1"/>
    <col min="10249" max="10249" width="15" style="63" customWidth="1"/>
    <col min="10250" max="10495" width="10.42578125" style="63"/>
    <col min="10496" max="10496" width="5.28515625" style="63" customWidth="1"/>
    <col min="10497" max="10498" width="10.42578125" style="63"/>
    <col min="10499" max="10499" width="8.5703125" style="63" customWidth="1"/>
    <col min="10500" max="10500" width="13.85546875" style="63" bestFit="1" customWidth="1"/>
    <col min="10501" max="10501" width="13" style="63" bestFit="1" customWidth="1"/>
    <col min="10502" max="10502" width="12" style="63" bestFit="1" customWidth="1"/>
    <col min="10503" max="10503" width="11.28515625" style="63" customWidth="1"/>
    <col min="10504" max="10504" width="13.85546875" style="63" bestFit="1" customWidth="1"/>
    <col min="10505" max="10505" width="15" style="63" customWidth="1"/>
    <col min="10506" max="10751" width="10.42578125" style="63"/>
    <col min="10752" max="10752" width="5.28515625" style="63" customWidth="1"/>
    <col min="10753" max="10754" width="10.42578125" style="63"/>
    <col min="10755" max="10755" width="8.5703125" style="63" customWidth="1"/>
    <col min="10756" max="10756" width="13.85546875" style="63" bestFit="1" customWidth="1"/>
    <col min="10757" max="10757" width="13" style="63" bestFit="1" customWidth="1"/>
    <col min="10758" max="10758" width="12" style="63" bestFit="1" customWidth="1"/>
    <col min="10759" max="10759" width="11.28515625" style="63" customWidth="1"/>
    <col min="10760" max="10760" width="13.85546875" style="63" bestFit="1" customWidth="1"/>
    <col min="10761" max="10761" width="15" style="63" customWidth="1"/>
    <col min="10762" max="11007" width="10.42578125" style="63"/>
    <col min="11008" max="11008" width="5.28515625" style="63" customWidth="1"/>
    <col min="11009" max="11010" width="10.42578125" style="63"/>
    <col min="11011" max="11011" width="8.5703125" style="63" customWidth="1"/>
    <col min="11012" max="11012" width="13.85546875" style="63" bestFit="1" customWidth="1"/>
    <col min="11013" max="11013" width="13" style="63" bestFit="1" customWidth="1"/>
    <col min="11014" max="11014" width="12" style="63" bestFit="1" customWidth="1"/>
    <col min="11015" max="11015" width="11.28515625" style="63" customWidth="1"/>
    <col min="11016" max="11016" width="13.85546875" style="63" bestFit="1" customWidth="1"/>
    <col min="11017" max="11017" width="15" style="63" customWidth="1"/>
    <col min="11018" max="11263" width="10.42578125" style="63"/>
    <col min="11264" max="11264" width="5.28515625" style="63" customWidth="1"/>
    <col min="11265" max="11266" width="10.42578125" style="63"/>
    <col min="11267" max="11267" width="8.5703125" style="63" customWidth="1"/>
    <col min="11268" max="11268" width="13.85546875" style="63" bestFit="1" customWidth="1"/>
    <col min="11269" max="11269" width="13" style="63" bestFit="1" customWidth="1"/>
    <col min="11270" max="11270" width="12" style="63" bestFit="1" customWidth="1"/>
    <col min="11271" max="11271" width="11.28515625" style="63" customWidth="1"/>
    <col min="11272" max="11272" width="13.85546875" style="63" bestFit="1" customWidth="1"/>
    <col min="11273" max="11273" width="15" style="63" customWidth="1"/>
    <col min="11274" max="11519" width="10.42578125" style="63"/>
    <col min="11520" max="11520" width="5.28515625" style="63" customWidth="1"/>
    <col min="11521" max="11522" width="10.42578125" style="63"/>
    <col min="11523" max="11523" width="8.5703125" style="63" customWidth="1"/>
    <col min="11524" max="11524" width="13.85546875" style="63" bestFit="1" customWidth="1"/>
    <col min="11525" max="11525" width="13" style="63" bestFit="1" customWidth="1"/>
    <col min="11526" max="11526" width="12" style="63" bestFit="1" customWidth="1"/>
    <col min="11527" max="11527" width="11.28515625" style="63" customWidth="1"/>
    <col min="11528" max="11528" width="13.85546875" style="63" bestFit="1" customWidth="1"/>
    <col min="11529" max="11529" width="15" style="63" customWidth="1"/>
    <col min="11530" max="11775" width="10.42578125" style="63"/>
    <col min="11776" max="11776" width="5.28515625" style="63" customWidth="1"/>
    <col min="11777" max="11778" width="10.42578125" style="63"/>
    <col min="11779" max="11779" width="8.5703125" style="63" customWidth="1"/>
    <col min="11780" max="11780" width="13.85546875" style="63" bestFit="1" customWidth="1"/>
    <col min="11781" max="11781" width="13" style="63" bestFit="1" customWidth="1"/>
    <col min="11782" max="11782" width="12" style="63" bestFit="1" customWidth="1"/>
    <col min="11783" max="11783" width="11.28515625" style="63" customWidth="1"/>
    <col min="11784" max="11784" width="13.85546875" style="63" bestFit="1" customWidth="1"/>
    <col min="11785" max="11785" width="15" style="63" customWidth="1"/>
    <col min="11786" max="12031" width="10.42578125" style="63"/>
    <col min="12032" max="12032" width="5.28515625" style="63" customWidth="1"/>
    <col min="12033" max="12034" width="10.42578125" style="63"/>
    <col min="12035" max="12035" width="8.5703125" style="63" customWidth="1"/>
    <col min="12036" max="12036" width="13.85546875" style="63" bestFit="1" customWidth="1"/>
    <col min="12037" max="12037" width="13" style="63" bestFit="1" customWidth="1"/>
    <col min="12038" max="12038" width="12" style="63" bestFit="1" customWidth="1"/>
    <col min="12039" max="12039" width="11.28515625" style="63" customWidth="1"/>
    <col min="12040" max="12040" width="13.85546875" style="63" bestFit="1" customWidth="1"/>
    <col min="12041" max="12041" width="15" style="63" customWidth="1"/>
    <col min="12042" max="12287" width="10.42578125" style="63"/>
    <col min="12288" max="12288" width="5.28515625" style="63" customWidth="1"/>
    <col min="12289" max="12290" width="10.42578125" style="63"/>
    <col min="12291" max="12291" width="8.5703125" style="63" customWidth="1"/>
    <col min="12292" max="12292" width="13.85546875" style="63" bestFit="1" customWidth="1"/>
    <col min="12293" max="12293" width="13" style="63" bestFit="1" customWidth="1"/>
    <col min="12294" max="12294" width="12" style="63" bestFit="1" customWidth="1"/>
    <col min="12295" max="12295" width="11.28515625" style="63" customWidth="1"/>
    <col min="12296" max="12296" width="13.85546875" style="63" bestFit="1" customWidth="1"/>
    <col min="12297" max="12297" width="15" style="63" customWidth="1"/>
    <col min="12298" max="12543" width="10.42578125" style="63"/>
    <col min="12544" max="12544" width="5.28515625" style="63" customWidth="1"/>
    <col min="12545" max="12546" width="10.42578125" style="63"/>
    <col min="12547" max="12547" width="8.5703125" style="63" customWidth="1"/>
    <col min="12548" max="12548" width="13.85546875" style="63" bestFit="1" customWidth="1"/>
    <col min="12549" max="12549" width="13" style="63" bestFit="1" customWidth="1"/>
    <col min="12550" max="12550" width="12" style="63" bestFit="1" customWidth="1"/>
    <col min="12551" max="12551" width="11.28515625" style="63" customWidth="1"/>
    <col min="12552" max="12552" width="13.85546875" style="63" bestFit="1" customWidth="1"/>
    <col min="12553" max="12553" width="15" style="63" customWidth="1"/>
    <col min="12554" max="12799" width="10.42578125" style="63"/>
    <col min="12800" max="12800" width="5.28515625" style="63" customWidth="1"/>
    <col min="12801" max="12802" width="10.42578125" style="63"/>
    <col min="12803" max="12803" width="8.5703125" style="63" customWidth="1"/>
    <col min="12804" max="12804" width="13.85546875" style="63" bestFit="1" customWidth="1"/>
    <col min="12805" max="12805" width="13" style="63" bestFit="1" customWidth="1"/>
    <col min="12806" max="12806" width="12" style="63" bestFit="1" customWidth="1"/>
    <col min="12807" max="12807" width="11.28515625" style="63" customWidth="1"/>
    <col min="12808" max="12808" width="13.85546875" style="63" bestFit="1" customWidth="1"/>
    <col min="12809" max="12809" width="15" style="63" customWidth="1"/>
    <col min="12810" max="13055" width="10.42578125" style="63"/>
    <col min="13056" max="13056" width="5.28515625" style="63" customWidth="1"/>
    <col min="13057" max="13058" width="10.42578125" style="63"/>
    <col min="13059" max="13059" width="8.5703125" style="63" customWidth="1"/>
    <col min="13060" max="13060" width="13.85546875" style="63" bestFit="1" customWidth="1"/>
    <col min="13061" max="13061" width="13" style="63" bestFit="1" customWidth="1"/>
    <col min="13062" max="13062" width="12" style="63" bestFit="1" customWidth="1"/>
    <col min="13063" max="13063" width="11.28515625" style="63" customWidth="1"/>
    <col min="13064" max="13064" width="13.85546875" style="63" bestFit="1" customWidth="1"/>
    <col min="13065" max="13065" width="15" style="63" customWidth="1"/>
    <col min="13066" max="13311" width="10.42578125" style="63"/>
    <col min="13312" max="13312" width="5.28515625" style="63" customWidth="1"/>
    <col min="13313" max="13314" width="10.42578125" style="63"/>
    <col min="13315" max="13315" width="8.5703125" style="63" customWidth="1"/>
    <col min="13316" max="13316" width="13.85546875" style="63" bestFit="1" customWidth="1"/>
    <col min="13317" max="13317" width="13" style="63" bestFit="1" customWidth="1"/>
    <col min="13318" max="13318" width="12" style="63" bestFit="1" customWidth="1"/>
    <col min="13319" max="13319" width="11.28515625" style="63" customWidth="1"/>
    <col min="13320" max="13320" width="13.85546875" style="63" bestFit="1" customWidth="1"/>
    <col min="13321" max="13321" width="15" style="63" customWidth="1"/>
    <col min="13322" max="13567" width="10.42578125" style="63"/>
    <col min="13568" max="13568" width="5.28515625" style="63" customWidth="1"/>
    <col min="13569" max="13570" width="10.42578125" style="63"/>
    <col min="13571" max="13571" width="8.5703125" style="63" customWidth="1"/>
    <col min="13572" max="13572" width="13.85546875" style="63" bestFit="1" customWidth="1"/>
    <col min="13573" max="13573" width="13" style="63" bestFit="1" customWidth="1"/>
    <col min="13574" max="13574" width="12" style="63" bestFit="1" customWidth="1"/>
    <col min="13575" max="13575" width="11.28515625" style="63" customWidth="1"/>
    <col min="13576" max="13576" width="13.85546875" style="63" bestFit="1" customWidth="1"/>
    <col min="13577" max="13577" width="15" style="63" customWidth="1"/>
    <col min="13578" max="13823" width="10.42578125" style="63"/>
    <col min="13824" max="13824" width="5.28515625" style="63" customWidth="1"/>
    <col min="13825" max="13826" width="10.42578125" style="63"/>
    <col min="13827" max="13827" width="8.5703125" style="63" customWidth="1"/>
    <col min="13828" max="13828" width="13.85546875" style="63" bestFit="1" customWidth="1"/>
    <col min="13829" max="13829" width="13" style="63" bestFit="1" customWidth="1"/>
    <col min="13830" max="13830" width="12" style="63" bestFit="1" customWidth="1"/>
    <col min="13831" max="13831" width="11.28515625" style="63" customWidth="1"/>
    <col min="13832" max="13832" width="13.85546875" style="63" bestFit="1" customWidth="1"/>
    <col min="13833" max="13833" width="15" style="63" customWidth="1"/>
    <col min="13834" max="14079" width="10.42578125" style="63"/>
    <col min="14080" max="14080" width="5.28515625" style="63" customWidth="1"/>
    <col min="14081" max="14082" width="10.42578125" style="63"/>
    <col min="14083" max="14083" width="8.5703125" style="63" customWidth="1"/>
    <col min="14084" max="14084" width="13.85546875" style="63" bestFit="1" customWidth="1"/>
    <col min="14085" max="14085" width="13" style="63" bestFit="1" customWidth="1"/>
    <col min="14086" max="14086" width="12" style="63" bestFit="1" customWidth="1"/>
    <col min="14087" max="14087" width="11.28515625" style="63" customWidth="1"/>
    <col min="14088" max="14088" width="13.85546875" style="63" bestFit="1" customWidth="1"/>
    <col min="14089" max="14089" width="15" style="63" customWidth="1"/>
    <col min="14090" max="14335" width="10.42578125" style="63"/>
    <col min="14336" max="14336" width="5.28515625" style="63" customWidth="1"/>
    <col min="14337" max="14338" width="10.42578125" style="63"/>
    <col min="14339" max="14339" width="8.5703125" style="63" customWidth="1"/>
    <col min="14340" max="14340" width="13.85546875" style="63" bestFit="1" customWidth="1"/>
    <col min="14341" max="14341" width="13" style="63" bestFit="1" customWidth="1"/>
    <col min="14342" max="14342" width="12" style="63" bestFit="1" customWidth="1"/>
    <col min="14343" max="14343" width="11.28515625" style="63" customWidth="1"/>
    <col min="14344" max="14344" width="13.85546875" style="63" bestFit="1" customWidth="1"/>
    <col min="14345" max="14345" width="15" style="63" customWidth="1"/>
    <col min="14346" max="14591" width="10.42578125" style="63"/>
    <col min="14592" max="14592" width="5.28515625" style="63" customWidth="1"/>
    <col min="14593" max="14594" width="10.42578125" style="63"/>
    <col min="14595" max="14595" width="8.5703125" style="63" customWidth="1"/>
    <col min="14596" max="14596" width="13.85546875" style="63" bestFit="1" customWidth="1"/>
    <col min="14597" max="14597" width="13" style="63" bestFit="1" customWidth="1"/>
    <col min="14598" max="14598" width="12" style="63" bestFit="1" customWidth="1"/>
    <col min="14599" max="14599" width="11.28515625" style="63" customWidth="1"/>
    <col min="14600" max="14600" width="13.85546875" style="63" bestFit="1" customWidth="1"/>
    <col min="14601" max="14601" width="15" style="63" customWidth="1"/>
    <col min="14602" max="14847" width="10.42578125" style="63"/>
    <col min="14848" max="14848" width="5.28515625" style="63" customWidth="1"/>
    <col min="14849" max="14850" width="10.42578125" style="63"/>
    <col min="14851" max="14851" width="8.5703125" style="63" customWidth="1"/>
    <col min="14852" max="14852" width="13.85546875" style="63" bestFit="1" customWidth="1"/>
    <col min="14853" max="14853" width="13" style="63" bestFit="1" customWidth="1"/>
    <col min="14854" max="14854" width="12" style="63" bestFit="1" customWidth="1"/>
    <col min="14855" max="14855" width="11.28515625" style="63" customWidth="1"/>
    <col min="14856" max="14856" width="13.85546875" style="63" bestFit="1" customWidth="1"/>
    <col min="14857" max="14857" width="15" style="63" customWidth="1"/>
    <col min="14858" max="15103" width="10.42578125" style="63"/>
    <col min="15104" max="15104" width="5.28515625" style="63" customWidth="1"/>
    <col min="15105" max="15106" width="10.42578125" style="63"/>
    <col min="15107" max="15107" width="8.5703125" style="63" customWidth="1"/>
    <col min="15108" max="15108" width="13.85546875" style="63" bestFit="1" customWidth="1"/>
    <col min="15109" max="15109" width="13" style="63" bestFit="1" customWidth="1"/>
    <col min="15110" max="15110" width="12" style="63" bestFit="1" customWidth="1"/>
    <col min="15111" max="15111" width="11.28515625" style="63" customWidth="1"/>
    <col min="15112" max="15112" width="13.85546875" style="63" bestFit="1" customWidth="1"/>
    <col min="15113" max="15113" width="15" style="63" customWidth="1"/>
    <col min="15114" max="15359" width="10.42578125" style="63"/>
    <col min="15360" max="15360" width="5.28515625" style="63" customWidth="1"/>
    <col min="15361" max="15362" width="10.42578125" style="63"/>
    <col min="15363" max="15363" width="8.5703125" style="63" customWidth="1"/>
    <col min="15364" max="15364" width="13.85546875" style="63" bestFit="1" customWidth="1"/>
    <col min="15365" max="15365" width="13" style="63" bestFit="1" customWidth="1"/>
    <col min="15366" max="15366" width="12" style="63" bestFit="1" customWidth="1"/>
    <col min="15367" max="15367" width="11.28515625" style="63" customWidth="1"/>
    <col min="15368" max="15368" width="13.85546875" style="63" bestFit="1" customWidth="1"/>
    <col min="15369" max="15369" width="15" style="63" customWidth="1"/>
    <col min="15370" max="15615" width="10.42578125" style="63"/>
    <col min="15616" max="15616" width="5.28515625" style="63" customWidth="1"/>
    <col min="15617" max="15618" width="10.42578125" style="63"/>
    <col min="15619" max="15619" width="8.5703125" style="63" customWidth="1"/>
    <col min="15620" max="15620" width="13.85546875" style="63" bestFit="1" customWidth="1"/>
    <col min="15621" max="15621" width="13" style="63" bestFit="1" customWidth="1"/>
    <col min="15622" max="15622" width="12" style="63" bestFit="1" customWidth="1"/>
    <col min="15623" max="15623" width="11.28515625" style="63" customWidth="1"/>
    <col min="15624" max="15624" width="13.85546875" style="63" bestFit="1" customWidth="1"/>
    <col min="15625" max="15625" width="15" style="63" customWidth="1"/>
    <col min="15626" max="15871" width="10.42578125" style="63"/>
    <col min="15872" max="15872" width="5.28515625" style="63" customWidth="1"/>
    <col min="15873" max="15874" width="10.42578125" style="63"/>
    <col min="15875" max="15875" width="8.5703125" style="63" customWidth="1"/>
    <col min="15876" max="15876" width="13.85546875" style="63" bestFit="1" customWidth="1"/>
    <col min="15877" max="15877" width="13" style="63" bestFit="1" customWidth="1"/>
    <col min="15878" max="15878" width="12" style="63" bestFit="1" customWidth="1"/>
    <col min="15879" max="15879" width="11.28515625" style="63" customWidth="1"/>
    <col min="15880" max="15880" width="13.85546875" style="63" bestFit="1" customWidth="1"/>
    <col min="15881" max="15881" width="15" style="63" customWidth="1"/>
    <col min="15882" max="16127" width="10.42578125" style="63"/>
    <col min="16128" max="16128" width="5.28515625" style="63" customWidth="1"/>
    <col min="16129" max="16130" width="10.42578125" style="63"/>
    <col min="16131" max="16131" width="8.5703125" style="63" customWidth="1"/>
    <col min="16132" max="16132" width="13.85546875" style="63" bestFit="1" customWidth="1"/>
    <col min="16133" max="16133" width="13" style="63" bestFit="1" customWidth="1"/>
    <col min="16134" max="16134" width="12" style="63" bestFit="1" customWidth="1"/>
    <col min="16135" max="16135" width="11.28515625" style="63" customWidth="1"/>
    <col min="16136" max="16136" width="13.85546875" style="63" bestFit="1" customWidth="1"/>
    <col min="16137" max="16137" width="15" style="63" customWidth="1"/>
    <col min="16138" max="16384" width="10.42578125" style="63"/>
  </cols>
  <sheetData>
    <row r="1" spans="1:9" ht="15.75" x14ac:dyDescent="0.25">
      <c r="A1" s="109" t="str">
        <f>Scrap_Sale!A1</f>
        <v>Rangpur Depot</v>
      </c>
      <c r="B1" s="109"/>
      <c r="C1" s="109"/>
      <c r="D1" s="109"/>
      <c r="E1" s="109"/>
      <c r="F1" s="109"/>
      <c r="G1" s="109"/>
      <c r="H1" s="109"/>
      <c r="I1" s="109"/>
    </row>
    <row r="2" spans="1:9" ht="15.75" x14ac:dyDescent="0.25">
      <c r="A2" s="109" t="s">
        <v>14</v>
      </c>
      <c r="B2" s="109"/>
      <c r="C2" s="109"/>
      <c r="D2" s="109"/>
      <c r="E2" s="109"/>
      <c r="F2" s="109"/>
      <c r="G2" s="109"/>
      <c r="H2" s="109"/>
      <c r="I2" s="109"/>
    </row>
    <row r="3" spans="1:9" x14ac:dyDescent="0.25">
      <c r="A3" s="115" t="str">
        <f>Scrap_Sale!A3</f>
        <v>From July-23 to May-24</v>
      </c>
      <c r="B3" s="115"/>
      <c r="C3" s="115"/>
      <c r="D3" s="115"/>
      <c r="E3" s="115"/>
      <c r="F3" s="115"/>
      <c r="G3" s="115"/>
      <c r="H3" s="115"/>
      <c r="I3" s="115"/>
    </row>
    <row r="4" spans="1:9" ht="15" x14ac:dyDescent="0.25">
      <c r="A4" s="64" t="s">
        <v>45</v>
      </c>
    </row>
    <row r="5" spans="1:9" s="65" customFormat="1" x14ac:dyDescent="0.25">
      <c r="A5" s="68"/>
      <c r="B5" s="116" t="s">
        <v>13</v>
      </c>
      <c r="C5" s="116"/>
      <c r="D5" s="116"/>
      <c r="E5" s="117" t="s">
        <v>1</v>
      </c>
      <c r="F5" s="117"/>
      <c r="G5" s="117"/>
      <c r="H5" s="117"/>
      <c r="I5" s="69" t="s">
        <v>2</v>
      </c>
    </row>
    <row r="6" spans="1:9" s="65" customFormat="1" x14ac:dyDescent="0.25">
      <c r="A6" s="70" t="s">
        <v>3</v>
      </c>
      <c r="B6" s="71" t="s">
        <v>54</v>
      </c>
      <c r="C6" s="71" t="s">
        <v>5</v>
      </c>
      <c r="D6" s="71" t="s">
        <v>11</v>
      </c>
      <c r="E6" s="72" t="s">
        <v>6</v>
      </c>
      <c r="F6" s="72" t="s">
        <v>7</v>
      </c>
      <c r="G6" s="72" t="s">
        <v>8</v>
      </c>
      <c r="H6" s="71" t="s">
        <v>10</v>
      </c>
      <c r="I6" s="73" t="s">
        <v>9</v>
      </c>
    </row>
    <row r="7" spans="1:9" x14ac:dyDescent="0.25">
      <c r="A7" s="8">
        <f>Scrap_Sale!A5</f>
        <v>45108</v>
      </c>
      <c r="B7" s="57"/>
      <c r="C7" s="27">
        <f>IFERROR(Table1[[#This Row],[Total Taka]]/Table1[[#This Row],[PCS]],0)</f>
        <v>0</v>
      </c>
      <c r="D7" s="57"/>
      <c r="E7" s="57"/>
      <c r="F7" s="57"/>
      <c r="G7" s="57"/>
      <c r="H7" s="25">
        <f>SUM(Table1[[#This Row],[Human]:[Sample]])</f>
        <v>0</v>
      </c>
      <c r="I7" s="74">
        <f>IFERROR(Table1[[#This Row],[Total Taka]]/Table1[[#This Row],[Total Invoice]],0)</f>
        <v>0</v>
      </c>
    </row>
    <row r="8" spans="1:9" x14ac:dyDescent="0.25">
      <c r="A8" s="8">
        <f>Scrap_Sale!A6</f>
        <v>45139</v>
      </c>
      <c r="B8" s="57"/>
      <c r="C8" s="27">
        <f>IFERROR(Table1[[#This Row],[Total Taka]]/Table1[[#This Row],[PCS]],0)</f>
        <v>0</v>
      </c>
      <c r="D8" s="57"/>
      <c r="E8" s="57"/>
      <c r="F8" s="57"/>
      <c r="G8" s="57"/>
      <c r="H8" s="25">
        <f>SUM(Table1[[#This Row],[Human]:[Sample]])</f>
        <v>0</v>
      </c>
      <c r="I8" s="74">
        <f>IFERROR(Table1[[#This Row],[Total Taka]]/Table1[[#This Row],[Total Invoice]],0)</f>
        <v>0</v>
      </c>
    </row>
    <row r="9" spans="1:9" x14ac:dyDescent="0.25">
      <c r="A9" s="8">
        <f>Scrap_Sale!A7</f>
        <v>45170</v>
      </c>
      <c r="B9" s="57"/>
      <c r="C9" s="27">
        <f>IFERROR(Table1[[#This Row],[Total Taka]]/Table1[[#This Row],[PCS]],0)</f>
        <v>0</v>
      </c>
      <c r="D9" s="57"/>
      <c r="E9" s="57"/>
      <c r="F9" s="57"/>
      <c r="G9" s="57"/>
      <c r="H9" s="25">
        <f>SUM(Table1[[#This Row],[Human]:[Sample]])</f>
        <v>0</v>
      </c>
      <c r="I9" s="74">
        <f>IFERROR(Table1[[#This Row],[Total Taka]]/Table1[[#This Row],[Total Invoice]],0)</f>
        <v>0</v>
      </c>
    </row>
    <row r="10" spans="1:9" x14ac:dyDescent="0.25">
      <c r="A10" s="8">
        <f>Scrap_Sale!A8</f>
        <v>45200</v>
      </c>
      <c r="B10" s="57"/>
      <c r="C10" s="27">
        <f>IFERROR(Table1[[#This Row],[Total Taka]]/Table1[[#This Row],[PCS]],0)</f>
        <v>0</v>
      </c>
      <c r="D10" s="57"/>
      <c r="E10" s="57"/>
      <c r="F10" s="57"/>
      <c r="G10" s="57"/>
      <c r="H10" s="25">
        <f>SUM(Table1[[#This Row],[Human]:[Sample]])</f>
        <v>0</v>
      </c>
      <c r="I10" s="74">
        <f>IFERROR(Table1[[#This Row],[Total Taka]]/Table1[[#This Row],[Total Invoice]],0)</f>
        <v>0</v>
      </c>
    </row>
    <row r="11" spans="1:9" x14ac:dyDescent="0.25">
      <c r="A11" s="8">
        <f>Scrap_Sale!A9</f>
        <v>45231</v>
      </c>
      <c r="B11" s="57"/>
      <c r="C11" s="27">
        <f>IFERROR(Table1[[#This Row],[Total Taka]]/Table1[[#This Row],[PCS]],0)</f>
        <v>0</v>
      </c>
      <c r="D11" s="57"/>
      <c r="E11" s="57"/>
      <c r="F11" s="57"/>
      <c r="G11" s="57"/>
      <c r="H11" s="25">
        <f>SUM(Table1[[#This Row],[Human]:[Sample]])</f>
        <v>0</v>
      </c>
      <c r="I11" s="74">
        <f>IFERROR(Table1[[#This Row],[Total Taka]]/Table1[[#This Row],[Total Invoice]],0)</f>
        <v>0</v>
      </c>
    </row>
    <row r="12" spans="1:9" x14ac:dyDescent="0.25">
      <c r="A12" s="8">
        <f>Scrap_Sale!A10</f>
        <v>45261</v>
      </c>
      <c r="B12" s="57"/>
      <c r="C12" s="27">
        <f>IFERROR(Table1[[#This Row],[Total Taka]]/Table1[[#This Row],[PCS]],0)</f>
        <v>0</v>
      </c>
      <c r="D12" s="57"/>
      <c r="E12" s="57"/>
      <c r="F12" s="57"/>
      <c r="G12" s="57"/>
      <c r="H12" s="25">
        <f>SUM(Table1[[#This Row],[Human]:[Sample]])</f>
        <v>0</v>
      </c>
      <c r="I12" s="74">
        <f>IFERROR(Table1[[#This Row],[Total Taka]]/Table1[[#This Row],[Total Invoice]],0)</f>
        <v>0</v>
      </c>
    </row>
    <row r="13" spans="1:9" x14ac:dyDescent="0.25">
      <c r="A13" s="8">
        <f>Scrap_Sale!A11</f>
        <v>45292</v>
      </c>
      <c r="B13" s="57"/>
      <c r="C13" s="27">
        <f>IFERROR(Table1[[#This Row],[Total Taka]]/Table1[[#This Row],[PCS]],0)</f>
        <v>0</v>
      </c>
      <c r="D13" s="57"/>
      <c r="E13" s="57"/>
      <c r="F13" s="57"/>
      <c r="G13" s="57"/>
      <c r="H13" s="25">
        <f>SUM(Table1[[#This Row],[Human]:[Sample]])</f>
        <v>0</v>
      </c>
      <c r="I13" s="74">
        <f>IFERROR(Table1[[#This Row],[Total Taka]]/Table1[[#This Row],[Total Invoice]],0)</f>
        <v>0</v>
      </c>
    </row>
    <row r="14" spans="1:9" x14ac:dyDescent="0.25">
      <c r="A14" s="8">
        <f>Scrap_Sale!A12</f>
        <v>45323</v>
      </c>
      <c r="B14" s="57"/>
      <c r="C14" s="27">
        <f>IFERROR(Table1[[#This Row],[Total Taka]]/Table1[[#This Row],[PCS]],0)</f>
        <v>0</v>
      </c>
      <c r="D14" s="57"/>
      <c r="E14" s="57"/>
      <c r="F14" s="57"/>
      <c r="G14" s="57"/>
      <c r="H14" s="25">
        <f>SUM(Table1[[#This Row],[Human]:[Sample]])</f>
        <v>0</v>
      </c>
      <c r="I14" s="74">
        <f>IFERROR(Table1[[#This Row],[Total Taka]]/Table1[[#This Row],[Total Invoice]],0)</f>
        <v>0</v>
      </c>
    </row>
    <row r="15" spans="1:9" x14ac:dyDescent="0.25">
      <c r="A15" s="8">
        <f>Scrap_Sale!A13</f>
        <v>45352</v>
      </c>
      <c r="B15" s="57"/>
      <c r="C15" s="27">
        <f>IFERROR(Table1[[#This Row],[Total Taka]]/Table1[[#This Row],[PCS]],0)</f>
        <v>0</v>
      </c>
      <c r="D15" s="57"/>
      <c r="E15" s="57"/>
      <c r="F15" s="57"/>
      <c r="G15" s="57"/>
      <c r="H15" s="25">
        <f>SUM(Table1[[#This Row],[Human]:[Sample]])</f>
        <v>0</v>
      </c>
      <c r="I15" s="74">
        <f>IFERROR(Table1[[#This Row],[Total Taka]]/Table1[[#This Row],[Total Invoice]],0)</f>
        <v>0</v>
      </c>
    </row>
    <row r="16" spans="1:9" x14ac:dyDescent="0.25">
      <c r="A16" s="8">
        <f>Scrap_Sale!A14</f>
        <v>45383</v>
      </c>
      <c r="B16" s="57"/>
      <c r="C16" s="27">
        <f>IFERROR(Table1[[#This Row],[Total Taka]]/Table1[[#This Row],[PCS]],0)</f>
        <v>0</v>
      </c>
      <c r="D16" s="57"/>
      <c r="E16" s="57"/>
      <c r="F16" s="57"/>
      <c r="G16" s="57"/>
      <c r="H16" s="25">
        <f>SUM(Table1[[#This Row],[Human]:[Sample]])</f>
        <v>0</v>
      </c>
      <c r="I16" s="74">
        <f>IFERROR(Table1[[#This Row],[Total Taka]]/Table1[[#This Row],[Total Invoice]],0)</f>
        <v>0</v>
      </c>
    </row>
    <row r="17" spans="1:9" x14ac:dyDescent="0.25">
      <c r="A17" s="8">
        <f>Scrap_Sale!A15</f>
        <v>45413</v>
      </c>
      <c r="B17" s="57"/>
      <c r="C17" s="27">
        <f>IFERROR(Table1[[#This Row],[Total Taka]]/Table1[[#This Row],[PCS]],0)</f>
        <v>0</v>
      </c>
      <c r="D17" s="57"/>
      <c r="E17" s="57"/>
      <c r="F17" s="57"/>
      <c r="G17" s="57"/>
      <c r="H17" s="25">
        <f>SUM(Table1[[#This Row],[Human]:[Sample]])</f>
        <v>0</v>
      </c>
      <c r="I17" s="74">
        <f>IFERROR(Table1[[#This Row],[Total Taka]]/Table1[[#This Row],[Total Invoice]],0)</f>
        <v>0</v>
      </c>
    </row>
    <row r="18" spans="1:9" x14ac:dyDescent="0.25">
      <c r="A18" s="8" t="str">
        <f>Scrap_Sale!A16</f>
        <v/>
      </c>
      <c r="B18" s="57"/>
      <c r="C18" s="27">
        <f>IFERROR(Table1[[#This Row],[Total Taka]]/Table1[[#This Row],[PCS]],0)</f>
        <v>0</v>
      </c>
      <c r="D18" s="57"/>
      <c r="E18" s="57"/>
      <c r="F18" s="57"/>
      <c r="G18" s="57"/>
      <c r="H18" s="25">
        <f>SUM(Table1[[#This Row],[Human]:[Sample]])</f>
        <v>0</v>
      </c>
      <c r="I18" s="74">
        <f>IFERROR(Table1[[#This Row],[Total Taka]]/Table1[[#This Row],[Total Invoice]],0)</f>
        <v>0</v>
      </c>
    </row>
    <row r="19" spans="1:9" ht="22.5" customHeight="1" x14ac:dyDescent="0.25">
      <c r="A19" s="75" t="s">
        <v>12</v>
      </c>
      <c r="B19" s="11">
        <f>SUM(B7:B18)</f>
        <v>0</v>
      </c>
      <c r="C19" s="76">
        <f>IFERROR(Table1[[#This Row],[Total Taka]]/Table1[[#This Row],[PCS]],0)</f>
        <v>0</v>
      </c>
      <c r="D19" s="77">
        <f t="shared" ref="D19:H19" si="0">SUM(D7:D18)</f>
        <v>0</v>
      </c>
      <c r="E19" s="11">
        <f t="shared" si="0"/>
        <v>0</v>
      </c>
      <c r="F19" s="11">
        <f t="shared" si="0"/>
        <v>0</v>
      </c>
      <c r="G19" s="11">
        <f t="shared" si="0"/>
        <v>0</v>
      </c>
      <c r="H19" s="11">
        <f t="shared" si="0"/>
        <v>0</v>
      </c>
      <c r="I19" s="78">
        <f>IFERROR(Table1[[#This Row],[Total Taka]]/Table1[[#This Row],[Total Invoice]],0)</f>
        <v>0</v>
      </c>
    </row>
    <row r="20" spans="1:9" ht="12" customHeight="1" x14ac:dyDescent="0.25">
      <c r="A20" s="81" t="str">
        <f>"Sajib"&amp;" "&amp;CHAR(169)</f>
        <v>Sajib ©</v>
      </c>
      <c r="B20" s="14"/>
      <c r="C20" s="14"/>
      <c r="D20" s="14"/>
      <c r="E20" s="14"/>
      <c r="F20" s="14"/>
      <c r="G20" s="14"/>
      <c r="H20" s="14"/>
      <c r="I20" s="41"/>
    </row>
  </sheetData>
  <sheetProtection password="CEDB" sheet="1" objects="1" scenarios="1"/>
  <mergeCells count="5">
    <mergeCell ref="A1:I1"/>
    <mergeCell ref="A2:I2"/>
    <mergeCell ref="A3:I3"/>
    <mergeCell ref="B5:D5"/>
    <mergeCell ref="E5:H5"/>
  </mergeCells>
  <pageMargins left="1.2" right="1" top="1" bottom="1" header="0" footer="0"/>
  <pageSetup paperSize="9" orientation="landscape" verticalDpi="1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8C576-9253-4A64-9EEB-B8A1FB2889D8}">
  <sheetPr>
    <tabColor rgb="FFFFFF00"/>
  </sheetPr>
  <dimension ref="A1:I20"/>
  <sheetViews>
    <sheetView view="pageBreakPreview" zoomScale="110" zoomScaleNormal="100" zoomScaleSheetLayoutView="110" workbookViewId="0">
      <selection activeCell="F22" sqref="F22"/>
    </sheetView>
  </sheetViews>
  <sheetFormatPr defaultColWidth="10.42578125" defaultRowHeight="14.25" x14ac:dyDescent="0.25"/>
  <cols>
    <col min="1" max="2" width="10.42578125" style="63"/>
    <col min="3" max="3" width="8.5703125" style="63" customWidth="1"/>
    <col min="4" max="4" width="15" style="63" customWidth="1"/>
    <col min="5" max="5" width="13" style="63" bestFit="1" customWidth="1"/>
    <col min="6" max="6" width="13.42578125" style="63" customWidth="1"/>
    <col min="7" max="7" width="11.28515625" style="63" customWidth="1"/>
    <col min="8" max="8" width="16.28515625" style="63" customWidth="1"/>
    <col min="9" max="9" width="18.28515625" style="65" customWidth="1"/>
    <col min="10" max="255" width="10.42578125" style="63"/>
    <col min="256" max="256" width="5.28515625" style="63" customWidth="1"/>
    <col min="257" max="258" width="10.42578125" style="63"/>
    <col min="259" max="259" width="8.5703125" style="63" customWidth="1"/>
    <col min="260" max="260" width="13.85546875" style="63" bestFit="1" customWidth="1"/>
    <col min="261" max="261" width="13" style="63" bestFit="1" customWidth="1"/>
    <col min="262" max="262" width="12" style="63" bestFit="1" customWidth="1"/>
    <col min="263" max="263" width="11.28515625" style="63" customWidth="1"/>
    <col min="264" max="264" width="13.85546875" style="63" bestFit="1" customWidth="1"/>
    <col min="265" max="265" width="15" style="63" customWidth="1"/>
    <col min="266" max="511" width="10.42578125" style="63"/>
    <col min="512" max="512" width="5.28515625" style="63" customWidth="1"/>
    <col min="513" max="514" width="10.42578125" style="63"/>
    <col min="515" max="515" width="8.5703125" style="63" customWidth="1"/>
    <col min="516" max="516" width="13.85546875" style="63" bestFit="1" customWidth="1"/>
    <col min="517" max="517" width="13" style="63" bestFit="1" customWidth="1"/>
    <col min="518" max="518" width="12" style="63" bestFit="1" customWidth="1"/>
    <col min="519" max="519" width="11.28515625" style="63" customWidth="1"/>
    <col min="520" max="520" width="13.85546875" style="63" bestFit="1" customWidth="1"/>
    <col min="521" max="521" width="15" style="63" customWidth="1"/>
    <col min="522" max="767" width="10.42578125" style="63"/>
    <col min="768" max="768" width="5.28515625" style="63" customWidth="1"/>
    <col min="769" max="770" width="10.42578125" style="63"/>
    <col min="771" max="771" width="8.5703125" style="63" customWidth="1"/>
    <col min="772" max="772" width="13.85546875" style="63" bestFit="1" customWidth="1"/>
    <col min="773" max="773" width="13" style="63" bestFit="1" customWidth="1"/>
    <col min="774" max="774" width="12" style="63" bestFit="1" customWidth="1"/>
    <col min="775" max="775" width="11.28515625" style="63" customWidth="1"/>
    <col min="776" max="776" width="13.85546875" style="63" bestFit="1" customWidth="1"/>
    <col min="777" max="777" width="15" style="63" customWidth="1"/>
    <col min="778" max="1023" width="10.42578125" style="63"/>
    <col min="1024" max="1024" width="5.28515625" style="63" customWidth="1"/>
    <col min="1025" max="1026" width="10.42578125" style="63"/>
    <col min="1027" max="1027" width="8.5703125" style="63" customWidth="1"/>
    <col min="1028" max="1028" width="13.85546875" style="63" bestFit="1" customWidth="1"/>
    <col min="1029" max="1029" width="13" style="63" bestFit="1" customWidth="1"/>
    <col min="1030" max="1030" width="12" style="63" bestFit="1" customWidth="1"/>
    <col min="1031" max="1031" width="11.28515625" style="63" customWidth="1"/>
    <col min="1032" max="1032" width="13.85546875" style="63" bestFit="1" customWidth="1"/>
    <col min="1033" max="1033" width="15" style="63" customWidth="1"/>
    <col min="1034" max="1279" width="10.42578125" style="63"/>
    <col min="1280" max="1280" width="5.28515625" style="63" customWidth="1"/>
    <col min="1281" max="1282" width="10.42578125" style="63"/>
    <col min="1283" max="1283" width="8.5703125" style="63" customWidth="1"/>
    <col min="1284" max="1284" width="13.85546875" style="63" bestFit="1" customWidth="1"/>
    <col min="1285" max="1285" width="13" style="63" bestFit="1" customWidth="1"/>
    <col min="1286" max="1286" width="12" style="63" bestFit="1" customWidth="1"/>
    <col min="1287" max="1287" width="11.28515625" style="63" customWidth="1"/>
    <col min="1288" max="1288" width="13.85546875" style="63" bestFit="1" customWidth="1"/>
    <col min="1289" max="1289" width="15" style="63" customWidth="1"/>
    <col min="1290" max="1535" width="10.42578125" style="63"/>
    <col min="1536" max="1536" width="5.28515625" style="63" customWidth="1"/>
    <col min="1537" max="1538" width="10.42578125" style="63"/>
    <col min="1539" max="1539" width="8.5703125" style="63" customWidth="1"/>
    <col min="1540" max="1540" width="13.85546875" style="63" bestFit="1" customWidth="1"/>
    <col min="1541" max="1541" width="13" style="63" bestFit="1" customWidth="1"/>
    <col min="1542" max="1542" width="12" style="63" bestFit="1" customWidth="1"/>
    <col min="1543" max="1543" width="11.28515625" style="63" customWidth="1"/>
    <col min="1544" max="1544" width="13.85546875" style="63" bestFit="1" customWidth="1"/>
    <col min="1545" max="1545" width="15" style="63" customWidth="1"/>
    <col min="1546" max="1791" width="10.42578125" style="63"/>
    <col min="1792" max="1792" width="5.28515625" style="63" customWidth="1"/>
    <col min="1793" max="1794" width="10.42578125" style="63"/>
    <col min="1795" max="1795" width="8.5703125" style="63" customWidth="1"/>
    <col min="1796" max="1796" width="13.85546875" style="63" bestFit="1" customWidth="1"/>
    <col min="1797" max="1797" width="13" style="63" bestFit="1" customWidth="1"/>
    <col min="1798" max="1798" width="12" style="63" bestFit="1" customWidth="1"/>
    <col min="1799" max="1799" width="11.28515625" style="63" customWidth="1"/>
    <col min="1800" max="1800" width="13.85546875" style="63" bestFit="1" customWidth="1"/>
    <col min="1801" max="1801" width="15" style="63" customWidth="1"/>
    <col min="1802" max="2047" width="10.42578125" style="63"/>
    <col min="2048" max="2048" width="5.28515625" style="63" customWidth="1"/>
    <col min="2049" max="2050" width="10.42578125" style="63"/>
    <col min="2051" max="2051" width="8.5703125" style="63" customWidth="1"/>
    <col min="2052" max="2052" width="13.85546875" style="63" bestFit="1" customWidth="1"/>
    <col min="2053" max="2053" width="13" style="63" bestFit="1" customWidth="1"/>
    <col min="2054" max="2054" width="12" style="63" bestFit="1" customWidth="1"/>
    <col min="2055" max="2055" width="11.28515625" style="63" customWidth="1"/>
    <col min="2056" max="2056" width="13.85546875" style="63" bestFit="1" customWidth="1"/>
    <col min="2057" max="2057" width="15" style="63" customWidth="1"/>
    <col min="2058" max="2303" width="10.42578125" style="63"/>
    <col min="2304" max="2304" width="5.28515625" style="63" customWidth="1"/>
    <col min="2305" max="2306" width="10.42578125" style="63"/>
    <col min="2307" max="2307" width="8.5703125" style="63" customWidth="1"/>
    <col min="2308" max="2308" width="13.85546875" style="63" bestFit="1" customWidth="1"/>
    <col min="2309" max="2309" width="13" style="63" bestFit="1" customWidth="1"/>
    <col min="2310" max="2310" width="12" style="63" bestFit="1" customWidth="1"/>
    <col min="2311" max="2311" width="11.28515625" style="63" customWidth="1"/>
    <col min="2312" max="2312" width="13.85546875" style="63" bestFit="1" customWidth="1"/>
    <col min="2313" max="2313" width="15" style="63" customWidth="1"/>
    <col min="2314" max="2559" width="10.42578125" style="63"/>
    <col min="2560" max="2560" width="5.28515625" style="63" customWidth="1"/>
    <col min="2561" max="2562" width="10.42578125" style="63"/>
    <col min="2563" max="2563" width="8.5703125" style="63" customWidth="1"/>
    <col min="2564" max="2564" width="13.85546875" style="63" bestFit="1" customWidth="1"/>
    <col min="2565" max="2565" width="13" style="63" bestFit="1" customWidth="1"/>
    <col min="2566" max="2566" width="12" style="63" bestFit="1" customWidth="1"/>
    <col min="2567" max="2567" width="11.28515625" style="63" customWidth="1"/>
    <col min="2568" max="2568" width="13.85546875" style="63" bestFit="1" customWidth="1"/>
    <col min="2569" max="2569" width="15" style="63" customWidth="1"/>
    <col min="2570" max="2815" width="10.42578125" style="63"/>
    <col min="2816" max="2816" width="5.28515625" style="63" customWidth="1"/>
    <col min="2817" max="2818" width="10.42578125" style="63"/>
    <col min="2819" max="2819" width="8.5703125" style="63" customWidth="1"/>
    <col min="2820" max="2820" width="13.85546875" style="63" bestFit="1" customWidth="1"/>
    <col min="2821" max="2821" width="13" style="63" bestFit="1" customWidth="1"/>
    <col min="2822" max="2822" width="12" style="63" bestFit="1" customWidth="1"/>
    <col min="2823" max="2823" width="11.28515625" style="63" customWidth="1"/>
    <col min="2824" max="2824" width="13.85546875" style="63" bestFit="1" customWidth="1"/>
    <col min="2825" max="2825" width="15" style="63" customWidth="1"/>
    <col min="2826" max="3071" width="10.42578125" style="63"/>
    <col min="3072" max="3072" width="5.28515625" style="63" customWidth="1"/>
    <col min="3073" max="3074" width="10.42578125" style="63"/>
    <col min="3075" max="3075" width="8.5703125" style="63" customWidth="1"/>
    <col min="3076" max="3076" width="13.85546875" style="63" bestFit="1" customWidth="1"/>
    <col min="3077" max="3077" width="13" style="63" bestFit="1" customWidth="1"/>
    <col min="3078" max="3078" width="12" style="63" bestFit="1" customWidth="1"/>
    <col min="3079" max="3079" width="11.28515625" style="63" customWidth="1"/>
    <col min="3080" max="3080" width="13.85546875" style="63" bestFit="1" customWidth="1"/>
    <col min="3081" max="3081" width="15" style="63" customWidth="1"/>
    <col min="3082" max="3327" width="10.42578125" style="63"/>
    <col min="3328" max="3328" width="5.28515625" style="63" customWidth="1"/>
    <col min="3329" max="3330" width="10.42578125" style="63"/>
    <col min="3331" max="3331" width="8.5703125" style="63" customWidth="1"/>
    <col min="3332" max="3332" width="13.85546875" style="63" bestFit="1" customWidth="1"/>
    <col min="3333" max="3333" width="13" style="63" bestFit="1" customWidth="1"/>
    <col min="3334" max="3334" width="12" style="63" bestFit="1" customWidth="1"/>
    <col min="3335" max="3335" width="11.28515625" style="63" customWidth="1"/>
    <col min="3336" max="3336" width="13.85546875" style="63" bestFit="1" customWidth="1"/>
    <col min="3337" max="3337" width="15" style="63" customWidth="1"/>
    <col min="3338" max="3583" width="10.42578125" style="63"/>
    <col min="3584" max="3584" width="5.28515625" style="63" customWidth="1"/>
    <col min="3585" max="3586" width="10.42578125" style="63"/>
    <col min="3587" max="3587" width="8.5703125" style="63" customWidth="1"/>
    <col min="3588" max="3588" width="13.85546875" style="63" bestFit="1" customWidth="1"/>
    <col min="3589" max="3589" width="13" style="63" bestFit="1" customWidth="1"/>
    <col min="3590" max="3590" width="12" style="63" bestFit="1" customWidth="1"/>
    <col min="3591" max="3591" width="11.28515625" style="63" customWidth="1"/>
    <col min="3592" max="3592" width="13.85546875" style="63" bestFit="1" customWidth="1"/>
    <col min="3593" max="3593" width="15" style="63" customWidth="1"/>
    <col min="3594" max="3839" width="10.42578125" style="63"/>
    <col min="3840" max="3840" width="5.28515625" style="63" customWidth="1"/>
    <col min="3841" max="3842" width="10.42578125" style="63"/>
    <col min="3843" max="3843" width="8.5703125" style="63" customWidth="1"/>
    <col min="3844" max="3844" width="13.85546875" style="63" bestFit="1" customWidth="1"/>
    <col min="3845" max="3845" width="13" style="63" bestFit="1" customWidth="1"/>
    <col min="3846" max="3846" width="12" style="63" bestFit="1" customWidth="1"/>
    <col min="3847" max="3847" width="11.28515625" style="63" customWidth="1"/>
    <col min="3848" max="3848" width="13.85546875" style="63" bestFit="1" customWidth="1"/>
    <col min="3849" max="3849" width="15" style="63" customWidth="1"/>
    <col min="3850" max="4095" width="10.42578125" style="63"/>
    <col min="4096" max="4096" width="5.28515625" style="63" customWidth="1"/>
    <col min="4097" max="4098" width="10.42578125" style="63"/>
    <col min="4099" max="4099" width="8.5703125" style="63" customWidth="1"/>
    <col min="4100" max="4100" width="13.85546875" style="63" bestFit="1" customWidth="1"/>
    <col min="4101" max="4101" width="13" style="63" bestFit="1" customWidth="1"/>
    <col min="4102" max="4102" width="12" style="63" bestFit="1" customWidth="1"/>
    <col min="4103" max="4103" width="11.28515625" style="63" customWidth="1"/>
    <col min="4104" max="4104" width="13.85546875" style="63" bestFit="1" customWidth="1"/>
    <col min="4105" max="4105" width="15" style="63" customWidth="1"/>
    <col min="4106" max="4351" width="10.42578125" style="63"/>
    <col min="4352" max="4352" width="5.28515625" style="63" customWidth="1"/>
    <col min="4353" max="4354" width="10.42578125" style="63"/>
    <col min="4355" max="4355" width="8.5703125" style="63" customWidth="1"/>
    <col min="4356" max="4356" width="13.85546875" style="63" bestFit="1" customWidth="1"/>
    <col min="4357" max="4357" width="13" style="63" bestFit="1" customWidth="1"/>
    <col min="4358" max="4358" width="12" style="63" bestFit="1" customWidth="1"/>
    <col min="4359" max="4359" width="11.28515625" style="63" customWidth="1"/>
    <col min="4360" max="4360" width="13.85546875" style="63" bestFit="1" customWidth="1"/>
    <col min="4361" max="4361" width="15" style="63" customWidth="1"/>
    <col min="4362" max="4607" width="10.42578125" style="63"/>
    <col min="4608" max="4608" width="5.28515625" style="63" customWidth="1"/>
    <col min="4609" max="4610" width="10.42578125" style="63"/>
    <col min="4611" max="4611" width="8.5703125" style="63" customWidth="1"/>
    <col min="4612" max="4612" width="13.85546875" style="63" bestFit="1" customWidth="1"/>
    <col min="4613" max="4613" width="13" style="63" bestFit="1" customWidth="1"/>
    <col min="4614" max="4614" width="12" style="63" bestFit="1" customWidth="1"/>
    <col min="4615" max="4615" width="11.28515625" style="63" customWidth="1"/>
    <col min="4616" max="4616" width="13.85546875" style="63" bestFit="1" customWidth="1"/>
    <col min="4617" max="4617" width="15" style="63" customWidth="1"/>
    <col min="4618" max="4863" width="10.42578125" style="63"/>
    <col min="4864" max="4864" width="5.28515625" style="63" customWidth="1"/>
    <col min="4865" max="4866" width="10.42578125" style="63"/>
    <col min="4867" max="4867" width="8.5703125" style="63" customWidth="1"/>
    <col min="4868" max="4868" width="13.85546875" style="63" bestFit="1" customWidth="1"/>
    <col min="4869" max="4869" width="13" style="63" bestFit="1" customWidth="1"/>
    <col min="4870" max="4870" width="12" style="63" bestFit="1" customWidth="1"/>
    <col min="4871" max="4871" width="11.28515625" style="63" customWidth="1"/>
    <col min="4872" max="4872" width="13.85546875" style="63" bestFit="1" customWidth="1"/>
    <col min="4873" max="4873" width="15" style="63" customWidth="1"/>
    <col min="4874" max="5119" width="10.42578125" style="63"/>
    <col min="5120" max="5120" width="5.28515625" style="63" customWidth="1"/>
    <col min="5121" max="5122" width="10.42578125" style="63"/>
    <col min="5123" max="5123" width="8.5703125" style="63" customWidth="1"/>
    <col min="5124" max="5124" width="13.85546875" style="63" bestFit="1" customWidth="1"/>
    <col min="5125" max="5125" width="13" style="63" bestFit="1" customWidth="1"/>
    <col min="5126" max="5126" width="12" style="63" bestFit="1" customWidth="1"/>
    <col min="5127" max="5127" width="11.28515625" style="63" customWidth="1"/>
    <col min="5128" max="5128" width="13.85546875" style="63" bestFit="1" customWidth="1"/>
    <col min="5129" max="5129" width="15" style="63" customWidth="1"/>
    <col min="5130" max="5375" width="10.42578125" style="63"/>
    <col min="5376" max="5376" width="5.28515625" style="63" customWidth="1"/>
    <col min="5377" max="5378" width="10.42578125" style="63"/>
    <col min="5379" max="5379" width="8.5703125" style="63" customWidth="1"/>
    <col min="5380" max="5380" width="13.85546875" style="63" bestFit="1" customWidth="1"/>
    <col min="5381" max="5381" width="13" style="63" bestFit="1" customWidth="1"/>
    <col min="5382" max="5382" width="12" style="63" bestFit="1" customWidth="1"/>
    <col min="5383" max="5383" width="11.28515625" style="63" customWidth="1"/>
    <col min="5384" max="5384" width="13.85546875" style="63" bestFit="1" customWidth="1"/>
    <col min="5385" max="5385" width="15" style="63" customWidth="1"/>
    <col min="5386" max="5631" width="10.42578125" style="63"/>
    <col min="5632" max="5632" width="5.28515625" style="63" customWidth="1"/>
    <col min="5633" max="5634" width="10.42578125" style="63"/>
    <col min="5635" max="5635" width="8.5703125" style="63" customWidth="1"/>
    <col min="5636" max="5636" width="13.85546875" style="63" bestFit="1" customWidth="1"/>
    <col min="5637" max="5637" width="13" style="63" bestFit="1" customWidth="1"/>
    <col min="5638" max="5638" width="12" style="63" bestFit="1" customWidth="1"/>
    <col min="5639" max="5639" width="11.28515625" style="63" customWidth="1"/>
    <col min="5640" max="5640" width="13.85546875" style="63" bestFit="1" customWidth="1"/>
    <col min="5641" max="5641" width="15" style="63" customWidth="1"/>
    <col min="5642" max="5887" width="10.42578125" style="63"/>
    <col min="5888" max="5888" width="5.28515625" style="63" customWidth="1"/>
    <col min="5889" max="5890" width="10.42578125" style="63"/>
    <col min="5891" max="5891" width="8.5703125" style="63" customWidth="1"/>
    <col min="5892" max="5892" width="13.85546875" style="63" bestFit="1" customWidth="1"/>
    <col min="5893" max="5893" width="13" style="63" bestFit="1" customWidth="1"/>
    <col min="5894" max="5894" width="12" style="63" bestFit="1" customWidth="1"/>
    <col min="5895" max="5895" width="11.28515625" style="63" customWidth="1"/>
    <col min="5896" max="5896" width="13.85546875" style="63" bestFit="1" customWidth="1"/>
    <col min="5897" max="5897" width="15" style="63" customWidth="1"/>
    <col min="5898" max="6143" width="10.42578125" style="63"/>
    <col min="6144" max="6144" width="5.28515625" style="63" customWidth="1"/>
    <col min="6145" max="6146" width="10.42578125" style="63"/>
    <col min="6147" max="6147" width="8.5703125" style="63" customWidth="1"/>
    <col min="6148" max="6148" width="13.85546875" style="63" bestFit="1" customWidth="1"/>
    <col min="6149" max="6149" width="13" style="63" bestFit="1" customWidth="1"/>
    <col min="6150" max="6150" width="12" style="63" bestFit="1" customWidth="1"/>
    <col min="6151" max="6151" width="11.28515625" style="63" customWidth="1"/>
    <col min="6152" max="6152" width="13.85546875" style="63" bestFit="1" customWidth="1"/>
    <col min="6153" max="6153" width="15" style="63" customWidth="1"/>
    <col min="6154" max="6399" width="10.42578125" style="63"/>
    <col min="6400" max="6400" width="5.28515625" style="63" customWidth="1"/>
    <col min="6401" max="6402" width="10.42578125" style="63"/>
    <col min="6403" max="6403" width="8.5703125" style="63" customWidth="1"/>
    <col min="6404" max="6404" width="13.85546875" style="63" bestFit="1" customWidth="1"/>
    <col min="6405" max="6405" width="13" style="63" bestFit="1" customWidth="1"/>
    <col min="6406" max="6406" width="12" style="63" bestFit="1" customWidth="1"/>
    <col min="6407" max="6407" width="11.28515625" style="63" customWidth="1"/>
    <col min="6408" max="6408" width="13.85546875" style="63" bestFit="1" customWidth="1"/>
    <col min="6409" max="6409" width="15" style="63" customWidth="1"/>
    <col min="6410" max="6655" width="10.42578125" style="63"/>
    <col min="6656" max="6656" width="5.28515625" style="63" customWidth="1"/>
    <col min="6657" max="6658" width="10.42578125" style="63"/>
    <col min="6659" max="6659" width="8.5703125" style="63" customWidth="1"/>
    <col min="6660" max="6660" width="13.85546875" style="63" bestFit="1" customWidth="1"/>
    <col min="6661" max="6661" width="13" style="63" bestFit="1" customWidth="1"/>
    <col min="6662" max="6662" width="12" style="63" bestFit="1" customWidth="1"/>
    <col min="6663" max="6663" width="11.28515625" style="63" customWidth="1"/>
    <col min="6664" max="6664" width="13.85546875" style="63" bestFit="1" customWidth="1"/>
    <col min="6665" max="6665" width="15" style="63" customWidth="1"/>
    <col min="6666" max="6911" width="10.42578125" style="63"/>
    <col min="6912" max="6912" width="5.28515625" style="63" customWidth="1"/>
    <col min="6913" max="6914" width="10.42578125" style="63"/>
    <col min="6915" max="6915" width="8.5703125" style="63" customWidth="1"/>
    <col min="6916" max="6916" width="13.85546875" style="63" bestFit="1" customWidth="1"/>
    <col min="6917" max="6917" width="13" style="63" bestFit="1" customWidth="1"/>
    <col min="6918" max="6918" width="12" style="63" bestFit="1" customWidth="1"/>
    <col min="6919" max="6919" width="11.28515625" style="63" customWidth="1"/>
    <col min="6920" max="6920" width="13.85546875" style="63" bestFit="1" customWidth="1"/>
    <col min="6921" max="6921" width="15" style="63" customWidth="1"/>
    <col min="6922" max="7167" width="10.42578125" style="63"/>
    <col min="7168" max="7168" width="5.28515625" style="63" customWidth="1"/>
    <col min="7169" max="7170" width="10.42578125" style="63"/>
    <col min="7171" max="7171" width="8.5703125" style="63" customWidth="1"/>
    <col min="7172" max="7172" width="13.85546875" style="63" bestFit="1" customWidth="1"/>
    <col min="7173" max="7173" width="13" style="63" bestFit="1" customWidth="1"/>
    <col min="7174" max="7174" width="12" style="63" bestFit="1" customWidth="1"/>
    <col min="7175" max="7175" width="11.28515625" style="63" customWidth="1"/>
    <col min="7176" max="7176" width="13.85546875" style="63" bestFit="1" customWidth="1"/>
    <col min="7177" max="7177" width="15" style="63" customWidth="1"/>
    <col min="7178" max="7423" width="10.42578125" style="63"/>
    <col min="7424" max="7424" width="5.28515625" style="63" customWidth="1"/>
    <col min="7425" max="7426" width="10.42578125" style="63"/>
    <col min="7427" max="7427" width="8.5703125" style="63" customWidth="1"/>
    <col min="7428" max="7428" width="13.85546875" style="63" bestFit="1" customWidth="1"/>
    <col min="7429" max="7429" width="13" style="63" bestFit="1" customWidth="1"/>
    <col min="7430" max="7430" width="12" style="63" bestFit="1" customWidth="1"/>
    <col min="7431" max="7431" width="11.28515625" style="63" customWidth="1"/>
    <col min="7432" max="7432" width="13.85546875" style="63" bestFit="1" customWidth="1"/>
    <col min="7433" max="7433" width="15" style="63" customWidth="1"/>
    <col min="7434" max="7679" width="10.42578125" style="63"/>
    <col min="7680" max="7680" width="5.28515625" style="63" customWidth="1"/>
    <col min="7681" max="7682" width="10.42578125" style="63"/>
    <col min="7683" max="7683" width="8.5703125" style="63" customWidth="1"/>
    <col min="7684" max="7684" width="13.85546875" style="63" bestFit="1" customWidth="1"/>
    <col min="7685" max="7685" width="13" style="63" bestFit="1" customWidth="1"/>
    <col min="7686" max="7686" width="12" style="63" bestFit="1" customWidth="1"/>
    <col min="7687" max="7687" width="11.28515625" style="63" customWidth="1"/>
    <col min="7688" max="7688" width="13.85546875" style="63" bestFit="1" customWidth="1"/>
    <col min="7689" max="7689" width="15" style="63" customWidth="1"/>
    <col min="7690" max="7935" width="10.42578125" style="63"/>
    <col min="7936" max="7936" width="5.28515625" style="63" customWidth="1"/>
    <col min="7937" max="7938" width="10.42578125" style="63"/>
    <col min="7939" max="7939" width="8.5703125" style="63" customWidth="1"/>
    <col min="7940" max="7940" width="13.85546875" style="63" bestFit="1" customWidth="1"/>
    <col min="7941" max="7941" width="13" style="63" bestFit="1" customWidth="1"/>
    <col min="7942" max="7942" width="12" style="63" bestFit="1" customWidth="1"/>
    <col min="7943" max="7943" width="11.28515625" style="63" customWidth="1"/>
    <col min="7944" max="7944" width="13.85546875" style="63" bestFit="1" customWidth="1"/>
    <col min="7945" max="7945" width="15" style="63" customWidth="1"/>
    <col min="7946" max="8191" width="10.42578125" style="63"/>
    <col min="8192" max="8192" width="5.28515625" style="63" customWidth="1"/>
    <col min="8193" max="8194" width="10.42578125" style="63"/>
    <col min="8195" max="8195" width="8.5703125" style="63" customWidth="1"/>
    <col min="8196" max="8196" width="13.85546875" style="63" bestFit="1" customWidth="1"/>
    <col min="8197" max="8197" width="13" style="63" bestFit="1" customWidth="1"/>
    <col min="8198" max="8198" width="12" style="63" bestFit="1" customWidth="1"/>
    <col min="8199" max="8199" width="11.28515625" style="63" customWidth="1"/>
    <col min="8200" max="8200" width="13.85546875" style="63" bestFit="1" customWidth="1"/>
    <col min="8201" max="8201" width="15" style="63" customWidth="1"/>
    <col min="8202" max="8447" width="10.42578125" style="63"/>
    <col min="8448" max="8448" width="5.28515625" style="63" customWidth="1"/>
    <col min="8449" max="8450" width="10.42578125" style="63"/>
    <col min="8451" max="8451" width="8.5703125" style="63" customWidth="1"/>
    <col min="8452" max="8452" width="13.85546875" style="63" bestFit="1" customWidth="1"/>
    <col min="8453" max="8453" width="13" style="63" bestFit="1" customWidth="1"/>
    <col min="8454" max="8454" width="12" style="63" bestFit="1" customWidth="1"/>
    <col min="8455" max="8455" width="11.28515625" style="63" customWidth="1"/>
    <col min="8456" max="8456" width="13.85546875" style="63" bestFit="1" customWidth="1"/>
    <col min="8457" max="8457" width="15" style="63" customWidth="1"/>
    <col min="8458" max="8703" width="10.42578125" style="63"/>
    <col min="8704" max="8704" width="5.28515625" style="63" customWidth="1"/>
    <col min="8705" max="8706" width="10.42578125" style="63"/>
    <col min="8707" max="8707" width="8.5703125" style="63" customWidth="1"/>
    <col min="8708" max="8708" width="13.85546875" style="63" bestFit="1" customWidth="1"/>
    <col min="8709" max="8709" width="13" style="63" bestFit="1" customWidth="1"/>
    <col min="8710" max="8710" width="12" style="63" bestFit="1" customWidth="1"/>
    <col min="8711" max="8711" width="11.28515625" style="63" customWidth="1"/>
    <col min="8712" max="8712" width="13.85546875" style="63" bestFit="1" customWidth="1"/>
    <col min="8713" max="8713" width="15" style="63" customWidth="1"/>
    <col min="8714" max="8959" width="10.42578125" style="63"/>
    <col min="8960" max="8960" width="5.28515625" style="63" customWidth="1"/>
    <col min="8961" max="8962" width="10.42578125" style="63"/>
    <col min="8963" max="8963" width="8.5703125" style="63" customWidth="1"/>
    <col min="8964" max="8964" width="13.85546875" style="63" bestFit="1" customWidth="1"/>
    <col min="8965" max="8965" width="13" style="63" bestFit="1" customWidth="1"/>
    <col min="8966" max="8966" width="12" style="63" bestFit="1" customWidth="1"/>
    <col min="8967" max="8967" width="11.28515625" style="63" customWidth="1"/>
    <col min="8968" max="8968" width="13.85546875" style="63" bestFit="1" customWidth="1"/>
    <col min="8969" max="8969" width="15" style="63" customWidth="1"/>
    <col min="8970" max="9215" width="10.42578125" style="63"/>
    <col min="9216" max="9216" width="5.28515625" style="63" customWidth="1"/>
    <col min="9217" max="9218" width="10.42578125" style="63"/>
    <col min="9219" max="9219" width="8.5703125" style="63" customWidth="1"/>
    <col min="9220" max="9220" width="13.85546875" style="63" bestFit="1" customWidth="1"/>
    <col min="9221" max="9221" width="13" style="63" bestFit="1" customWidth="1"/>
    <col min="9222" max="9222" width="12" style="63" bestFit="1" customWidth="1"/>
    <col min="9223" max="9223" width="11.28515625" style="63" customWidth="1"/>
    <col min="9224" max="9224" width="13.85546875" style="63" bestFit="1" customWidth="1"/>
    <col min="9225" max="9225" width="15" style="63" customWidth="1"/>
    <col min="9226" max="9471" width="10.42578125" style="63"/>
    <col min="9472" max="9472" width="5.28515625" style="63" customWidth="1"/>
    <col min="9473" max="9474" width="10.42578125" style="63"/>
    <col min="9475" max="9475" width="8.5703125" style="63" customWidth="1"/>
    <col min="9476" max="9476" width="13.85546875" style="63" bestFit="1" customWidth="1"/>
    <col min="9477" max="9477" width="13" style="63" bestFit="1" customWidth="1"/>
    <col min="9478" max="9478" width="12" style="63" bestFit="1" customWidth="1"/>
    <col min="9479" max="9479" width="11.28515625" style="63" customWidth="1"/>
    <col min="9480" max="9480" width="13.85546875" style="63" bestFit="1" customWidth="1"/>
    <col min="9481" max="9481" width="15" style="63" customWidth="1"/>
    <col min="9482" max="9727" width="10.42578125" style="63"/>
    <col min="9728" max="9728" width="5.28515625" style="63" customWidth="1"/>
    <col min="9729" max="9730" width="10.42578125" style="63"/>
    <col min="9731" max="9731" width="8.5703125" style="63" customWidth="1"/>
    <col min="9732" max="9732" width="13.85546875" style="63" bestFit="1" customWidth="1"/>
    <col min="9733" max="9733" width="13" style="63" bestFit="1" customWidth="1"/>
    <col min="9734" max="9734" width="12" style="63" bestFit="1" customWidth="1"/>
    <col min="9735" max="9735" width="11.28515625" style="63" customWidth="1"/>
    <col min="9736" max="9736" width="13.85546875" style="63" bestFit="1" customWidth="1"/>
    <col min="9737" max="9737" width="15" style="63" customWidth="1"/>
    <col min="9738" max="9983" width="10.42578125" style="63"/>
    <col min="9984" max="9984" width="5.28515625" style="63" customWidth="1"/>
    <col min="9985" max="9986" width="10.42578125" style="63"/>
    <col min="9987" max="9987" width="8.5703125" style="63" customWidth="1"/>
    <col min="9988" max="9988" width="13.85546875" style="63" bestFit="1" customWidth="1"/>
    <col min="9989" max="9989" width="13" style="63" bestFit="1" customWidth="1"/>
    <col min="9990" max="9990" width="12" style="63" bestFit="1" customWidth="1"/>
    <col min="9991" max="9991" width="11.28515625" style="63" customWidth="1"/>
    <col min="9992" max="9992" width="13.85546875" style="63" bestFit="1" customWidth="1"/>
    <col min="9993" max="9993" width="15" style="63" customWidth="1"/>
    <col min="9994" max="10239" width="10.42578125" style="63"/>
    <col min="10240" max="10240" width="5.28515625" style="63" customWidth="1"/>
    <col min="10241" max="10242" width="10.42578125" style="63"/>
    <col min="10243" max="10243" width="8.5703125" style="63" customWidth="1"/>
    <col min="10244" max="10244" width="13.85546875" style="63" bestFit="1" customWidth="1"/>
    <col min="10245" max="10245" width="13" style="63" bestFit="1" customWidth="1"/>
    <col min="10246" max="10246" width="12" style="63" bestFit="1" customWidth="1"/>
    <col min="10247" max="10247" width="11.28515625" style="63" customWidth="1"/>
    <col min="10248" max="10248" width="13.85546875" style="63" bestFit="1" customWidth="1"/>
    <col min="10249" max="10249" width="15" style="63" customWidth="1"/>
    <col min="10250" max="10495" width="10.42578125" style="63"/>
    <col min="10496" max="10496" width="5.28515625" style="63" customWidth="1"/>
    <col min="10497" max="10498" width="10.42578125" style="63"/>
    <col min="10499" max="10499" width="8.5703125" style="63" customWidth="1"/>
    <col min="10500" max="10500" width="13.85546875" style="63" bestFit="1" customWidth="1"/>
    <col min="10501" max="10501" width="13" style="63" bestFit="1" customWidth="1"/>
    <col min="10502" max="10502" width="12" style="63" bestFit="1" customWidth="1"/>
    <col min="10503" max="10503" width="11.28515625" style="63" customWidth="1"/>
    <col min="10504" max="10504" width="13.85546875" style="63" bestFit="1" customWidth="1"/>
    <col min="10505" max="10505" width="15" style="63" customWidth="1"/>
    <col min="10506" max="10751" width="10.42578125" style="63"/>
    <col min="10752" max="10752" width="5.28515625" style="63" customWidth="1"/>
    <col min="10753" max="10754" width="10.42578125" style="63"/>
    <col min="10755" max="10755" width="8.5703125" style="63" customWidth="1"/>
    <col min="10756" max="10756" width="13.85546875" style="63" bestFit="1" customWidth="1"/>
    <col min="10757" max="10757" width="13" style="63" bestFit="1" customWidth="1"/>
    <col min="10758" max="10758" width="12" style="63" bestFit="1" customWidth="1"/>
    <col min="10759" max="10759" width="11.28515625" style="63" customWidth="1"/>
    <col min="10760" max="10760" width="13.85546875" style="63" bestFit="1" customWidth="1"/>
    <col min="10761" max="10761" width="15" style="63" customWidth="1"/>
    <col min="10762" max="11007" width="10.42578125" style="63"/>
    <col min="11008" max="11008" width="5.28515625" style="63" customWidth="1"/>
    <col min="11009" max="11010" width="10.42578125" style="63"/>
    <col min="11011" max="11011" width="8.5703125" style="63" customWidth="1"/>
    <col min="11012" max="11012" width="13.85546875" style="63" bestFit="1" customWidth="1"/>
    <col min="11013" max="11013" width="13" style="63" bestFit="1" customWidth="1"/>
    <col min="11014" max="11014" width="12" style="63" bestFit="1" customWidth="1"/>
    <col min="11015" max="11015" width="11.28515625" style="63" customWidth="1"/>
    <col min="11016" max="11016" width="13.85546875" style="63" bestFit="1" customWidth="1"/>
    <col min="11017" max="11017" width="15" style="63" customWidth="1"/>
    <col min="11018" max="11263" width="10.42578125" style="63"/>
    <col min="11264" max="11264" width="5.28515625" style="63" customWidth="1"/>
    <col min="11265" max="11266" width="10.42578125" style="63"/>
    <col min="11267" max="11267" width="8.5703125" style="63" customWidth="1"/>
    <col min="11268" max="11268" width="13.85546875" style="63" bestFit="1" customWidth="1"/>
    <col min="11269" max="11269" width="13" style="63" bestFit="1" customWidth="1"/>
    <col min="11270" max="11270" width="12" style="63" bestFit="1" customWidth="1"/>
    <col min="11271" max="11271" width="11.28515625" style="63" customWidth="1"/>
    <col min="11272" max="11272" width="13.85546875" style="63" bestFit="1" customWidth="1"/>
    <col min="11273" max="11273" width="15" style="63" customWidth="1"/>
    <col min="11274" max="11519" width="10.42578125" style="63"/>
    <col min="11520" max="11520" width="5.28515625" style="63" customWidth="1"/>
    <col min="11521" max="11522" width="10.42578125" style="63"/>
    <col min="11523" max="11523" width="8.5703125" style="63" customWidth="1"/>
    <col min="11524" max="11524" width="13.85546875" style="63" bestFit="1" customWidth="1"/>
    <col min="11525" max="11525" width="13" style="63" bestFit="1" customWidth="1"/>
    <col min="11526" max="11526" width="12" style="63" bestFit="1" customWidth="1"/>
    <col min="11527" max="11527" width="11.28515625" style="63" customWidth="1"/>
    <col min="11528" max="11528" width="13.85546875" style="63" bestFit="1" customWidth="1"/>
    <col min="11529" max="11529" width="15" style="63" customWidth="1"/>
    <col min="11530" max="11775" width="10.42578125" style="63"/>
    <col min="11776" max="11776" width="5.28515625" style="63" customWidth="1"/>
    <col min="11777" max="11778" width="10.42578125" style="63"/>
    <col min="11779" max="11779" width="8.5703125" style="63" customWidth="1"/>
    <col min="11780" max="11780" width="13.85546875" style="63" bestFit="1" customWidth="1"/>
    <col min="11781" max="11781" width="13" style="63" bestFit="1" customWidth="1"/>
    <col min="11782" max="11782" width="12" style="63" bestFit="1" customWidth="1"/>
    <col min="11783" max="11783" width="11.28515625" style="63" customWidth="1"/>
    <col min="11784" max="11784" width="13.85546875" style="63" bestFit="1" customWidth="1"/>
    <col min="11785" max="11785" width="15" style="63" customWidth="1"/>
    <col min="11786" max="12031" width="10.42578125" style="63"/>
    <col min="12032" max="12032" width="5.28515625" style="63" customWidth="1"/>
    <col min="12033" max="12034" width="10.42578125" style="63"/>
    <col min="12035" max="12035" width="8.5703125" style="63" customWidth="1"/>
    <col min="12036" max="12036" width="13.85546875" style="63" bestFit="1" customWidth="1"/>
    <col min="12037" max="12037" width="13" style="63" bestFit="1" customWidth="1"/>
    <col min="12038" max="12038" width="12" style="63" bestFit="1" customWidth="1"/>
    <col min="12039" max="12039" width="11.28515625" style="63" customWidth="1"/>
    <col min="12040" max="12040" width="13.85546875" style="63" bestFit="1" customWidth="1"/>
    <col min="12041" max="12041" width="15" style="63" customWidth="1"/>
    <col min="12042" max="12287" width="10.42578125" style="63"/>
    <col min="12288" max="12288" width="5.28515625" style="63" customWidth="1"/>
    <col min="12289" max="12290" width="10.42578125" style="63"/>
    <col min="12291" max="12291" width="8.5703125" style="63" customWidth="1"/>
    <col min="12292" max="12292" width="13.85546875" style="63" bestFit="1" customWidth="1"/>
    <col min="12293" max="12293" width="13" style="63" bestFit="1" customWidth="1"/>
    <col min="12294" max="12294" width="12" style="63" bestFit="1" customWidth="1"/>
    <col min="12295" max="12295" width="11.28515625" style="63" customWidth="1"/>
    <col min="12296" max="12296" width="13.85546875" style="63" bestFit="1" customWidth="1"/>
    <col min="12297" max="12297" width="15" style="63" customWidth="1"/>
    <col min="12298" max="12543" width="10.42578125" style="63"/>
    <col min="12544" max="12544" width="5.28515625" style="63" customWidth="1"/>
    <col min="12545" max="12546" width="10.42578125" style="63"/>
    <col min="12547" max="12547" width="8.5703125" style="63" customWidth="1"/>
    <col min="12548" max="12548" width="13.85546875" style="63" bestFit="1" customWidth="1"/>
    <col min="12549" max="12549" width="13" style="63" bestFit="1" customWidth="1"/>
    <col min="12550" max="12550" width="12" style="63" bestFit="1" customWidth="1"/>
    <col min="12551" max="12551" width="11.28515625" style="63" customWidth="1"/>
    <col min="12552" max="12552" width="13.85546875" style="63" bestFit="1" customWidth="1"/>
    <col min="12553" max="12553" width="15" style="63" customWidth="1"/>
    <col min="12554" max="12799" width="10.42578125" style="63"/>
    <col min="12800" max="12800" width="5.28515625" style="63" customWidth="1"/>
    <col min="12801" max="12802" width="10.42578125" style="63"/>
    <col min="12803" max="12803" width="8.5703125" style="63" customWidth="1"/>
    <col min="12804" max="12804" width="13.85546875" style="63" bestFit="1" customWidth="1"/>
    <col min="12805" max="12805" width="13" style="63" bestFit="1" customWidth="1"/>
    <col min="12806" max="12806" width="12" style="63" bestFit="1" customWidth="1"/>
    <col min="12807" max="12807" width="11.28515625" style="63" customWidth="1"/>
    <col min="12808" max="12808" width="13.85546875" style="63" bestFit="1" customWidth="1"/>
    <col min="12809" max="12809" width="15" style="63" customWidth="1"/>
    <col min="12810" max="13055" width="10.42578125" style="63"/>
    <col min="13056" max="13056" width="5.28515625" style="63" customWidth="1"/>
    <col min="13057" max="13058" width="10.42578125" style="63"/>
    <col min="13059" max="13059" width="8.5703125" style="63" customWidth="1"/>
    <col min="13060" max="13060" width="13.85546875" style="63" bestFit="1" customWidth="1"/>
    <col min="13061" max="13061" width="13" style="63" bestFit="1" customWidth="1"/>
    <col min="13062" max="13062" width="12" style="63" bestFit="1" customWidth="1"/>
    <col min="13063" max="13063" width="11.28515625" style="63" customWidth="1"/>
    <col min="13064" max="13064" width="13.85546875" style="63" bestFit="1" customWidth="1"/>
    <col min="13065" max="13065" width="15" style="63" customWidth="1"/>
    <col min="13066" max="13311" width="10.42578125" style="63"/>
    <col min="13312" max="13312" width="5.28515625" style="63" customWidth="1"/>
    <col min="13313" max="13314" width="10.42578125" style="63"/>
    <col min="13315" max="13315" width="8.5703125" style="63" customWidth="1"/>
    <col min="13316" max="13316" width="13.85546875" style="63" bestFit="1" customWidth="1"/>
    <col min="13317" max="13317" width="13" style="63" bestFit="1" customWidth="1"/>
    <col min="13318" max="13318" width="12" style="63" bestFit="1" customWidth="1"/>
    <col min="13319" max="13319" width="11.28515625" style="63" customWidth="1"/>
    <col min="13320" max="13320" width="13.85546875" style="63" bestFit="1" customWidth="1"/>
    <col min="13321" max="13321" width="15" style="63" customWidth="1"/>
    <col min="13322" max="13567" width="10.42578125" style="63"/>
    <col min="13568" max="13568" width="5.28515625" style="63" customWidth="1"/>
    <col min="13569" max="13570" width="10.42578125" style="63"/>
    <col min="13571" max="13571" width="8.5703125" style="63" customWidth="1"/>
    <col min="13572" max="13572" width="13.85546875" style="63" bestFit="1" customWidth="1"/>
    <col min="13573" max="13573" width="13" style="63" bestFit="1" customWidth="1"/>
    <col min="13574" max="13574" width="12" style="63" bestFit="1" customWidth="1"/>
    <col min="13575" max="13575" width="11.28515625" style="63" customWidth="1"/>
    <col min="13576" max="13576" width="13.85546875" style="63" bestFit="1" customWidth="1"/>
    <col min="13577" max="13577" width="15" style="63" customWidth="1"/>
    <col min="13578" max="13823" width="10.42578125" style="63"/>
    <col min="13824" max="13824" width="5.28515625" style="63" customWidth="1"/>
    <col min="13825" max="13826" width="10.42578125" style="63"/>
    <col min="13827" max="13827" width="8.5703125" style="63" customWidth="1"/>
    <col min="13828" max="13828" width="13.85546875" style="63" bestFit="1" customWidth="1"/>
    <col min="13829" max="13829" width="13" style="63" bestFit="1" customWidth="1"/>
    <col min="13830" max="13830" width="12" style="63" bestFit="1" customWidth="1"/>
    <col min="13831" max="13831" width="11.28515625" style="63" customWidth="1"/>
    <col min="13832" max="13832" width="13.85546875" style="63" bestFit="1" customWidth="1"/>
    <col min="13833" max="13833" width="15" style="63" customWidth="1"/>
    <col min="13834" max="14079" width="10.42578125" style="63"/>
    <col min="14080" max="14080" width="5.28515625" style="63" customWidth="1"/>
    <col min="14081" max="14082" width="10.42578125" style="63"/>
    <col min="14083" max="14083" width="8.5703125" style="63" customWidth="1"/>
    <col min="14084" max="14084" width="13.85546875" style="63" bestFit="1" customWidth="1"/>
    <col min="14085" max="14085" width="13" style="63" bestFit="1" customWidth="1"/>
    <col min="14086" max="14086" width="12" style="63" bestFit="1" customWidth="1"/>
    <col min="14087" max="14087" width="11.28515625" style="63" customWidth="1"/>
    <col min="14088" max="14088" width="13.85546875" style="63" bestFit="1" customWidth="1"/>
    <col min="14089" max="14089" width="15" style="63" customWidth="1"/>
    <col min="14090" max="14335" width="10.42578125" style="63"/>
    <col min="14336" max="14336" width="5.28515625" style="63" customWidth="1"/>
    <col min="14337" max="14338" width="10.42578125" style="63"/>
    <col min="14339" max="14339" width="8.5703125" style="63" customWidth="1"/>
    <col min="14340" max="14340" width="13.85546875" style="63" bestFit="1" customWidth="1"/>
    <col min="14341" max="14341" width="13" style="63" bestFit="1" customWidth="1"/>
    <col min="14342" max="14342" width="12" style="63" bestFit="1" customWidth="1"/>
    <col min="14343" max="14343" width="11.28515625" style="63" customWidth="1"/>
    <col min="14344" max="14344" width="13.85546875" style="63" bestFit="1" customWidth="1"/>
    <col min="14345" max="14345" width="15" style="63" customWidth="1"/>
    <col min="14346" max="14591" width="10.42578125" style="63"/>
    <col min="14592" max="14592" width="5.28515625" style="63" customWidth="1"/>
    <col min="14593" max="14594" width="10.42578125" style="63"/>
    <col min="14595" max="14595" width="8.5703125" style="63" customWidth="1"/>
    <col min="14596" max="14596" width="13.85546875" style="63" bestFit="1" customWidth="1"/>
    <col min="14597" max="14597" width="13" style="63" bestFit="1" customWidth="1"/>
    <col min="14598" max="14598" width="12" style="63" bestFit="1" customWidth="1"/>
    <col min="14599" max="14599" width="11.28515625" style="63" customWidth="1"/>
    <col min="14600" max="14600" width="13.85546875" style="63" bestFit="1" customWidth="1"/>
    <col min="14601" max="14601" width="15" style="63" customWidth="1"/>
    <col min="14602" max="14847" width="10.42578125" style="63"/>
    <col min="14848" max="14848" width="5.28515625" style="63" customWidth="1"/>
    <col min="14849" max="14850" width="10.42578125" style="63"/>
    <col min="14851" max="14851" width="8.5703125" style="63" customWidth="1"/>
    <col min="14852" max="14852" width="13.85546875" style="63" bestFit="1" customWidth="1"/>
    <col min="14853" max="14853" width="13" style="63" bestFit="1" customWidth="1"/>
    <col min="14854" max="14854" width="12" style="63" bestFit="1" customWidth="1"/>
    <col min="14855" max="14855" width="11.28515625" style="63" customWidth="1"/>
    <col min="14856" max="14856" width="13.85546875" style="63" bestFit="1" customWidth="1"/>
    <col min="14857" max="14857" width="15" style="63" customWidth="1"/>
    <col min="14858" max="15103" width="10.42578125" style="63"/>
    <col min="15104" max="15104" width="5.28515625" style="63" customWidth="1"/>
    <col min="15105" max="15106" width="10.42578125" style="63"/>
    <col min="15107" max="15107" width="8.5703125" style="63" customWidth="1"/>
    <col min="15108" max="15108" width="13.85546875" style="63" bestFit="1" customWidth="1"/>
    <col min="15109" max="15109" width="13" style="63" bestFit="1" customWidth="1"/>
    <col min="15110" max="15110" width="12" style="63" bestFit="1" customWidth="1"/>
    <col min="15111" max="15111" width="11.28515625" style="63" customWidth="1"/>
    <col min="15112" max="15112" width="13.85546875" style="63" bestFit="1" customWidth="1"/>
    <col min="15113" max="15113" width="15" style="63" customWidth="1"/>
    <col min="15114" max="15359" width="10.42578125" style="63"/>
    <col min="15360" max="15360" width="5.28515625" style="63" customWidth="1"/>
    <col min="15361" max="15362" width="10.42578125" style="63"/>
    <col min="15363" max="15363" width="8.5703125" style="63" customWidth="1"/>
    <col min="15364" max="15364" width="13.85546875" style="63" bestFit="1" customWidth="1"/>
    <col min="15365" max="15365" width="13" style="63" bestFit="1" customWidth="1"/>
    <col min="15366" max="15366" width="12" style="63" bestFit="1" customWidth="1"/>
    <col min="15367" max="15367" width="11.28515625" style="63" customWidth="1"/>
    <col min="15368" max="15368" width="13.85546875" style="63" bestFit="1" customWidth="1"/>
    <col min="15369" max="15369" width="15" style="63" customWidth="1"/>
    <col min="15370" max="15615" width="10.42578125" style="63"/>
    <col min="15616" max="15616" width="5.28515625" style="63" customWidth="1"/>
    <col min="15617" max="15618" width="10.42578125" style="63"/>
    <col min="15619" max="15619" width="8.5703125" style="63" customWidth="1"/>
    <col min="15620" max="15620" width="13.85546875" style="63" bestFit="1" customWidth="1"/>
    <col min="15621" max="15621" width="13" style="63" bestFit="1" customWidth="1"/>
    <col min="15622" max="15622" width="12" style="63" bestFit="1" customWidth="1"/>
    <col min="15623" max="15623" width="11.28515625" style="63" customWidth="1"/>
    <col min="15624" max="15624" width="13.85546875" style="63" bestFit="1" customWidth="1"/>
    <col min="15625" max="15625" width="15" style="63" customWidth="1"/>
    <col min="15626" max="15871" width="10.42578125" style="63"/>
    <col min="15872" max="15872" width="5.28515625" style="63" customWidth="1"/>
    <col min="15873" max="15874" width="10.42578125" style="63"/>
    <col min="15875" max="15875" width="8.5703125" style="63" customWidth="1"/>
    <col min="15876" max="15876" width="13.85546875" style="63" bestFit="1" customWidth="1"/>
    <col min="15877" max="15877" width="13" style="63" bestFit="1" customWidth="1"/>
    <col min="15878" max="15878" width="12" style="63" bestFit="1" customWidth="1"/>
    <col min="15879" max="15879" width="11.28515625" style="63" customWidth="1"/>
    <col min="15880" max="15880" width="13.85546875" style="63" bestFit="1" customWidth="1"/>
    <col min="15881" max="15881" width="15" style="63" customWidth="1"/>
    <col min="15882" max="16127" width="10.42578125" style="63"/>
    <col min="16128" max="16128" width="5.28515625" style="63" customWidth="1"/>
    <col min="16129" max="16130" width="10.42578125" style="63"/>
    <col min="16131" max="16131" width="8.5703125" style="63" customWidth="1"/>
    <col min="16132" max="16132" width="13.85546875" style="63" bestFit="1" customWidth="1"/>
    <col min="16133" max="16133" width="13" style="63" bestFit="1" customWidth="1"/>
    <col min="16134" max="16134" width="12" style="63" bestFit="1" customWidth="1"/>
    <col min="16135" max="16135" width="11.28515625" style="63" customWidth="1"/>
    <col min="16136" max="16136" width="13.85546875" style="63" bestFit="1" customWidth="1"/>
    <col min="16137" max="16137" width="15" style="63" customWidth="1"/>
    <col min="16138" max="16384" width="10.42578125" style="63"/>
  </cols>
  <sheetData>
    <row r="1" spans="1:9" ht="15.75" x14ac:dyDescent="0.25">
      <c r="A1" s="109" t="str">
        <f>Scrap_Sale!A1</f>
        <v>Rangpur Depot</v>
      </c>
      <c r="B1" s="109"/>
      <c r="C1" s="109"/>
      <c r="D1" s="109"/>
      <c r="E1" s="109"/>
      <c r="F1" s="109"/>
      <c r="G1" s="109"/>
      <c r="H1" s="109"/>
      <c r="I1" s="109"/>
    </row>
    <row r="2" spans="1:9" ht="15.75" x14ac:dyDescent="0.25">
      <c r="A2" s="109" t="s">
        <v>15</v>
      </c>
      <c r="B2" s="109"/>
      <c r="C2" s="109"/>
      <c r="D2" s="109"/>
      <c r="E2" s="109"/>
      <c r="F2" s="109"/>
      <c r="G2" s="109"/>
      <c r="H2" s="109"/>
      <c r="I2" s="109"/>
    </row>
    <row r="3" spans="1:9" x14ac:dyDescent="0.25">
      <c r="A3" s="115" t="str">
        <f>Scrap_Sale!A3</f>
        <v>From July-23 to May-24</v>
      </c>
      <c r="B3" s="115"/>
      <c r="C3" s="115"/>
      <c r="D3" s="115"/>
      <c r="E3" s="115"/>
      <c r="F3" s="115"/>
      <c r="G3" s="115"/>
      <c r="H3" s="115"/>
      <c r="I3" s="115"/>
    </row>
    <row r="4" spans="1:9" ht="15" x14ac:dyDescent="0.25">
      <c r="A4" s="64" t="s">
        <v>0</v>
      </c>
    </row>
    <row r="5" spans="1:9" s="65" customFormat="1" x14ac:dyDescent="0.25">
      <c r="A5" s="66"/>
      <c r="B5" s="118" t="s">
        <v>56</v>
      </c>
      <c r="C5" s="118"/>
      <c r="D5" s="118"/>
      <c r="E5" s="118" t="s">
        <v>1</v>
      </c>
      <c r="F5" s="118"/>
      <c r="G5" s="118"/>
      <c r="H5" s="118"/>
      <c r="I5" s="51" t="s">
        <v>2</v>
      </c>
    </row>
    <row r="6" spans="1:9" s="65" customFormat="1" x14ac:dyDescent="0.25">
      <c r="A6" s="51" t="s">
        <v>3</v>
      </c>
      <c r="B6" s="51" t="s">
        <v>4</v>
      </c>
      <c r="C6" s="51" t="s">
        <v>5</v>
      </c>
      <c r="D6" s="51" t="s">
        <v>11</v>
      </c>
      <c r="E6" s="79" t="s">
        <v>6</v>
      </c>
      <c r="F6" s="79" t="s">
        <v>7</v>
      </c>
      <c r="G6" s="79" t="s">
        <v>8</v>
      </c>
      <c r="H6" s="79" t="s">
        <v>10</v>
      </c>
      <c r="I6" s="51" t="s">
        <v>9</v>
      </c>
    </row>
    <row r="7" spans="1:9" x14ac:dyDescent="0.25">
      <c r="A7" s="24">
        <f>Scrap_Sale!A5</f>
        <v>45108</v>
      </c>
      <c r="B7" s="57"/>
      <c r="C7" s="27">
        <f>IFERROR(Table14[[#This Row],[Total Taka]]/Table14[[#This Row],[KG]],0)</f>
        <v>0</v>
      </c>
      <c r="D7" s="57"/>
      <c r="E7" s="57"/>
      <c r="F7" s="57"/>
      <c r="G7" s="57"/>
      <c r="H7" s="25">
        <f>SUM(Table14[[#This Row],[Human]:[Sample]])</f>
        <v>0</v>
      </c>
      <c r="I7" s="26">
        <f>IFERROR(Table14[[#This Row],[Total Taka]]/Table14[[#This Row],[Total Invoice]],0)</f>
        <v>0</v>
      </c>
    </row>
    <row r="8" spans="1:9" x14ac:dyDescent="0.25">
      <c r="A8" s="24">
        <f>Scrap_Sale!A6</f>
        <v>45139</v>
      </c>
      <c r="B8" s="57"/>
      <c r="C8" s="27">
        <f>IFERROR(Table14[[#This Row],[Total Taka]]/Table14[[#This Row],[KG]],0)</f>
        <v>0</v>
      </c>
      <c r="D8" s="57"/>
      <c r="E8" s="57"/>
      <c r="F8" s="57"/>
      <c r="G8" s="57"/>
      <c r="H8" s="25">
        <f>SUM(Table14[[#This Row],[Human]:[Sample]])</f>
        <v>0</v>
      </c>
      <c r="I8" s="26">
        <f>IFERROR(Table14[[#This Row],[Total Taka]]/Table14[[#This Row],[Total Invoice]],0)</f>
        <v>0</v>
      </c>
    </row>
    <row r="9" spans="1:9" x14ac:dyDescent="0.25">
      <c r="A9" s="24">
        <f>Scrap_Sale!A7</f>
        <v>45170</v>
      </c>
      <c r="B9" s="57"/>
      <c r="C9" s="27">
        <f>IFERROR(Table14[[#This Row],[Total Taka]]/Table14[[#This Row],[KG]],0)</f>
        <v>0</v>
      </c>
      <c r="D9" s="57"/>
      <c r="E9" s="57"/>
      <c r="F9" s="57"/>
      <c r="G9" s="57"/>
      <c r="H9" s="25">
        <f>SUM(Table14[[#This Row],[Human]:[Sample]])</f>
        <v>0</v>
      </c>
      <c r="I9" s="26">
        <f>IFERROR(Table14[[#This Row],[Total Taka]]/Table14[[#This Row],[Total Invoice]],0)</f>
        <v>0</v>
      </c>
    </row>
    <row r="10" spans="1:9" x14ac:dyDescent="0.25">
      <c r="A10" s="24">
        <f>Scrap_Sale!A8</f>
        <v>45200</v>
      </c>
      <c r="B10" s="57"/>
      <c r="C10" s="27">
        <f>IFERROR(Table14[[#This Row],[Total Taka]]/Table14[[#This Row],[KG]],0)</f>
        <v>0</v>
      </c>
      <c r="D10" s="57"/>
      <c r="E10" s="57"/>
      <c r="F10" s="57"/>
      <c r="G10" s="57"/>
      <c r="H10" s="25">
        <f>SUM(Table14[[#This Row],[Human]:[Sample]])</f>
        <v>0</v>
      </c>
      <c r="I10" s="26">
        <f>IFERROR(Table14[[#This Row],[Total Taka]]/Table14[[#This Row],[Total Invoice]],0)</f>
        <v>0</v>
      </c>
    </row>
    <row r="11" spans="1:9" x14ac:dyDescent="0.25">
      <c r="A11" s="24">
        <f>Scrap_Sale!A9</f>
        <v>45231</v>
      </c>
      <c r="B11" s="57"/>
      <c r="C11" s="27">
        <f>IFERROR(Table14[[#This Row],[Total Taka]]/Table14[[#This Row],[KG]],0)</f>
        <v>0</v>
      </c>
      <c r="D11" s="57"/>
      <c r="E11" s="57"/>
      <c r="F11" s="57"/>
      <c r="G11" s="57"/>
      <c r="H11" s="25">
        <f>SUM(Table14[[#This Row],[Human]:[Sample]])</f>
        <v>0</v>
      </c>
      <c r="I11" s="26">
        <f>IFERROR(Table14[[#This Row],[Total Taka]]/Table14[[#This Row],[Total Invoice]],0)</f>
        <v>0</v>
      </c>
    </row>
    <row r="12" spans="1:9" x14ac:dyDescent="0.25">
      <c r="A12" s="24">
        <f>Scrap_Sale!A10</f>
        <v>45261</v>
      </c>
      <c r="B12" s="57"/>
      <c r="C12" s="27">
        <f>IFERROR(Table14[[#This Row],[Total Taka]]/Table14[[#This Row],[KG]],0)</f>
        <v>0</v>
      </c>
      <c r="D12" s="57"/>
      <c r="E12" s="57"/>
      <c r="F12" s="57"/>
      <c r="G12" s="57"/>
      <c r="H12" s="25">
        <f>SUM(Table14[[#This Row],[Human]:[Sample]])</f>
        <v>0</v>
      </c>
      <c r="I12" s="26">
        <f>IFERROR(Table14[[#This Row],[Total Taka]]/Table14[[#This Row],[Total Invoice]],0)</f>
        <v>0</v>
      </c>
    </row>
    <row r="13" spans="1:9" x14ac:dyDescent="0.25">
      <c r="A13" s="24">
        <f>Scrap_Sale!A11</f>
        <v>45292</v>
      </c>
      <c r="B13" s="57"/>
      <c r="C13" s="27">
        <f>IFERROR(Table14[[#This Row],[Total Taka]]/Table14[[#This Row],[KG]],0)</f>
        <v>0</v>
      </c>
      <c r="D13" s="57"/>
      <c r="E13" s="57"/>
      <c r="F13" s="57"/>
      <c r="G13" s="57"/>
      <c r="H13" s="25">
        <f>SUM(Table14[[#This Row],[Human]:[Sample]])</f>
        <v>0</v>
      </c>
      <c r="I13" s="26">
        <f>IFERROR(Table14[[#This Row],[Total Taka]]/Table14[[#This Row],[Total Invoice]],0)</f>
        <v>0</v>
      </c>
    </row>
    <row r="14" spans="1:9" x14ac:dyDescent="0.25">
      <c r="A14" s="24">
        <f>Scrap_Sale!A12</f>
        <v>45323</v>
      </c>
      <c r="B14" s="57"/>
      <c r="C14" s="27">
        <f>IFERROR(Table14[[#This Row],[Total Taka]]/Table14[[#This Row],[KG]],0)</f>
        <v>0</v>
      </c>
      <c r="D14" s="57"/>
      <c r="E14" s="57"/>
      <c r="F14" s="57"/>
      <c r="G14" s="57"/>
      <c r="H14" s="25">
        <f>SUM(Table14[[#This Row],[Human]:[Sample]])</f>
        <v>0</v>
      </c>
      <c r="I14" s="26">
        <f>IFERROR(Table14[[#This Row],[Total Taka]]/Table14[[#This Row],[Total Invoice]],0)</f>
        <v>0</v>
      </c>
    </row>
    <row r="15" spans="1:9" x14ac:dyDescent="0.25">
      <c r="A15" s="24">
        <f>Scrap_Sale!A13</f>
        <v>45352</v>
      </c>
      <c r="B15" s="57"/>
      <c r="C15" s="27">
        <f>IFERROR(Table14[[#This Row],[Total Taka]]/Table14[[#This Row],[KG]],0)</f>
        <v>0</v>
      </c>
      <c r="D15" s="57"/>
      <c r="E15" s="57"/>
      <c r="F15" s="57"/>
      <c r="G15" s="57"/>
      <c r="H15" s="25">
        <f>SUM(Table14[[#This Row],[Human]:[Sample]])</f>
        <v>0</v>
      </c>
      <c r="I15" s="26">
        <f>IFERROR(Table14[[#This Row],[Total Taka]]/Table14[[#This Row],[Total Invoice]],0)</f>
        <v>0</v>
      </c>
    </row>
    <row r="16" spans="1:9" x14ac:dyDescent="0.25">
      <c r="A16" s="24">
        <f>Scrap_Sale!A14</f>
        <v>45383</v>
      </c>
      <c r="B16" s="57"/>
      <c r="C16" s="27">
        <f>IFERROR(Table14[[#This Row],[Total Taka]]/Table14[[#This Row],[KG]],0)</f>
        <v>0</v>
      </c>
      <c r="D16" s="57"/>
      <c r="E16" s="57"/>
      <c r="F16" s="57"/>
      <c r="G16" s="57"/>
      <c r="H16" s="25">
        <f>SUM(Table14[[#This Row],[Human]:[Sample]])</f>
        <v>0</v>
      </c>
      <c r="I16" s="26">
        <f>IFERROR(Table14[[#This Row],[Total Taka]]/Table14[[#This Row],[Total Invoice]],0)</f>
        <v>0</v>
      </c>
    </row>
    <row r="17" spans="1:9" x14ac:dyDescent="0.25">
      <c r="A17" s="24">
        <f>Scrap_Sale!A15</f>
        <v>45413</v>
      </c>
      <c r="B17" s="57"/>
      <c r="C17" s="27">
        <f>IFERROR(Table14[[#This Row],[Total Taka]]/Table14[[#This Row],[KG]],0)</f>
        <v>0</v>
      </c>
      <c r="D17" s="57"/>
      <c r="E17" s="57"/>
      <c r="F17" s="57"/>
      <c r="G17" s="57"/>
      <c r="H17" s="25">
        <f>SUM(Table14[[#This Row],[Human]:[Sample]])</f>
        <v>0</v>
      </c>
      <c r="I17" s="26">
        <f>IFERROR(Table14[[#This Row],[Total Taka]]/Table14[[#This Row],[Total Invoice]],0)</f>
        <v>0</v>
      </c>
    </row>
    <row r="18" spans="1:9" x14ac:dyDescent="0.25">
      <c r="A18" s="24" t="str">
        <f>Scrap_Sale!A16</f>
        <v/>
      </c>
      <c r="B18" s="57"/>
      <c r="C18" s="27">
        <f>IFERROR(Table14[[#This Row],[Total Taka]]/Table14[[#This Row],[KG]],0)</f>
        <v>0</v>
      </c>
      <c r="D18" s="57"/>
      <c r="E18" s="57"/>
      <c r="F18" s="57"/>
      <c r="G18" s="57"/>
      <c r="H18" s="25">
        <f>SUM(Table14[[#This Row],[Human]:[Sample]])</f>
        <v>0</v>
      </c>
      <c r="I18" s="26">
        <f>IFERROR(Table14[[#This Row],[Total Taka]]/Table14[[#This Row],[Total Invoice]],0)</f>
        <v>0</v>
      </c>
    </row>
    <row r="19" spans="1:9" ht="22.5" customHeight="1" x14ac:dyDescent="0.25">
      <c r="A19" s="17" t="s">
        <v>12</v>
      </c>
      <c r="B19" s="16">
        <f>SUM(B7:B18)</f>
        <v>0</v>
      </c>
      <c r="C19" s="27">
        <f>IFERROR(Table14[[#This Row],[Total Taka]]/Table14[[#This Row],[KG]],0)</f>
        <v>0</v>
      </c>
      <c r="D19" s="15">
        <f t="shared" ref="D19:H19" si="0">SUM(D7:D18)</f>
        <v>0</v>
      </c>
      <c r="E19" s="16">
        <f t="shared" si="0"/>
        <v>0</v>
      </c>
      <c r="F19" s="16">
        <f t="shared" si="0"/>
        <v>0</v>
      </c>
      <c r="G19" s="16">
        <f t="shared" si="0"/>
        <v>0</v>
      </c>
      <c r="H19" s="16">
        <f t="shared" si="0"/>
        <v>0</v>
      </c>
      <c r="I19" s="15">
        <f>IFERROR(Table14[[#This Row],[Total Taka]]/Table14[[#This Row],[Total Invoice]],0)</f>
        <v>0</v>
      </c>
    </row>
    <row r="20" spans="1:9" ht="12" customHeight="1" x14ac:dyDescent="0.25">
      <c r="A20" s="81" t="str">
        <f>"Sajib"&amp;" "&amp;CHAR(169)</f>
        <v>Sajib ©</v>
      </c>
      <c r="B20" s="14"/>
      <c r="C20" s="14"/>
      <c r="D20" s="14"/>
      <c r="E20" s="14"/>
      <c r="F20" s="14"/>
      <c r="G20" s="14"/>
      <c r="H20" s="14"/>
      <c r="I20" s="41"/>
    </row>
  </sheetData>
  <sheetProtection password="CEDB" sheet="1" objects="1" scenarios="1"/>
  <mergeCells count="5">
    <mergeCell ref="A1:I1"/>
    <mergeCell ref="A2:I2"/>
    <mergeCell ref="A3:I3"/>
    <mergeCell ref="B5:D5"/>
    <mergeCell ref="E5:H5"/>
  </mergeCells>
  <pageMargins left="1.2" right="1" top="1" bottom="1" header="0" footer="0"/>
  <pageSetup paperSize="9" orientation="landscape" verticalDpi="12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H19"/>
  <sheetViews>
    <sheetView view="pageBreakPreview" zoomScale="110" zoomScaleNormal="100" zoomScaleSheetLayoutView="110" workbookViewId="0">
      <selection activeCell="C10" sqref="C10"/>
    </sheetView>
  </sheetViews>
  <sheetFormatPr defaultColWidth="11.85546875" defaultRowHeight="15" x14ac:dyDescent="0.25"/>
  <cols>
    <col min="1" max="1" width="13.140625" style="21" customWidth="1"/>
    <col min="2" max="2" width="34.28515625" style="21" customWidth="1"/>
    <col min="3" max="3" width="30.140625" style="21" customWidth="1"/>
    <col min="4" max="4" width="19.5703125" style="21" customWidth="1"/>
    <col min="5" max="8" width="11.85546875" style="28"/>
    <col min="9" max="16384" width="11.85546875" style="21"/>
  </cols>
  <sheetData>
    <row r="1" spans="1:4" ht="15.75" x14ac:dyDescent="0.25">
      <c r="A1" s="111" t="str">
        <f>Scrap_Sale!A1</f>
        <v>Rangpur Depot</v>
      </c>
      <c r="B1" s="111"/>
      <c r="C1" s="111"/>
      <c r="D1" s="111"/>
    </row>
    <row r="2" spans="1:4" ht="15.75" x14ac:dyDescent="0.25">
      <c r="A2" s="111" t="s">
        <v>33</v>
      </c>
      <c r="B2" s="111"/>
      <c r="C2" s="111"/>
      <c r="D2" s="111"/>
    </row>
    <row r="3" spans="1:4" x14ac:dyDescent="0.25">
      <c r="A3" s="112" t="str">
        <f>Scrap_Sale!A3</f>
        <v>From July-23 to May-24</v>
      </c>
      <c r="B3" s="112"/>
      <c r="C3" s="112"/>
      <c r="D3" s="112"/>
    </row>
    <row r="4" spans="1:4" ht="9.75" customHeight="1" x14ac:dyDescent="0.25">
      <c r="A4" s="29"/>
      <c r="B4" s="29"/>
      <c r="C4" s="29"/>
      <c r="D4" s="29"/>
    </row>
    <row r="5" spans="1:4" ht="28.5" x14ac:dyDescent="0.25">
      <c r="A5" s="30" t="s">
        <v>34</v>
      </c>
      <c r="B5" s="31" t="s">
        <v>35</v>
      </c>
      <c r="C5" s="31" t="s">
        <v>36</v>
      </c>
      <c r="D5" s="32" t="s">
        <v>37</v>
      </c>
    </row>
    <row r="6" spans="1:4" x14ac:dyDescent="0.25">
      <c r="A6" s="33">
        <f>Scrap_Sale!A5</f>
        <v>45108</v>
      </c>
      <c r="B6" s="44"/>
      <c r="C6" s="44"/>
      <c r="D6" s="22" t="str">
        <f>IF(Table9[[#This Row],[Date Expired 
Taka]]-Table9[[#This Row],[Replace bill 
Taka]]=0,"",Table9[[#This Row],[Date Expired 
Taka]]-Table9[[#This Row],[Replace bill 
Taka]])</f>
        <v/>
      </c>
    </row>
    <row r="7" spans="1:4" x14ac:dyDescent="0.25">
      <c r="A7" s="33">
        <f>Scrap_Sale!A6</f>
        <v>45139</v>
      </c>
      <c r="B7" s="44"/>
      <c r="C7" s="44"/>
      <c r="D7" s="22" t="str">
        <f>IF(Table9[[#This Row],[Date Expired 
Taka]]-Table9[[#This Row],[Replace bill 
Taka]]=0,"",Table9[[#This Row],[Date Expired 
Taka]]-Table9[[#This Row],[Replace bill 
Taka]])</f>
        <v/>
      </c>
    </row>
    <row r="8" spans="1:4" x14ac:dyDescent="0.25">
      <c r="A8" s="33">
        <f>Scrap_Sale!A7</f>
        <v>45170</v>
      </c>
      <c r="B8" s="44"/>
      <c r="C8" s="44"/>
      <c r="D8" s="22" t="str">
        <f>IF(Table9[[#This Row],[Date Expired 
Taka]]-Table9[[#This Row],[Replace bill 
Taka]]=0,"",Table9[[#This Row],[Date Expired 
Taka]]-Table9[[#This Row],[Replace bill 
Taka]])</f>
        <v/>
      </c>
    </row>
    <row r="9" spans="1:4" x14ac:dyDescent="0.25">
      <c r="A9" s="33">
        <f>Scrap_Sale!A8</f>
        <v>45200</v>
      </c>
      <c r="B9" s="44"/>
      <c r="C9" s="44"/>
      <c r="D9" s="22" t="str">
        <f>IF(Table9[[#This Row],[Date Expired 
Taka]]-Table9[[#This Row],[Replace bill 
Taka]]=0,"",Table9[[#This Row],[Date Expired 
Taka]]-Table9[[#This Row],[Replace bill 
Taka]])</f>
        <v/>
      </c>
    </row>
    <row r="10" spans="1:4" x14ac:dyDescent="0.25">
      <c r="A10" s="33">
        <f>Scrap_Sale!A9</f>
        <v>45231</v>
      </c>
      <c r="B10" s="44"/>
      <c r="C10" s="44"/>
      <c r="D10" s="22" t="str">
        <f>IF(Table9[[#This Row],[Date Expired 
Taka]]-Table9[[#This Row],[Replace bill 
Taka]]=0,"",Table9[[#This Row],[Date Expired 
Taka]]-Table9[[#This Row],[Replace bill 
Taka]])</f>
        <v/>
      </c>
    </row>
    <row r="11" spans="1:4" x14ac:dyDescent="0.25">
      <c r="A11" s="33">
        <f>Scrap_Sale!A10</f>
        <v>45261</v>
      </c>
      <c r="B11" s="44"/>
      <c r="C11" s="44"/>
      <c r="D11" s="22" t="str">
        <f>IF(Table9[[#This Row],[Date Expired 
Taka]]-Table9[[#This Row],[Replace bill 
Taka]]=0,"",Table9[[#This Row],[Date Expired 
Taka]]-Table9[[#This Row],[Replace bill 
Taka]])</f>
        <v/>
      </c>
    </row>
    <row r="12" spans="1:4" x14ac:dyDescent="0.25">
      <c r="A12" s="33">
        <f>Scrap_Sale!A11</f>
        <v>45292</v>
      </c>
      <c r="B12" s="44"/>
      <c r="C12" s="44"/>
      <c r="D12" s="22" t="str">
        <f>IF(Table9[[#This Row],[Date Expired 
Taka]]-Table9[[#This Row],[Replace bill 
Taka]]=0,"",Table9[[#This Row],[Date Expired 
Taka]]-Table9[[#This Row],[Replace bill 
Taka]])</f>
        <v/>
      </c>
    </row>
    <row r="13" spans="1:4" x14ac:dyDescent="0.25">
      <c r="A13" s="33">
        <f>Scrap_Sale!A12</f>
        <v>45323</v>
      </c>
      <c r="B13" s="44"/>
      <c r="C13" s="44"/>
      <c r="D13" s="22" t="str">
        <f>IF(Table9[[#This Row],[Date Expired 
Taka]]-Table9[[#This Row],[Replace bill 
Taka]]=0,"",Table9[[#This Row],[Date Expired 
Taka]]-Table9[[#This Row],[Replace bill 
Taka]])</f>
        <v/>
      </c>
    </row>
    <row r="14" spans="1:4" x14ac:dyDescent="0.25">
      <c r="A14" s="33">
        <f>Scrap_Sale!A13</f>
        <v>45352</v>
      </c>
      <c r="B14" s="44"/>
      <c r="C14" s="44"/>
      <c r="D14" s="22" t="str">
        <f>IF(Table9[[#This Row],[Date Expired 
Taka]]-Table9[[#This Row],[Replace bill 
Taka]]=0,"",Table9[[#This Row],[Date Expired 
Taka]]-Table9[[#This Row],[Replace bill 
Taka]])</f>
        <v/>
      </c>
    </row>
    <row r="15" spans="1:4" x14ac:dyDescent="0.25">
      <c r="A15" s="33">
        <f>Scrap_Sale!A14</f>
        <v>45383</v>
      </c>
      <c r="B15" s="44"/>
      <c r="C15" s="44"/>
      <c r="D15" s="22" t="str">
        <f>IF(Table9[[#This Row],[Date Expired 
Taka]]-Table9[[#This Row],[Replace bill 
Taka]]=0,"",Table9[[#This Row],[Date Expired 
Taka]]-Table9[[#This Row],[Replace bill 
Taka]])</f>
        <v/>
      </c>
    </row>
    <row r="16" spans="1:4" x14ac:dyDescent="0.25">
      <c r="A16" s="33">
        <f>Scrap_Sale!A15</f>
        <v>45413</v>
      </c>
      <c r="B16" s="44"/>
      <c r="C16" s="44"/>
      <c r="D16" s="22" t="str">
        <f>IF(Table9[[#This Row],[Date Expired 
Taka]]-Table9[[#This Row],[Replace bill 
Taka]]=0,"",Table9[[#This Row],[Date Expired 
Taka]]-Table9[[#This Row],[Replace bill 
Taka]])</f>
        <v/>
      </c>
    </row>
    <row r="17" spans="1:8" x14ac:dyDescent="0.25">
      <c r="A17" s="33" t="str">
        <f>Scrap_Sale!A16</f>
        <v/>
      </c>
      <c r="B17" s="44"/>
      <c r="C17" s="44"/>
      <c r="D17" s="22" t="str">
        <f>IF(Table9[[#This Row],[Date Expired 
Taka]]-Table9[[#This Row],[Replace bill 
Taka]]=0,"",Table9[[#This Row],[Date Expired 
Taka]]-Table9[[#This Row],[Replace bill 
Taka]])</f>
        <v/>
      </c>
    </row>
    <row r="18" spans="1:8" x14ac:dyDescent="0.25">
      <c r="A18" s="19" t="s">
        <v>12</v>
      </c>
      <c r="B18" s="20">
        <f>SUM(B6:B17)</f>
        <v>0</v>
      </c>
      <c r="C18" s="20">
        <f t="shared" ref="C18" si="0">SUM(C6:C17)</f>
        <v>0</v>
      </c>
      <c r="D18" s="23">
        <f>SUM(D6:D17)</f>
        <v>0</v>
      </c>
    </row>
    <row r="19" spans="1:8" s="18" customFormat="1" ht="12" customHeight="1" x14ac:dyDescent="0.25">
      <c r="A19" s="18" t="str">
        <f>"Sajib"&amp;" "&amp;CHAR(169)</f>
        <v>Sajib ©</v>
      </c>
      <c r="E19" s="34"/>
      <c r="F19" s="34"/>
      <c r="G19" s="34"/>
      <c r="H19" s="34"/>
    </row>
  </sheetData>
  <sheetProtection password="CEDB" sheet="1" objects="1" scenarios="1"/>
  <mergeCells count="3">
    <mergeCell ref="A1:D1"/>
    <mergeCell ref="A2:D2"/>
    <mergeCell ref="A3:D3"/>
  </mergeCells>
  <pageMargins left="1.2" right="0.7" top="1" bottom="1" header="0" footer="0"/>
  <pageSetup paperSize="9" orientation="landscape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Scrap_Sale</vt:lpstr>
      <vt:lpstr>Gen_Fuel 1</vt:lpstr>
      <vt:lpstr>Gen_Fuel 2</vt:lpstr>
      <vt:lpstr>Vehicles_list</vt:lpstr>
      <vt:lpstr>Carton</vt:lpstr>
      <vt:lpstr>P_Rope</vt:lpstr>
      <vt:lpstr>D Exp VS Replace</vt:lpstr>
      <vt:lpstr>Carton!Print_Area</vt:lpstr>
      <vt:lpstr>'Gen_Fuel 1'!Print_Area</vt:lpstr>
      <vt:lpstr>'Gen_Fuel 2'!Print_Area</vt:lpstr>
      <vt:lpstr>P_Rope!Print_Area</vt:lpstr>
      <vt:lpstr>Scrap_Sale!Print_Area</vt:lpstr>
      <vt:lpstr>Vehicles_list!Print_Area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Sajib Sarker 03395</dc:creator>
  <cp:lastModifiedBy>Sajib Sarker</cp:lastModifiedBy>
  <cp:lastPrinted>2024-06-09T09:51:06Z</cp:lastPrinted>
  <dcterms:created xsi:type="dcterms:W3CDTF">2015-06-05T18:17:20Z</dcterms:created>
  <dcterms:modified xsi:type="dcterms:W3CDTF">2024-06-09T10:01:31Z</dcterms:modified>
</cp:coreProperties>
</file>