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5\"/>
    </mc:Choice>
  </mc:AlternateContent>
  <xr:revisionPtr revIDLastSave="0" documentId="13_ncr:1_{FC7596A2-FC0D-486C-86F4-65EDD86AA787}" xr6:coauthVersionLast="36" xr6:coauthVersionMax="36" xr10:uidLastSave="{00000000-0000-0000-0000-000000000000}"/>
  <bookViews>
    <workbookView xWindow="0" yWindow="0" windowWidth="20490" windowHeight="7335" xr2:uid="{00000000-000D-0000-FFFF-FFFF00000000}"/>
  </bookViews>
  <sheets>
    <sheet name="Scrap_Sale" sheetId="5" r:id="rId1"/>
    <sheet name="Gen_Fuel 1" sheetId="3" r:id="rId2"/>
    <sheet name="Gen_Fuel 2" sheetId="20" r:id="rId3"/>
    <sheet name="Vehicles_list" sheetId="6" r:id="rId4"/>
    <sheet name="Carton" sheetId="2" r:id="rId5"/>
    <sheet name="P_Rope" sheetId="21" r:id="rId6"/>
    <sheet name="D Exp VS Replace" sheetId="7" r:id="rId7"/>
  </sheets>
  <definedNames>
    <definedName name="_xlnm.Print_Area" localSheetId="4">Carton!$A$1:$J$21</definedName>
    <definedName name="_xlnm.Print_Area" localSheetId="1">'Gen_Fuel 1'!$A$1:$G$24</definedName>
    <definedName name="_xlnm.Print_Area" localSheetId="2">'Gen_Fuel 2'!$A$1:$G$23</definedName>
    <definedName name="_xlnm.Print_Area" localSheetId="5">P_Rope!$A$1:$J$21</definedName>
    <definedName name="_xlnm.Print_Area" localSheetId="0">Scrap_Sale!$A$1:$G$21</definedName>
    <definedName name="_xlnm.Print_Area" localSheetId="3">Vehicles_list!$A$1:$F$16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0" l="1"/>
  <c r="A15" i="20"/>
  <c r="A21" i="21"/>
  <c r="H19" i="21"/>
  <c r="F19" i="21"/>
  <c r="E19" i="21"/>
  <c r="D19" i="21"/>
  <c r="B19" i="21"/>
  <c r="B20" i="21" s="1"/>
  <c r="I18" i="21"/>
  <c r="J18" i="21" s="1"/>
  <c r="C18" i="21"/>
  <c r="A18" i="21"/>
  <c r="I17" i="21"/>
  <c r="J17" i="21" s="1"/>
  <c r="C17" i="21"/>
  <c r="A17" i="21"/>
  <c r="I16" i="21"/>
  <c r="J16" i="21" s="1"/>
  <c r="C16" i="21"/>
  <c r="A16" i="21"/>
  <c r="I15" i="21"/>
  <c r="J15" i="21" s="1"/>
  <c r="C15" i="21"/>
  <c r="A15" i="21"/>
  <c r="I14" i="21"/>
  <c r="J14" i="21" s="1"/>
  <c r="C14" i="21"/>
  <c r="A14" i="21"/>
  <c r="I13" i="21"/>
  <c r="J13" i="21" s="1"/>
  <c r="C13" i="21"/>
  <c r="A13" i="21"/>
  <c r="I12" i="21"/>
  <c r="J12" i="21" s="1"/>
  <c r="C12" i="21"/>
  <c r="A12" i="21"/>
  <c r="I11" i="21"/>
  <c r="J11" i="21" s="1"/>
  <c r="C11" i="21"/>
  <c r="A11" i="21"/>
  <c r="I10" i="21"/>
  <c r="J10" i="21" s="1"/>
  <c r="C10" i="21"/>
  <c r="A10" i="21"/>
  <c r="I9" i="21"/>
  <c r="J9" i="21" s="1"/>
  <c r="C9" i="21"/>
  <c r="A9" i="21"/>
  <c r="I8" i="21"/>
  <c r="J8" i="21" s="1"/>
  <c r="C8" i="21"/>
  <c r="A8" i="21"/>
  <c r="I7" i="21"/>
  <c r="C7" i="21"/>
  <c r="A7" i="21"/>
  <c r="A1" i="21"/>
  <c r="B20" i="2"/>
  <c r="I8" i="2"/>
  <c r="I9" i="2"/>
  <c r="I10" i="2"/>
  <c r="I11" i="2"/>
  <c r="I12" i="2"/>
  <c r="I13" i="2"/>
  <c r="I14" i="2"/>
  <c r="I15" i="2"/>
  <c r="I16" i="2"/>
  <c r="I17" i="2"/>
  <c r="I18" i="2"/>
  <c r="A7" i="7"/>
  <c r="A8" i="7"/>
  <c r="A9" i="7"/>
  <c r="A10" i="7"/>
  <c r="A11" i="7"/>
  <c r="A12" i="7"/>
  <c r="A13" i="7"/>
  <c r="A14" i="7"/>
  <c r="A15" i="7"/>
  <c r="A16" i="7"/>
  <c r="A17" i="7"/>
  <c r="A6" i="7"/>
  <c r="A8" i="2"/>
  <c r="A9" i="2"/>
  <c r="A10" i="2"/>
  <c r="A11" i="2"/>
  <c r="A12" i="2"/>
  <c r="A13" i="2"/>
  <c r="A14" i="2"/>
  <c r="A15" i="2"/>
  <c r="A16" i="2"/>
  <c r="A17" i="2"/>
  <c r="A18" i="2"/>
  <c r="A7" i="2"/>
  <c r="A9" i="20"/>
  <c r="A10" i="20"/>
  <c r="A11" i="20"/>
  <c r="A12" i="20"/>
  <c r="A13" i="20"/>
  <c r="A14" i="20"/>
  <c r="A16" i="20"/>
  <c r="A17" i="20"/>
  <c r="A18" i="20"/>
  <c r="A19" i="20"/>
  <c r="A8" i="20"/>
  <c r="A8" i="3"/>
  <c r="A9" i="3"/>
  <c r="A10" i="3"/>
  <c r="A11" i="3"/>
  <c r="A12" i="3"/>
  <c r="A13" i="3"/>
  <c r="A14" i="3"/>
  <c r="A15" i="3"/>
  <c r="A16" i="3"/>
  <c r="A17" i="3"/>
  <c r="A19" i="3"/>
  <c r="A18" i="3"/>
  <c r="I19" i="21" l="1"/>
  <c r="J19" i="21" s="1"/>
  <c r="C19" i="21"/>
  <c r="J7" i="21"/>
  <c r="D20" i="20"/>
  <c r="D20" i="3"/>
  <c r="A22" i="20" l="1"/>
  <c r="E20" i="20"/>
  <c r="G20" i="20" s="1"/>
  <c r="C20" i="20"/>
  <c r="B20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E13" i="20"/>
  <c r="F12" i="20"/>
  <c r="E12" i="20"/>
  <c r="F11" i="20"/>
  <c r="E11" i="20"/>
  <c r="F10" i="20"/>
  <c r="E10" i="20"/>
  <c r="F9" i="20"/>
  <c r="E9" i="20"/>
  <c r="F8" i="20"/>
  <c r="E8" i="20"/>
  <c r="A1" i="20"/>
  <c r="A23" i="3"/>
  <c r="A3" i="5"/>
  <c r="A3" i="21" l="1"/>
  <c r="B21" i="20"/>
  <c r="F20" i="20"/>
  <c r="A3" i="20"/>
  <c r="A16" i="6"/>
  <c r="A18" i="5"/>
  <c r="C7" i="2" l="1"/>
  <c r="C8" i="2"/>
  <c r="C9" i="2"/>
  <c r="C10" i="2"/>
  <c r="C11" i="2"/>
  <c r="C12" i="2"/>
  <c r="C13" i="2"/>
  <c r="C14" i="2"/>
  <c r="C15" i="2"/>
  <c r="C16" i="2"/>
  <c r="C17" i="2"/>
  <c r="C18" i="2"/>
  <c r="C5" i="5"/>
  <c r="F5" i="5" l="1"/>
  <c r="F6" i="5"/>
  <c r="F7" i="5"/>
  <c r="F8" i="5"/>
  <c r="F9" i="5"/>
  <c r="F10" i="5"/>
  <c r="F11" i="5"/>
  <c r="F12" i="5"/>
  <c r="F13" i="5"/>
  <c r="F14" i="5"/>
  <c r="F15" i="5"/>
  <c r="F16" i="5"/>
  <c r="C6" i="5"/>
  <c r="C7" i="5"/>
  <c r="C8" i="5"/>
  <c r="C9" i="5"/>
  <c r="C10" i="5"/>
  <c r="C11" i="5"/>
  <c r="C12" i="5"/>
  <c r="C13" i="5"/>
  <c r="C14" i="5"/>
  <c r="C15" i="5"/>
  <c r="C16" i="5"/>
  <c r="D7" i="7" l="1"/>
  <c r="D8" i="7"/>
  <c r="D9" i="7"/>
  <c r="D10" i="7"/>
  <c r="D11" i="7"/>
  <c r="D12" i="7"/>
  <c r="D13" i="7"/>
  <c r="D14" i="7"/>
  <c r="D15" i="7"/>
  <c r="D16" i="7"/>
  <c r="D17" i="7"/>
  <c r="D6" i="7"/>
  <c r="A7" i="6"/>
  <c r="A8" i="6"/>
  <c r="A9" i="6"/>
  <c r="A10" i="6"/>
  <c r="A11" i="6"/>
  <c r="A12" i="6"/>
  <c r="A13" i="6"/>
  <c r="A14" i="6"/>
  <c r="A15" i="6"/>
  <c r="A6" i="6"/>
  <c r="A19" i="7" l="1"/>
  <c r="I7" i="2"/>
  <c r="A21" i="2"/>
  <c r="A3" i="7" l="1"/>
  <c r="A3" i="2"/>
  <c r="A3" i="3"/>
  <c r="A1" i="7" l="1"/>
  <c r="A1" i="2"/>
  <c r="A1" i="6"/>
  <c r="A1" i="3"/>
  <c r="C18" i="7"/>
  <c r="B18" i="7"/>
  <c r="D17" i="5"/>
  <c r="E17" i="5"/>
  <c r="B17" i="5"/>
  <c r="B19" i="5" s="1"/>
  <c r="E15" i="3"/>
  <c r="F15" i="3"/>
  <c r="E16" i="3"/>
  <c r="F16" i="3"/>
  <c r="F8" i="3"/>
  <c r="F9" i="3"/>
  <c r="F10" i="3"/>
  <c r="F11" i="3"/>
  <c r="F12" i="3"/>
  <c r="F13" i="3"/>
  <c r="F14" i="3"/>
  <c r="F17" i="3"/>
  <c r="F18" i="3"/>
  <c r="F19" i="3"/>
  <c r="E8" i="3"/>
  <c r="E9" i="3"/>
  <c r="E10" i="3"/>
  <c r="E11" i="3"/>
  <c r="E12" i="3"/>
  <c r="E13" i="3"/>
  <c r="E14" i="3"/>
  <c r="E17" i="3"/>
  <c r="E18" i="3"/>
  <c r="E19" i="3"/>
  <c r="C20" i="3"/>
  <c r="B20" i="3"/>
  <c r="D19" i="2"/>
  <c r="E19" i="2"/>
  <c r="F19" i="2"/>
  <c r="H19" i="2"/>
  <c r="B19" i="2"/>
  <c r="J7" i="2"/>
  <c r="J8" i="2"/>
  <c r="J9" i="2"/>
  <c r="J10" i="2"/>
  <c r="J11" i="2"/>
  <c r="J12" i="2"/>
  <c r="J13" i="2"/>
  <c r="J14" i="2"/>
  <c r="J15" i="2"/>
  <c r="J16" i="2"/>
  <c r="J17" i="2"/>
  <c r="J18" i="2"/>
  <c r="B22" i="3" l="1"/>
  <c r="C17" i="5"/>
  <c r="C19" i="2"/>
  <c r="E20" i="3"/>
  <c r="G20" i="3" s="1"/>
  <c r="F20" i="3"/>
  <c r="D18" i="7"/>
  <c r="F17" i="5"/>
  <c r="I19" i="2"/>
  <c r="J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E4" authorId="0" shapeId="0" xr:uid="{E632AD14-18F7-4A14-A510-F848D44E4C55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D7" authorId="0" shapeId="0" xr:uid="{1973776A-036F-4661-B9BA-14A83E3474D3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D7" authorId="0" shapeId="0" xr:uid="{03D2FC80-4E36-4DFB-9405-B8D3384DCECF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H6" authorId="0" shapeId="0" xr:uid="{99E5B871-FEBB-4706-A9CA-38A96D3A618E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</author>
  </authors>
  <commentList>
    <comment ref="H6" authorId="0" shapeId="0" xr:uid="{D606D1CE-4632-45D8-BD3B-86D3B801059E}">
      <text>
        <r>
          <rPr>
            <b/>
            <sz val="9"/>
            <color indexed="81"/>
            <rFont val="Tahoma"/>
            <family val="2"/>
          </rPr>
          <t>Sajib Sarker:</t>
        </r>
        <r>
          <rPr>
            <sz val="9"/>
            <color indexed="81"/>
            <rFont val="Tahoma"/>
            <family val="2"/>
          </rPr>
          <t xml:space="preserve">
Please, Fill in the rows of Highlighted columns.</t>
        </r>
      </text>
    </comment>
  </commentList>
</comments>
</file>

<file path=xl/sharedStrings.xml><?xml version="1.0" encoding="utf-8"?>
<sst xmlns="http://schemas.openxmlformats.org/spreadsheetml/2006/main" count="94" uniqueCount="57">
  <si>
    <t xml:space="preserve">Consumption </t>
  </si>
  <si>
    <t>Month</t>
  </si>
  <si>
    <t>KG</t>
  </si>
  <si>
    <t>Rate</t>
  </si>
  <si>
    <t>per invoice Tk.</t>
  </si>
  <si>
    <t>Total Invoice</t>
  </si>
  <si>
    <t>Total Taka</t>
  </si>
  <si>
    <t>Total</t>
  </si>
  <si>
    <t>Carton Cost</t>
  </si>
  <si>
    <t>Statement of Carton consumption against Invoice</t>
  </si>
  <si>
    <t>Generator :</t>
  </si>
  <si>
    <t>1st</t>
  </si>
  <si>
    <t>Fuel Consup. Per Hour (Liter)</t>
  </si>
  <si>
    <t>Fuel Consup. Per Hour (Taka)</t>
  </si>
  <si>
    <t>Comments</t>
  </si>
  <si>
    <t>Average will be Std.</t>
  </si>
  <si>
    <t>Fuel  Liter</t>
  </si>
  <si>
    <t>Fuel Taka</t>
  </si>
  <si>
    <t>Fuel Consumption for Generator 1</t>
  </si>
  <si>
    <t>Scrap Sales</t>
  </si>
  <si>
    <t>Vehicles Details</t>
  </si>
  <si>
    <t>SL No.</t>
  </si>
  <si>
    <t>ID</t>
  </si>
  <si>
    <t xml:space="preserve">Driver Name </t>
  </si>
  <si>
    <t>Registrtation No.</t>
  </si>
  <si>
    <t>Milage Meter</t>
  </si>
  <si>
    <t>Date Expired VS Replace Bill</t>
  </si>
  <si>
    <t>Months</t>
  </si>
  <si>
    <t>Date Expired 
Taka</t>
  </si>
  <si>
    <t>Replace bill 
Taka</t>
  </si>
  <si>
    <t>Difference 
Taka</t>
  </si>
  <si>
    <t>Fuel Consumption for Generator 2</t>
  </si>
  <si>
    <t>Carton
KG</t>
  </si>
  <si>
    <t>Carton
Taka</t>
  </si>
  <si>
    <t xml:space="preserve"> Others Sales
Taka</t>
  </si>
  <si>
    <t>KV,Origin :</t>
  </si>
  <si>
    <t>Brand :</t>
  </si>
  <si>
    <t>Min Rate:</t>
  </si>
  <si>
    <t>Max Rate:</t>
  </si>
  <si>
    <t>Avg.
Rate</t>
  </si>
  <si>
    <t>drg</t>
  </si>
  <si>
    <t>efrwewwrrgrg</t>
  </si>
  <si>
    <t>PCS</t>
  </si>
  <si>
    <t>Avg. Qty.</t>
  </si>
  <si>
    <t>Plastic Rope Cost</t>
  </si>
  <si>
    <t>xxxx</t>
  </si>
  <si>
    <t>yyyy</t>
  </si>
  <si>
    <t>Avg. Liter</t>
  </si>
  <si>
    <t>XXXXXXXX  Depot</t>
  </si>
  <si>
    <t>As on XXXXXX</t>
  </si>
  <si>
    <r>
      <t xml:space="preserve">Total Run time (Minute)  </t>
    </r>
    <r>
      <rPr>
        <sz val="8"/>
        <color theme="1"/>
        <rFont val="Arial"/>
        <family val="2"/>
      </rPr>
      <t>Format HH:MM</t>
    </r>
  </si>
  <si>
    <t>No. of Invoice with sample</t>
  </si>
  <si>
    <t>FG (human)</t>
  </si>
  <si>
    <t>FG (Vet)</t>
  </si>
  <si>
    <t>Sample (HU)</t>
  </si>
  <si>
    <t>Sample (vet)</t>
  </si>
  <si>
    <r>
      <rPr>
        <sz val="11"/>
        <color theme="1"/>
        <rFont val="Arial"/>
        <family val="2"/>
      </rPr>
      <t xml:space="preserve">No. of </t>
    </r>
    <r>
      <rPr>
        <b/>
        <sz val="11"/>
        <color theme="1"/>
        <rFont val="Arial"/>
        <family val="2"/>
      </rPr>
      <t>Invoice with sample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</si>
</sst>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  <numFmt numFmtId="166" formatCode="_(* #,##0.000_);_(* \(#,##0.000\);_(* &quot;-&quot;???_);_(@_)"/>
    <numFmt numFmtId="167" formatCode="[$-409]d/mmm/yy;@"/>
    <numFmt numFmtId="171" formatCode="[h]:mm:ss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7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8">
    <xf numFmtId="0" fontId="0" fillId="0" borderId="0" xfId="0"/>
    <xf numFmtId="0" fontId="4" fillId="0" borderId="0" xfId="0" applyFont="1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6" fillId="0" borderId="0" xfId="0" applyFont="1" applyAlignment="1" applyProtection="1">
      <alignment vertical="center"/>
      <protection hidden="1"/>
    </xf>
    <xf numFmtId="0" fontId="10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0" fillId="0" borderId="0" xfId="0" applyProtection="1"/>
    <xf numFmtId="0" fontId="4" fillId="0" borderId="0" xfId="0" applyFont="1" applyAlignment="1" applyProtection="1">
      <alignment horizontal="left" vertical="center"/>
      <protection locked="0"/>
    </xf>
    <xf numFmtId="0" fontId="6" fillId="0" borderId="0" xfId="0" applyFont="1" applyProtection="1"/>
    <xf numFmtId="0" fontId="0" fillId="0" borderId="0" xfId="0" applyAlignment="1" applyProtection="1">
      <alignment horizontal="center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13" fillId="0" borderId="0" xfId="0" applyFont="1" applyProtection="1">
      <protection hidden="1"/>
    </xf>
    <xf numFmtId="0" fontId="14" fillId="0" borderId="0" xfId="0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0" fontId="2" fillId="0" borderId="0" xfId="0" applyFont="1" applyProtection="1">
      <protection hidden="1"/>
    </xf>
    <xf numFmtId="43" fontId="5" fillId="0" borderId="0" xfId="1" applyFont="1" applyProtection="1"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 wrapText="1"/>
      <protection hidden="1"/>
    </xf>
    <xf numFmtId="43" fontId="4" fillId="0" borderId="6" xfId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Fill="1" applyBorder="1" applyAlignment="1" applyProtection="1">
      <alignment horizontal="center" vertical="center"/>
      <protection hidden="1"/>
    </xf>
    <xf numFmtId="17" fontId="4" fillId="0" borderId="7" xfId="0" applyNumberFormat="1" applyFont="1" applyFill="1" applyBorder="1" applyAlignment="1" applyProtection="1">
      <alignment horizontal="left" vertical="center"/>
      <protection locked="0"/>
    </xf>
    <xf numFmtId="164" fontId="8" fillId="0" borderId="5" xfId="1" applyNumberFormat="1" applyFont="1" applyFill="1" applyBorder="1" applyAlignment="1" applyProtection="1">
      <alignment vertical="center"/>
      <protection locked="0"/>
    </xf>
    <xf numFmtId="43" fontId="8" fillId="0" borderId="5" xfId="1" applyFont="1" applyFill="1" applyBorder="1" applyAlignment="1" applyProtection="1">
      <alignment vertical="center"/>
      <protection hidden="1"/>
    </xf>
    <xf numFmtId="43" fontId="8" fillId="0" borderId="5" xfId="1" applyFont="1" applyFill="1" applyBorder="1" applyAlignment="1" applyProtection="1">
      <alignment vertical="center"/>
      <protection locked="0"/>
    </xf>
    <xf numFmtId="43" fontId="4" fillId="0" borderId="5" xfId="1" applyFont="1" applyFill="1" applyBorder="1" applyAlignment="1" applyProtection="1">
      <alignment vertical="center"/>
      <protection hidden="1"/>
    </xf>
    <xf numFmtId="0" fontId="4" fillId="0" borderId="8" xfId="0" applyFont="1" applyFill="1" applyBorder="1" applyAlignment="1" applyProtection="1">
      <alignment vertical="center"/>
      <protection locked="0"/>
    </xf>
    <xf numFmtId="43" fontId="4" fillId="0" borderId="5" xfId="1" applyFont="1" applyFill="1" applyBorder="1" applyProtection="1">
      <protection hidden="1"/>
    </xf>
    <xf numFmtId="166" fontId="4" fillId="0" borderId="8" xfId="0" applyNumberFormat="1" applyFont="1" applyFill="1" applyBorder="1" applyAlignment="1" applyProtection="1">
      <alignment vertical="center"/>
      <protection locked="0"/>
    </xf>
    <xf numFmtId="17" fontId="4" fillId="0" borderId="2" xfId="0" applyNumberFormat="1" applyFont="1" applyFill="1" applyBorder="1" applyAlignment="1" applyProtection="1">
      <alignment horizontal="center" vertical="center"/>
      <protection hidden="1"/>
    </xf>
    <xf numFmtId="164" fontId="5" fillId="0" borderId="9" xfId="1" applyNumberFormat="1" applyFont="1" applyFill="1" applyBorder="1" applyAlignment="1" applyProtection="1">
      <alignment horizontal="center" vertical="center"/>
      <protection hidden="1"/>
    </xf>
    <xf numFmtId="43" fontId="5" fillId="0" borderId="9" xfId="1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 wrapText="1"/>
      <protection hidden="1"/>
    </xf>
    <xf numFmtId="0" fontId="4" fillId="0" borderId="5" xfId="0" quotePrefix="1" applyFont="1" applyFill="1" applyBorder="1" applyAlignment="1" applyProtection="1">
      <alignment horizontal="center" vertical="center"/>
      <protection locked="0"/>
    </xf>
    <xf numFmtId="43" fontId="4" fillId="0" borderId="5" xfId="1" applyFont="1" applyFill="1" applyBorder="1" applyAlignment="1" applyProtection="1">
      <alignment vertical="center"/>
      <protection locked="0"/>
    </xf>
    <xf numFmtId="43" fontId="9" fillId="0" borderId="5" xfId="1" applyFont="1" applyFill="1" applyBorder="1" applyAlignment="1" applyProtection="1">
      <alignment vertical="center"/>
      <protection hidden="1"/>
    </xf>
    <xf numFmtId="43" fontId="5" fillId="0" borderId="0" xfId="1" applyFont="1" applyBorder="1" applyProtection="1">
      <protection hidden="1"/>
    </xf>
    <xf numFmtId="0" fontId="1" fillId="0" borderId="0" xfId="0" applyFont="1" applyProtection="1"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1" fontId="6" fillId="0" borderId="5" xfId="0" applyNumberFormat="1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167" fontId="4" fillId="0" borderId="5" xfId="0" applyNumberFormat="1" applyFont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 vertical="center"/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5" xfId="0" applyFont="1" applyBorder="1" applyProtection="1">
      <protection locked="0"/>
    </xf>
    <xf numFmtId="49" fontId="0" fillId="0" borderId="5" xfId="0" applyNumberFormat="1" applyFont="1" applyBorder="1" applyAlignment="1" applyProtection="1">
      <alignment horizontal="center"/>
      <protection locked="0"/>
    </xf>
    <xf numFmtId="165" fontId="4" fillId="0" borderId="5" xfId="1" applyNumberFormat="1" applyFont="1" applyFill="1" applyBorder="1" applyAlignment="1" applyProtection="1">
      <alignment horizontal="center" vertical="center"/>
      <protection locked="0"/>
    </xf>
    <xf numFmtId="164" fontId="4" fillId="0" borderId="5" xfId="1" quotePrefix="1" applyNumberFormat="1" applyFont="1" applyFill="1" applyBorder="1" applyAlignment="1" applyProtection="1">
      <alignment horizontal="center" vertical="center"/>
      <protection hidden="1"/>
    </xf>
    <xf numFmtId="164" fontId="4" fillId="0" borderId="5" xfId="1" applyNumberFormat="1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7" fontId="4" fillId="0" borderId="7" xfId="0" applyNumberFormat="1" applyFont="1" applyFill="1" applyBorder="1" applyAlignment="1" applyProtection="1">
      <alignment horizontal="left" vertical="center"/>
      <protection hidden="1"/>
    </xf>
    <xf numFmtId="43" fontId="9" fillId="0" borderId="8" xfId="1" applyFont="1" applyFill="1" applyBorder="1" applyAlignment="1" applyProtection="1">
      <alignment horizontal="left" vertical="center" indent="3"/>
      <protection hidden="1"/>
    </xf>
    <xf numFmtId="2" fontId="5" fillId="0" borderId="2" xfId="0" applyNumberFormat="1" applyFont="1" applyFill="1" applyBorder="1" applyAlignment="1" applyProtection="1">
      <alignment horizontal="center" vertical="center"/>
      <protection hidden="1"/>
    </xf>
    <xf numFmtId="164" fontId="4" fillId="0" borderId="9" xfId="1" quotePrefix="1" applyNumberFormat="1" applyFont="1" applyFill="1" applyBorder="1" applyAlignment="1" applyProtection="1">
      <alignment horizontal="center" vertical="center"/>
      <protection hidden="1"/>
    </xf>
    <xf numFmtId="43" fontId="5" fillId="0" borderId="1" xfId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17" fontId="6" fillId="0" borderId="7" xfId="0" applyNumberFormat="1" applyFont="1" applyBorder="1" applyAlignment="1" applyProtection="1">
      <alignment horizontal="left" vertical="center"/>
      <protection hidden="1"/>
    </xf>
    <xf numFmtId="43" fontId="6" fillId="0" borderId="5" xfId="1" applyFont="1" applyBorder="1" applyAlignment="1" applyProtection="1">
      <alignment horizontal="right" vertical="center"/>
      <protection locked="0"/>
    </xf>
    <xf numFmtId="40" fontId="6" fillId="0" borderId="8" xfId="1" applyNumberFormat="1" applyFont="1" applyBorder="1" applyAlignment="1" applyProtection="1">
      <alignment horizontal="right"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9" xfId="1" applyFont="1" applyBorder="1" applyAlignment="1" applyProtection="1">
      <alignment vertical="center"/>
      <protection hidden="1"/>
    </xf>
    <xf numFmtId="40" fontId="6" fillId="0" borderId="1" xfId="1" applyNumberFormat="1" applyFont="1" applyBorder="1" applyAlignment="1" applyProtection="1">
      <alignment horizontal="right"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171" fontId="6" fillId="0" borderId="5" xfId="1" quotePrefix="1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vertical="center" wrapText="1"/>
      <protection hidden="1"/>
    </xf>
    <xf numFmtId="0" fontId="4" fillId="0" borderId="6" xfId="0" applyFont="1" applyFill="1" applyBorder="1" applyAlignment="1" applyProtection="1">
      <alignment vertical="center" wrapText="1"/>
      <protection hidden="1"/>
    </xf>
    <xf numFmtId="0" fontId="4" fillId="0" borderId="3" xfId="0" applyFont="1" applyFill="1" applyBorder="1" applyAlignment="1" applyProtection="1">
      <alignment vertical="center"/>
      <protection hidden="1"/>
    </xf>
    <xf numFmtId="43" fontId="9" fillId="0" borderId="8" xfId="1" applyFont="1" applyFill="1" applyBorder="1" applyAlignment="1" applyProtection="1">
      <alignment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hidden="1"/>
    </xf>
    <xf numFmtId="43" fontId="5" fillId="0" borderId="9" xfId="1" applyFont="1" applyFill="1" applyBorder="1" applyAlignment="1" applyProtection="1">
      <alignment vertical="center"/>
      <protection hidden="1"/>
    </xf>
    <xf numFmtId="43" fontId="6" fillId="0" borderId="1" xfId="1" applyFont="1" applyFill="1" applyBorder="1" applyAlignment="1" applyProtection="1">
      <alignment vertical="center"/>
      <protection locked="0"/>
    </xf>
    <xf numFmtId="164" fontId="5" fillId="0" borderId="9" xfId="1" applyNumberFormat="1" applyFont="1" applyFill="1" applyBorder="1" applyAlignment="1" applyProtection="1">
      <alignment vertical="center"/>
      <protection hidden="1"/>
    </xf>
    <xf numFmtId="0" fontId="4" fillId="0" borderId="9" xfId="0" applyFont="1" applyFill="1" applyBorder="1" applyAlignment="1" applyProtection="1">
      <alignment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43" fontId="14" fillId="0" borderId="0" xfId="1" applyFont="1" applyFill="1" applyAlignment="1" applyProtection="1">
      <alignment vertical="center"/>
      <protection hidden="1"/>
    </xf>
  </cellXfs>
  <cellStyles count="2">
    <cellStyle name="Comma" xfId="1" builtinId="3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3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3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9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8" formatCode="#,##0.00_);[Red]\(#,##0.00\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9" formatCode="mmm/yy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protection locked="1" hidden="1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vertical="center" textRotation="0" indent="0" justifyLastLine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vertical="center" textRotation="0" indent="0" justifyLastLine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_(* #,##0.000_);_(* \(#,##0.000\);_(* &quot;-&quot;?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0" formatCode="_(* #,##0.000_);_(* \(#,##0.0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9" formatCode="mmm/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A4:G17" totalsRowShown="0" headerRowDxfId="90" dataDxfId="88" headerRowBorderDxfId="89" tableBorderDxfId="87" totalsRowBorderDxfId="86" dataCellStyle="Comma">
  <tableColumns count="7">
    <tableColumn id="1" xr3:uid="{00000000-0010-0000-0000-000001000000}" name="Month" dataDxfId="85"/>
    <tableColumn id="2" xr3:uid="{00000000-0010-0000-0000-000002000000}" name="Carton_x000a_KG" dataDxfId="84" dataCellStyle="Comma"/>
    <tableColumn id="3" xr3:uid="{00000000-0010-0000-0000-000003000000}" name="Avg._x000a_Rate" dataDxfId="83" dataCellStyle="Comma">
      <calculatedColumnFormula>IFERROR(Table8[[#This Row],[Carton
Taka]]/Table8[[#This Row],[Carton
KG]],"")</calculatedColumnFormula>
    </tableColumn>
    <tableColumn id="4" xr3:uid="{00000000-0010-0000-0000-000004000000}" name="Carton_x000a_Taka" dataDxfId="82" dataCellStyle="Comma"/>
    <tableColumn id="5" xr3:uid="{00000000-0010-0000-0000-000005000000}" name=" Others Sales_x000a_Taka" dataDxfId="81" dataCellStyle="Comma"/>
    <tableColumn id="6" xr3:uid="{00000000-0010-0000-0000-000006000000}" name="Total Taka" dataDxfId="80" dataCellStyle="Comma">
      <calculatedColumnFormula>Table8[[#This Row],[Carton
Taka]]+Table8[[#This Row],[ Others Sales
Taka]]</calculatedColumnFormula>
    </tableColumn>
    <tableColumn id="7" xr3:uid="{00000000-0010-0000-0000-000007000000}" name="Comments" data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7:G20" totalsRowShown="0" headerRowDxfId="41" dataDxfId="78" totalsRowDxfId="77" headerRowBorderDxfId="50" tableBorderDxfId="51" totalsRowBorderDxfId="49">
  <tableColumns count="7">
    <tableColumn id="1" xr3:uid="{00000000-0010-0000-0100-000001000000}" name="Month" dataDxfId="48" totalsRowDxfId="76"/>
    <tableColumn id="2" xr3:uid="{00000000-0010-0000-0100-000002000000}" name="Fuel  Liter" dataDxfId="47" totalsRowDxfId="75"/>
    <tableColumn id="3" xr3:uid="{00000000-0010-0000-0100-000003000000}" name="Fuel Taka" dataDxfId="46" totalsRowDxfId="74" dataCellStyle="Comma"/>
    <tableColumn id="4" xr3:uid="{00000000-0010-0000-0100-000004000000}" name="Total Run time (Minute)  Format HH:MM" dataDxfId="45" totalsRowDxfId="73"/>
    <tableColumn id="5" xr3:uid="{00000000-0010-0000-0100-000005000000}" name="Fuel Consup. Per Hour (Liter)" dataDxfId="44" totalsRowDxfId="72" dataCellStyle="Comma">
      <calculatedColumnFormula>IFERROR(Table4[[#This Row],[Fuel  Liter]]/(Table4[[#This Row],[Total Run time (Minute)  Format HH:MM]]/60),0)</calculatedColumnFormula>
    </tableColumn>
    <tableColumn id="6" xr3:uid="{00000000-0010-0000-0100-000006000000}" name="Fuel Consup. Per Hour (Taka)" dataDxfId="43" totalsRowDxfId="71" dataCellStyle="Comma">
      <calculatedColumnFormula>IFERROR(Table4[[#This Row],[Fuel Taka]]/(Table4[[#This Row],[Total Run time (Minute)  Format HH:MM]]/60),0)</calculatedColumnFormula>
    </tableColumn>
    <tableColumn id="7" xr3:uid="{00000000-0010-0000-0100-000007000000}" name="Comments" dataDxfId="42" totalsRowDxfId="70" dataCellStyle="Comma">
      <calculatedColumnFormula>Table4[[#This Row],[Fuel Consup. Per Hour (Liter)]]*125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7F679F-EB5C-4BEB-9DF3-D774D37BF987}" name="Table46" displayName="Table46" ref="A7:G20" totalsRowShown="0" headerRowDxfId="30" dataDxfId="69" totalsRowDxfId="68" headerRowBorderDxfId="39" tableBorderDxfId="40" totalsRowBorderDxfId="38">
  <tableColumns count="7">
    <tableColumn id="1" xr3:uid="{FDE454CA-2FD1-4A26-B5D5-5704923B4734}" name="Month" dataDxfId="37" totalsRowDxfId="67"/>
    <tableColumn id="2" xr3:uid="{A20D12D3-75E0-4277-A8DC-AB1E7E898617}" name="Fuel  Liter" dataDxfId="36" totalsRowDxfId="66"/>
    <tableColumn id="3" xr3:uid="{C0A83BBF-6FD3-4E87-B58C-48130450EADA}" name="Fuel Taka" dataDxfId="35" totalsRowDxfId="65" dataCellStyle="Comma"/>
    <tableColumn id="4" xr3:uid="{22B8F505-40B1-4D30-A66C-1396E02B32DB}" name="Total Run time (Minute)  Format HH:MM" dataDxfId="34" totalsRowDxfId="64"/>
    <tableColumn id="5" xr3:uid="{42D329B5-DD3D-4911-9E69-3B462CC9EBD2}" name="Fuel Consup. Per Hour (Liter)" dataDxfId="33" totalsRowDxfId="63" dataCellStyle="Comma">
      <calculatedColumnFormula>IFERROR(Table46[[#This Row],[Fuel  Liter]]/(Table46[[#This Row],[Total Run time (Minute)  Format HH:MM]]/60),0)</calculatedColumnFormula>
    </tableColumn>
    <tableColumn id="6" xr3:uid="{59C9BB97-AF22-4959-898D-E1CB60612991}" name="Fuel Consup. Per Hour (Taka)" dataDxfId="32" totalsRowDxfId="62" dataCellStyle="Comma">
      <calculatedColumnFormula>IFERROR(Table46[[#This Row],[Fuel Taka]]/(Table46[[#This Row],[Total Run time (Minute)  Format HH:MM]]/60),0)</calculatedColumnFormula>
    </tableColumn>
    <tableColumn id="7" xr3:uid="{4541B9BE-CCE3-4C83-BCF4-DB21D48A7C49}" name="Comments" dataDxfId="31" totalsRowDxfId="61" dataCellStyle="Comma">
      <calculatedColumnFormula>Table46[[#This Row],[Fuel Consup. Per Hour (Liter)]]*125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6:J19" totalsRowShown="0" headerRowDxfId="15" dataDxfId="29" headerRowBorderDxfId="27" tableBorderDxfId="28" totalsRowBorderDxfId="26" dataCellStyle="Comma">
  <tableColumns count="10">
    <tableColumn id="1" xr3:uid="{00000000-0010-0000-0300-000001000000}" name="Month" dataDxfId="25"/>
    <tableColumn id="2" xr3:uid="{00000000-0010-0000-0300-000002000000}" name="PCS" dataDxfId="24" dataCellStyle="Comma"/>
    <tableColumn id="3" xr3:uid="{00000000-0010-0000-0300-000003000000}" name="Rate" dataDxfId="23" dataCellStyle="Comma">
      <calculatedColumnFormula>IFERROR(Table1[[#This Row],[Total Taka]]/Table1[[#This Row],[PCS]],0)</calculatedColumnFormula>
    </tableColumn>
    <tableColumn id="4" xr3:uid="{00000000-0010-0000-0300-000004000000}" name="Total Taka" dataDxfId="22" dataCellStyle="Comma"/>
    <tableColumn id="5" xr3:uid="{00000000-0010-0000-0300-000005000000}" name="FG (human)" dataDxfId="21" dataCellStyle="Comma"/>
    <tableColumn id="6" xr3:uid="{00000000-0010-0000-0300-000006000000}" name="FG (Vet)" dataDxfId="20" dataCellStyle="Comma"/>
    <tableColumn id="10" xr3:uid="{B7722195-CBD1-473D-B07E-4D8DCE8F3DCB}" name="Sample (HU)" dataDxfId="19" dataCellStyle="Comma"/>
    <tableColumn id="7" xr3:uid="{00000000-0010-0000-0300-000007000000}" name="Sample (vet)" dataDxfId="18" dataCellStyle="Comma"/>
    <tableColumn id="8" xr3:uid="{00000000-0010-0000-0300-000008000000}" name="Total Invoice" dataDxfId="17" dataCellStyle="Comma">
      <calculatedColumnFormula>SUM(Table1[[#This Row],[FG (human)]:[Sample (vet)]])</calculatedColumnFormula>
    </tableColumn>
    <tableColumn id="9" xr3:uid="{00000000-0010-0000-0300-000009000000}" name="per invoice Tk." dataDxfId="16" dataCellStyle="Comma">
      <calculatedColumnFormula>IFERROR(Table1[[#This Row],[Total Taka]]/Table1[[#This Row],[Total Invoice]],0)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969985-D24D-4AF2-BEFE-76D444EE8AC7}" name="Table13" displayName="Table13" ref="A6:J19" totalsRowShown="0" headerRowDxfId="14" dataDxfId="13" headerRowBorderDxfId="11" tableBorderDxfId="12" totalsRowBorderDxfId="10" dataCellStyle="Comma">
  <tableColumns count="10">
    <tableColumn id="1" xr3:uid="{53161B0B-2641-42B5-B84D-EAB784231B7D}" name="Month" dataDxfId="9"/>
    <tableColumn id="2" xr3:uid="{C572ABD3-91B5-4081-897C-5B23D4A817D5}" name="KG" dataDxfId="8" dataCellStyle="Comma"/>
    <tableColumn id="3" xr3:uid="{9F274195-293D-494F-9AF0-7832A554A73A}" name="Rate" dataDxfId="7" dataCellStyle="Comma">
      <calculatedColumnFormula>IFERROR(Table13[[#This Row],[Total Taka]]/Table13[[#This Row],[KG]],0)</calculatedColumnFormula>
    </tableColumn>
    <tableColumn id="4" xr3:uid="{16218FC4-C879-4E87-9EA8-89E747E00748}" name="Total Taka" dataDxfId="6" dataCellStyle="Comma"/>
    <tableColumn id="5" xr3:uid="{2E0E22A8-FF56-41BC-8613-D2F1D8C8C261}" name="FG (human)" dataDxfId="5" dataCellStyle="Comma"/>
    <tableColumn id="6" xr3:uid="{6B07BA21-D1A9-4B1F-9E57-70D0E4DF3837}" name="FG (Vet)" dataDxfId="4" dataCellStyle="Comma"/>
    <tableColumn id="10" xr3:uid="{E5810153-D928-443E-8687-F22E2EC37470}" name="Sample (HU)" dataDxfId="3" dataCellStyle="Comma"/>
    <tableColumn id="7" xr3:uid="{A4E83ABF-E641-4DB1-8EB5-BE90B4EF5EDF}" name="Sample (vet)" dataDxfId="2" dataCellStyle="Comma"/>
    <tableColumn id="8" xr3:uid="{522DA77C-D453-46F3-BC50-838116253209}" name="Total Invoice" dataDxfId="1" dataCellStyle="Comma">
      <calculatedColumnFormula>SUM(Table13[[#This Row],[FG (human)]:[Sample (vet)]])</calculatedColumnFormula>
    </tableColumn>
    <tableColumn id="9" xr3:uid="{9C2B2294-8E67-466E-B4C8-087497715D43}" name="per invoice Tk." dataDxfId="0" dataCellStyle="Comma">
      <calculatedColumnFormula>IFERROR(Table13[[#This Row],[Total Taka]]/Table13[[#This Row],[Total Invoice]],0)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5:D18" totalsRowShown="0" headerRowDxfId="60" dataDxfId="58" headerRowBorderDxfId="59" tableBorderDxfId="57" totalsRowBorderDxfId="56">
  <tableColumns count="4">
    <tableColumn id="1" xr3:uid="{00000000-0010-0000-0500-000001000000}" name="Months" dataDxfId="55"/>
    <tableColumn id="2" xr3:uid="{00000000-0010-0000-0500-000002000000}" name="Date Expired _x000a_Taka" dataDxfId="54" dataCellStyle="Comma"/>
    <tableColumn id="3" xr3:uid="{00000000-0010-0000-0500-000003000000}" name="Replace bill _x000a_Taka" dataDxfId="53" dataCellStyle="Comma"/>
    <tableColumn id="4" xr3:uid="{00000000-0010-0000-0500-000004000000}" name="Difference _x000a_Taka" dataDxfId="52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view="pageBreakPreview" zoomScale="110" zoomScaleNormal="100" zoomScaleSheetLayoutView="110" workbookViewId="0">
      <selection activeCell="B5" sqref="B5"/>
    </sheetView>
  </sheetViews>
  <sheetFormatPr defaultRowHeight="14.25" x14ac:dyDescent="0.2"/>
  <cols>
    <col min="1" max="1" width="10" style="21" customWidth="1"/>
    <col min="2" max="2" width="10.7109375" style="21" customWidth="1"/>
    <col min="3" max="3" width="8.5703125" style="21" customWidth="1"/>
    <col min="4" max="6" width="15.140625" style="21" customWidth="1"/>
    <col min="7" max="7" width="19.85546875" style="21" customWidth="1"/>
    <col min="8" max="16384" width="9.140625" style="21"/>
  </cols>
  <sheetData>
    <row r="1" spans="1:7" ht="15.75" x14ac:dyDescent="0.2">
      <c r="A1" s="84" t="s">
        <v>48</v>
      </c>
      <c r="B1" s="84"/>
      <c r="C1" s="84"/>
      <c r="D1" s="84"/>
      <c r="E1" s="84"/>
      <c r="F1" s="84"/>
      <c r="G1" s="84"/>
    </row>
    <row r="2" spans="1:7" ht="15.75" x14ac:dyDescent="0.2">
      <c r="A2" s="85" t="s">
        <v>19</v>
      </c>
      <c r="B2" s="85"/>
      <c r="C2" s="85"/>
      <c r="D2" s="85"/>
      <c r="E2" s="85"/>
      <c r="F2" s="85"/>
      <c r="G2" s="85"/>
    </row>
    <row r="3" spans="1:7" x14ac:dyDescent="0.2">
      <c r="A3" s="86" t="str">
        <f ca="1">"From "&amp;TEXT(A5,"MMM-YY")&amp;" to "&amp;TEXT(INDIRECT("A"&amp;COUNTA(A5:A16)+4),"MMM-YY")</f>
        <v>From Jan-24 to Oct-24</v>
      </c>
      <c r="B3" s="86"/>
      <c r="C3" s="86"/>
      <c r="D3" s="86"/>
      <c r="E3" s="86"/>
      <c r="F3" s="86"/>
      <c r="G3" s="86"/>
    </row>
    <row r="4" spans="1:7" s="22" customFormat="1" ht="27" customHeight="1" x14ac:dyDescent="0.2">
      <c r="A4" s="26" t="s">
        <v>1</v>
      </c>
      <c r="B4" s="42" t="s">
        <v>32</v>
      </c>
      <c r="C4" s="27" t="s">
        <v>39</v>
      </c>
      <c r="D4" s="42" t="s">
        <v>33</v>
      </c>
      <c r="E4" s="42" t="s">
        <v>34</v>
      </c>
      <c r="F4" s="28" t="s">
        <v>6</v>
      </c>
      <c r="G4" s="29" t="s">
        <v>14</v>
      </c>
    </row>
    <row r="5" spans="1:7" x14ac:dyDescent="0.2">
      <c r="A5" s="30">
        <v>45292</v>
      </c>
      <c r="B5" s="31"/>
      <c r="C5" s="32" t="str">
        <f>IFERROR(Table8[[#This Row],[Carton
Taka]]/Table8[[#This Row],[Carton
KG]],"")</f>
        <v/>
      </c>
      <c r="D5" s="33"/>
      <c r="E5" s="33"/>
      <c r="F5" s="34">
        <f>Table8[[#This Row],[Carton
Taka]]+Table8[[#This Row],[ Others Sales
Taka]]</f>
        <v>0</v>
      </c>
      <c r="G5" s="35"/>
    </row>
    <row r="6" spans="1:7" x14ac:dyDescent="0.2">
      <c r="A6" s="30">
        <v>45323</v>
      </c>
      <c r="B6" s="31"/>
      <c r="C6" s="32" t="str">
        <f>IFERROR(Table8[[#This Row],[Carton
Taka]]/Table8[[#This Row],[Carton
KG]],"")</f>
        <v/>
      </c>
      <c r="D6" s="33"/>
      <c r="E6" s="33"/>
      <c r="F6" s="34">
        <f>Table8[[#This Row],[Carton
Taka]]+Table8[[#This Row],[ Others Sales
Taka]]</f>
        <v>0</v>
      </c>
      <c r="G6" s="35"/>
    </row>
    <row r="7" spans="1:7" x14ac:dyDescent="0.2">
      <c r="A7" s="30">
        <v>45352</v>
      </c>
      <c r="B7" s="31"/>
      <c r="C7" s="32" t="str">
        <f>IFERROR(Table8[[#This Row],[Carton
Taka]]/Table8[[#This Row],[Carton
KG]],"")</f>
        <v/>
      </c>
      <c r="D7" s="33"/>
      <c r="E7" s="33"/>
      <c r="F7" s="36">
        <f>Table8[[#This Row],[Carton
Taka]]+Table8[[#This Row],[ Others Sales
Taka]]</f>
        <v>0</v>
      </c>
      <c r="G7" s="37"/>
    </row>
    <row r="8" spans="1:7" x14ac:dyDescent="0.2">
      <c r="A8" s="30">
        <v>45383</v>
      </c>
      <c r="B8" s="31"/>
      <c r="C8" s="32" t="str">
        <f>IFERROR(Table8[[#This Row],[Carton
Taka]]/Table8[[#This Row],[Carton
KG]],"")</f>
        <v/>
      </c>
      <c r="D8" s="33"/>
      <c r="E8" s="33"/>
      <c r="F8" s="36">
        <f>Table8[[#This Row],[Carton
Taka]]+Table8[[#This Row],[ Others Sales
Taka]]</f>
        <v>0</v>
      </c>
      <c r="G8" s="37"/>
    </row>
    <row r="9" spans="1:7" x14ac:dyDescent="0.2">
      <c r="A9" s="30">
        <v>45413</v>
      </c>
      <c r="B9" s="31"/>
      <c r="C9" s="32" t="str">
        <f>IFERROR(Table8[[#This Row],[Carton
Taka]]/Table8[[#This Row],[Carton
KG]],"")</f>
        <v/>
      </c>
      <c r="D9" s="33"/>
      <c r="E9" s="33"/>
      <c r="F9" s="36">
        <f>Table8[[#This Row],[Carton
Taka]]+Table8[[#This Row],[ Others Sales
Taka]]</f>
        <v>0</v>
      </c>
      <c r="G9" s="37"/>
    </row>
    <row r="10" spans="1:7" x14ac:dyDescent="0.2">
      <c r="A10" s="30">
        <v>45444</v>
      </c>
      <c r="B10" s="31"/>
      <c r="C10" s="32" t="str">
        <f>IFERROR(Table8[[#This Row],[Carton
Taka]]/Table8[[#This Row],[Carton
KG]],"")</f>
        <v/>
      </c>
      <c r="D10" s="33"/>
      <c r="E10" s="33"/>
      <c r="F10" s="36">
        <f>Table8[[#This Row],[Carton
Taka]]+Table8[[#This Row],[ Others Sales
Taka]]</f>
        <v>0</v>
      </c>
      <c r="G10" s="37"/>
    </row>
    <row r="11" spans="1:7" x14ac:dyDescent="0.2">
      <c r="A11" s="30">
        <v>45474</v>
      </c>
      <c r="B11" s="31"/>
      <c r="C11" s="32" t="str">
        <f>IFERROR(Table8[[#This Row],[Carton
Taka]]/Table8[[#This Row],[Carton
KG]],"")</f>
        <v/>
      </c>
      <c r="D11" s="33"/>
      <c r="E11" s="33"/>
      <c r="F11" s="36">
        <f>Table8[[#This Row],[Carton
Taka]]+Table8[[#This Row],[ Others Sales
Taka]]</f>
        <v>0</v>
      </c>
      <c r="G11" s="37"/>
    </row>
    <row r="12" spans="1:7" x14ac:dyDescent="0.2">
      <c r="A12" s="30">
        <v>45505</v>
      </c>
      <c r="B12" s="31"/>
      <c r="C12" s="32" t="str">
        <f>IFERROR(Table8[[#This Row],[Carton
Taka]]/Table8[[#This Row],[Carton
KG]],"")</f>
        <v/>
      </c>
      <c r="D12" s="33"/>
      <c r="E12" s="33"/>
      <c r="F12" s="36">
        <f>Table8[[#This Row],[Carton
Taka]]+Table8[[#This Row],[ Others Sales
Taka]]</f>
        <v>0</v>
      </c>
      <c r="G12" s="37"/>
    </row>
    <row r="13" spans="1:7" x14ac:dyDescent="0.2">
      <c r="A13" s="30">
        <v>45536</v>
      </c>
      <c r="B13" s="31"/>
      <c r="C13" s="32" t="str">
        <f>IFERROR(Table8[[#This Row],[Carton
Taka]]/Table8[[#This Row],[Carton
KG]],"")</f>
        <v/>
      </c>
      <c r="D13" s="33"/>
      <c r="E13" s="33"/>
      <c r="F13" s="36">
        <f>Table8[[#This Row],[Carton
Taka]]+Table8[[#This Row],[ Others Sales
Taka]]</f>
        <v>0</v>
      </c>
      <c r="G13" s="37"/>
    </row>
    <row r="14" spans="1:7" x14ac:dyDescent="0.2">
      <c r="A14" s="30">
        <v>45566</v>
      </c>
      <c r="B14" s="31"/>
      <c r="C14" s="32" t="str">
        <f>IFERROR(Table8[[#This Row],[Carton
Taka]]/Table8[[#This Row],[Carton
KG]],"")</f>
        <v/>
      </c>
      <c r="D14" s="33"/>
      <c r="E14" s="33"/>
      <c r="F14" s="36">
        <f>Table8[[#This Row],[Carton
Taka]]+Table8[[#This Row],[ Others Sales
Taka]]</f>
        <v>0</v>
      </c>
      <c r="G14" s="37"/>
    </row>
    <row r="15" spans="1:7" x14ac:dyDescent="0.2">
      <c r="A15" s="30"/>
      <c r="B15" s="31"/>
      <c r="C15" s="32" t="str">
        <f>IFERROR(Table8[[#This Row],[Carton
Taka]]/Table8[[#This Row],[Carton
KG]],"")</f>
        <v/>
      </c>
      <c r="D15" s="33"/>
      <c r="E15" s="33"/>
      <c r="F15" s="36">
        <f>Table8[[#This Row],[Carton
Taka]]+Table8[[#This Row],[ Others Sales
Taka]]</f>
        <v>0</v>
      </c>
      <c r="G15" s="37"/>
    </row>
    <row r="16" spans="1:7" x14ac:dyDescent="0.2">
      <c r="A16" s="30"/>
      <c r="B16" s="31"/>
      <c r="C16" s="32" t="str">
        <f>IFERROR(Table8[[#This Row],[Carton
Taka]]/Table8[[#This Row],[Carton
KG]],"")</f>
        <v/>
      </c>
      <c r="D16" s="33"/>
      <c r="E16" s="33"/>
      <c r="F16" s="36">
        <f>Table8[[#This Row],[Carton
Taka]]+Table8[[#This Row],[ Others Sales
Taka]]</f>
        <v>0</v>
      </c>
      <c r="G16" s="37"/>
    </row>
    <row r="17" spans="1:7" ht="15" x14ac:dyDescent="0.2">
      <c r="A17" s="38" t="s">
        <v>7</v>
      </c>
      <c r="B17" s="39">
        <f>SUM(B5:B16)</f>
        <v>0</v>
      </c>
      <c r="C17" s="40" t="str">
        <f>IFERROR(Table8[[#This Row],[Carton
Taka]]/Table8[[#This Row],[Carton
KG]],"")</f>
        <v/>
      </c>
      <c r="D17" s="40">
        <f t="shared" ref="D17:F17" si="0">SUM(D5:D16)</f>
        <v>0</v>
      </c>
      <c r="E17" s="40">
        <f t="shared" si="0"/>
        <v>0</v>
      </c>
      <c r="F17" s="40">
        <f t="shared" si="0"/>
        <v>0</v>
      </c>
      <c r="G17" s="41" t="s">
        <v>15</v>
      </c>
    </row>
    <row r="18" spans="1:7" ht="11.25" customHeight="1" x14ac:dyDescent="0.2">
      <c r="A18" s="23" t="str">
        <f>"Sajib"&amp;CHAR(169)</f>
        <v>Sajib©</v>
      </c>
    </row>
    <row r="19" spans="1:7" ht="15" x14ac:dyDescent="0.25">
      <c r="A19" s="24" t="s">
        <v>43</v>
      </c>
      <c r="B19" s="25">
        <f>B17/COUNT(A5:A16)</f>
        <v>0</v>
      </c>
    </row>
    <row r="20" spans="1:7" s="24" customFormat="1" ht="12.75" x14ac:dyDescent="0.2">
      <c r="A20" s="24" t="s">
        <v>37</v>
      </c>
    </row>
    <row r="21" spans="1:7" s="24" customFormat="1" ht="12.75" x14ac:dyDescent="0.2">
      <c r="A21" s="24" t="s">
        <v>38</v>
      </c>
    </row>
  </sheetData>
  <sheetProtection password="CEDB" sheet="1" objects="1" scenarios="1"/>
  <mergeCells count="3">
    <mergeCell ref="A1:G1"/>
    <mergeCell ref="A2:G2"/>
    <mergeCell ref="A3:G3"/>
  </mergeCells>
  <pageMargins left="1.75" right="0.95" top="1" bottom="1" header="0" footer="0"/>
  <pageSetup paperSize="9" orientation="landscape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view="pageBreakPreview" topLeftCell="A13" zoomScale="110" zoomScaleNormal="100" zoomScaleSheetLayoutView="110" workbookViewId="0">
      <selection sqref="A1:G1"/>
    </sheetView>
  </sheetViews>
  <sheetFormatPr defaultRowHeight="14.25" x14ac:dyDescent="0.25"/>
  <cols>
    <col min="1" max="1" width="11" style="3" customWidth="1"/>
    <col min="2" max="2" width="13.42578125" style="3" customWidth="1"/>
    <col min="3" max="3" width="16" style="3" bestFit="1" customWidth="1"/>
    <col min="4" max="4" width="22" style="3" customWidth="1"/>
    <col min="5" max="6" width="18.5703125" style="3" customWidth="1"/>
    <col min="7" max="7" width="20" style="3" customWidth="1"/>
    <col min="8" max="256" width="9.140625" style="3"/>
    <col min="257" max="257" width="13.7109375" style="3" customWidth="1"/>
    <col min="258" max="258" width="11" style="3" bestFit="1" customWidth="1"/>
    <col min="259" max="259" width="16" style="3" bestFit="1" customWidth="1"/>
    <col min="260" max="260" width="16.140625" style="3" bestFit="1" customWidth="1"/>
    <col min="261" max="262" width="14.5703125" style="3" customWidth="1"/>
    <col min="263" max="263" width="19.28515625" style="3" customWidth="1"/>
    <col min="264" max="512" width="9.140625" style="3"/>
    <col min="513" max="513" width="13.7109375" style="3" customWidth="1"/>
    <col min="514" max="514" width="11" style="3" bestFit="1" customWidth="1"/>
    <col min="515" max="515" width="16" style="3" bestFit="1" customWidth="1"/>
    <col min="516" max="516" width="16.140625" style="3" bestFit="1" customWidth="1"/>
    <col min="517" max="518" width="14.5703125" style="3" customWidth="1"/>
    <col min="519" max="519" width="19.28515625" style="3" customWidth="1"/>
    <col min="520" max="768" width="9.140625" style="3"/>
    <col min="769" max="769" width="13.7109375" style="3" customWidth="1"/>
    <col min="770" max="770" width="11" style="3" bestFit="1" customWidth="1"/>
    <col min="771" max="771" width="16" style="3" bestFit="1" customWidth="1"/>
    <col min="772" max="772" width="16.140625" style="3" bestFit="1" customWidth="1"/>
    <col min="773" max="774" width="14.5703125" style="3" customWidth="1"/>
    <col min="775" max="775" width="19.28515625" style="3" customWidth="1"/>
    <col min="776" max="1024" width="9.140625" style="3"/>
    <col min="1025" max="1025" width="13.7109375" style="3" customWidth="1"/>
    <col min="1026" max="1026" width="11" style="3" bestFit="1" customWidth="1"/>
    <col min="1027" max="1027" width="16" style="3" bestFit="1" customWidth="1"/>
    <col min="1028" max="1028" width="16.140625" style="3" bestFit="1" customWidth="1"/>
    <col min="1029" max="1030" width="14.5703125" style="3" customWidth="1"/>
    <col min="1031" max="1031" width="19.28515625" style="3" customWidth="1"/>
    <col min="1032" max="1280" width="9.140625" style="3"/>
    <col min="1281" max="1281" width="13.7109375" style="3" customWidth="1"/>
    <col min="1282" max="1282" width="11" style="3" bestFit="1" customWidth="1"/>
    <col min="1283" max="1283" width="16" style="3" bestFit="1" customWidth="1"/>
    <col min="1284" max="1284" width="16.140625" style="3" bestFit="1" customWidth="1"/>
    <col min="1285" max="1286" width="14.5703125" style="3" customWidth="1"/>
    <col min="1287" max="1287" width="19.28515625" style="3" customWidth="1"/>
    <col min="1288" max="1536" width="9.140625" style="3"/>
    <col min="1537" max="1537" width="13.7109375" style="3" customWidth="1"/>
    <col min="1538" max="1538" width="11" style="3" bestFit="1" customWidth="1"/>
    <col min="1539" max="1539" width="16" style="3" bestFit="1" customWidth="1"/>
    <col min="1540" max="1540" width="16.140625" style="3" bestFit="1" customWidth="1"/>
    <col min="1541" max="1542" width="14.5703125" style="3" customWidth="1"/>
    <col min="1543" max="1543" width="19.28515625" style="3" customWidth="1"/>
    <col min="1544" max="1792" width="9.140625" style="3"/>
    <col min="1793" max="1793" width="13.7109375" style="3" customWidth="1"/>
    <col min="1794" max="1794" width="11" style="3" bestFit="1" customWidth="1"/>
    <col min="1795" max="1795" width="16" style="3" bestFit="1" customWidth="1"/>
    <col min="1796" max="1796" width="16.140625" style="3" bestFit="1" customWidth="1"/>
    <col min="1797" max="1798" width="14.5703125" style="3" customWidth="1"/>
    <col min="1799" max="1799" width="19.28515625" style="3" customWidth="1"/>
    <col min="1800" max="2048" width="9.140625" style="3"/>
    <col min="2049" max="2049" width="13.7109375" style="3" customWidth="1"/>
    <col min="2050" max="2050" width="11" style="3" bestFit="1" customWidth="1"/>
    <col min="2051" max="2051" width="16" style="3" bestFit="1" customWidth="1"/>
    <col min="2052" max="2052" width="16.140625" style="3" bestFit="1" customWidth="1"/>
    <col min="2053" max="2054" width="14.5703125" style="3" customWidth="1"/>
    <col min="2055" max="2055" width="19.28515625" style="3" customWidth="1"/>
    <col min="2056" max="2304" width="9.140625" style="3"/>
    <col min="2305" max="2305" width="13.7109375" style="3" customWidth="1"/>
    <col min="2306" max="2306" width="11" style="3" bestFit="1" customWidth="1"/>
    <col min="2307" max="2307" width="16" style="3" bestFit="1" customWidth="1"/>
    <col min="2308" max="2308" width="16.140625" style="3" bestFit="1" customWidth="1"/>
    <col min="2309" max="2310" width="14.5703125" style="3" customWidth="1"/>
    <col min="2311" max="2311" width="19.28515625" style="3" customWidth="1"/>
    <col min="2312" max="2560" width="9.140625" style="3"/>
    <col min="2561" max="2561" width="13.7109375" style="3" customWidth="1"/>
    <col min="2562" max="2562" width="11" style="3" bestFit="1" customWidth="1"/>
    <col min="2563" max="2563" width="16" style="3" bestFit="1" customWidth="1"/>
    <col min="2564" max="2564" width="16.140625" style="3" bestFit="1" customWidth="1"/>
    <col min="2565" max="2566" width="14.5703125" style="3" customWidth="1"/>
    <col min="2567" max="2567" width="19.28515625" style="3" customWidth="1"/>
    <col min="2568" max="2816" width="9.140625" style="3"/>
    <col min="2817" max="2817" width="13.7109375" style="3" customWidth="1"/>
    <col min="2818" max="2818" width="11" style="3" bestFit="1" customWidth="1"/>
    <col min="2819" max="2819" width="16" style="3" bestFit="1" customWidth="1"/>
    <col min="2820" max="2820" width="16.140625" style="3" bestFit="1" customWidth="1"/>
    <col min="2821" max="2822" width="14.5703125" style="3" customWidth="1"/>
    <col min="2823" max="2823" width="19.28515625" style="3" customWidth="1"/>
    <col min="2824" max="3072" width="9.140625" style="3"/>
    <col min="3073" max="3073" width="13.7109375" style="3" customWidth="1"/>
    <col min="3074" max="3074" width="11" style="3" bestFit="1" customWidth="1"/>
    <col min="3075" max="3075" width="16" style="3" bestFit="1" customWidth="1"/>
    <col min="3076" max="3076" width="16.140625" style="3" bestFit="1" customWidth="1"/>
    <col min="3077" max="3078" width="14.5703125" style="3" customWidth="1"/>
    <col min="3079" max="3079" width="19.28515625" style="3" customWidth="1"/>
    <col min="3080" max="3328" width="9.140625" style="3"/>
    <col min="3329" max="3329" width="13.7109375" style="3" customWidth="1"/>
    <col min="3330" max="3330" width="11" style="3" bestFit="1" customWidth="1"/>
    <col min="3331" max="3331" width="16" style="3" bestFit="1" customWidth="1"/>
    <col min="3332" max="3332" width="16.140625" style="3" bestFit="1" customWidth="1"/>
    <col min="3333" max="3334" width="14.5703125" style="3" customWidth="1"/>
    <col min="3335" max="3335" width="19.28515625" style="3" customWidth="1"/>
    <col min="3336" max="3584" width="9.140625" style="3"/>
    <col min="3585" max="3585" width="13.7109375" style="3" customWidth="1"/>
    <col min="3586" max="3586" width="11" style="3" bestFit="1" customWidth="1"/>
    <col min="3587" max="3587" width="16" style="3" bestFit="1" customWidth="1"/>
    <col min="3588" max="3588" width="16.140625" style="3" bestFit="1" customWidth="1"/>
    <col min="3589" max="3590" width="14.5703125" style="3" customWidth="1"/>
    <col min="3591" max="3591" width="19.28515625" style="3" customWidth="1"/>
    <col min="3592" max="3840" width="9.140625" style="3"/>
    <col min="3841" max="3841" width="13.7109375" style="3" customWidth="1"/>
    <col min="3842" max="3842" width="11" style="3" bestFit="1" customWidth="1"/>
    <col min="3843" max="3843" width="16" style="3" bestFit="1" customWidth="1"/>
    <col min="3844" max="3844" width="16.140625" style="3" bestFit="1" customWidth="1"/>
    <col min="3845" max="3846" width="14.5703125" style="3" customWidth="1"/>
    <col min="3847" max="3847" width="19.28515625" style="3" customWidth="1"/>
    <col min="3848" max="4096" width="9.140625" style="3"/>
    <col min="4097" max="4097" width="13.7109375" style="3" customWidth="1"/>
    <col min="4098" max="4098" width="11" style="3" bestFit="1" customWidth="1"/>
    <col min="4099" max="4099" width="16" style="3" bestFit="1" customWidth="1"/>
    <col min="4100" max="4100" width="16.140625" style="3" bestFit="1" customWidth="1"/>
    <col min="4101" max="4102" width="14.5703125" style="3" customWidth="1"/>
    <col min="4103" max="4103" width="19.28515625" style="3" customWidth="1"/>
    <col min="4104" max="4352" width="9.140625" style="3"/>
    <col min="4353" max="4353" width="13.7109375" style="3" customWidth="1"/>
    <col min="4354" max="4354" width="11" style="3" bestFit="1" customWidth="1"/>
    <col min="4355" max="4355" width="16" style="3" bestFit="1" customWidth="1"/>
    <col min="4356" max="4356" width="16.140625" style="3" bestFit="1" customWidth="1"/>
    <col min="4357" max="4358" width="14.5703125" style="3" customWidth="1"/>
    <col min="4359" max="4359" width="19.28515625" style="3" customWidth="1"/>
    <col min="4360" max="4608" width="9.140625" style="3"/>
    <col min="4609" max="4609" width="13.7109375" style="3" customWidth="1"/>
    <col min="4610" max="4610" width="11" style="3" bestFit="1" customWidth="1"/>
    <col min="4611" max="4611" width="16" style="3" bestFit="1" customWidth="1"/>
    <col min="4612" max="4612" width="16.140625" style="3" bestFit="1" customWidth="1"/>
    <col min="4613" max="4614" width="14.5703125" style="3" customWidth="1"/>
    <col min="4615" max="4615" width="19.28515625" style="3" customWidth="1"/>
    <col min="4616" max="4864" width="9.140625" style="3"/>
    <col min="4865" max="4865" width="13.7109375" style="3" customWidth="1"/>
    <col min="4866" max="4866" width="11" style="3" bestFit="1" customWidth="1"/>
    <col min="4867" max="4867" width="16" style="3" bestFit="1" customWidth="1"/>
    <col min="4868" max="4868" width="16.140625" style="3" bestFit="1" customWidth="1"/>
    <col min="4869" max="4870" width="14.5703125" style="3" customWidth="1"/>
    <col min="4871" max="4871" width="19.28515625" style="3" customWidth="1"/>
    <col min="4872" max="5120" width="9.140625" style="3"/>
    <col min="5121" max="5121" width="13.7109375" style="3" customWidth="1"/>
    <col min="5122" max="5122" width="11" style="3" bestFit="1" customWidth="1"/>
    <col min="5123" max="5123" width="16" style="3" bestFit="1" customWidth="1"/>
    <col min="5124" max="5124" width="16.140625" style="3" bestFit="1" customWidth="1"/>
    <col min="5125" max="5126" width="14.5703125" style="3" customWidth="1"/>
    <col min="5127" max="5127" width="19.28515625" style="3" customWidth="1"/>
    <col min="5128" max="5376" width="9.140625" style="3"/>
    <col min="5377" max="5377" width="13.7109375" style="3" customWidth="1"/>
    <col min="5378" max="5378" width="11" style="3" bestFit="1" customWidth="1"/>
    <col min="5379" max="5379" width="16" style="3" bestFit="1" customWidth="1"/>
    <col min="5380" max="5380" width="16.140625" style="3" bestFit="1" customWidth="1"/>
    <col min="5381" max="5382" width="14.5703125" style="3" customWidth="1"/>
    <col min="5383" max="5383" width="19.28515625" style="3" customWidth="1"/>
    <col min="5384" max="5632" width="9.140625" style="3"/>
    <col min="5633" max="5633" width="13.7109375" style="3" customWidth="1"/>
    <col min="5634" max="5634" width="11" style="3" bestFit="1" customWidth="1"/>
    <col min="5635" max="5635" width="16" style="3" bestFit="1" customWidth="1"/>
    <col min="5636" max="5636" width="16.140625" style="3" bestFit="1" customWidth="1"/>
    <col min="5637" max="5638" width="14.5703125" style="3" customWidth="1"/>
    <col min="5639" max="5639" width="19.28515625" style="3" customWidth="1"/>
    <col min="5640" max="5888" width="9.140625" style="3"/>
    <col min="5889" max="5889" width="13.7109375" style="3" customWidth="1"/>
    <col min="5890" max="5890" width="11" style="3" bestFit="1" customWidth="1"/>
    <col min="5891" max="5891" width="16" style="3" bestFit="1" customWidth="1"/>
    <col min="5892" max="5892" width="16.140625" style="3" bestFit="1" customWidth="1"/>
    <col min="5893" max="5894" width="14.5703125" style="3" customWidth="1"/>
    <col min="5895" max="5895" width="19.28515625" style="3" customWidth="1"/>
    <col min="5896" max="6144" width="9.140625" style="3"/>
    <col min="6145" max="6145" width="13.7109375" style="3" customWidth="1"/>
    <col min="6146" max="6146" width="11" style="3" bestFit="1" customWidth="1"/>
    <col min="6147" max="6147" width="16" style="3" bestFit="1" customWidth="1"/>
    <col min="6148" max="6148" width="16.140625" style="3" bestFit="1" customWidth="1"/>
    <col min="6149" max="6150" width="14.5703125" style="3" customWidth="1"/>
    <col min="6151" max="6151" width="19.28515625" style="3" customWidth="1"/>
    <col min="6152" max="6400" width="9.140625" style="3"/>
    <col min="6401" max="6401" width="13.7109375" style="3" customWidth="1"/>
    <col min="6402" max="6402" width="11" style="3" bestFit="1" customWidth="1"/>
    <col min="6403" max="6403" width="16" style="3" bestFit="1" customWidth="1"/>
    <col min="6404" max="6404" width="16.140625" style="3" bestFit="1" customWidth="1"/>
    <col min="6405" max="6406" width="14.5703125" style="3" customWidth="1"/>
    <col min="6407" max="6407" width="19.28515625" style="3" customWidth="1"/>
    <col min="6408" max="6656" width="9.140625" style="3"/>
    <col min="6657" max="6657" width="13.7109375" style="3" customWidth="1"/>
    <col min="6658" max="6658" width="11" style="3" bestFit="1" customWidth="1"/>
    <col min="6659" max="6659" width="16" style="3" bestFit="1" customWidth="1"/>
    <col min="6660" max="6660" width="16.140625" style="3" bestFit="1" customWidth="1"/>
    <col min="6661" max="6662" width="14.5703125" style="3" customWidth="1"/>
    <col min="6663" max="6663" width="19.28515625" style="3" customWidth="1"/>
    <col min="6664" max="6912" width="9.140625" style="3"/>
    <col min="6913" max="6913" width="13.7109375" style="3" customWidth="1"/>
    <col min="6914" max="6914" width="11" style="3" bestFit="1" customWidth="1"/>
    <col min="6915" max="6915" width="16" style="3" bestFit="1" customWidth="1"/>
    <col min="6916" max="6916" width="16.140625" style="3" bestFit="1" customWidth="1"/>
    <col min="6917" max="6918" width="14.5703125" style="3" customWidth="1"/>
    <col min="6919" max="6919" width="19.28515625" style="3" customWidth="1"/>
    <col min="6920" max="7168" width="9.140625" style="3"/>
    <col min="7169" max="7169" width="13.7109375" style="3" customWidth="1"/>
    <col min="7170" max="7170" width="11" style="3" bestFit="1" customWidth="1"/>
    <col min="7171" max="7171" width="16" style="3" bestFit="1" customWidth="1"/>
    <col min="7172" max="7172" width="16.140625" style="3" bestFit="1" customWidth="1"/>
    <col min="7173" max="7174" width="14.5703125" style="3" customWidth="1"/>
    <col min="7175" max="7175" width="19.28515625" style="3" customWidth="1"/>
    <col min="7176" max="7424" width="9.140625" style="3"/>
    <col min="7425" max="7425" width="13.7109375" style="3" customWidth="1"/>
    <col min="7426" max="7426" width="11" style="3" bestFit="1" customWidth="1"/>
    <col min="7427" max="7427" width="16" style="3" bestFit="1" customWidth="1"/>
    <col min="7428" max="7428" width="16.140625" style="3" bestFit="1" customWidth="1"/>
    <col min="7429" max="7430" width="14.5703125" style="3" customWidth="1"/>
    <col min="7431" max="7431" width="19.28515625" style="3" customWidth="1"/>
    <col min="7432" max="7680" width="9.140625" style="3"/>
    <col min="7681" max="7681" width="13.7109375" style="3" customWidth="1"/>
    <col min="7682" max="7682" width="11" style="3" bestFit="1" customWidth="1"/>
    <col min="7683" max="7683" width="16" style="3" bestFit="1" customWidth="1"/>
    <col min="7684" max="7684" width="16.140625" style="3" bestFit="1" customWidth="1"/>
    <col min="7685" max="7686" width="14.5703125" style="3" customWidth="1"/>
    <col min="7687" max="7687" width="19.28515625" style="3" customWidth="1"/>
    <col min="7688" max="7936" width="9.140625" style="3"/>
    <col min="7937" max="7937" width="13.7109375" style="3" customWidth="1"/>
    <col min="7938" max="7938" width="11" style="3" bestFit="1" customWidth="1"/>
    <col min="7939" max="7939" width="16" style="3" bestFit="1" customWidth="1"/>
    <col min="7940" max="7940" width="16.140625" style="3" bestFit="1" customWidth="1"/>
    <col min="7941" max="7942" width="14.5703125" style="3" customWidth="1"/>
    <col min="7943" max="7943" width="19.28515625" style="3" customWidth="1"/>
    <col min="7944" max="8192" width="9.140625" style="3"/>
    <col min="8193" max="8193" width="13.7109375" style="3" customWidth="1"/>
    <col min="8194" max="8194" width="11" style="3" bestFit="1" customWidth="1"/>
    <col min="8195" max="8195" width="16" style="3" bestFit="1" customWidth="1"/>
    <col min="8196" max="8196" width="16.140625" style="3" bestFit="1" customWidth="1"/>
    <col min="8197" max="8198" width="14.5703125" style="3" customWidth="1"/>
    <col min="8199" max="8199" width="19.28515625" style="3" customWidth="1"/>
    <col min="8200" max="8448" width="9.140625" style="3"/>
    <col min="8449" max="8449" width="13.7109375" style="3" customWidth="1"/>
    <col min="8450" max="8450" width="11" style="3" bestFit="1" customWidth="1"/>
    <col min="8451" max="8451" width="16" style="3" bestFit="1" customWidth="1"/>
    <col min="8452" max="8452" width="16.140625" style="3" bestFit="1" customWidth="1"/>
    <col min="8453" max="8454" width="14.5703125" style="3" customWidth="1"/>
    <col min="8455" max="8455" width="19.28515625" style="3" customWidth="1"/>
    <col min="8456" max="8704" width="9.140625" style="3"/>
    <col min="8705" max="8705" width="13.7109375" style="3" customWidth="1"/>
    <col min="8706" max="8706" width="11" style="3" bestFit="1" customWidth="1"/>
    <col min="8707" max="8707" width="16" style="3" bestFit="1" customWidth="1"/>
    <col min="8708" max="8708" width="16.140625" style="3" bestFit="1" customWidth="1"/>
    <col min="8709" max="8710" width="14.5703125" style="3" customWidth="1"/>
    <col min="8711" max="8711" width="19.28515625" style="3" customWidth="1"/>
    <col min="8712" max="8960" width="9.140625" style="3"/>
    <col min="8961" max="8961" width="13.7109375" style="3" customWidth="1"/>
    <col min="8962" max="8962" width="11" style="3" bestFit="1" customWidth="1"/>
    <col min="8963" max="8963" width="16" style="3" bestFit="1" customWidth="1"/>
    <col min="8964" max="8964" width="16.140625" style="3" bestFit="1" customWidth="1"/>
    <col min="8965" max="8966" width="14.5703125" style="3" customWidth="1"/>
    <col min="8967" max="8967" width="19.28515625" style="3" customWidth="1"/>
    <col min="8968" max="9216" width="9.140625" style="3"/>
    <col min="9217" max="9217" width="13.7109375" style="3" customWidth="1"/>
    <col min="9218" max="9218" width="11" style="3" bestFit="1" customWidth="1"/>
    <col min="9219" max="9219" width="16" style="3" bestFit="1" customWidth="1"/>
    <col min="9220" max="9220" width="16.140625" style="3" bestFit="1" customWidth="1"/>
    <col min="9221" max="9222" width="14.5703125" style="3" customWidth="1"/>
    <col min="9223" max="9223" width="19.28515625" style="3" customWidth="1"/>
    <col min="9224" max="9472" width="9.140625" style="3"/>
    <col min="9473" max="9473" width="13.7109375" style="3" customWidth="1"/>
    <col min="9474" max="9474" width="11" style="3" bestFit="1" customWidth="1"/>
    <col min="9475" max="9475" width="16" style="3" bestFit="1" customWidth="1"/>
    <col min="9476" max="9476" width="16.140625" style="3" bestFit="1" customWidth="1"/>
    <col min="9477" max="9478" width="14.5703125" style="3" customWidth="1"/>
    <col min="9479" max="9479" width="19.28515625" style="3" customWidth="1"/>
    <col min="9480" max="9728" width="9.140625" style="3"/>
    <col min="9729" max="9729" width="13.7109375" style="3" customWidth="1"/>
    <col min="9730" max="9730" width="11" style="3" bestFit="1" customWidth="1"/>
    <col min="9731" max="9731" width="16" style="3" bestFit="1" customWidth="1"/>
    <col min="9732" max="9732" width="16.140625" style="3" bestFit="1" customWidth="1"/>
    <col min="9733" max="9734" width="14.5703125" style="3" customWidth="1"/>
    <col min="9735" max="9735" width="19.28515625" style="3" customWidth="1"/>
    <col min="9736" max="9984" width="9.140625" style="3"/>
    <col min="9985" max="9985" width="13.7109375" style="3" customWidth="1"/>
    <col min="9986" max="9986" width="11" style="3" bestFit="1" customWidth="1"/>
    <col min="9987" max="9987" width="16" style="3" bestFit="1" customWidth="1"/>
    <col min="9988" max="9988" width="16.140625" style="3" bestFit="1" customWidth="1"/>
    <col min="9989" max="9990" width="14.5703125" style="3" customWidth="1"/>
    <col min="9991" max="9991" width="19.28515625" style="3" customWidth="1"/>
    <col min="9992" max="10240" width="9.140625" style="3"/>
    <col min="10241" max="10241" width="13.7109375" style="3" customWidth="1"/>
    <col min="10242" max="10242" width="11" style="3" bestFit="1" customWidth="1"/>
    <col min="10243" max="10243" width="16" style="3" bestFit="1" customWidth="1"/>
    <col min="10244" max="10244" width="16.140625" style="3" bestFit="1" customWidth="1"/>
    <col min="10245" max="10246" width="14.5703125" style="3" customWidth="1"/>
    <col min="10247" max="10247" width="19.28515625" style="3" customWidth="1"/>
    <col min="10248" max="10496" width="9.140625" style="3"/>
    <col min="10497" max="10497" width="13.7109375" style="3" customWidth="1"/>
    <col min="10498" max="10498" width="11" style="3" bestFit="1" customWidth="1"/>
    <col min="10499" max="10499" width="16" style="3" bestFit="1" customWidth="1"/>
    <col min="10500" max="10500" width="16.140625" style="3" bestFit="1" customWidth="1"/>
    <col min="10501" max="10502" width="14.5703125" style="3" customWidth="1"/>
    <col min="10503" max="10503" width="19.28515625" style="3" customWidth="1"/>
    <col min="10504" max="10752" width="9.140625" style="3"/>
    <col min="10753" max="10753" width="13.7109375" style="3" customWidth="1"/>
    <col min="10754" max="10754" width="11" style="3" bestFit="1" customWidth="1"/>
    <col min="10755" max="10755" width="16" style="3" bestFit="1" customWidth="1"/>
    <col min="10756" max="10756" width="16.140625" style="3" bestFit="1" customWidth="1"/>
    <col min="10757" max="10758" width="14.5703125" style="3" customWidth="1"/>
    <col min="10759" max="10759" width="19.28515625" style="3" customWidth="1"/>
    <col min="10760" max="11008" width="9.140625" style="3"/>
    <col min="11009" max="11009" width="13.7109375" style="3" customWidth="1"/>
    <col min="11010" max="11010" width="11" style="3" bestFit="1" customWidth="1"/>
    <col min="11011" max="11011" width="16" style="3" bestFit="1" customWidth="1"/>
    <col min="11012" max="11012" width="16.140625" style="3" bestFit="1" customWidth="1"/>
    <col min="11013" max="11014" width="14.5703125" style="3" customWidth="1"/>
    <col min="11015" max="11015" width="19.28515625" style="3" customWidth="1"/>
    <col min="11016" max="11264" width="9.140625" style="3"/>
    <col min="11265" max="11265" width="13.7109375" style="3" customWidth="1"/>
    <col min="11266" max="11266" width="11" style="3" bestFit="1" customWidth="1"/>
    <col min="11267" max="11267" width="16" style="3" bestFit="1" customWidth="1"/>
    <col min="11268" max="11268" width="16.140625" style="3" bestFit="1" customWidth="1"/>
    <col min="11269" max="11270" width="14.5703125" style="3" customWidth="1"/>
    <col min="11271" max="11271" width="19.28515625" style="3" customWidth="1"/>
    <col min="11272" max="11520" width="9.140625" style="3"/>
    <col min="11521" max="11521" width="13.7109375" style="3" customWidth="1"/>
    <col min="11522" max="11522" width="11" style="3" bestFit="1" customWidth="1"/>
    <col min="11523" max="11523" width="16" style="3" bestFit="1" customWidth="1"/>
    <col min="11524" max="11524" width="16.140625" style="3" bestFit="1" customWidth="1"/>
    <col min="11525" max="11526" width="14.5703125" style="3" customWidth="1"/>
    <col min="11527" max="11527" width="19.28515625" style="3" customWidth="1"/>
    <col min="11528" max="11776" width="9.140625" style="3"/>
    <col min="11777" max="11777" width="13.7109375" style="3" customWidth="1"/>
    <col min="11778" max="11778" width="11" style="3" bestFit="1" customWidth="1"/>
    <col min="11779" max="11779" width="16" style="3" bestFit="1" customWidth="1"/>
    <col min="11780" max="11780" width="16.140625" style="3" bestFit="1" customWidth="1"/>
    <col min="11781" max="11782" width="14.5703125" style="3" customWidth="1"/>
    <col min="11783" max="11783" width="19.28515625" style="3" customWidth="1"/>
    <col min="11784" max="12032" width="9.140625" style="3"/>
    <col min="12033" max="12033" width="13.7109375" style="3" customWidth="1"/>
    <col min="12034" max="12034" width="11" style="3" bestFit="1" customWidth="1"/>
    <col min="12035" max="12035" width="16" style="3" bestFit="1" customWidth="1"/>
    <col min="12036" max="12036" width="16.140625" style="3" bestFit="1" customWidth="1"/>
    <col min="12037" max="12038" width="14.5703125" style="3" customWidth="1"/>
    <col min="12039" max="12039" width="19.28515625" style="3" customWidth="1"/>
    <col min="12040" max="12288" width="9.140625" style="3"/>
    <col min="12289" max="12289" width="13.7109375" style="3" customWidth="1"/>
    <col min="12290" max="12290" width="11" style="3" bestFit="1" customWidth="1"/>
    <col min="12291" max="12291" width="16" style="3" bestFit="1" customWidth="1"/>
    <col min="12292" max="12292" width="16.140625" style="3" bestFit="1" customWidth="1"/>
    <col min="12293" max="12294" width="14.5703125" style="3" customWidth="1"/>
    <col min="12295" max="12295" width="19.28515625" style="3" customWidth="1"/>
    <col min="12296" max="12544" width="9.140625" style="3"/>
    <col min="12545" max="12545" width="13.7109375" style="3" customWidth="1"/>
    <col min="12546" max="12546" width="11" style="3" bestFit="1" customWidth="1"/>
    <col min="12547" max="12547" width="16" style="3" bestFit="1" customWidth="1"/>
    <col min="12548" max="12548" width="16.140625" style="3" bestFit="1" customWidth="1"/>
    <col min="12549" max="12550" width="14.5703125" style="3" customWidth="1"/>
    <col min="12551" max="12551" width="19.28515625" style="3" customWidth="1"/>
    <col min="12552" max="12800" width="9.140625" style="3"/>
    <col min="12801" max="12801" width="13.7109375" style="3" customWidth="1"/>
    <col min="12802" max="12802" width="11" style="3" bestFit="1" customWidth="1"/>
    <col min="12803" max="12803" width="16" style="3" bestFit="1" customWidth="1"/>
    <col min="12804" max="12804" width="16.140625" style="3" bestFit="1" customWidth="1"/>
    <col min="12805" max="12806" width="14.5703125" style="3" customWidth="1"/>
    <col min="12807" max="12807" width="19.28515625" style="3" customWidth="1"/>
    <col min="12808" max="13056" width="9.140625" style="3"/>
    <col min="13057" max="13057" width="13.7109375" style="3" customWidth="1"/>
    <col min="13058" max="13058" width="11" style="3" bestFit="1" customWidth="1"/>
    <col min="13059" max="13059" width="16" style="3" bestFit="1" customWidth="1"/>
    <col min="13060" max="13060" width="16.140625" style="3" bestFit="1" customWidth="1"/>
    <col min="13061" max="13062" width="14.5703125" style="3" customWidth="1"/>
    <col min="13063" max="13063" width="19.28515625" style="3" customWidth="1"/>
    <col min="13064" max="13312" width="9.140625" style="3"/>
    <col min="13313" max="13313" width="13.7109375" style="3" customWidth="1"/>
    <col min="13314" max="13314" width="11" style="3" bestFit="1" customWidth="1"/>
    <col min="13315" max="13315" width="16" style="3" bestFit="1" customWidth="1"/>
    <col min="13316" max="13316" width="16.140625" style="3" bestFit="1" customWidth="1"/>
    <col min="13317" max="13318" width="14.5703125" style="3" customWidth="1"/>
    <col min="13319" max="13319" width="19.28515625" style="3" customWidth="1"/>
    <col min="13320" max="13568" width="9.140625" style="3"/>
    <col min="13569" max="13569" width="13.7109375" style="3" customWidth="1"/>
    <col min="13570" max="13570" width="11" style="3" bestFit="1" customWidth="1"/>
    <col min="13571" max="13571" width="16" style="3" bestFit="1" customWidth="1"/>
    <col min="13572" max="13572" width="16.140625" style="3" bestFit="1" customWidth="1"/>
    <col min="13573" max="13574" width="14.5703125" style="3" customWidth="1"/>
    <col min="13575" max="13575" width="19.28515625" style="3" customWidth="1"/>
    <col min="13576" max="13824" width="9.140625" style="3"/>
    <col min="13825" max="13825" width="13.7109375" style="3" customWidth="1"/>
    <col min="13826" max="13826" width="11" style="3" bestFit="1" customWidth="1"/>
    <col min="13827" max="13827" width="16" style="3" bestFit="1" customWidth="1"/>
    <col min="13828" max="13828" width="16.140625" style="3" bestFit="1" customWidth="1"/>
    <col min="13829" max="13830" width="14.5703125" style="3" customWidth="1"/>
    <col min="13831" max="13831" width="19.28515625" style="3" customWidth="1"/>
    <col min="13832" max="14080" width="9.140625" style="3"/>
    <col min="14081" max="14081" width="13.7109375" style="3" customWidth="1"/>
    <col min="14082" max="14082" width="11" style="3" bestFit="1" customWidth="1"/>
    <col min="14083" max="14083" width="16" style="3" bestFit="1" customWidth="1"/>
    <col min="14084" max="14084" width="16.140625" style="3" bestFit="1" customWidth="1"/>
    <col min="14085" max="14086" width="14.5703125" style="3" customWidth="1"/>
    <col min="14087" max="14087" width="19.28515625" style="3" customWidth="1"/>
    <col min="14088" max="14336" width="9.140625" style="3"/>
    <col min="14337" max="14337" width="13.7109375" style="3" customWidth="1"/>
    <col min="14338" max="14338" width="11" style="3" bestFit="1" customWidth="1"/>
    <col min="14339" max="14339" width="16" style="3" bestFit="1" customWidth="1"/>
    <col min="14340" max="14340" width="16.140625" style="3" bestFit="1" customWidth="1"/>
    <col min="14341" max="14342" width="14.5703125" style="3" customWidth="1"/>
    <col min="14343" max="14343" width="19.28515625" style="3" customWidth="1"/>
    <col min="14344" max="14592" width="9.140625" style="3"/>
    <col min="14593" max="14593" width="13.7109375" style="3" customWidth="1"/>
    <col min="14594" max="14594" width="11" style="3" bestFit="1" customWidth="1"/>
    <col min="14595" max="14595" width="16" style="3" bestFit="1" customWidth="1"/>
    <col min="14596" max="14596" width="16.140625" style="3" bestFit="1" customWidth="1"/>
    <col min="14597" max="14598" width="14.5703125" style="3" customWidth="1"/>
    <col min="14599" max="14599" width="19.28515625" style="3" customWidth="1"/>
    <col min="14600" max="14848" width="9.140625" style="3"/>
    <col min="14849" max="14849" width="13.7109375" style="3" customWidth="1"/>
    <col min="14850" max="14850" width="11" style="3" bestFit="1" customWidth="1"/>
    <col min="14851" max="14851" width="16" style="3" bestFit="1" customWidth="1"/>
    <col min="14852" max="14852" width="16.140625" style="3" bestFit="1" customWidth="1"/>
    <col min="14853" max="14854" width="14.5703125" style="3" customWidth="1"/>
    <col min="14855" max="14855" width="19.28515625" style="3" customWidth="1"/>
    <col min="14856" max="15104" width="9.140625" style="3"/>
    <col min="15105" max="15105" width="13.7109375" style="3" customWidth="1"/>
    <col min="15106" max="15106" width="11" style="3" bestFit="1" customWidth="1"/>
    <col min="15107" max="15107" width="16" style="3" bestFit="1" customWidth="1"/>
    <col min="15108" max="15108" width="16.140625" style="3" bestFit="1" customWidth="1"/>
    <col min="15109" max="15110" width="14.5703125" style="3" customWidth="1"/>
    <col min="15111" max="15111" width="19.28515625" style="3" customWidth="1"/>
    <col min="15112" max="15360" width="9.140625" style="3"/>
    <col min="15361" max="15361" width="13.7109375" style="3" customWidth="1"/>
    <col min="15362" max="15362" width="11" style="3" bestFit="1" customWidth="1"/>
    <col min="15363" max="15363" width="16" style="3" bestFit="1" customWidth="1"/>
    <col min="15364" max="15364" width="16.140625" style="3" bestFit="1" customWidth="1"/>
    <col min="15365" max="15366" width="14.5703125" style="3" customWidth="1"/>
    <col min="15367" max="15367" width="19.28515625" style="3" customWidth="1"/>
    <col min="15368" max="15616" width="9.140625" style="3"/>
    <col min="15617" max="15617" width="13.7109375" style="3" customWidth="1"/>
    <col min="15618" max="15618" width="11" style="3" bestFit="1" customWidth="1"/>
    <col min="15619" max="15619" width="16" style="3" bestFit="1" customWidth="1"/>
    <col min="15620" max="15620" width="16.140625" style="3" bestFit="1" customWidth="1"/>
    <col min="15621" max="15622" width="14.5703125" style="3" customWidth="1"/>
    <col min="15623" max="15623" width="19.28515625" style="3" customWidth="1"/>
    <col min="15624" max="15872" width="9.140625" style="3"/>
    <col min="15873" max="15873" width="13.7109375" style="3" customWidth="1"/>
    <col min="15874" max="15874" width="11" style="3" bestFit="1" customWidth="1"/>
    <col min="15875" max="15875" width="16" style="3" bestFit="1" customWidth="1"/>
    <col min="15876" max="15876" width="16.140625" style="3" bestFit="1" customWidth="1"/>
    <col min="15877" max="15878" width="14.5703125" style="3" customWidth="1"/>
    <col min="15879" max="15879" width="19.28515625" style="3" customWidth="1"/>
    <col min="15880" max="16128" width="9.140625" style="3"/>
    <col min="16129" max="16129" width="13.7109375" style="3" customWidth="1"/>
    <col min="16130" max="16130" width="11" style="3" bestFit="1" customWidth="1"/>
    <col min="16131" max="16131" width="16" style="3" bestFit="1" customWidth="1"/>
    <col min="16132" max="16132" width="16.140625" style="3" bestFit="1" customWidth="1"/>
    <col min="16133" max="16134" width="14.5703125" style="3" customWidth="1"/>
    <col min="16135" max="16135" width="19.28515625" style="3" customWidth="1"/>
    <col min="16136" max="16384" width="9.140625" style="3"/>
  </cols>
  <sheetData>
    <row r="1" spans="1:7" ht="15.75" x14ac:dyDescent="0.25">
      <c r="A1" s="87" t="str">
        <f>Scrap_Sale!A1</f>
        <v>XXXXXXXX  Depot</v>
      </c>
      <c r="B1" s="87"/>
      <c r="C1" s="87"/>
      <c r="D1" s="87"/>
      <c r="E1" s="87"/>
      <c r="F1" s="87"/>
      <c r="G1" s="87"/>
    </row>
    <row r="2" spans="1:7" ht="15.75" x14ac:dyDescent="0.25">
      <c r="A2" s="87" t="s">
        <v>18</v>
      </c>
      <c r="B2" s="87"/>
      <c r="C2" s="87"/>
      <c r="D2" s="87"/>
      <c r="E2" s="87"/>
      <c r="F2" s="87"/>
      <c r="G2" s="87"/>
    </row>
    <row r="3" spans="1:7" x14ac:dyDescent="0.25">
      <c r="A3" s="88" t="str">
        <f ca="1">Scrap_Sale!A3</f>
        <v>From Jan-24 to Oct-24</v>
      </c>
      <c r="B3" s="88"/>
      <c r="C3" s="88"/>
      <c r="D3" s="88"/>
      <c r="E3" s="88"/>
      <c r="F3" s="88"/>
      <c r="G3" s="88"/>
    </row>
    <row r="4" spans="1:7" x14ac:dyDescent="0.25">
      <c r="A4" s="1" t="s">
        <v>10</v>
      </c>
      <c r="B4" s="12" t="s">
        <v>11</v>
      </c>
      <c r="D4" s="2"/>
      <c r="E4" s="2"/>
      <c r="F4" s="2"/>
      <c r="G4" s="2"/>
    </row>
    <row r="5" spans="1:7" x14ac:dyDescent="0.25">
      <c r="A5" s="1" t="s">
        <v>36</v>
      </c>
      <c r="B5" s="15"/>
      <c r="C5" s="2"/>
      <c r="D5" s="2"/>
      <c r="E5" s="2"/>
      <c r="F5" s="2"/>
      <c r="G5" s="2"/>
    </row>
    <row r="6" spans="1:7" x14ac:dyDescent="0.25">
      <c r="A6" s="1" t="s">
        <v>35</v>
      </c>
      <c r="B6" s="15"/>
      <c r="C6" s="2"/>
      <c r="D6" s="2"/>
      <c r="E6" s="2"/>
      <c r="F6" s="2"/>
      <c r="G6" s="2"/>
    </row>
    <row r="7" spans="1:7" s="2" customFormat="1" ht="28.5" customHeight="1" x14ac:dyDescent="0.25">
      <c r="A7" s="92" t="s">
        <v>1</v>
      </c>
      <c r="B7" s="93" t="s">
        <v>16</v>
      </c>
      <c r="C7" s="93" t="s">
        <v>17</v>
      </c>
      <c r="D7" s="94" t="s">
        <v>50</v>
      </c>
      <c r="E7" s="95" t="s">
        <v>12</v>
      </c>
      <c r="F7" s="95" t="s">
        <v>13</v>
      </c>
      <c r="G7" s="96" t="s">
        <v>14</v>
      </c>
    </row>
    <row r="8" spans="1:7" x14ac:dyDescent="0.25">
      <c r="A8" s="68">
        <f>IF(Scrap_Sale!A5="","",Scrap_Sale!A5)</f>
        <v>45292</v>
      </c>
      <c r="B8" s="43"/>
      <c r="C8" s="44"/>
      <c r="D8" s="91"/>
      <c r="E8" s="45">
        <f>IFERROR(Table4[[#This Row],[Fuel  Liter]]/(Table4[[#This Row],[Total Run time (Minute)  Format HH:MM]]/60),0)</f>
        <v>0</v>
      </c>
      <c r="F8" s="45">
        <f>IFERROR(Table4[[#This Row],[Fuel Taka]]/(Table4[[#This Row],[Total Run time (Minute)  Format HH:MM]]/60),0)</f>
        <v>0</v>
      </c>
      <c r="G8" s="97"/>
    </row>
    <row r="9" spans="1:7" x14ac:dyDescent="0.25">
      <c r="A9" s="68">
        <f>IF(Scrap_Sale!A6="","",Scrap_Sale!A6)</f>
        <v>45323</v>
      </c>
      <c r="B9" s="43"/>
      <c r="C9" s="44"/>
      <c r="D9" s="91"/>
      <c r="E9" s="45">
        <f>IFERROR(Table4[[#This Row],[Fuel  Liter]]/(Table4[[#This Row],[Total Run time (Minute)  Format HH:MM]]/60),0)</f>
        <v>0</v>
      </c>
      <c r="F9" s="45">
        <f>IFERROR(Table4[[#This Row],[Fuel Taka]]/(Table4[[#This Row],[Total Run time (Minute)  Format HH:MM]]/60),0)</f>
        <v>0</v>
      </c>
      <c r="G9" s="97"/>
    </row>
    <row r="10" spans="1:7" x14ac:dyDescent="0.25">
      <c r="A10" s="68">
        <f>IF(Scrap_Sale!A7="","",Scrap_Sale!A7)</f>
        <v>45352</v>
      </c>
      <c r="B10" s="43"/>
      <c r="C10" s="44"/>
      <c r="D10" s="91"/>
      <c r="E10" s="45">
        <f>IFERROR(Table4[[#This Row],[Fuel  Liter]]/(Table4[[#This Row],[Total Run time (Minute)  Format HH:MM]]/60),0)</f>
        <v>0</v>
      </c>
      <c r="F10" s="45">
        <f>IFERROR(Table4[[#This Row],[Fuel Taka]]/(Table4[[#This Row],[Total Run time (Minute)  Format HH:MM]]/60),0)</f>
        <v>0</v>
      </c>
      <c r="G10" s="97"/>
    </row>
    <row r="11" spans="1:7" x14ac:dyDescent="0.25">
      <c r="A11" s="68">
        <f>IF(Scrap_Sale!A8="","",Scrap_Sale!A8)</f>
        <v>45383</v>
      </c>
      <c r="B11" s="43"/>
      <c r="C11" s="44"/>
      <c r="D11" s="91"/>
      <c r="E11" s="45">
        <f>IFERROR(Table4[[#This Row],[Fuel  Liter]]/(Table4[[#This Row],[Total Run time (Minute)  Format HH:MM]]/60),0)</f>
        <v>0</v>
      </c>
      <c r="F11" s="45">
        <f>IFERROR(Table4[[#This Row],[Fuel Taka]]/(Table4[[#This Row],[Total Run time (Minute)  Format HH:MM]]/60),0)</f>
        <v>0</v>
      </c>
      <c r="G11" s="97"/>
    </row>
    <row r="12" spans="1:7" x14ac:dyDescent="0.25">
      <c r="A12" s="68">
        <f>IF(Scrap_Sale!A9="","",Scrap_Sale!A9)</f>
        <v>45413</v>
      </c>
      <c r="B12" s="43"/>
      <c r="C12" s="44"/>
      <c r="D12" s="91"/>
      <c r="E12" s="45">
        <f>IFERROR(Table4[[#This Row],[Fuel  Liter]]/(Table4[[#This Row],[Total Run time (Minute)  Format HH:MM]]/60),0)</f>
        <v>0</v>
      </c>
      <c r="F12" s="45">
        <f>IFERROR(Table4[[#This Row],[Fuel Taka]]/(Table4[[#This Row],[Total Run time (Minute)  Format HH:MM]]/60),0)</f>
        <v>0</v>
      </c>
      <c r="G12" s="97"/>
    </row>
    <row r="13" spans="1:7" x14ac:dyDescent="0.25">
      <c r="A13" s="68">
        <f>IF(Scrap_Sale!A10="","",Scrap_Sale!A10)</f>
        <v>45444</v>
      </c>
      <c r="B13" s="43"/>
      <c r="C13" s="44"/>
      <c r="D13" s="91"/>
      <c r="E13" s="45">
        <f>IFERROR(Table4[[#This Row],[Fuel  Liter]]/(Table4[[#This Row],[Total Run time (Minute)  Format HH:MM]]/60),0)</f>
        <v>0</v>
      </c>
      <c r="F13" s="45">
        <f>IFERROR(Table4[[#This Row],[Fuel Taka]]/(Table4[[#This Row],[Total Run time (Minute)  Format HH:MM]]/60),0)</f>
        <v>0</v>
      </c>
      <c r="G13" s="97"/>
    </row>
    <row r="14" spans="1:7" x14ac:dyDescent="0.25">
      <c r="A14" s="68">
        <f>IF(Scrap_Sale!A11="","",Scrap_Sale!A11)</f>
        <v>45474</v>
      </c>
      <c r="B14" s="43"/>
      <c r="C14" s="44"/>
      <c r="D14" s="91"/>
      <c r="E14" s="45">
        <f>IFERROR(Table4[[#This Row],[Fuel  Liter]]/(Table4[[#This Row],[Total Run time (Minute)  Format HH:MM]]/60),0)</f>
        <v>0</v>
      </c>
      <c r="F14" s="45">
        <f>IFERROR(Table4[[#This Row],[Fuel Taka]]/(Table4[[#This Row],[Total Run time (Minute)  Format HH:MM]]/60),0)</f>
        <v>0</v>
      </c>
      <c r="G14" s="97" t="s">
        <v>41</v>
      </c>
    </row>
    <row r="15" spans="1:7" x14ac:dyDescent="0.25">
      <c r="A15" s="68">
        <f>IF(Scrap_Sale!A12="","",Scrap_Sale!A12)</f>
        <v>45505</v>
      </c>
      <c r="B15" s="43"/>
      <c r="C15" s="44"/>
      <c r="D15" s="91"/>
      <c r="E15" s="45">
        <f>IFERROR(Table4[[#This Row],[Fuel  Liter]]/(Table4[[#This Row],[Total Run time (Minute)  Format HH:MM]]/60),0)</f>
        <v>0</v>
      </c>
      <c r="F15" s="45">
        <f>IFERROR(Table4[[#This Row],[Fuel Taka]]/(Table4[[#This Row],[Total Run time (Minute)  Format HH:MM]]/60),0)</f>
        <v>0</v>
      </c>
      <c r="G15" s="97" t="s">
        <v>40</v>
      </c>
    </row>
    <row r="16" spans="1:7" x14ac:dyDescent="0.25">
      <c r="A16" s="68">
        <f>IF(Scrap_Sale!A13="","",Scrap_Sale!A13)</f>
        <v>45536</v>
      </c>
      <c r="B16" s="43"/>
      <c r="C16" s="44"/>
      <c r="D16" s="91"/>
      <c r="E16" s="45">
        <f>IFERROR(Table4[[#This Row],[Fuel  Liter]]/(Table4[[#This Row],[Total Run time (Minute)  Format HH:MM]]/60),0)</f>
        <v>0</v>
      </c>
      <c r="F16" s="45">
        <f>IFERROR(Table4[[#This Row],[Fuel Taka]]/(Table4[[#This Row],[Total Run time (Minute)  Format HH:MM]]/60),0)</f>
        <v>0</v>
      </c>
      <c r="G16" s="97"/>
    </row>
    <row r="17" spans="1:7" x14ac:dyDescent="0.25">
      <c r="A17" s="68">
        <f>IF(Scrap_Sale!A14="","",Scrap_Sale!A14)</f>
        <v>45566</v>
      </c>
      <c r="B17" s="43"/>
      <c r="C17" s="44"/>
      <c r="D17" s="91"/>
      <c r="E17" s="45">
        <f>IFERROR(Table4[[#This Row],[Fuel  Liter]]/(Table4[[#This Row],[Total Run time (Minute)  Format HH:MM]]/60),0)</f>
        <v>0</v>
      </c>
      <c r="F17" s="45">
        <f>IFERROR(Table4[[#This Row],[Fuel Taka]]/(Table4[[#This Row],[Total Run time (Minute)  Format HH:MM]]/60),0)</f>
        <v>0</v>
      </c>
      <c r="G17" s="97"/>
    </row>
    <row r="18" spans="1:7" x14ac:dyDescent="0.25">
      <c r="A18" s="68" t="str">
        <f>IF(Scrap_Sale!A15="","",Scrap_Sale!A15)</f>
        <v/>
      </c>
      <c r="B18" s="43"/>
      <c r="C18" s="44"/>
      <c r="D18" s="91"/>
      <c r="E18" s="45">
        <f>IFERROR(Table4[[#This Row],[Fuel  Liter]]/(Table4[[#This Row],[Total Run time (Minute)  Format HH:MM]]/60),0)</f>
        <v>0</v>
      </c>
      <c r="F18" s="45">
        <f>IFERROR(Table4[[#This Row],[Fuel Taka]]/(Table4[[#This Row],[Total Run time (Minute)  Format HH:MM]]/60),0)</f>
        <v>0</v>
      </c>
      <c r="G18" s="97"/>
    </row>
    <row r="19" spans="1:7" x14ac:dyDescent="0.25">
      <c r="A19" s="68" t="str">
        <f>IF(Scrap_Sale!A16="","",Scrap_Sale!A16)</f>
        <v/>
      </c>
      <c r="B19" s="43"/>
      <c r="C19" s="44"/>
      <c r="D19" s="91"/>
      <c r="E19" s="45">
        <f>IFERROR(Table4[[#This Row],[Fuel  Liter]]/(Table4[[#This Row],[Total Run time (Minute)  Format HH:MM]]/60),0)</f>
        <v>0</v>
      </c>
      <c r="F19" s="45">
        <f>IFERROR(Table4[[#This Row],[Fuel Taka]]/(Table4[[#This Row],[Total Run time (Minute)  Format HH:MM]]/60),0)</f>
        <v>0</v>
      </c>
      <c r="G19" s="97"/>
    </row>
    <row r="20" spans="1:7" s="2" customFormat="1" ht="23.25" customHeight="1" x14ac:dyDescent="0.25">
      <c r="A20" s="98" t="s">
        <v>7</v>
      </c>
      <c r="B20" s="39">
        <f>SUM(B8:B19)</f>
        <v>0</v>
      </c>
      <c r="C20" s="39">
        <f t="shared" ref="C20:D20" si="0">SUM(C8:C19)</f>
        <v>0</v>
      </c>
      <c r="D20" s="39">
        <f>(SUM(D8:D19)*1440)</f>
        <v>0</v>
      </c>
      <c r="E20" s="99">
        <f>IFERROR(Table4[[#This Row],[Fuel  Liter]]/(Table4[[#This Row],[Total Run time (Minute)  Format HH:MM]]/60),0)</f>
        <v>0</v>
      </c>
      <c r="F20" s="99">
        <f>IFERROR(Table4[[#This Row],[Fuel Taka]]/(Table4[[#This Row],[Total Run time (Minute)  Format HH:MM]]/60),0)</f>
        <v>0</v>
      </c>
      <c r="G20" s="100">
        <f>Table4[[#This Row],[Fuel Consup. Per Hour (Liter)]]*125</f>
        <v>0</v>
      </c>
    </row>
    <row r="21" spans="1:7" ht="15" x14ac:dyDescent="0.25">
      <c r="A21" s="46"/>
      <c r="B21" s="46"/>
    </row>
    <row r="22" spans="1:7" ht="15" x14ac:dyDescent="0.25">
      <c r="A22" s="47" t="s">
        <v>47</v>
      </c>
      <c r="B22" s="25">
        <f>B20/COUNT(A8:A19)</f>
        <v>0</v>
      </c>
    </row>
    <row r="23" spans="1:7" x14ac:dyDescent="0.2">
      <c r="A23" s="73" t="str">
        <f>"Sajib"&amp;CHAR(169)</f>
        <v>Sajib©</v>
      </c>
      <c r="B23" s="24"/>
    </row>
    <row r="24" spans="1:7" x14ac:dyDescent="0.2">
      <c r="B24" s="24"/>
    </row>
  </sheetData>
  <sheetProtection password="CEDB" sheet="1" objects="1" scenarios="1"/>
  <mergeCells count="3">
    <mergeCell ref="A1:G1"/>
    <mergeCell ref="A2:G2"/>
    <mergeCell ref="A3:G3"/>
  </mergeCells>
  <pageMargins left="0.7" right="0.7" top="1" bottom="0.75" header="0" footer="0.05"/>
  <pageSetup orientation="landscape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BFF0-A1C5-4256-85C4-85E62A345F42}">
  <dimension ref="A1:G22"/>
  <sheetViews>
    <sheetView view="pageBreakPreview" topLeftCell="A10" zoomScale="110" zoomScaleNormal="100" zoomScaleSheetLayoutView="110" workbookViewId="0">
      <selection activeCell="J12" sqref="J12"/>
    </sheetView>
  </sheetViews>
  <sheetFormatPr defaultRowHeight="14.25" x14ac:dyDescent="0.25"/>
  <cols>
    <col min="1" max="1" width="11" style="3" customWidth="1"/>
    <col min="2" max="2" width="13.42578125" style="3" customWidth="1"/>
    <col min="3" max="3" width="16" style="3" bestFit="1" customWidth="1"/>
    <col min="4" max="4" width="22" style="3" customWidth="1"/>
    <col min="5" max="6" width="18.5703125" style="3" customWidth="1"/>
    <col min="7" max="7" width="20" style="3" customWidth="1"/>
    <col min="8" max="256" width="9.140625" style="3"/>
    <col min="257" max="257" width="13.7109375" style="3" customWidth="1"/>
    <col min="258" max="258" width="11" style="3" bestFit="1" customWidth="1"/>
    <col min="259" max="259" width="16" style="3" bestFit="1" customWidth="1"/>
    <col min="260" max="260" width="16.140625" style="3" bestFit="1" customWidth="1"/>
    <col min="261" max="262" width="14.5703125" style="3" customWidth="1"/>
    <col min="263" max="263" width="19.28515625" style="3" customWidth="1"/>
    <col min="264" max="512" width="9.140625" style="3"/>
    <col min="513" max="513" width="13.7109375" style="3" customWidth="1"/>
    <col min="514" max="514" width="11" style="3" bestFit="1" customWidth="1"/>
    <col min="515" max="515" width="16" style="3" bestFit="1" customWidth="1"/>
    <col min="516" max="516" width="16.140625" style="3" bestFit="1" customWidth="1"/>
    <col min="517" max="518" width="14.5703125" style="3" customWidth="1"/>
    <col min="519" max="519" width="19.28515625" style="3" customWidth="1"/>
    <col min="520" max="768" width="9.140625" style="3"/>
    <col min="769" max="769" width="13.7109375" style="3" customWidth="1"/>
    <col min="770" max="770" width="11" style="3" bestFit="1" customWidth="1"/>
    <col min="771" max="771" width="16" style="3" bestFit="1" customWidth="1"/>
    <col min="772" max="772" width="16.140625" style="3" bestFit="1" customWidth="1"/>
    <col min="773" max="774" width="14.5703125" style="3" customWidth="1"/>
    <col min="775" max="775" width="19.28515625" style="3" customWidth="1"/>
    <col min="776" max="1024" width="9.140625" style="3"/>
    <col min="1025" max="1025" width="13.7109375" style="3" customWidth="1"/>
    <col min="1026" max="1026" width="11" style="3" bestFit="1" customWidth="1"/>
    <col min="1027" max="1027" width="16" style="3" bestFit="1" customWidth="1"/>
    <col min="1028" max="1028" width="16.140625" style="3" bestFit="1" customWidth="1"/>
    <col min="1029" max="1030" width="14.5703125" style="3" customWidth="1"/>
    <col min="1031" max="1031" width="19.28515625" style="3" customWidth="1"/>
    <col min="1032" max="1280" width="9.140625" style="3"/>
    <col min="1281" max="1281" width="13.7109375" style="3" customWidth="1"/>
    <col min="1282" max="1282" width="11" style="3" bestFit="1" customWidth="1"/>
    <col min="1283" max="1283" width="16" style="3" bestFit="1" customWidth="1"/>
    <col min="1284" max="1284" width="16.140625" style="3" bestFit="1" customWidth="1"/>
    <col min="1285" max="1286" width="14.5703125" style="3" customWidth="1"/>
    <col min="1287" max="1287" width="19.28515625" style="3" customWidth="1"/>
    <col min="1288" max="1536" width="9.140625" style="3"/>
    <col min="1537" max="1537" width="13.7109375" style="3" customWidth="1"/>
    <col min="1538" max="1538" width="11" style="3" bestFit="1" customWidth="1"/>
    <col min="1539" max="1539" width="16" style="3" bestFit="1" customWidth="1"/>
    <col min="1540" max="1540" width="16.140625" style="3" bestFit="1" customWidth="1"/>
    <col min="1541" max="1542" width="14.5703125" style="3" customWidth="1"/>
    <col min="1543" max="1543" width="19.28515625" style="3" customWidth="1"/>
    <col min="1544" max="1792" width="9.140625" style="3"/>
    <col min="1793" max="1793" width="13.7109375" style="3" customWidth="1"/>
    <col min="1794" max="1794" width="11" style="3" bestFit="1" customWidth="1"/>
    <col min="1795" max="1795" width="16" style="3" bestFit="1" customWidth="1"/>
    <col min="1796" max="1796" width="16.140625" style="3" bestFit="1" customWidth="1"/>
    <col min="1797" max="1798" width="14.5703125" style="3" customWidth="1"/>
    <col min="1799" max="1799" width="19.28515625" style="3" customWidth="1"/>
    <col min="1800" max="2048" width="9.140625" style="3"/>
    <col min="2049" max="2049" width="13.7109375" style="3" customWidth="1"/>
    <col min="2050" max="2050" width="11" style="3" bestFit="1" customWidth="1"/>
    <col min="2051" max="2051" width="16" style="3" bestFit="1" customWidth="1"/>
    <col min="2052" max="2052" width="16.140625" style="3" bestFit="1" customWidth="1"/>
    <col min="2053" max="2054" width="14.5703125" style="3" customWidth="1"/>
    <col min="2055" max="2055" width="19.28515625" style="3" customWidth="1"/>
    <col min="2056" max="2304" width="9.140625" style="3"/>
    <col min="2305" max="2305" width="13.7109375" style="3" customWidth="1"/>
    <col min="2306" max="2306" width="11" style="3" bestFit="1" customWidth="1"/>
    <col min="2307" max="2307" width="16" style="3" bestFit="1" customWidth="1"/>
    <col min="2308" max="2308" width="16.140625" style="3" bestFit="1" customWidth="1"/>
    <col min="2309" max="2310" width="14.5703125" style="3" customWidth="1"/>
    <col min="2311" max="2311" width="19.28515625" style="3" customWidth="1"/>
    <col min="2312" max="2560" width="9.140625" style="3"/>
    <col min="2561" max="2561" width="13.7109375" style="3" customWidth="1"/>
    <col min="2562" max="2562" width="11" style="3" bestFit="1" customWidth="1"/>
    <col min="2563" max="2563" width="16" style="3" bestFit="1" customWidth="1"/>
    <col min="2564" max="2564" width="16.140625" style="3" bestFit="1" customWidth="1"/>
    <col min="2565" max="2566" width="14.5703125" style="3" customWidth="1"/>
    <col min="2567" max="2567" width="19.28515625" style="3" customWidth="1"/>
    <col min="2568" max="2816" width="9.140625" style="3"/>
    <col min="2817" max="2817" width="13.7109375" style="3" customWidth="1"/>
    <col min="2818" max="2818" width="11" style="3" bestFit="1" customWidth="1"/>
    <col min="2819" max="2819" width="16" style="3" bestFit="1" customWidth="1"/>
    <col min="2820" max="2820" width="16.140625" style="3" bestFit="1" customWidth="1"/>
    <col min="2821" max="2822" width="14.5703125" style="3" customWidth="1"/>
    <col min="2823" max="2823" width="19.28515625" style="3" customWidth="1"/>
    <col min="2824" max="3072" width="9.140625" style="3"/>
    <col min="3073" max="3073" width="13.7109375" style="3" customWidth="1"/>
    <col min="3074" max="3074" width="11" style="3" bestFit="1" customWidth="1"/>
    <col min="3075" max="3075" width="16" style="3" bestFit="1" customWidth="1"/>
    <col min="3076" max="3076" width="16.140625" style="3" bestFit="1" customWidth="1"/>
    <col min="3077" max="3078" width="14.5703125" style="3" customWidth="1"/>
    <col min="3079" max="3079" width="19.28515625" style="3" customWidth="1"/>
    <col min="3080" max="3328" width="9.140625" style="3"/>
    <col min="3329" max="3329" width="13.7109375" style="3" customWidth="1"/>
    <col min="3330" max="3330" width="11" style="3" bestFit="1" customWidth="1"/>
    <col min="3331" max="3331" width="16" style="3" bestFit="1" customWidth="1"/>
    <col min="3332" max="3332" width="16.140625" style="3" bestFit="1" customWidth="1"/>
    <col min="3333" max="3334" width="14.5703125" style="3" customWidth="1"/>
    <col min="3335" max="3335" width="19.28515625" style="3" customWidth="1"/>
    <col min="3336" max="3584" width="9.140625" style="3"/>
    <col min="3585" max="3585" width="13.7109375" style="3" customWidth="1"/>
    <col min="3586" max="3586" width="11" style="3" bestFit="1" customWidth="1"/>
    <col min="3587" max="3587" width="16" style="3" bestFit="1" customWidth="1"/>
    <col min="3588" max="3588" width="16.140625" style="3" bestFit="1" customWidth="1"/>
    <col min="3589" max="3590" width="14.5703125" style="3" customWidth="1"/>
    <col min="3591" max="3591" width="19.28515625" style="3" customWidth="1"/>
    <col min="3592" max="3840" width="9.140625" style="3"/>
    <col min="3841" max="3841" width="13.7109375" style="3" customWidth="1"/>
    <col min="3842" max="3842" width="11" style="3" bestFit="1" customWidth="1"/>
    <col min="3843" max="3843" width="16" style="3" bestFit="1" customWidth="1"/>
    <col min="3844" max="3844" width="16.140625" style="3" bestFit="1" customWidth="1"/>
    <col min="3845" max="3846" width="14.5703125" style="3" customWidth="1"/>
    <col min="3847" max="3847" width="19.28515625" style="3" customWidth="1"/>
    <col min="3848" max="4096" width="9.140625" style="3"/>
    <col min="4097" max="4097" width="13.7109375" style="3" customWidth="1"/>
    <col min="4098" max="4098" width="11" style="3" bestFit="1" customWidth="1"/>
    <col min="4099" max="4099" width="16" style="3" bestFit="1" customWidth="1"/>
    <col min="4100" max="4100" width="16.140625" style="3" bestFit="1" customWidth="1"/>
    <col min="4101" max="4102" width="14.5703125" style="3" customWidth="1"/>
    <col min="4103" max="4103" width="19.28515625" style="3" customWidth="1"/>
    <col min="4104" max="4352" width="9.140625" style="3"/>
    <col min="4353" max="4353" width="13.7109375" style="3" customWidth="1"/>
    <col min="4354" max="4354" width="11" style="3" bestFit="1" customWidth="1"/>
    <col min="4355" max="4355" width="16" style="3" bestFit="1" customWidth="1"/>
    <col min="4356" max="4356" width="16.140625" style="3" bestFit="1" customWidth="1"/>
    <col min="4357" max="4358" width="14.5703125" style="3" customWidth="1"/>
    <col min="4359" max="4359" width="19.28515625" style="3" customWidth="1"/>
    <col min="4360" max="4608" width="9.140625" style="3"/>
    <col min="4609" max="4609" width="13.7109375" style="3" customWidth="1"/>
    <col min="4610" max="4610" width="11" style="3" bestFit="1" customWidth="1"/>
    <col min="4611" max="4611" width="16" style="3" bestFit="1" customWidth="1"/>
    <col min="4612" max="4612" width="16.140625" style="3" bestFit="1" customWidth="1"/>
    <col min="4613" max="4614" width="14.5703125" style="3" customWidth="1"/>
    <col min="4615" max="4615" width="19.28515625" style="3" customWidth="1"/>
    <col min="4616" max="4864" width="9.140625" style="3"/>
    <col min="4865" max="4865" width="13.7109375" style="3" customWidth="1"/>
    <col min="4866" max="4866" width="11" style="3" bestFit="1" customWidth="1"/>
    <col min="4867" max="4867" width="16" style="3" bestFit="1" customWidth="1"/>
    <col min="4868" max="4868" width="16.140625" style="3" bestFit="1" customWidth="1"/>
    <col min="4869" max="4870" width="14.5703125" style="3" customWidth="1"/>
    <col min="4871" max="4871" width="19.28515625" style="3" customWidth="1"/>
    <col min="4872" max="5120" width="9.140625" style="3"/>
    <col min="5121" max="5121" width="13.7109375" style="3" customWidth="1"/>
    <col min="5122" max="5122" width="11" style="3" bestFit="1" customWidth="1"/>
    <col min="5123" max="5123" width="16" style="3" bestFit="1" customWidth="1"/>
    <col min="5124" max="5124" width="16.140625" style="3" bestFit="1" customWidth="1"/>
    <col min="5125" max="5126" width="14.5703125" style="3" customWidth="1"/>
    <col min="5127" max="5127" width="19.28515625" style="3" customWidth="1"/>
    <col min="5128" max="5376" width="9.140625" style="3"/>
    <col min="5377" max="5377" width="13.7109375" style="3" customWidth="1"/>
    <col min="5378" max="5378" width="11" style="3" bestFit="1" customWidth="1"/>
    <col min="5379" max="5379" width="16" style="3" bestFit="1" customWidth="1"/>
    <col min="5380" max="5380" width="16.140625" style="3" bestFit="1" customWidth="1"/>
    <col min="5381" max="5382" width="14.5703125" style="3" customWidth="1"/>
    <col min="5383" max="5383" width="19.28515625" style="3" customWidth="1"/>
    <col min="5384" max="5632" width="9.140625" style="3"/>
    <col min="5633" max="5633" width="13.7109375" style="3" customWidth="1"/>
    <col min="5634" max="5634" width="11" style="3" bestFit="1" customWidth="1"/>
    <col min="5635" max="5635" width="16" style="3" bestFit="1" customWidth="1"/>
    <col min="5636" max="5636" width="16.140625" style="3" bestFit="1" customWidth="1"/>
    <col min="5637" max="5638" width="14.5703125" style="3" customWidth="1"/>
    <col min="5639" max="5639" width="19.28515625" style="3" customWidth="1"/>
    <col min="5640" max="5888" width="9.140625" style="3"/>
    <col min="5889" max="5889" width="13.7109375" style="3" customWidth="1"/>
    <col min="5890" max="5890" width="11" style="3" bestFit="1" customWidth="1"/>
    <col min="5891" max="5891" width="16" style="3" bestFit="1" customWidth="1"/>
    <col min="5892" max="5892" width="16.140625" style="3" bestFit="1" customWidth="1"/>
    <col min="5893" max="5894" width="14.5703125" style="3" customWidth="1"/>
    <col min="5895" max="5895" width="19.28515625" style="3" customWidth="1"/>
    <col min="5896" max="6144" width="9.140625" style="3"/>
    <col min="6145" max="6145" width="13.7109375" style="3" customWidth="1"/>
    <col min="6146" max="6146" width="11" style="3" bestFit="1" customWidth="1"/>
    <col min="6147" max="6147" width="16" style="3" bestFit="1" customWidth="1"/>
    <col min="6148" max="6148" width="16.140625" style="3" bestFit="1" customWidth="1"/>
    <col min="6149" max="6150" width="14.5703125" style="3" customWidth="1"/>
    <col min="6151" max="6151" width="19.28515625" style="3" customWidth="1"/>
    <col min="6152" max="6400" width="9.140625" style="3"/>
    <col min="6401" max="6401" width="13.7109375" style="3" customWidth="1"/>
    <col min="6402" max="6402" width="11" style="3" bestFit="1" customWidth="1"/>
    <col min="6403" max="6403" width="16" style="3" bestFit="1" customWidth="1"/>
    <col min="6404" max="6404" width="16.140625" style="3" bestFit="1" customWidth="1"/>
    <col min="6405" max="6406" width="14.5703125" style="3" customWidth="1"/>
    <col min="6407" max="6407" width="19.28515625" style="3" customWidth="1"/>
    <col min="6408" max="6656" width="9.140625" style="3"/>
    <col min="6657" max="6657" width="13.7109375" style="3" customWidth="1"/>
    <col min="6658" max="6658" width="11" style="3" bestFit="1" customWidth="1"/>
    <col min="6659" max="6659" width="16" style="3" bestFit="1" customWidth="1"/>
    <col min="6660" max="6660" width="16.140625" style="3" bestFit="1" customWidth="1"/>
    <col min="6661" max="6662" width="14.5703125" style="3" customWidth="1"/>
    <col min="6663" max="6663" width="19.28515625" style="3" customWidth="1"/>
    <col min="6664" max="6912" width="9.140625" style="3"/>
    <col min="6913" max="6913" width="13.7109375" style="3" customWidth="1"/>
    <col min="6914" max="6914" width="11" style="3" bestFit="1" customWidth="1"/>
    <col min="6915" max="6915" width="16" style="3" bestFit="1" customWidth="1"/>
    <col min="6916" max="6916" width="16.140625" style="3" bestFit="1" customWidth="1"/>
    <col min="6917" max="6918" width="14.5703125" style="3" customWidth="1"/>
    <col min="6919" max="6919" width="19.28515625" style="3" customWidth="1"/>
    <col min="6920" max="7168" width="9.140625" style="3"/>
    <col min="7169" max="7169" width="13.7109375" style="3" customWidth="1"/>
    <col min="7170" max="7170" width="11" style="3" bestFit="1" customWidth="1"/>
    <col min="7171" max="7171" width="16" style="3" bestFit="1" customWidth="1"/>
    <col min="7172" max="7172" width="16.140625" style="3" bestFit="1" customWidth="1"/>
    <col min="7173" max="7174" width="14.5703125" style="3" customWidth="1"/>
    <col min="7175" max="7175" width="19.28515625" style="3" customWidth="1"/>
    <col min="7176" max="7424" width="9.140625" style="3"/>
    <col min="7425" max="7425" width="13.7109375" style="3" customWidth="1"/>
    <col min="7426" max="7426" width="11" style="3" bestFit="1" customWidth="1"/>
    <col min="7427" max="7427" width="16" style="3" bestFit="1" customWidth="1"/>
    <col min="7428" max="7428" width="16.140625" style="3" bestFit="1" customWidth="1"/>
    <col min="7429" max="7430" width="14.5703125" style="3" customWidth="1"/>
    <col min="7431" max="7431" width="19.28515625" style="3" customWidth="1"/>
    <col min="7432" max="7680" width="9.140625" style="3"/>
    <col min="7681" max="7681" width="13.7109375" style="3" customWidth="1"/>
    <col min="7682" max="7682" width="11" style="3" bestFit="1" customWidth="1"/>
    <col min="7683" max="7683" width="16" style="3" bestFit="1" customWidth="1"/>
    <col min="7684" max="7684" width="16.140625" style="3" bestFit="1" customWidth="1"/>
    <col min="7685" max="7686" width="14.5703125" style="3" customWidth="1"/>
    <col min="7687" max="7687" width="19.28515625" style="3" customWidth="1"/>
    <col min="7688" max="7936" width="9.140625" style="3"/>
    <col min="7937" max="7937" width="13.7109375" style="3" customWidth="1"/>
    <col min="7938" max="7938" width="11" style="3" bestFit="1" customWidth="1"/>
    <col min="7939" max="7939" width="16" style="3" bestFit="1" customWidth="1"/>
    <col min="7940" max="7940" width="16.140625" style="3" bestFit="1" customWidth="1"/>
    <col min="7941" max="7942" width="14.5703125" style="3" customWidth="1"/>
    <col min="7943" max="7943" width="19.28515625" style="3" customWidth="1"/>
    <col min="7944" max="8192" width="9.140625" style="3"/>
    <col min="8193" max="8193" width="13.7109375" style="3" customWidth="1"/>
    <col min="8194" max="8194" width="11" style="3" bestFit="1" customWidth="1"/>
    <col min="8195" max="8195" width="16" style="3" bestFit="1" customWidth="1"/>
    <col min="8196" max="8196" width="16.140625" style="3" bestFit="1" customWidth="1"/>
    <col min="8197" max="8198" width="14.5703125" style="3" customWidth="1"/>
    <col min="8199" max="8199" width="19.28515625" style="3" customWidth="1"/>
    <col min="8200" max="8448" width="9.140625" style="3"/>
    <col min="8449" max="8449" width="13.7109375" style="3" customWidth="1"/>
    <col min="8450" max="8450" width="11" style="3" bestFit="1" customWidth="1"/>
    <col min="8451" max="8451" width="16" style="3" bestFit="1" customWidth="1"/>
    <col min="8452" max="8452" width="16.140625" style="3" bestFit="1" customWidth="1"/>
    <col min="8453" max="8454" width="14.5703125" style="3" customWidth="1"/>
    <col min="8455" max="8455" width="19.28515625" style="3" customWidth="1"/>
    <col min="8456" max="8704" width="9.140625" style="3"/>
    <col min="8705" max="8705" width="13.7109375" style="3" customWidth="1"/>
    <col min="8706" max="8706" width="11" style="3" bestFit="1" customWidth="1"/>
    <col min="8707" max="8707" width="16" style="3" bestFit="1" customWidth="1"/>
    <col min="8708" max="8708" width="16.140625" style="3" bestFit="1" customWidth="1"/>
    <col min="8709" max="8710" width="14.5703125" style="3" customWidth="1"/>
    <col min="8711" max="8711" width="19.28515625" style="3" customWidth="1"/>
    <col min="8712" max="8960" width="9.140625" style="3"/>
    <col min="8961" max="8961" width="13.7109375" style="3" customWidth="1"/>
    <col min="8962" max="8962" width="11" style="3" bestFit="1" customWidth="1"/>
    <col min="8963" max="8963" width="16" style="3" bestFit="1" customWidth="1"/>
    <col min="8964" max="8964" width="16.140625" style="3" bestFit="1" customWidth="1"/>
    <col min="8965" max="8966" width="14.5703125" style="3" customWidth="1"/>
    <col min="8967" max="8967" width="19.28515625" style="3" customWidth="1"/>
    <col min="8968" max="9216" width="9.140625" style="3"/>
    <col min="9217" max="9217" width="13.7109375" style="3" customWidth="1"/>
    <col min="9218" max="9218" width="11" style="3" bestFit="1" customWidth="1"/>
    <col min="9219" max="9219" width="16" style="3" bestFit="1" customWidth="1"/>
    <col min="9220" max="9220" width="16.140625" style="3" bestFit="1" customWidth="1"/>
    <col min="9221" max="9222" width="14.5703125" style="3" customWidth="1"/>
    <col min="9223" max="9223" width="19.28515625" style="3" customWidth="1"/>
    <col min="9224" max="9472" width="9.140625" style="3"/>
    <col min="9473" max="9473" width="13.7109375" style="3" customWidth="1"/>
    <col min="9474" max="9474" width="11" style="3" bestFit="1" customWidth="1"/>
    <col min="9475" max="9475" width="16" style="3" bestFit="1" customWidth="1"/>
    <col min="9476" max="9476" width="16.140625" style="3" bestFit="1" customWidth="1"/>
    <col min="9477" max="9478" width="14.5703125" style="3" customWidth="1"/>
    <col min="9479" max="9479" width="19.28515625" style="3" customWidth="1"/>
    <col min="9480" max="9728" width="9.140625" style="3"/>
    <col min="9729" max="9729" width="13.7109375" style="3" customWidth="1"/>
    <col min="9730" max="9730" width="11" style="3" bestFit="1" customWidth="1"/>
    <col min="9731" max="9731" width="16" style="3" bestFit="1" customWidth="1"/>
    <col min="9732" max="9732" width="16.140625" style="3" bestFit="1" customWidth="1"/>
    <col min="9733" max="9734" width="14.5703125" style="3" customWidth="1"/>
    <col min="9735" max="9735" width="19.28515625" style="3" customWidth="1"/>
    <col min="9736" max="9984" width="9.140625" style="3"/>
    <col min="9985" max="9985" width="13.7109375" style="3" customWidth="1"/>
    <col min="9986" max="9986" width="11" style="3" bestFit="1" customWidth="1"/>
    <col min="9987" max="9987" width="16" style="3" bestFit="1" customWidth="1"/>
    <col min="9988" max="9988" width="16.140625" style="3" bestFit="1" customWidth="1"/>
    <col min="9989" max="9990" width="14.5703125" style="3" customWidth="1"/>
    <col min="9991" max="9991" width="19.28515625" style="3" customWidth="1"/>
    <col min="9992" max="10240" width="9.140625" style="3"/>
    <col min="10241" max="10241" width="13.7109375" style="3" customWidth="1"/>
    <col min="10242" max="10242" width="11" style="3" bestFit="1" customWidth="1"/>
    <col min="10243" max="10243" width="16" style="3" bestFit="1" customWidth="1"/>
    <col min="10244" max="10244" width="16.140625" style="3" bestFit="1" customWidth="1"/>
    <col min="10245" max="10246" width="14.5703125" style="3" customWidth="1"/>
    <col min="10247" max="10247" width="19.28515625" style="3" customWidth="1"/>
    <col min="10248" max="10496" width="9.140625" style="3"/>
    <col min="10497" max="10497" width="13.7109375" style="3" customWidth="1"/>
    <col min="10498" max="10498" width="11" style="3" bestFit="1" customWidth="1"/>
    <col min="10499" max="10499" width="16" style="3" bestFit="1" customWidth="1"/>
    <col min="10500" max="10500" width="16.140625" style="3" bestFit="1" customWidth="1"/>
    <col min="10501" max="10502" width="14.5703125" style="3" customWidth="1"/>
    <col min="10503" max="10503" width="19.28515625" style="3" customWidth="1"/>
    <col min="10504" max="10752" width="9.140625" style="3"/>
    <col min="10753" max="10753" width="13.7109375" style="3" customWidth="1"/>
    <col min="10754" max="10754" width="11" style="3" bestFit="1" customWidth="1"/>
    <col min="10755" max="10755" width="16" style="3" bestFit="1" customWidth="1"/>
    <col min="10756" max="10756" width="16.140625" style="3" bestFit="1" customWidth="1"/>
    <col min="10757" max="10758" width="14.5703125" style="3" customWidth="1"/>
    <col min="10759" max="10759" width="19.28515625" style="3" customWidth="1"/>
    <col min="10760" max="11008" width="9.140625" style="3"/>
    <col min="11009" max="11009" width="13.7109375" style="3" customWidth="1"/>
    <col min="11010" max="11010" width="11" style="3" bestFit="1" customWidth="1"/>
    <col min="11011" max="11011" width="16" style="3" bestFit="1" customWidth="1"/>
    <col min="11012" max="11012" width="16.140625" style="3" bestFit="1" customWidth="1"/>
    <col min="11013" max="11014" width="14.5703125" style="3" customWidth="1"/>
    <col min="11015" max="11015" width="19.28515625" style="3" customWidth="1"/>
    <col min="11016" max="11264" width="9.140625" style="3"/>
    <col min="11265" max="11265" width="13.7109375" style="3" customWidth="1"/>
    <col min="11266" max="11266" width="11" style="3" bestFit="1" customWidth="1"/>
    <col min="11267" max="11267" width="16" style="3" bestFit="1" customWidth="1"/>
    <col min="11268" max="11268" width="16.140625" style="3" bestFit="1" customWidth="1"/>
    <col min="11269" max="11270" width="14.5703125" style="3" customWidth="1"/>
    <col min="11271" max="11271" width="19.28515625" style="3" customWidth="1"/>
    <col min="11272" max="11520" width="9.140625" style="3"/>
    <col min="11521" max="11521" width="13.7109375" style="3" customWidth="1"/>
    <col min="11522" max="11522" width="11" style="3" bestFit="1" customWidth="1"/>
    <col min="11523" max="11523" width="16" style="3" bestFit="1" customWidth="1"/>
    <col min="11524" max="11524" width="16.140625" style="3" bestFit="1" customWidth="1"/>
    <col min="11525" max="11526" width="14.5703125" style="3" customWidth="1"/>
    <col min="11527" max="11527" width="19.28515625" style="3" customWidth="1"/>
    <col min="11528" max="11776" width="9.140625" style="3"/>
    <col min="11777" max="11777" width="13.7109375" style="3" customWidth="1"/>
    <col min="11778" max="11778" width="11" style="3" bestFit="1" customWidth="1"/>
    <col min="11779" max="11779" width="16" style="3" bestFit="1" customWidth="1"/>
    <col min="11780" max="11780" width="16.140625" style="3" bestFit="1" customWidth="1"/>
    <col min="11781" max="11782" width="14.5703125" style="3" customWidth="1"/>
    <col min="11783" max="11783" width="19.28515625" style="3" customWidth="1"/>
    <col min="11784" max="12032" width="9.140625" style="3"/>
    <col min="12033" max="12033" width="13.7109375" style="3" customWidth="1"/>
    <col min="12034" max="12034" width="11" style="3" bestFit="1" customWidth="1"/>
    <col min="12035" max="12035" width="16" style="3" bestFit="1" customWidth="1"/>
    <col min="12036" max="12036" width="16.140625" style="3" bestFit="1" customWidth="1"/>
    <col min="12037" max="12038" width="14.5703125" style="3" customWidth="1"/>
    <col min="12039" max="12039" width="19.28515625" style="3" customWidth="1"/>
    <col min="12040" max="12288" width="9.140625" style="3"/>
    <col min="12289" max="12289" width="13.7109375" style="3" customWidth="1"/>
    <col min="12290" max="12290" width="11" style="3" bestFit="1" customWidth="1"/>
    <col min="12291" max="12291" width="16" style="3" bestFit="1" customWidth="1"/>
    <col min="12292" max="12292" width="16.140625" style="3" bestFit="1" customWidth="1"/>
    <col min="12293" max="12294" width="14.5703125" style="3" customWidth="1"/>
    <col min="12295" max="12295" width="19.28515625" style="3" customWidth="1"/>
    <col min="12296" max="12544" width="9.140625" style="3"/>
    <col min="12545" max="12545" width="13.7109375" style="3" customWidth="1"/>
    <col min="12546" max="12546" width="11" style="3" bestFit="1" customWidth="1"/>
    <col min="12547" max="12547" width="16" style="3" bestFit="1" customWidth="1"/>
    <col min="12548" max="12548" width="16.140625" style="3" bestFit="1" customWidth="1"/>
    <col min="12549" max="12550" width="14.5703125" style="3" customWidth="1"/>
    <col min="12551" max="12551" width="19.28515625" style="3" customWidth="1"/>
    <col min="12552" max="12800" width="9.140625" style="3"/>
    <col min="12801" max="12801" width="13.7109375" style="3" customWidth="1"/>
    <col min="12802" max="12802" width="11" style="3" bestFit="1" customWidth="1"/>
    <col min="12803" max="12803" width="16" style="3" bestFit="1" customWidth="1"/>
    <col min="12804" max="12804" width="16.140625" style="3" bestFit="1" customWidth="1"/>
    <col min="12805" max="12806" width="14.5703125" style="3" customWidth="1"/>
    <col min="12807" max="12807" width="19.28515625" style="3" customWidth="1"/>
    <col min="12808" max="13056" width="9.140625" style="3"/>
    <col min="13057" max="13057" width="13.7109375" style="3" customWidth="1"/>
    <col min="13058" max="13058" width="11" style="3" bestFit="1" customWidth="1"/>
    <col min="13059" max="13059" width="16" style="3" bestFit="1" customWidth="1"/>
    <col min="13060" max="13060" width="16.140625" style="3" bestFit="1" customWidth="1"/>
    <col min="13061" max="13062" width="14.5703125" style="3" customWidth="1"/>
    <col min="13063" max="13063" width="19.28515625" style="3" customWidth="1"/>
    <col min="13064" max="13312" width="9.140625" style="3"/>
    <col min="13313" max="13313" width="13.7109375" style="3" customWidth="1"/>
    <col min="13314" max="13314" width="11" style="3" bestFit="1" customWidth="1"/>
    <col min="13315" max="13315" width="16" style="3" bestFit="1" customWidth="1"/>
    <col min="13316" max="13316" width="16.140625" style="3" bestFit="1" customWidth="1"/>
    <col min="13317" max="13318" width="14.5703125" style="3" customWidth="1"/>
    <col min="13319" max="13319" width="19.28515625" style="3" customWidth="1"/>
    <col min="13320" max="13568" width="9.140625" style="3"/>
    <col min="13569" max="13569" width="13.7109375" style="3" customWidth="1"/>
    <col min="13570" max="13570" width="11" style="3" bestFit="1" customWidth="1"/>
    <col min="13571" max="13571" width="16" style="3" bestFit="1" customWidth="1"/>
    <col min="13572" max="13572" width="16.140625" style="3" bestFit="1" customWidth="1"/>
    <col min="13573" max="13574" width="14.5703125" style="3" customWidth="1"/>
    <col min="13575" max="13575" width="19.28515625" style="3" customWidth="1"/>
    <col min="13576" max="13824" width="9.140625" style="3"/>
    <col min="13825" max="13825" width="13.7109375" style="3" customWidth="1"/>
    <col min="13826" max="13826" width="11" style="3" bestFit="1" customWidth="1"/>
    <col min="13827" max="13827" width="16" style="3" bestFit="1" customWidth="1"/>
    <col min="13828" max="13828" width="16.140625" style="3" bestFit="1" customWidth="1"/>
    <col min="13829" max="13830" width="14.5703125" style="3" customWidth="1"/>
    <col min="13831" max="13831" width="19.28515625" style="3" customWidth="1"/>
    <col min="13832" max="14080" width="9.140625" style="3"/>
    <col min="14081" max="14081" width="13.7109375" style="3" customWidth="1"/>
    <col min="14082" max="14082" width="11" style="3" bestFit="1" customWidth="1"/>
    <col min="14083" max="14083" width="16" style="3" bestFit="1" customWidth="1"/>
    <col min="14084" max="14084" width="16.140625" style="3" bestFit="1" customWidth="1"/>
    <col min="14085" max="14086" width="14.5703125" style="3" customWidth="1"/>
    <col min="14087" max="14087" width="19.28515625" style="3" customWidth="1"/>
    <col min="14088" max="14336" width="9.140625" style="3"/>
    <col min="14337" max="14337" width="13.7109375" style="3" customWidth="1"/>
    <col min="14338" max="14338" width="11" style="3" bestFit="1" customWidth="1"/>
    <col min="14339" max="14339" width="16" style="3" bestFit="1" customWidth="1"/>
    <col min="14340" max="14340" width="16.140625" style="3" bestFit="1" customWidth="1"/>
    <col min="14341" max="14342" width="14.5703125" style="3" customWidth="1"/>
    <col min="14343" max="14343" width="19.28515625" style="3" customWidth="1"/>
    <col min="14344" max="14592" width="9.140625" style="3"/>
    <col min="14593" max="14593" width="13.7109375" style="3" customWidth="1"/>
    <col min="14594" max="14594" width="11" style="3" bestFit="1" customWidth="1"/>
    <col min="14595" max="14595" width="16" style="3" bestFit="1" customWidth="1"/>
    <col min="14596" max="14596" width="16.140625" style="3" bestFit="1" customWidth="1"/>
    <col min="14597" max="14598" width="14.5703125" style="3" customWidth="1"/>
    <col min="14599" max="14599" width="19.28515625" style="3" customWidth="1"/>
    <col min="14600" max="14848" width="9.140625" style="3"/>
    <col min="14849" max="14849" width="13.7109375" style="3" customWidth="1"/>
    <col min="14850" max="14850" width="11" style="3" bestFit="1" customWidth="1"/>
    <col min="14851" max="14851" width="16" style="3" bestFit="1" customWidth="1"/>
    <col min="14852" max="14852" width="16.140625" style="3" bestFit="1" customWidth="1"/>
    <col min="14853" max="14854" width="14.5703125" style="3" customWidth="1"/>
    <col min="14855" max="14855" width="19.28515625" style="3" customWidth="1"/>
    <col min="14856" max="15104" width="9.140625" style="3"/>
    <col min="15105" max="15105" width="13.7109375" style="3" customWidth="1"/>
    <col min="15106" max="15106" width="11" style="3" bestFit="1" customWidth="1"/>
    <col min="15107" max="15107" width="16" style="3" bestFit="1" customWidth="1"/>
    <col min="15108" max="15108" width="16.140625" style="3" bestFit="1" customWidth="1"/>
    <col min="15109" max="15110" width="14.5703125" style="3" customWidth="1"/>
    <col min="15111" max="15111" width="19.28515625" style="3" customWidth="1"/>
    <col min="15112" max="15360" width="9.140625" style="3"/>
    <col min="15361" max="15361" width="13.7109375" style="3" customWidth="1"/>
    <col min="15362" max="15362" width="11" style="3" bestFit="1" customWidth="1"/>
    <col min="15363" max="15363" width="16" style="3" bestFit="1" customWidth="1"/>
    <col min="15364" max="15364" width="16.140625" style="3" bestFit="1" customWidth="1"/>
    <col min="15365" max="15366" width="14.5703125" style="3" customWidth="1"/>
    <col min="15367" max="15367" width="19.28515625" style="3" customWidth="1"/>
    <col min="15368" max="15616" width="9.140625" style="3"/>
    <col min="15617" max="15617" width="13.7109375" style="3" customWidth="1"/>
    <col min="15618" max="15618" width="11" style="3" bestFit="1" customWidth="1"/>
    <col min="15619" max="15619" width="16" style="3" bestFit="1" customWidth="1"/>
    <col min="15620" max="15620" width="16.140625" style="3" bestFit="1" customWidth="1"/>
    <col min="15621" max="15622" width="14.5703125" style="3" customWidth="1"/>
    <col min="15623" max="15623" width="19.28515625" style="3" customWidth="1"/>
    <col min="15624" max="15872" width="9.140625" style="3"/>
    <col min="15873" max="15873" width="13.7109375" style="3" customWidth="1"/>
    <col min="15874" max="15874" width="11" style="3" bestFit="1" customWidth="1"/>
    <col min="15875" max="15875" width="16" style="3" bestFit="1" customWidth="1"/>
    <col min="15876" max="15876" width="16.140625" style="3" bestFit="1" customWidth="1"/>
    <col min="15877" max="15878" width="14.5703125" style="3" customWidth="1"/>
    <col min="15879" max="15879" width="19.28515625" style="3" customWidth="1"/>
    <col min="15880" max="16128" width="9.140625" style="3"/>
    <col min="16129" max="16129" width="13.7109375" style="3" customWidth="1"/>
    <col min="16130" max="16130" width="11" style="3" bestFit="1" customWidth="1"/>
    <col min="16131" max="16131" width="16" style="3" bestFit="1" customWidth="1"/>
    <col min="16132" max="16132" width="16.140625" style="3" bestFit="1" customWidth="1"/>
    <col min="16133" max="16134" width="14.5703125" style="3" customWidth="1"/>
    <col min="16135" max="16135" width="19.28515625" style="3" customWidth="1"/>
    <col min="16136" max="16384" width="9.140625" style="3"/>
  </cols>
  <sheetData>
    <row r="1" spans="1:7" ht="15.75" x14ac:dyDescent="0.25">
      <c r="A1" s="87" t="str">
        <f>Scrap_Sale!A1</f>
        <v>XXXXXXXX  Depot</v>
      </c>
      <c r="B1" s="87"/>
      <c r="C1" s="87"/>
      <c r="D1" s="87"/>
      <c r="E1" s="87"/>
      <c r="F1" s="87"/>
      <c r="G1" s="87"/>
    </row>
    <row r="2" spans="1:7" ht="15.75" x14ac:dyDescent="0.25">
      <c r="A2" s="87" t="s">
        <v>31</v>
      </c>
      <c r="B2" s="87"/>
      <c r="C2" s="87"/>
      <c r="D2" s="87"/>
      <c r="E2" s="87"/>
      <c r="F2" s="87"/>
      <c r="G2" s="87"/>
    </row>
    <row r="3" spans="1:7" x14ac:dyDescent="0.25">
      <c r="A3" s="88" t="str">
        <f ca="1">Scrap_Sale!A3</f>
        <v>From Jan-24 to Oct-24</v>
      </c>
      <c r="B3" s="88"/>
      <c r="C3" s="88"/>
      <c r="D3" s="88"/>
      <c r="E3" s="88"/>
      <c r="F3" s="88"/>
      <c r="G3" s="88"/>
    </row>
    <row r="4" spans="1:7" x14ac:dyDescent="0.25">
      <c r="A4" s="1" t="s">
        <v>10</v>
      </c>
      <c r="B4" s="12" t="s">
        <v>11</v>
      </c>
      <c r="D4" s="2"/>
      <c r="E4" s="2"/>
      <c r="F4" s="2"/>
      <c r="G4" s="2"/>
    </row>
    <row r="5" spans="1:7" x14ac:dyDescent="0.25">
      <c r="A5" s="1" t="s">
        <v>36</v>
      </c>
      <c r="B5" s="15"/>
      <c r="C5" s="2"/>
      <c r="D5" s="2"/>
      <c r="E5" s="2"/>
      <c r="F5" s="2"/>
      <c r="G5" s="2"/>
    </row>
    <row r="6" spans="1:7" x14ac:dyDescent="0.25">
      <c r="A6" s="1" t="s">
        <v>35</v>
      </c>
      <c r="B6" s="15"/>
      <c r="C6" s="2"/>
      <c r="D6" s="2"/>
      <c r="E6" s="2"/>
      <c r="F6" s="2"/>
      <c r="G6" s="2"/>
    </row>
    <row r="7" spans="1:7" s="2" customFormat="1" ht="28.5" customHeight="1" x14ac:dyDescent="0.25">
      <c r="A7" s="92" t="s">
        <v>1</v>
      </c>
      <c r="B7" s="93" t="s">
        <v>16</v>
      </c>
      <c r="C7" s="93" t="s">
        <v>17</v>
      </c>
      <c r="D7" s="94" t="s">
        <v>50</v>
      </c>
      <c r="E7" s="95" t="s">
        <v>12</v>
      </c>
      <c r="F7" s="95" t="s">
        <v>13</v>
      </c>
      <c r="G7" s="96" t="s">
        <v>14</v>
      </c>
    </row>
    <row r="8" spans="1:7" x14ac:dyDescent="0.25">
      <c r="A8" s="68">
        <f>IF(Scrap_Sale!A5="","",Scrap_Sale!A5)</f>
        <v>45292</v>
      </c>
      <c r="B8" s="43"/>
      <c r="C8" s="44"/>
      <c r="D8" s="91"/>
      <c r="E8" s="45">
        <f>IFERROR(Table46[[#This Row],[Fuel  Liter]]/(Table46[[#This Row],[Total Run time (Minute)  Format HH:MM]]/60),0)</f>
        <v>0</v>
      </c>
      <c r="F8" s="45">
        <f>IFERROR(Table46[[#This Row],[Fuel Taka]]/(Table46[[#This Row],[Total Run time (Minute)  Format HH:MM]]/60),0)</f>
        <v>0</v>
      </c>
      <c r="G8" s="97"/>
    </row>
    <row r="9" spans="1:7" x14ac:dyDescent="0.25">
      <c r="A9" s="68">
        <f>IF(Scrap_Sale!A6="","",Scrap_Sale!A6)</f>
        <v>45323</v>
      </c>
      <c r="B9" s="43"/>
      <c r="C9" s="44"/>
      <c r="D9" s="91"/>
      <c r="E9" s="45">
        <f>IFERROR(Table46[[#This Row],[Fuel  Liter]]/(Table46[[#This Row],[Total Run time (Minute)  Format HH:MM]]/60),0)</f>
        <v>0</v>
      </c>
      <c r="F9" s="45">
        <f>IFERROR(Table46[[#This Row],[Fuel Taka]]/(Table46[[#This Row],[Total Run time (Minute)  Format HH:MM]]/60),0)</f>
        <v>0</v>
      </c>
      <c r="G9" s="97"/>
    </row>
    <row r="10" spans="1:7" x14ac:dyDescent="0.25">
      <c r="A10" s="68">
        <f>IF(Scrap_Sale!A7="","",Scrap_Sale!A7)</f>
        <v>45352</v>
      </c>
      <c r="B10" s="43"/>
      <c r="C10" s="44"/>
      <c r="D10" s="91"/>
      <c r="E10" s="45">
        <f>IFERROR(Table46[[#This Row],[Fuel  Liter]]/(Table46[[#This Row],[Total Run time (Minute)  Format HH:MM]]/60),0)</f>
        <v>0</v>
      </c>
      <c r="F10" s="45">
        <f>IFERROR(Table46[[#This Row],[Fuel Taka]]/(Table46[[#This Row],[Total Run time (Minute)  Format HH:MM]]/60),0)</f>
        <v>0</v>
      </c>
      <c r="G10" s="97"/>
    </row>
    <row r="11" spans="1:7" x14ac:dyDescent="0.25">
      <c r="A11" s="68">
        <f>IF(Scrap_Sale!A8="","",Scrap_Sale!A8)</f>
        <v>45383</v>
      </c>
      <c r="B11" s="43"/>
      <c r="C11" s="44"/>
      <c r="D11" s="91"/>
      <c r="E11" s="45">
        <f>IFERROR(Table46[[#This Row],[Fuel  Liter]]/(Table46[[#This Row],[Total Run time (Minute)  Format HH:MM]]/60),0)</f>
        <v>0</v>
      </c>
      <c r="F11" s="45">
        <f>IFERROR(Table46[[#This Row],[Fuel Taka]]/(Table46[[#This Row],[Total Run time (Minute)  Format HH:MM]]/60),0)</f>
        <v>0</v>
      </c>
      <c r="G11" s="97"/>
    </row>
    <row r="12" spans="1:7" x14ac:dyDescent="0.25">
      <c r="A12" s="68">
        <f>IF(Scrap_Sale!A9="","",Scrap_Sale!A9)</f>
        <v>45413</v>
      </c>
      <c r="B12" s="43"/>
      <c r="C12" s="44"/>
      <c r="D12" s="91"/>
      <c r="E12" s="45">
        <f>IFERROR(Table46[[#This Row],[Fuel  Liter]]/(Table46[[#This Row],[Total Run time (Minute)  Format HH:MM]]/60),0)</f>
        <v>0</v>
      </c>
      <c r="F12" s="45">
        <f>IFERROR(Table46[[#This Row],[Fuel Taka]]/(Table46[[#This Row],[Total Run time (Minute)  Format HH:MM]]/60),0)</f>
        <v>0</v>
      </c>
      <c r="G12" s="97"/>
    </row>
    <row r="13" spans="1:7" x14ac:dyDescent="0.25">
      <c r="A13" s="68">
        <f>IF(Scrap_Sale!A10="","",Scrap_Sale!A10)</f>
        <v>45444</v>
      </c>
      <c r="B13" s="43"/>
      <c r="C13" s="44"/>
      <c r="D13" s="91"/>
      <c r="E13" s="45">
        <f>IFERROR(Table46[[#This Row],[Fuel  Liter]]/(Table46[[#This Row],[Total Run time (Minute)  Format HH:MM]]/60),0)</f>
        <v>0</v>
      </c>
      <c r="F13" s="45">
        <f>IFERROR(Table46[[#This Row],[Fuel Taka]]/(Table46[[#This Row],[Total Run time (Minute)  Format HH:MM]]/60),0)</f>
        <v>0</v>
      </c>
      <c r="G13" s="97"/>
    </row>
    <row r="14" spans="1:7" x14ac:dyDescent="0.25">
      <c r="A14" s="68">
        <f>IF(Scrap_Sale!A11="","",Scrap_Sale!A11)</f>
        <v>45474</v>
      </c>
      <c r="B14" s="43"/>
      <c r="C14" s="44"/>
      <c r="D14" s="91"/>
      <c r="E14" s="45">
        <f>IFERROR(Table46[[#This Row],[Fuel  Liter]]/(Table46[[#This Row],[Total Run time (Minute)  Format HH:MM]]/60),0)</f>
        <v>0</v>
      </c>
      <c r="F14" s="45">
        <f>IFERROR(Table46[[#This Row],[Fuel Taka]]/(Table46[[#This Row],[Total Run time (Minute)  Format HH:MM]]/60),0)</f>
        <v>0</v>
      </c>
      <c r="G14" s="97" t="s">
        <v>41</v>
      </c>
    </row>
    <row r="15" spans="1:7" x14ac:dyDescent="0.25">
      <c r="A15" s="68">
        <f>IF(Scrap_Sale!A12="","",Scrap_Sale!A12)</f>
        <v>45505</v>
      </c>
      <c r="B15" s="43"/>
      <c r="C15" s="44"/>
      <c r="D15" s="91"/>
      <c r="E15" s="45">
        <f>IFERROR(Table46[[#This Row],[Fuel  Liter]]/(Table46[[#This Row],[Total Run time (Minute)  Format HH:MM]]/60),0)</f>
        <v>0</v>
      </c>
      <c r="F15" s="45">
        <f>IFERROR(Table46[[#This Row],[Fuel Taka]]/(Table46[[#This Row],[Total Run time (Minute)  Format HH:MM]]/60),0)</f>
        <v>0</v>
      </c>
      <c r="G15" s="97" t="s">
        <v>40</v>
      </c>
    </row>
    <row r="16" spans="1:7" x14ac:dyDescent="0.25">
      <c r="A16" s="68">
        <f>IF(Scrap_Sale!A13="","",Scrap_Sale!A13)</f>
        <v>45536</v>
      </c>
      <c r="B16" s="43"/>
      <c r="C16" s="44"/>
      <c r="D16" s="91"/>
      <c r="E16" s="45">
        <f>IFERROR(Table46[[#This Row],[Fuel  Liter]]/(Table46[[#This Row],[Total Run time (Minute)  Format HH:MM]]/60),0)</f>
        <v>0</v>
      </c>
      <c r="F16" s="45">
        <f>IFERROR(Table46[[#This Row],[Fuel Taka]]/(Table46[[#This Row],[Total Run time (Minute)  Format HH:MM]]/60),0)</f>
        <v>0</v>
      </c>
      <c r="G16" s="97"/>
    </row>
    <row r="17" spans="1:7" x14ac:dyDescent="0.25">
      <c r="A17" s="68">
        <f>IF(Scrap_Sale!A14="","",Scrap_Sale!A14)</f>
        <v>45566</v>
      </c>
      <c r="B17" s="43"/>
      <c r="C17" s="44"/>
      <c r="D17" s="91"/>
      <c r="E17" s="45">
        <f>IFERROR(Table46[[#This Row],[Fuel  Liter]]/(Table46[[#This Row],[Total Run time (Minute)  Format HH:MM]]/60),0)</f>
        <v>0</v>
      </c>
      <c r="F17" s="45">
        <f>IFERROR(Table46[[#This Row],[Fuel Taka]]/(Table46[[#This Row],[Total Run time (Minute)  Format HH:MM]]/60),0)</f>
        <v>0</v>
      </c>
      <c r="G17" s="97"/>
    </row>
    <row r="18" spans="1:7" x14ac:dyDescent="0.25">
      <c r="A18" s="68" t="str">
        <f>IF(Scrap_Sale!A15="","",Scrap_Sale!A15)</f>
        <v/>
      </c>
      <c r="B18" s="43"/>
      <c r="C18" s="44"/>
      <c r="D18" s="91"/>
      <c r="E18" s="45">
        <f>IFERROR(Table46[[#This Row],[Fuel  Liter]]/(Table46[[#This Row],[Total Run time (Minute)  Format HH:MM]]/60),0)</f>
        <v>0</v>
      </c>
      <c r="F18" s="45">
        <f>IFERROR(Table46[[#This Row],[Fuel Taka]]/(Table46[[#This Row],[Total Run time (Minute)  Format HH:MM]]/60),0)</f>
        <v>0</v>
      </c>
      <c r="G18" s="97"/>
    </row>
    <row r="19" spans="1:7" x14ac:dyDescent="0.25">
      <c r="A19" s="68" t="str">
        <f>IF(Scrap_Sale!A16="","",Scrap_Sale!A16)</f>
        <v/>
      </c>
      <c r="B19" s="43"/>
      <c r="C19" s="44"/>
      <c r="D19" s="91"/>
      <c r="E19" s="45">
        <f>IFERROR(Table46[[#This Row],[Fuel  Liter]]/(Table46[[#This Row],[Total Run time (Minute)  Format HH:MM]]/60),0)</f>
        <v>0</v>
      </c>
      <c r="F19" s="45">
        <f>IFERROR(Table46[[#This Row],[Fuel Taka]]/(Table46[[#This Row],[Total Run time (Minute)  Format HH:MM]]/60),0)</f>
        <v>0</v>
      </c>
      <c r="G19" s="97"/>
    </row>
    <row r="20" spans="1:7" s="2" customFormat="1" ht="23.25" customHeight="1" x14ac:dyDescent="0.25">
      <c r="A20" s="98" t="s">
        <v>7</v>
      </c>
      <c r="B20" s="39">
        <f>SUM(B8:B19)</f>
        <v>0</v>
      </c>
      <c r="C20" s="39">
        <f t="shared" ref="C20:D20" si="0">SUM(C8:C19)</f>
        <v>0</v>
      </c>
      <c r="D20" s="101">
        <f>(SUM(D8:D19)*1440)</f>
        <v>0</v>
      </c>
      <c r="E20" s="99">
        <f>IFERROR(Table46[[#This Row],[Fuel  Liter]]/(Table46[[#This Row],[Total Run time (Minute)  Format HH:MM]]/60),0)</f>
        <v>0</v>
      </c>
      <c r="F20" s="99">
        <f>IFERROR(Table46[[#This Row],[Fuel Taka]]/(Table46[[#This Row],[Total Run time (Minute)  Format HH:MM]]/60),0)</f>
        <v>0</v>
      </c>
      <c r="G20" s="100">
        <f>Table46[[#This Row],[Fuel Consup. Per Hour (Liter)]]*125</f>
        <v>0</v>
      </c>
    </row>
    <row r="21" spans="1:7" ht="15" x14ac:dyDescent="0.25">
      <c r="A21" s="47" t="s">
        <v>47</v>
      </c>
      <c r="B21" s="25">
        <f>B20/COUNT(A8:A19)</f>
        <v>0</v>
      </c>
    </row>
    <row r="22" spans="1:7" x14ac:dyDescent="0.25">
      <c r="A22" s="73" t="str">
        <f>"Sajib"&amp;CHAR(169)</f>
        <v>Sajib©</v>
      </c>
    </row>
  </sheetData>
  <sheetProtection password="CEDB" sheet="1" objects="1" scenarios="1"/>
  <mergeCells count="3">
    <mergeCell ref="A1:G1"/>
    <mergeCell ref="A2:G2"/>
    <mergeCell ref="A3:G3"/>
  </mergeCells>
  <pageMargins left="0.7" right="0.7" top="1" bottom="0.75" header="0" footer="0.05"/>
  <pageSetup orientation="landscape" horizontalDpi="1200" verticalDpi="12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view="pageBreakPreview" zoomScaleNormal="100" zoomScaleSheetLayoutView="100" workbookViewId="0">
      <selection activeCell="J12" sqref="J12"/>
    </sheetView>
  </sheetViews>
  <sheetFormatPr defaultRowHeight="15" x14ac:dyDescent="0.25"/>
  <cols>
    <col min="1" max="1" width="8.7109375" style="11" customWidth="1"/>
    <col min="2" max="2" width="8.42578125" style="11" customWidth="1"/>
    <col min="3" max="3" width="38.28515625" style="11" customWidth="1"/>
    <col min="4" max="4" width="27.140625" style="11" customWidth="1"/>
    <col min="5" max="5" width="14" style="11" customWidth="1"/>
    <col min="6" max="6" width="12.5703125" style="11" customWidth="1"/>
    <col min="7" max="16384" width="9.140625" style="11"/>
  </cols>
  <sheetData>
    <row r="1" spans="1:6" ht="15.75" x14ac:dyDescent="0.25">
      <c r="A1" s="87" t="str">
        <f>Scrap_Sale!A1</f>
        <v>XXXXXXXX  Depot</v>
      </c>
      <c r="B1" s="87"/>
      <c r="C1" s="87"/>
      <c r="D1" s="87"/>
      <c r="E1" s="87"/>
      <c r="F1" s="87"/>
    </row>
    <row r="2" spans="1:6" ht="15.75" x14ac:dyDescent="0.25">
      <c r="A2" s="89" t="s">
        <v>20</v>
      </c>
      <c r="B2" s="89"/>
      <c r="C2" s="89"/>
      <c r="D2" s="89"/>
      <c r="E2" s="89"/>
      <c r="F2" s="89"/>
    </row>
    <row r="3" spans="1:6" x14ac:dyDescent="0.25">
      <c r="A3" s="90" t="s">
        <v>49</v>
      </c>
      <c r="B3" s="90"/>
      <c r="C3" s="90"/>
      <c r="D3" s="90"/>
      <c r="E3" s="90"/>
      <c r="F3" s="90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48" t="s">
        <v>21</v>
      </c>
      <c r="B5" s="49" t="s">
        <v>22</v>
      </c>
      <c r="C5" s="49" t="s">
        <v>23</v>
      </c>
      <c r="D5" s="49" t="s">
        <v>24</v>
      </c>
      <c r="E5" s="49" t="s">
        <v>25</v>
      </c>
      <c r="F5" s="49" t="s">
        <v>14</v>
      </c>
    </row>
    <row r="6" spans="1:6" x14ac:dyDescent="0.25">
      <c r="A6" s="48">
        <f>(IF(B6&lt;&gt;"",COUNTA($B6:B$6),""))</f>
        <v>1</v>
      </c>
      <c r="B6" s="50" t="s">
        <v>45</v>
      </c>
      <c r="C6" s="51"/>
      <c r="D6" s="52"/>
      <c r="E6" s="53"/>
      <c r="F6" s="54"/>
    </row>
    <row r="7" spans="1:6" x14ac:dyDescent="0.25">
      <c r="A7" s="48">
        <f>(IF(B7&lt;&gt;"",COUNTA($B$6:B7),""))</f>
        <v>2</v>
      </c>
      <c r="B7" s="50" t="s">
        <v>46</v>
      </c>
      <c r="C7" s="51"/>
      <c r="D7" s="52"/>
      <c r="E7" s="53"/>
      <c r="F7" s="54"/>
    </row>
    <row r="8" spans="1:6" x14ac:dyDescent="0.25">
      <c r="A8" s="48" t="str">
        <f>(IF(B8&lt;&gt;"",COUNTA($B$6:B8),""))</f>
        <v/>
      </c>
      <c r="B8" s="50"/>
      <c r="C8" s="51"/>
      <c r="D8" s="52"/>
      <c r="E8" s="53"/>
      <c r="F8" s="54"/>
    </row>
    <row r="9" spans="1:6" x14ac:dyDescent="0.25">
      <c r="A9" s="48" t="str">
        <f>(IF(B9&lt;&gt;"",COUNTA($B$6:B9),""))</f>
        <v/>
      </c>
      <c r="B9" s="50"/>
      <c r="C9" s="51"/>
      <c r="D9" s="52"/>
      <c r="E9" s="53"/>
      <c r="F9" s="54"/>
    </row>
    <row r="10" spans="1:6" x14ac:dyDescent="0.25">
      <c r="A10" s="48" t="str">
        <f>(IF(B10&lt;&gt;"",COUNTA($B$6:B10),""))</f>
        <v/>
      </c>
      <c r="B10" s="50"/>
      <c r="C10" s="55"/>
      <c r="D10" s="52"/>
      <c r="E10" s="53"/>
      <c r="F10" s="54"/>
    </row>
    <row r="11" spans="1:6" x14ac:dyDescent="0.25">
      <c r="A11" s="48" t="str">
        <f>(IF(B11&lt;&gt;"",COUNTA($B$6:B11),""))</f>
        <v/>
      </c>
      <c r="B11" s="50"/>
      <c r="C11" s="56"/>
      <c r="D11" s="52"/>
      <c r="E11" s="53"/>
      <c r="F11" s="54"/>
    </row>
    <row r="12" spans="1:6" x14ac:dyDescent="0.25">
      <c r="A12" s="48" t="str">
        <f>(IF(B12&lt;&gt;"",COUNTA($B$6:B12),""))</f>
        <v/>
      </c>
      <c r="B12" s="50"/>
      <c r="C12" s="51"/>
      <c r="D12" s="52"/>
      <c r="E12" s="53"/>
      <c r="F12" s="54"/>
    </row>
    <row r="13" spans="1:6" x14ac:dyDescent="0.25">
      <c r="A13" s="48" t="str">
        <f>(IF(B13&lt;&gt;"",COUNTA($B$6:B13),""))</f>
        <v/>
      </c>
      <c r="B13" s="50"/>
      <c r="C13" s="57"/>
      <c r="D13" s="58"/>
      <c r="E13" s="58"/>
      <c r="F13" s="59"/>
    </row>
    <row r="14" spans="1:6" x14ac:dyDescent="0.25">
      <c r="A14" s="48" t="str">
        <f>(IF(B14&lt;&gt;"",COUNTA($B$6:B14),""))</f>
        <v/>
      </c>
      <c r="B14" s="50"/>
      <c r="C14" s="57"/>
      <c r="D14" s="58"/>
      <c r="E14" s="58"/>
      <c r="F14" s="59"/>
    </row>
    <row r="15" spans="1:6" x14ac:dyDescent="0.25">
      <c r="A15" s="48" t="str">
        <f>(IF(B15&lt;&gt;"",COUNTA($B$6:B15),""))</f>
        <v/>
      </c>
      <c r="B15" s="60"/>
      <c r="C15" s="57"/>
      <c r="D15" s="58"/>
      <c r="E15" s="58"/>
      <c r="F15" s="59"/>
    </row>
    <row r="16" spans="1:6" x14ac:dyDescent="0.25">
      <c r="A16" s="19" t="str">
        <f>"Sajib"&amp;CHAR(169)</f>
        <v>Sajib©</v>
      </c>
      <c r="B16" s="14"/>
      <c r="D16" s="14"/>
      <c r="E16" s="14"/>
    </row>
  </sheetData>
  <sheetProtection password="CEDB" sheet="1" objects="1" scenarios="1"/>
  <mergeCells count="3">
    <mergeCell ref="A1:F1"/>
    <mergeCell ref="A2:F2"/>
    <mergeCell ref="A3:F3"/>
  </mergeCells>
  <pageMargins left="1.2" right="0.7" top="1" bottom="0.75" header="0" footer="0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21"/>
  <sheetViews>
    <sheetView view="pageBreakPreview" zoomScale="110" zoomScaleNormal="100" zoomScaleSheetLayoutView="110" workbookViewId="0">
      <selection activeCell="J12" sqref="J12"/>
    </sheetView>
  </sheetViews>
  <sheetFormatPr defaultColWidth="10.42578125" defaultRowHeight="14.25" x14ac:dyDescent="0.25"/>
  <cols>
    <col min="1" max="2" width="10.42578125" style="16"/>
    <col min="3" max="3" width="8.5703125" style="16" customWidth="1"/>
    <col min="4" max="4" width="15" style="16" customWidth="1"/>
    <col min="5" max="5" width="13" style="16" bestFit="1" customWidth="1"/>
    <col min="6" max="7" width="13.42578125" style="16" customWidth="1"/>
    <col min="8" max="8" width="13.7109375" style="16" customWidth="1"/>
    <col min="9" max="9" width="16.28515625" style="16" customWidth="1"/>
    <col min="10" max="10" width="18.28515625" style="18" customWidth="1"/>
    <col min="11" max="256" width="10.42578125" style="16"/>
    <col min="257" max="257" width="5.28515625" style="16" customWidth="1"/>
    <col min="258" max="259" width="10.42578125" style="16"/>
    <col min="260" max="260" width="8.5703125" style="16" customWidth="1"/>
    <col min="261" max="261" width="13.85546875" style="16" bestFit="1" customWidth="1"/>
    <col min="262" max="262" width="13" style="16" bestFit="1" customWidth="1"/>
    <col min="263" max="263" width="12" style="16" bestFit="1" customWidth="1"/>
    <col min="264" max="264" width="11.28515625" style="16" customWidth="1"/>
    <col min="265" max="265" width="13.85546875" style="16" bestFit="1" customWidth="1"/>
    <col min="266" max="266" width="15" style="16" customWidth="1"/>
    <col min="267" max="512" width="10.42578125" style="16"/>
    <col min="513" max="513" width="5.28515625" style="16" customWidth="1"/>
    <col min="514" max="515" width="10.42578125" style="16"/>
    <col min="516" max="516" width="8.5703125" style="16" customWidth="1"/>
    <col min="517" max="517" width="13.85546875" style="16" bestFit="1" customWidth="1"/>
    <col min="518" max="518" width="13" style="16" bestFit="1" customWidth="1"/>
    <col min="519" max="519" width="12" style="16" bestFit="1" customWidth="1"/>
    <col min="520" max="520" width="11.28515625" style="16" customWidth="1"/>
    <col min="521" max="521" width="13.85546875" style="16" bestFit="1" customWidth="1"/>
    <col min="522" max="522" width="15" style="16" customWidth="1"/>
    <col min="523" max="768" width="10.42578125" style="16"/>
    <col min="769" max="769" width="5.28515625" style="16" customWidth="1"/>
    <col min="770" max="771" width="10.42578125" style="16"/>
    <col min="772" max="772" width="8.5703125" style="16" customWidth="1"/>
    <col min="773" max="773" width="13.85546875" style="16" bestFit="1" customWidth="1"/>
    <col min="774" max="774" width="13" style="16" bestFit="1" customWidth="1"/>
    <col min="775" max="775" width="12" style="16" bestFit="1" customWidth="1"/>
    <col min="776" max="776" width="11.28515625" style="16" customWidth="1"/>
    <col min="777" max="777" width="13.85546875" style="16" bestFit="1" customWidth="1"/>
    <col min="778" max="778" width="15" style="16" customWidth="1"/>
    <col min="779" max="1024" width="10.42578125" style="16"/>
    <col min="1025" max="1025" width="5.28515625" style="16" customWidth="1"/>
    <col min="1026" max="1027" width="10.42578125" style="16"/>
    <col min="1028" max="1028" width="8.5703125" style="16" customWidth="1"/>
    <col min="1029" max="1029" width="13.85546875" style="16" bestFit="1" customWidth="1"/>
    <col min="1030" max="1030" width="13" style="16" bestFit="1" customWidth="1"/>
    <col min="1031" max="1031" width="12" style="16" bestFit="1" customWidth="1"/>
    <col min="1032" max="1032" width="11.28515625" style="16" customWidth="1"/>
    <col min="1033" max="1033" width="13.85546875" style="16" bestFit="1" customWidth="1"/>
    <col min="1034" max="1034" width="15" style="16" customWidth="1"/>
    <col min="1035" max="1280" width="10.42578125" style="16"/>
    <col min="1281" max="1281" width="5.28515625" style="16" customWidth="1"/>
    <col min="1282" max="1283" width="10.42578125" style="16"/>
    <col min="1284" max="1284" width="8.5703125" style="16" customWidth="1"/>
    <col min="1285" max="1285" width="13.85546875" style="16" bestFit="1" customWidth="1"/>
    <col min="1286" max="1286" width="13" style="16" bestFit="1" customWidth="1"/>
    <col min="1287" max="1287" width="12" style="16" bestFit="1" customWidth="1"/>
    <col min="1288" max="1288" width="11.28515625" style="16" customWidth="1"/>
    <col min="1289" max="1289" width="13.85546875" style="16" bestFit="1" customWidth="1"/>
    <col min="1290" max="1290" width="15" style="16" customWidth="1"/>
    <col min="1291" max="1536" width="10.42578125" style="16"/>
    <col min="1537" max="1537" width="5.28515625" style="16" customWidth="1"/>
    <col min="1538" max="1539" width="10.42578125" style="16"/>
    <col min="1540" max="1540" width="8.5703125" style="16" customWidth="1"/>
    <col min="1541" max="1541" width="13.85546875" style="16" bestFit="1" customWidth="1"/>
    <col min="1542" max="1542" width="13" style="16" bestFit="1" customWidth="1"/>
    <col min="1543" max="1543" width="12" style="16" bestFit="1" customWidth="1"/>
    <col min="1544" max="1544" width="11.28515625" style="16" customWidth="1"/>
    <col min="1545" max="1545" width="13.85546875" style="16" bestFit="1" customWidth="1"/>
    <col min="1546" max="1546" width="15" style="16" customWidth="1"/>
    <col min="1547" max="1792" width="10.42578125" style="16"/>
    <col min="1793" max="1793" width="5.28515625" style="16" customWidth="1"/>
    <col min="1794" max="1795" width="10.42578125" style="16"/>
    <col min="1796" max="1796" width="8.5703125" style="16" customWidth="1"/>
    <col min="1797" max="1797" width="13.85546875" style="16" bestFit="1" customWidth="1"/>
    <col min="1798" max="1798" width="13" style="16" bestFit="1" customWidth="1"/>
    <col min="1799" max="1799" width="12" style="16" bestFit="1" customWidth="1"/>
    <col min="1800" max="1800" width="11.28515625" style="16" customWidth="1"/>
    <col min="1801" max="1801" width="13.85546875" style="16" bestFit="1" customWidth="1"/>
    <col min="1802" max="1802" width="15" style="16" customWidth="1"/>
    <col min="1803" max="2048" width="10.42578125" style="16"/>
    <col min="2049" max="2049" width="5.28515625" style="16" customWidth="1"/>
    <col min="2050" max="2051" width="10.42578125" style="16"/>
    <col min="2052" max="2052" width="8.5703125" style="16" customWidth="1"/>
    <col min="2053" max="2053" width="13.85546875" style="16" bestFit="1" customWidth="1"/>
    <col min="2054" max="2054" width="13" style="16" bestFit="1" customWidth="1"/>
    <col min="2055" max="2055" width="12" style="16" bestFit="1" customWidth="1"/>
    <col min="2056" max="2056" width="11.28515625" style="16" customWidth="1"/>
    <col min="2057" max="2057" width="13.85546875" style="16" bestFit="1" customWidth="1"/>
    <col min="2058" max="2058" width="15" style="16" customWidth="1"/>
    <col min="2059" max="2304" width="10.42578125" style="16"/>
    <col min="2305" max="2305" width="5.28515625" style="16" customWidth="1"/>
    <col min="2306" max="2307" width="10.42578125" style="16"/>
    <col min="2308" max="2308" width="8.5703125" style="16" customWidth="1"/>
    <col min="2309" max="2309" width="13.85546875" style="16" bestFit="1" customWidth="1"/>
    <col min="2310" max="2310" width="13" style="16" bestFit="1" customWidth="1"/>
    <col min="2311" max="2311" width="12" style="16" bestFit="1" customWidth="1"/>
    <col min="2312" max="2312" width="11.28515625" style="16" customWidth="1"/>
    <col min="2313" max="2313" width="13.85546875" style="16" bestFit="1" customWidth="1"/>
    <col min="2314" max="2314" width="15" style="16" customWidth="1"/>
    <col min="2315" max="2560" width="10.42578125" style="16"/>
    <col min="2561" max="2561" width="5.28515625" style="16" customWidth="1"/>
    <col min="2562" max="2563" width="10.42578125" style="16"/>
    <col min="2564" max="2564" width="8.5703125" style="16" customWidth="1"/>
    <col min="2565" max="2565" width="13.85546875" style="16" bestFit="1" customWidth="1"/>
    <col min="2566" max="2566" width="13" style="16" bestFit="1" customWidth="1"/>
    <col min="2567" max="2567" width="12" style="16" bestFit="1" customWidth="1"/>
    <col min="2568" max="2568" width="11.28515625" style="16" customWidth="1"/>
    <col min="2569" max="2569" width="13.85546875" style="16" bestFit="1" customWidth="1"/>
    <col min="2570" max="2570" width="15" style="16" customWidth="1"/>
    <col min="2571" max="2816" width="10.42578125" style="16"/>
    <col min="2817" max="2817" width="5.28515625" style="16" customWidth="1"/>
    <col min="2818" max="2819" width="10.42578125" style="16"/>
    <col min="2820" max="2820" width="8.5703125" style="16" customWidth="1"/>
    <col min="2821" max="2821" width="13.85546875" style="16" bestFit="1" customWidth="1"/>
    <col min="2822" max="2822" width="13" style="16" bestFit="1" customWidth="1"/>
    <col min="2823" max="2823" width="12" style="16" bestFit="1" customWidth="1"/>
    <col min="2824" max="2824" width="11.28515625" style="16" customWidth="1"/>
    <col min="2825" max="2825" width="13.85546875" style="16" bestFit="1" customWidth="1"/>
    <col min="2826" max="2826" width="15" style="16" customWidth="1"/>
    <col min="2827" max="3072" width="10.42578125" style="16"/>
    <col min="3073" max="3073" width="5.28515625" style="16" customWidth="1"/>
    <col min="3074" max="3075" width="10.42578125" style="16"/>
    <col min="3076" max="3076" width="8.5703125" style="16" customWidth="1"/>
    <col min="3077" max="3077" width="13.85546875" style="16" bestFit="1" customWidth="1"/>
    <col min="3078" max="3078" width="13" style="16" bestFit="1" customWidth="1"/>
    <col min="3079" max="3079" width="12" style="16" bestFit="1" customWidth="1"/>
    <col min="3080" max="3080" width="11.28515625" style="16" customWidth="1"/>
    <col min="3081" max="3081" width="13.85546875" style="16" bestFit="1" customWidth="1"/>
    <col min="3082" max="3082" width="15" style="16" customWidth="1"/>
    <col min="3083" max="3328" width="10.42578125" style="16"/>
    <col min="3329" max="3329" width="5.28515625" style="16" customWidth="1"/>
    <col min="3330" max="3331" width="10.42578125" style="16"/>
    <col min="3332" max="3332" width="8.5703125" style="16" customWidth="1"/>
    <col min="3333" max="3333" width="13.85546875" style="16" bestFit="1" customWidth="1"/>
    <col min="3334" max="3334" width="13" style="16" bestFit="1" customWidth="1"/>
    <col min="3335" max="3335" width="12" style="16" bestFit="1" customWidth="1"/>
    <col min="3336" max="3336" width="11.28515625" style="16" customWidth="1"/>
    <col min="3337" max="3337" width="13.85546875" style="16" bestFit="1" customWidth="1"/>
    <col min="3338" max="3338" width="15" style="16" customWidth="1"/>
    <col min="3339" max="3584" width="10.42578125" style="16"/>
    <col min="3585" max="3585" width="5.28515625" style="16" customWidth="1"/>
    <col min="3586" max="3587" width="10.42578125" style="16"/>
    <col min="3588" max="3588" width="8.5703125" style="16" customWidth="1"/>
    <col min="3589" max="3589" width="13.85546875" style="16" bestFit="1" customWidth="1"/>
    <col min="3590" max="3590" width="13" style="16" bestFit="1" customWidth="1"/>
    <col min="3591" max="3591" width="12" style="16" bestFit="1" customWidth="1"/>
    <col min="3592" max="3592" width="11.28515625" style="16" customWidth="1"/>
    <col min="3593" max="3593" width="13.85546875" style="16" bestFit="1" customWidth="1"/>
    <col min="3594" max="3594" width="15" style="16" customWidth="1"/>
    <col min="3595" max="3840" width="10.42578125" style="16"/>
    <col min="3841" max="3841" width="5.28515625" style="16" customWidth="1"/>
    <col min="3842" max="3843" width="10.42578125" style="16"/>
    <col min="3844" max="3844" width="8.5703125" style="16" customWidth="1"/>
    <col min="3845" max="3845" width="13.85546875" style="16" bestFit="1" customWidth="1"/>
    <col min="3846" max="3846" width="13" style="16" bestFit="1" customWidth="1"/>
    <col min="3847" max="3847" width="12" style="16" bestFit="1" customWidth="1"/>
    <col min="3848" max="3848" width="11.28515625" style="16" customWidth="1"/>
    <col min="3849" max="3849" width="13.85546875" style="16" bestFit="1" customWidth="1"/>
    <col min="3850" max="3850" width="15" style="16" customWidth="1"/>
    <col min="3851" max="4096" width="10.42578125" style="16"/>
    <col min="4097" max="4097" width="5.28515625" style="16" customWidth="1"/>
    <col min="4098" max="4099" width="10.42578125" style="16"/>
    <col min="4100" max="4100" width="8.5703125" style="16" customWidth="1"/>
    <col min="4101" max="4101" width="13.85546875" style="16" bestFit="1" customWidth="1"/>
    <col min="4102" max="4102" width="13" style="16" bestFit="1" customWidth="1"/>
    <col min="4103" max="4103" width="12" style="16" bestFit="1" customWidth="1"/>
    <col min="4104" max="4104" width="11.28515625" style="16" customWidth="1"/>
    <col min="4105" max="4105" width="13.85546875" style="16" bestFit="1" customWidth="1"/>
    <col min="4106" max="4106" width="15" style="16" customWidth="1"/>
    <col min="4107" max="4352" width="10.42578125" style="16"/>
    <col min="4353" max="4353" width="5.28515625" style="16" customWidth="1"/>
    <col min="4354" max="4355" width="10.42578125" style="16"/>
    <col min="4356" max="4356" width="8.5703125" style="16" customWidth="1"/>
    <col min="4357" max="4357" width="13.85546875" style="16" bestFit="1" customWidth="1"/>
    <col min="4358" max="4358" width="13" style="16" bestFit="1" customWidth="1"/>
    <col min="4359" max="4359" width="12" style="16" bestFit="1" customWidth="1"/>
    <col min="4360" max="4360" width="11.28515625" style="16" customWidth="1"/>
    <col min="4361" max="4361" width="13.85546875" style="16" bestFit="1" customWidth="1"/>
    <col min="4362" max="4362" width="15" style="16" customWidth="1"/>
    <col min="4363" max="4608" width="10.42578125" style="16"/>
    <col min="4609" max="4609" width="5.28515625" style="16" customWidth="1"/>
    <col min="4610" max="4611" width="10.42578125" style="16"/>
    <col min="4612" max="4612" width="8.5703125" style="16" customWidth="1"/>
    <col min="4613" max="4613" width="13.85546875" style="16" bestFit="1" customWidth="1"/>
    <col min="4614" max="4614" width="13" style="16" bestFit="1" customWidth="1"/>
    <col min="4615" max="4615" width="12" style="16" bestFit="1" customWidth="1"/>
    <col min="4616" max="4616" width="11.28515625" style="16" customWidth="1"/>
    <col min="4617" max="4617" width="13.85546875" style="16" bestFit="1" customWidth="1"/>
    <col min="4618" max="4618" width="15" style="16" customWidth="1"/>
    <col min="4619" max="4864" width="10.42578125" style="16"/>
    <col min="4865" max="4865" width="5.28515625" style="16" customWidth="1"/>
    <col min="4866" max="4867" width="10.42578125" style="16"/>
    <col min="4868" max="4868" width="8.5703125" style="16" customWidth="1"/>
    <col min="4869" max="4869" width="13.85546875" style="16" bestFit="1" customWidth="1"/>
    <col min="4870" max="4870" width="13" style="16" bestFit="1" customWidth="1"/>
    <col min="4871" max="4871" width="12" style="16" bestFit="1" customWidth="1"/>
    <col min="4872" max="4872" width="11.28515625" style="16" customWidth="1"/>
    <col min="4873" max="4873" width="13.85546875" style="16" bestFit="1" customWidth="1"/>
    <col min="4874" max="4874" width="15" style="16" customWidth="1"/>
    <col min="4875" max="5120" width="10.42578125" style="16"/>
    <col min="5121" max="5121" width="5.28515625" style="16" customWidth="1"/>
    <col min="5122" max="5123" width="10.42578125" style="16"/>
    <col min="5124" max="5124" width="8.5703125" style="16" customWidth="1"/>
    <col min="5125" max="5125" width="13.85546875" style="16" bestFit="1" customWidth="1"/>
    <col min="5126" max="5126" width="13" style="16" bestFit="1" customWidth="1"/>
    <col min="5127" max="5127" width="12" style="16" bestFit="1" customWidth="1"/>
    <col min="5128" max="5128" width="11.28515625" style="16" customWidth="1"/>
    <col min="5129" max="5129" width="13.85546875" style="16" bestFit="1" customWidth="1"/>
    <col min="5130" max="5130" width="15" style="16" customWidth="1"/>
    <col min="5131" max="5376" width="10.42578125" style="16"/>
    <col min="5377" max="5377" width="5.28515625" style="16" customWidth="1"/>
    <col min="5378" max="5379" width="10.42578125" style="16"/>
    <col min="5380" max="5380" width="8.5703125" style="16" customWidth="1"/>
    <col min="5381" max="5381" width="13.85546875" style="16" bestFit="1" customWidth="1"/>
    <col min="5382" max="5382" width="13" style="16" bestFit="1" customWidth="1"/>
    <col min="5383" max="5383" width="12" style="16" bestFit="1" customWidth="1"/>
    <col min="5384" max="5384" width="11.28515625" style="16" customWidth="1"/>
    <col min="5385" max="5385" width="13.85546875" style="16" bestFit="1" customWidth="1"/>
    <col min="5386" max="5386" width="15" style="16" customWidth="1"/>
    <col min="5387" max="5632" width="10.42578125" style="16"/>
    <col min="5633" max="5633" width="5.28515625" style="16" customWidth="1"/>
    <col min="5634" max="5635" width="10.42578125" style="16"/>
    <col min="5636" max="5636" width="8.5703125" style="16" customWidth="1"/>
    <col min="5637" max="5637" width="13.85546875" style="16" bestFit="1" customWidth="1"/>
    <col min="5638" max="5638" width="13" style="16" bestFit="1" customWidth="1"/>
    <col min="5639" max="5639" width="12" style="16" bestFit="1" customWidth="1"/>
    <col min="5640" max="5640" width="11.28515625" style="16" customWidth="1"/>
    <col min="5641" max="5641" width="13.85546875" style="16" bestFit="1" customWidth="1"/>
    <col min="5642" max="5642" width="15" style="16" customWidth="1"/>
    <col min="5643" max="5888" width="10.42578125" style="16"/>
    <col min="5889" max="5889" width="5.28515625" style="16" customWidth="1"/>
    <col min="5890" max="5891" width="10.42578125" style="16"/>
    <col min="5892" max="5892" width="8.5703125" style="16" customWidth="1"/>
    <col min="5893" max="5893" width="13.85546875" style="16" bestFit="1" customWidth="1"/>
    <col min="5894" max="5894" width="13" style="16" bestFit="1" customWidth="1"/>
    <col min="5895" max="5895" width="12" style="16" bestFit="1" customWidth="1"/>
    <col min="5896" max="5896" width="11.28515625" style="16" customWidth="1"/>
    <col min="5897" max="5897" width="13.85546875" style="16" bestFit="1" customWidth="1"/>
    <col min="5898" max="5898" width="15" style="16" customWidth="1"/>
    <col min="5899" max="6144" width="10.42578125" style="16"/>
    <col min="6145" max="6145" width="5.28515625" style="16" customWidth="1"/>
    <col min="6146" max="6147" width="10.42578125" style="16"/>
    <col min="6148" max="6148" width="8.5703125" style="16" customWidth="1"/>
    <col min="6149" max="6149" width="13.85546875" style="16" bestFit="1" customWidth="1"/>
    <col min="6150" max="6150" width="13" style="16" bestFit="1" customWidth="1"/>
    <col min="6151" max="6151" width="12" style="16" bestFit="1" customWidth="1"/>
    <col min="6152" max="6152" width="11.28515625" style="16" customWidth="1"/>
    <col min="6153" max="6153" width="13.85546875" style="16" bestFit="1" customWidth="1"/>
    <col min="6154" max="6154" width="15" style="16" customWidth="1"/>
    <col min="6155" max="6400" width="10.42578125" style="16"/>
    <col min="6401" max="6401" width="5.28515625" style="16" customWidth="1"/>
    <col min="6402" max="6403" width="10.42578125" style="16"/>
    <col min="6404" max="6404" width="8.5703125" style="16" customWidth="1"/>
    <col min="6405" max="6405" width="13.85546875" style="16" bestFit="1" customWidth="1"/>
    <col min="6406" max="6406" width="13" style="16" bestFit="1" customWidth="1"/>
    <col min="6407" max="6407" width="12" style="16" bestFit="1" customWidth="1"/>
    <col min="6408" max="6408" width="11.28515625" style="16" customWidth="1"/>
    <col min="6409" max="6409" width="13.85546875" style="16" bestFit="1" customWidth="1"/>
    <col min="6410" max="6410" width="15" style="16" customWidth="1"/>
    <col min="6411" max="6656" width="10.42578125" style="16"/>
    <col min="6657" max="6657" width="5.28515625" style="16" customWidth="1"/>
    <col min="6658" max="6659" width="10.42578125" style="16"/>
    <col min="6660" max="6660" width="8.5703125" style="16" customWidth="1"/>
    <col min="6661" max="6661" width="13.85546875" style="16" bestFit="1" customWidth="1"/>
    <col min="6662" max="6662" width="13" style="16" bestFit="1" customWidth="1"/>
    <col min="6663" max="6663" width="12" style="16" bestFit="1" customWidth="1"/>
    <col min="6664" max="6664" width="11.28515625" style="16" customWidth="1"/>
    <col min="6665" max="6665" width="13.85546875" style="16" bestFit="1" customWidth="1"/>
    <col min="6666" max="6666" width="15" style="16" customWidth="1"/>
    <col min="6667" max="6912" width="10.42578125" style="16"/>
    <col min="6913" max="6913" width="5.28515625" style="16" customWidth="1"/>
    <col min="6914" max="6915" width="10.42578125" style="16"/>
    <col min="6916" max="6916" width="8.5703125" style="16" customWidth="1"/>
    <col min="6917" max="6917" width="13.85546875" style="16" bestFit="1" customWidth="1"/>
    <col min="6918" max="6918" width="13" style="16" bestFit="1" customWidth="1"/>
    <col min="6919" max="6919" width="12" style="16" bestFit="1" customWidth="1"/>
    <col min="6920" max="6920" width="11.28515625" style="16" customWidth="1"/>
    <col min="6921" max="6921" width="13.85546875" style="16" bestFit="1" customWidth="1"/>
    <col min="6922" max="6922" width="15" style="16" customWidth="1"/>
    <col min="6923" max="7168" width="10.42578125" style="16"/>
    <col min="7169" max="7169" width="5.28515625" style="16" customWidth="1"/>
    <col min="7170" max="7171" width="10.42578125" style="16"/>
    <col min="7172" max="7172" width="8.5703125" style="16" customWidth="1"/>
    <col min="7173" max="7173" width="13.85546875" style="16" bestFit="1" customWidth="1"/>
    <col min="7174" max="7174" width="13" style="16" bestFit="1" customWidth="1"/>
    <col min="7175" max="7175" width="12" style="16" bestFit="1" customWidth="1"/>
    <col min="7176" max="7176" width="11.28515625" style="16" customWidth="1"/>
    <col min="7177" max="7177" width="13.85546875" style="16" bestFit="1" customWidth="1"/>
    <col min="7178" max="7178" width="15" style="16" customWidth="1"/>
    <col min="7179" max="7424" width="10.42578125" style="16"/>
    <col min="7425" max="7425" width="5.28515625" style="16" customWidth="1"/>
    <col min="7426" max="7427" width="10.42578125" style="16"/>
    <col min="7428" max="7428" width="8.5703125" style="16" customWidth="1"/>
    <col min="7429" max="7429" width="13.85546875" style="16" bestFit="1" customWidth="1"/>
    <col min="7430" max="7430" width="13" style="16" bestFit="1" customWidth="1"/>
    <col min="7431" max="7431" width="12" style="16" bestFit="1" customWidth="1"/>
    <col min="7432" max="7432" width="11.28515625" style="16" customWidth="1"/>
    <col min="7433" max="7433" width="13.85546875" style="16" bestFit="1" customWidth="1"/>
    <col min="7434" max="7434" width="15" style="16" customWidth="1"/>
    <col min="7435" max="7680" width="10.42578125" style="16"/>
    <col min="7681" max="7681" width="5.28515625" style="16" customWidth="1"/>
    <col min="7682" max="7683" width="10.42578125" style="16"/>
    <col min="7684" max="7684" width="8.5703125" style="16" customWidth="1"/>
    <col min="7685" max="7685" width="13.85546875" style="16" bestFit="1" customWidth="1"/>
    <col min="7686" max="7686" width="13" style="16" bestFit="1" customWidth="1"/>
    <col min="7687" max="7687" width="12" style="16" bestFit="1" customWidth="1"/>
    <col min="7688" max="7688" width="11.28515625" style="16" customWidth="1"/>
    <col min="7689" max="7689" width="13.85546875" style="16" bestFit="1" customWidth="1"/>
    <col min="7690" max="7690" width="15" style="16" customWidth="1"/>
    <col min="7691" max="7936" width="10.42578125" style="16"/>
    <col min="7937" max="7937" width="5.28515625" style="16" customWidth="1"/>
    <col min="7938" max="7939" width="10.42578125" style="16"/>
    <col min="7940" max="7940" width="8.5703125" style="16" customWidth="1"/>
    <col min="7941" max="7941" width="13.85546875" style="16" bestFit="1" customWidth="1"/>
    <col min="7942" max="7942" width="13" style="16" bestFit="1" customWidth="1"/>
    <col min="7943" max="7943" width="12" style="16" bestFit="1" customWidth="1"/>
    <col min="7944" max="7944" width="11.28515625" style="16" customWidth="1"/>
    <col min="7945" max="7945" width="13.85546875" style="16" bestFit="1" customWidth="1"/>
    <col min="7946" max="7946" width="15" style="16" customWidth="1"/>
    <col min="7947" max="8192" width="10.42578125" style="16"/>
    <col min="8193" max="8193" width="5.28515625" style="16" customWidth="1"/>
    <col min="8194" max="8195" width="10.42578125" style="16"/>
    <col min="8196" max="8196" width="8.5703125" style="16" customWidth="1"/>
    <col min="8197" max="8197" width="13.85546875" style="16" bestFit="1" customWidth="1"/>
    <col min="8198" max="8198" width="13" style="16" bestFit="1" customWidth="1"/>
    <col min="8199" max="8199" width="12" style="16" bestFit="1" customWidth="1"/>
    <col min="8200" max="8200" width="11.28515625" style="16" customWidth="1"/>
    <col min="8201" max="8201" width="13.85546875" style="16" bestFit="1" customWidth="1"/>
    <col min="8202" max="8202" width="15" style="16" customWidth="1"/>
    <col min="8203" max="8448" width="10.42578125" style="16"/>
    <col min="8449" max="8449" width="5.28515625" style="16" customWidth="1"/>
    <col min="8450" max="8451" width="10.42578125" style="16"/>
    <col min="8452" max="8452" width="8.5703125" style="16" customWidth="1"/>
    <col min="8453" max="8453" width="13.85546875" style="16" bestFit="1" customWidth="1"/>
    <col min="8454" max="8454" width="13" style="16" bestFit="1" customWidth="1"/>
    <col min="8455" max="8455" width="12" style="16" bestFit="1" customWidth="1"/>
    <col min="8456" max="8456" width="11.28515625" style="16" customWidth="1"/>
    <col min="8457" max="8457" width="13.85546875" style="16" bestFit="1" customWidth="1"/>
    <col min="8458" max="8458" width="15" style="16" customWidth="1"/>
    <col min="8459" max="8704" width="10.42578125" style="16"/>
    <col min="8705" max="8705" width="5.28515625" style="16" customWidth="1"/>
    <col min="8706" max="8707" width="10.42578125" style="16"/>
    <col min="8708" max="8708" width="8.5703125" style="16" customWidth="1"/>
    <col min="8709" max="8709" width="13.85546875" style="16" bestFit="1" customWidth="1"/>
    <col min="8710" max="8710" width="13" style="16" bestFit="1" customWidth="1"/>
    <col min="8711" max="8711" width="12" style="16" bestFit="1" customWidth="1"/>
    <col min="8712" max="8712" width="11.28515625" style="16" customWidth="1"/>
    <col min="8713" max="8713" width="13.85546875" style="16" bestFit="1" customWidth="1"/>
    <col min="8714" max="8714" width="15" style="16" customWidth="1"/>
    <col min="8715" max="8960" width="10.42578125" style="16"/>
    <col min="8961" max="8961" width="5.28515625" style="16" customWidth="1"/>
    <col min="8962" max="8963" width="10.42578125" style="16"/>
    <col min="8964" max="8964" width="8.5703125" style="16" customWidth="1"/>
    <col min="8965" max="8965" width="13.85546875" style="16" bestFit="1" customWidth="1"/>
    <col min="8966" max="8966" width="13" style="16" bestFit="1" customWidth="1"/>
    <col min="8967" max="8967" width="12" style="16" bestFit="1" customWidth="1"/>
    <col min="8968" max="8968" width="11.28515625" style="16" customWidth="1"/>
    <col min="8969" max="8969" width="13.85546875" style="16" bestFit="1" customWidth="1"/>
    <col min="8970" max="8970" width="15" style="16" customWidth="1"/>
    <col min="8971" max="9216" width="10.42578125" style="16"/>
    <col min="9217" max="9217" width="5.28515625" style="16" customWidth="1"/>
    <col min="9218" max="9219" width="10.42578125" style="16"/>
    <col min="9220" max="9220" width="8.5703125" style="16" customWidth="1"/>
    <col min="9221" max="9221" width="13.85546875" style="16" bestFit="1" customWidth="1"/>
    <col min="9222" max="9222" width="13" style="16" bestFit="1" customWidth="1"/>
    <col min="9223" max="9223" width="12" style="16" bestFit="1" customWidth="1"/>
    <col min="9224" max="9224" width="11.28515625" style="16" customWidth="1"/>
    <col min="9225" max="9225" width="13.85546875" style="16" bestFit="1" customWidth="1"/>
    <col min="9226" max="9226" width="15" style="16" customWidth="1"/>
    <col min="9227" max="9472" width="10.42578125" style="16"/>
    <col min="9473" max="9473" width="5.28515625" style="16" customWidth="1"/>
    <col min="9474" max="9475" width="10.42578125" style="16"/>
    <col min="9476" max="9476" width="8.5703125" style="16" customWidth="1"/>
    <col min="9477" max="9477" width="13.85546875" style="16" bestFit="1" customWidth="1"/>
    <col min="9478" max="9478" width="13" style="16" bestFit="1" customWidth="1"/>
    <col min="9479" max="9479" width="12" style="16" bestFit="1" customWidth="1"/>
    <col min="9480" max="9480" width="11.28515625" style="16" customWidth="1"/>
    <col min="9481" max="9481" width="13.85546875" style="16" bestFit="1" customWidth="1"/>
    <col min="9482" max="9482" width="15" style="16" customWidth="1"/>
    <col min="9483" max="9728" width="10.42578125" style="16"/>
    <col min="9729" max="9729" width="5.28515625" style="16" customWidth="1"/>
    <col min="9730" max="9731" width="10.42578125" style="16"/>
    <col min="9732" max="9732" width="8.5703125" style="16" customWidth="1"/>
    <col min="9733" max="9733" width="13.85546875" style="16" bestFit="1" customWidth="1"/>
    <col min="9734" max="9734" width="13" style="16" bestFit="1" customWidth="1"/>
    <col min="9735" max="9735" width="12" style="16" bestFit="1" customWidth="1"/>
    <col min="9736" max="9736" width="11.28515625" style="16" customWidth="1"/>
    <col min="9737" max="9737" width="13.85546875" style="16" bestFit="1" customWidth="1"/>
    <col min="9738" max="9738" width="15" style="16" customWidth="1"/>
    <col min="9739" max="9984" width="10.42578125" style="16"/>
    <col min="9985" max="9985" width="5.28515625" style="16" customWidth="1"/>
    <col min="9986" max="9987" width="10.42578125" style="16"/>
    <col min="9988" max="9988" width="8.5703125" style="16" customWidth="1"/>
    <col min="9989" max="9989" width="13.85546875" style="16" bestFit="1" customWidth="1"/>
    <col min="9990" max="9990" width="13" style="16" bestFit="1" customWidth="1"/>
    <col min="9991" max="9991" width="12" style="16" bestFit="1" customWidth="1"/>
    <col min="9992" max="9992" width="11.28515625" style="16" customWidth="1"/>
    <col min="9993" max="9993" width="13.85546875" style="16" bestFit="1" customWidth="1"/>
    <col min="9994" max="9994" width="15" style="16" customWidth="1"/>
    <col min="9995" max="10240" width="10.42578125" style="16"/>
    <col min="10241" max="10241" width="5.28515625" style="16" customWidth="1"/>
    <col min="10242" max="10243" width="10.42578125" style="16"/>
    <col min="10244" max="10244" width="8.5703125" style="16" customWidth="1"/>
    <col min="10245" max="10245" width="13.85546875" style="16" bestFit="1" customWidth="1"/>
    <col min="10246" max="10246" width="13" style="16" bestFit="1" customWidth="1"/>
    <col min="10247" max="10247" width="12" style="16" bestFit="1" customWidth="1"/>
    <col min="10248" max="10248" width="11.28515625" style="16" customWidth="1"/>
    <col min="10249" max="10249" width="13.85546875" style="16" bestFit="1" customWidth="1"/>
    <col min="10250" max="10250" width="15" style="16" customWidth="1"/>
    <col min="10251" max="10496" width="10.42578125" style="16"/>
    <col min="10497" max="10497" width="5.28515625" style="16" customWidth="1"/>
    <col min="10498" max="10499" width="10.42578125" style="16"/>
    <col min="10500" max="10500" width="8.5703125" style="16" customWidth="1"/>
    <col min="10501" max="10501" width="13.85546875" style="16" bestFit="1" customWidth="1"/>
    <col min="10502" max="10502" width="13" style="16" bestFit="1" customWidth="1"/>
    <col min="10503" max="10503" width="12" style="16" bestFit="1" customWidth="1"/>
    <col min="10504" max="10504" width="11.28515625" style="16" customWidth="1"/>
    <col min="10505" max="10505" width="13.85546875" style="16" bestFit="1" customWidth="1"/>
    <col min="10506" max="10506" width="15" style="16" customWidth="1"/>
    <col min="10507" max="10752" width="10.42578125" style="16"/>
    <col min="10753" max="10753" width="5.28515625" style="16" customWidth="1"/>
    <col min="10754" max="10755" width="10.42578125" style="16"/>
    <col min="10756" max="10756" width="8.5703125" style="16" customWidth="1"/>
    <col min="10757" max="10757" width="13.85546875" style="16" bestFit="1" customWidth="1"/>
    <col min="10758" max="10758" width="13" style="16" bestFit="1" customWidth="1"/>
    <col min="10759" max="10759" width="12" style="16" bestFit="1" customWidth="1"/>
    <col min="10760" max="10760" width="11.28515625" style="16" customWidth="1"/>
    <col min="10761" max="10761" width="13.85546875" style="16" bestFit="1" customWidth="1"/>
    <col min="10762" max="10762" width="15" style="16" customWidth="1"/>
    <col min="10763" max="11008" width="10.42578125" style="16"/>
    <col min="11009" max="11009" width="5.28515625" style="16" customWidth="1"/>
    <col min="11010" max="11011" width="10.42578125" style="16"/>
    <col min="11012" max="11012" width="8.5703125" style="16" customWidth="1"/>
    <col min="11013" max="11013" width="13.85546875" style="16" bestFit="1" customWidth="1"/>
    <col min="11014" max="11014" width="13" style="16" bestFit="1" customWidth="1"/>
    <col min="11015" max="11015" width="12" style="16" bestFit="1" customWidth="1"/>
    <col min="11016" max="11016" width="11.28515625" style="16" customWidth="1"/>
    <col min="11017" max="11017" width="13.85546875" style="16" bestFit="1" customWidth="1"/>
    <col min="11018" max="11018" width="15" style="16" customWidth="1"/>
    <col min="11019" max="11264" width="10.42578125" style="16"/>
    <col min="11265" max="11265" width="5.28515625" style="16" customWidth="1"/>
    <col min="11266" max="11267" width="10.42578125" style="16"/>
    <col min="11268" max="11268" width="8.5703125" style="16" customWidth="1"/>
    <col min="11269" max="11269" width="13.85546875" style="16" bestFit="1" customWidth="1"/>
    <col min="11270" max="11270" width="13" style="16" bestFit="1" customWidth="1"/>
    <col min="11271" max="11271" width="12" style="16" bestFit="1" customWidth="1"/>
    <col min="11272" max="11272" width="11.28515625" style="16" customWidth="1"/>
    <col min="11273" max="11273" width="13.85546875" style="16" bestFit="1" customWidth="1"/>
    <col min="11274" max="11274" width="15" style="16" customWidth="1"/>
    <col min="11275" max="11520" width="10.42578125" style="16"/>
    <col min="11521" max="11521" width="5.28515625" style="16" customWidth="1"/>
    <col min="11522" max="11523" width="10.42578125" style="16"/>
    <col min="11524" max="11524" width="8.5703125" style="16" customWidth="1"/>
    <col min="11525" max="11525" width="13.85546875" style="16" bestFit="1" customWidth="1"/>
    <col min="11526" max="11526" width="13" style="16" bestFit="1" customWidth="1"/>
    <col min="11527" max="11527" width="12" style="16" bestFit="1" customWidth="1"/>
    <col min="11528" max="11528" width="11.28515625" style="16" customWidth="1"/>
    <col min="11529" max="11529" width="13.85546875" style="16" bestFit="1" customWidth="1"/>
    <col min="11530" max="11530" width="15" style="16" customWidth="1"/>
    <col min="11531" max="11776" width="10.42578125" style="16"/>
    <col min="11777" max="11777" width="5.28515625" style="16" customWidth="1"/>
    <col min="11778" max="11779" width="10.42578125" style="16"/>
    <col min="11780" max="11780" width="8.5703125" style="16" customWidth="1"/>
    <col min="11781" max="11781" width="13.85546875" style="16" bestFit="1" customWidth="1"/>
    <col min="11782" max="11782" width="13" style="16" bestFit="1" customWidth="1"/>
    <col min="11783" max="11783" width="12" style="16" bestFit="1" customWidth="1"/>
    <col min="11784" max="11784" width="11.28515625" style="16" customWidth="1"/>
    <col min="11785" max="11785" width="13.85546875" style="16" bestFit="1" customWidth="1"/>
    <col min="11786" max="11786" width="15" style="16" customWidth="1"/>
    <col min="11787" max="12032" width="10.42578125" style="16"/>
    <col min="12033" max="12033" width="5.28515625" style="16" customWidth="1"/>
    <col min="12034" max="12035" width="10.42578125" style="16"/>
    <col min="12036" max="12036" width="8.5703125" style="16" customWidth="1"/>
    <col min="12037" max="12037" width="13.85546875" style="16" bestFit="1" customWidth="1"/>
    <col min="12038" max="12038" width="13" style="16" bestFit="1" customWidth="1"/>
    <col min="12039" max="12039" width="12" style="16" bestFit="1" customWidth="1"/>
    <col min="12040" max="12040" width="11.28515625" style="16" customWidth="1"/>
    <col min="12041" max="12041" width="13.85546875" style="16" bestFit="1" customWidth="1"/>
    <col min="12042" max="12042" width="15" style="16" customWidth="1"/>
    <col min="12043" max="12288" width="10.42578125" style="16"/>
    <col min="12289" max="12289" width="5.28515625" style="16" customWidth="1"/>
    <col min="12290" max="12291" width="10.42578125" style="16"/>
    <col min="12292" max="12292" width="8.5703125" style="16" customWidth="1"/>
    <col min="12293" max="12293" width="13.85546875" style="16" bestFit="1" customWidth="1"/>
    <col min="12294" max="12294" width="13" style="16" bestFit="1" customWidth="1"/>
    <col min="12295" max="12295" width="12" style="16" bestFit="1" customWidth="1"/>
    <col min="12296" max="12296" width="11.28515625" style="16" customWidth="1"/>
    <col min="12297" max="12297" width="13.85546875" style="16" bestFit="1" customWidth="1"/>
    <col min="12298" max="12298" width="15" style="16" customWidth="1"/>
    <col min="12299" max="12544" width="10.42578125" style="16"/>
    <col min="12545" max="12545" width="5.28515625" style="16" customWidth="1"/>
    <col min="12546" max="12547" width="10.42578125" style="16"/>
    <col min="12548" max="12548" width="8.5703125" style="16" customWidth="1"/>
    <col min="12549" max="12549" width="13.85546875" style="16" bestFit="1" customWidth="1"/>
    <col min="12550" max="12550" width="13" style="16" bestFit="1" customWidth="1"/>
    <col min="12551" max="12551" width="12" style="16" bestFit="1" customWidth="1"/>
    <col min="12552" max="12552" width="11.28515625" style="16" customWidth="1"/>
    <col min="12553" max="12553" width="13.85546875" style="16" bestFit="1" customWidth="1"/>
    <col min="12554" max="12554" width="15" style="16" customWidth="1"/>
    <col min="12555" max="12800" width="10.42578125" style="16"/>
    <col min="12801" max="12801" width="5.28515625" style="16" customWidth="1"/>
    <col min="12802" max="12803" width="10.42578125" style="16"/>
    <col min="12804" max="12804" width="8.5703125" style="16" customWidth="1"/>
    <col min="12805" max="12805" width="13.85546875" style="16" bestFit="1" customWidth="1"/>
    <col min="12806" max="12806" width="13" style="16" bestFit="1" customWidth="1"/>
    <col min="12807" max="12807" width="12" style="16" bestFit="1" customWidth="1"/>
    <col min="12808" max="12808" width="11.28515625" style="16" customWidth="1"/>
    <col min="12809" max="12809" width="13.85546875" style="16" bestFit="1" customWidth="1"/>
    <col min="12810" max="12810" width="15" style="16" customWidth="1"/>
    <col min="12811" max="13056" width="10.42578125" style="16"/>
    <col min="13057" max="13057" width="5.28515625" style="16" customWidth="1"/>
    <col min="13058" max="13059" width="10.42578125" style="16"/>
    <col min="13060" max="13060" width="8.5703125" style="16" customWidth="1"/>
    <col min="13061" max="13061" width="13.85546875" style="16" bestFit="1" customWidth="1"/>
    <col min="13062" max="13062" width="13" style="16" bestFit="1" customWidth="1"/>
    <col min="13063" max="13063" width="12" style="16" bestFit="1" customWidth="1"/>
    <col min="13064" max="13064" width="11.28515625" style="16" customWidth="1"/>
    <col min="13065" max="13065" width="13.85546875" style="16" bestFit="1" customWidth="1"/>
    <col min="13066" max="13066" width="15" style="16" customWidth="1"/>
    <col min="13067" max="13312" width="10.42578125" style="16"/>
    <col min="13313" max="13313" width="5.28515625" style="16" customWidth="1"/>
    <col min="13314" max="13315" width="10.42578125" style="16"/>
    <col min="13316" max="13316" width="8.5703125" style="16" customWidth="1"/>
    <col min="13317" max="13317" width="13.85546875" style="16" bestFit="1" customWidth="1"/>
    <col min="13318" max="13318" width="13" style="16" bestFit="1" customWidth="1"/>
    <col min="13319" max="13319" width="12" style="16" bestFit="1" customWidth="1"/>
    <col min="13320" max="13320" width="11.28515625" style="16" customWidth="1"/>
    <col min="13321" max="13321" width="13.85546875" style="16" bestFit="1" customWidth="1"/>
    <col min="13322" max="13322" width="15" style="16" customWidth="1"/>
    <col min="13323" max="13568" width="10.42578125" style="16"/>
    <col min="13569" max="13569" width="5.28515625" style="16" customWidth="1"/>
    <col min="13570" max="13571" width="10.42578125" style="16"/>
    <col min="13572" max="13572" width="8.5703125" style="16" customWidth="1"/>
    <col min="13573" max="13573" width="13.85546875" style="16" bestFit="1" customWidth="1"/>
    <col min="13574" max="13574" width="13" style="16" bestFit="1" customWidth="1"/>
    <col min="13575" max="13575" width="12" style="16" bestFit="1" customWidth="1"/>
    <col min="13576" max="13576" width="11.28515625" style="16" customWidth="1"/>
    <col min="13577" max="13577" width="13.85546875" style="16" bestFit="1" customWidth="1"/>
    <col min="13578" max="13578" width="15" style="16" customWidth="1"/>
    <col min="13579" max="13824" width="10.42578125" style="16"/>
    <col min="13825" max="13825" width="5.28515625" style="16" customWidth="1"/>
    <col min="13826" max="13827" width="10.42578125" style="16"/>
    <col min="13828" max="13828" width="8.5703125" style="16" customWidth="1"/>
    <col min="13829" max="13829" width="13.85546875" style="16" bestFit="1" customWidth="1"/>
    <col min="13830" max="13830" width="13" style="16" bestFit="1" customWidth="1"/>
    <col min="13831" max="13831" width="12" style="16" bestFit="1" customWidth="1"/>
    <col min="13832" max="13832" width="11.28515625" style="16" customWidth="1"/>
    <col min="13833" max="13833" width="13.85546875" style="16" bestFit="1" customWidth="1"/>
    <col min="13834" max="13834" width="15" style="16" customWidth="1"/>
    <col min="13835" max="14080" width="10.42578125" style="16"/>
    <col min="14081" max="14081" width="5.28515625" style="16" customWidth="1"/>
    <col min="14082" max="14083" width="10.42578125" style="16"/>
    <col min="14084" max="14084" width="8.5703125" style="16" customWidth="1"/>
    <col min="14085" max="14085" width="13.85546875" style="16" bestFit="1" customWidth="1"/>
    <col min="14086" max="14086" width="13" style="16" bestFit="1" customWidth="1"/>
    <col min="14087" max="14087" width="12" style="16" bestFit="1" customWidth="1"/>
    <col min="14088" max="14088" width="11.28515625" style="16" customWidth="1"/>
    <col min="14089" max="14089" width="13.85546875" style="16" bestFit="1" customWidth="1"/>
    <col min="14090" max="14090" width="15" style="16" customWidth="1"/>
    <col min="14091" max="14336" width="10.42578125" style="16"/>
    <col min="14337" max="14337" width="5.28515625" style="16" customWidth="1"/>
    <col min="14338" max="14339" width="10.42578125" style="16"/>
    <col min="14340" max="14340" width="8.5703125" style="16" customWidth="1"/>
    <col min="14341" max="14341" width="13.85546875" style="16" bestFit="1" customWidth="1"/>
    <col min="14342" max="14342" width="13" style="16" bestFit="1" customWidth="1"/>
    <col min="14343" max="14343" width="12" style="16" bestFit="1" customWidth="1"/>
    <col min="14344" max="14344" width="11.28515625" style="16" customWidth="1"/>
    <col min="14345" max="14345" width="13.85546875" style="16" bestFit="1" customWidth="1"/>
    <col min="14346" max="14346" width="15" style="16" customWidth="1"/>
    <col min="14347" max="14592" width="10.42578125" style="16"/>
    <col min="14593" max="14593" width="5.28515625" style="16" customWidth="1"/>
    <col min="14594" max="14595" width="10.42578125" style="16"/>
    <col min="14596" max="14596" width="8.5703125" style="16" customWidth="1"/>
    <col min="14597" max="14597" width="13.85546875" style="16" bestFit="1" customWidth="1"/>
    <col min="14598" max="14598" width="13" style="16" bestFit="1" customWidth="1"/>
    <col min="14599" max="14599" width="12" style="16" bestFit="1" customWidth="1"/>
    <col min="14600" max="14600" width="11.28515625" style="16" customWidth="1"/>
    <col min="14601" max="14601" width="13.85546875" style="16" bestFit="1" customWidth="1"/>
    <col min="14602" max="14602" width="15" style="16" customWidth="1"/>
    <col min="14603" max="14848" width="10.42578125" style="16"/>
    <col min="14849" max="14849" width="5.28515625" style="16" customWidth="1"/>
    <col min="14850" max="14851" width="10.42578125" style="16"/>
    <col min="14852" max="14852" width="8.5703125" style="16" customWidth="1"/>
    <col min="14853" max="14853" width="13.85546875" style="16" bestFit="1" customWidth="1"/>
    <col min="14854" max="14854" width="13" style="16" bestFit="1" customWidth="1"/>
    <col min="14855" max="14855" width="12" style="16" bestFit="1" customWidth="1"/>
    <col min="14856" max="14856" width="11.28515625" style="16" customWidth="1"/>
    <col min="14857" max="14857" width="13.85546875" style="16" bestFit="1" customWidth="1"/>
    <col min="14858" max="14858" width="15" style="16" customWidth="1"/>
    <col min="14859" max="15104" width="10.42578125" style="16"/>
    <col min="15105" max="15105" width="5.28515625" style="16" customWidth="1"/>
    <col min="15106" max="15107" width="10.42578125" style="16"/>
    <col min="15108" max="15108" width="8.5703125" style="16" customWidth="1"/>
    <col min="15109" max="15109" width="13.85546875" style="16" bestFit="1" customWidth="1"/>
    <col min="15110" max="15110" width="13" style="16" bestFit="1" customWidth="1"/>
    <col min="15111" max="15111" width="12" style="16" bestFit="1" customWidth="1"/>
    <col min="15112" max="15112" width="11.28515625" style="16" customWidth="1"/>
    <col min="15113" max="15113" width="13.85546875" style="16" bestFit="1" customWidth="1"/>
    <col min="15114" max="15114" width="15" style="16" customWidth="1"/>
    <col min="15115" max="15360" width="10.42578125" style="16"/>
    <col min="15361" max="15361" width="5.28515625" style="16" customWidth="1"/>
    <col min="15362" max="15363" width="10.42578125" style="16"/>
    <col min="15364" max="15364" width="8.5703125" style="16" customWidth="1"/>
    <col min="15365" max="15365" width="13.85546875" style="16" bestFit="1" customWidth="1"/>
    <col min="15366" max="15366" width="13" style="16" bestFit="1" customWidth="1"/>
    <col min="15367" max="15367" width="12" style="16" bestFit="1" customWidth="1"/>
    <col min="15368" max="15368" width="11.28515625" style="16" customWidth="1"/>
    <col min="15369" max="15369" width="13.85546875" style="16" bestFit="1" customWidth="1"/>
    <col min="15370" max="15370" width="15" style="16" customWidth="1"/>
    <col min="15371" max="15616" width="10.42578125" style="16"/>
    <col min="15617" max="15617" width="5.28515625" style="16" customWidth="1"/>
    <col min="15618" max="15619" width="10.42578125" style="16"/>
    <col min="15620" max="15620" width="8.5703125" style="16" customWidth="1"/>
    <col min="15621" max="15621" width="13.85546875" style="16" bestFit="1" customWidth="1"/>
    <col min="15622" max="15622" width="13" style="16" bestFit="1" customWidth="1"/>
    <col min="15623" max="15623" width="12" style="16" bestFit="1" customWidth="1"/>
    <col min="15624" max="15624" width="11.28515625" style="16" customWidth="1"/>
    <col min="15625" max="15625" width="13.85546875" style="16" bestFit="1" customWidth="1"/>
    <col min="15626" max="15626" width="15" style="16" customWidth="1"/>
    <col min="15627" max="15872" width="10.42578125" style="16"/>
    <col min="15873" max="15873" width="5.28515625" style="16" customWidth="1"/>
    <col min="15874" max="15875" width="10.42578125" style="16"/>
    <col min="15876" max="15876" width="8.5703125" style="16" customWidth="1"/>
    <col min="15877" max="15877" width="13.85546875" style="16" bestFit="1" customWidth="1"/>
    <col min="15878" max="15878" width="13" style="16" bestFit="1" customWidth="1"/>
    <col min="15879" max="15879" width="12" style="16" bestFit="1" customWidth="1"/>
    <col min="15880" max="15880" width="11.28515625" style="16" customWidth="1"/>
    <col min="15881" max="15881" width="13.85546875" style="16" bestFit="1" customWidth="1"/>
    <col min="15882" max="15882" width="15" style="16" customWidth="1"/>
    <col min="15883" max="16128" width="10.42578125" style="16"/>
    <col min="16129" max="16129" width="5.28515625" style="16" customWidth="1"/>
    <col min="16130" max="16131" width="10.42578125" style="16"/>
    <col min="16132" max="16132" width="8.5703125" style="16" customWidth="1"/>
    <col min="16133" max="16133" width="13.85546875" style="16" bestFit="1" customWidth="1"/>
    <col min="16134" max="16134" width="13" style="16" bestFit="1" customWidth="1"/>
    <col min="16135" max="16135" width="12" style="16" bestFit="1" customWidth="1"/>
    <col min="16136" max="16136" width="11.28515625" style="16" customWidth="1"/>
    <col min="16137" max="16137" width="13.85546875" style="16" bestFit="1" customWidth="1"/>
    <col min="16138" max="16138" width="15" style="16" customWidth="1"/>
    <col min="16139" max="16384" width="10.42578125" style="16"/>
  </cols>
  <sheetData>
    <row r="1" spans="1:10" ht="15.75" x14ac:dyDescent="0.25">
      <c r="A1" s="85" t="str">
        <f>Scrap_Sale!A1</f>
        <v>XXXXXXXX  Depot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ht="15.75" x14ac:dyDescent="0.25">
      <c r="A2" s="85" t="s">
        <v>9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x14ac:dyDescent="0.25">
      <c r="A3" s="86" t="str">
        <f ca="1">Scrap_Sale!A3</f>
        <v>From Jan-24 to Oct-24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ht="15" x14ac:dyDescent="0.25">
      <c r="A4" s="17"/>
    </row>
    <row r="5" spans="1:10" s="18" customFormat="1" ht="14.25" customHeight="1" x14ac:dyDescent="0.25">
      <c r="A5" s="102"/>
      <c r="B5" s="103" t="s">
        <v>8</v>
      </c>
      <c r="C5" s="103"/>
      <c r="D5" s="103"/>
      <c r="E5" s="103" t="s">
        <v>51</v>
      </c>
      <c r="F5" s="103"/>
      <c r="G5" s="103"/>
      <c r="H5" s="103"/>
      <c r="I5" s="104"/>
      <c r="J5" s="104" t="s">
        <v>0</v>
      </c>
    </row>
    <row r="6" spans="1:10" s="18" customFormat="1" ht="15" x14ac:dyDescent="0.25">
      <c r="A6" s="64" t="s">
        <v>1</v>
      </c>
      <c r="B6" s="105" t="s">
        <v>42</v>
      </c>
      <c r="C6" s="65" t="s">
        <v>3</v>
      </c>
      <c r="D6" s="105" t="s">
        <v>6</v>
      </c>
      <c r="E6" s="66" t="s">
        <v>52</v>
      </c>
      <c r="F6" s="66" t="s">
        <v>53</v>
      </c>
      <c r="G6" s="66" t="s">
        <v>54</v>
      </c>
      <c r="H6" s="66" t="s">
        <v>55</v>
      </c>
      <c r="I6" s="106" t="s">
        <v>5</v>
      </c>
      <c r="J6" s="67" t="s">
        <v>4</v>
      </c>
    </row>
    <row r="7" spans="1:10" x14ac:dyDescent="0.25">
      <c r="A7" s="68">
        <f>IF(Scrap_Sale!A5="","",Scrap_Sale!A5)</f>
        <v>45292</v>
      </c>
      <c r="B7" s="61">
        <v>200</v>
      </c>
      <c r="C7" s="62">
        <f>IFERROR(Table1[[#This Row],[Total Taka]]/Table1[[#This Row],[PCS]],0)</f>
        <v>250</v>
      </c>
      <c r="D7" s="61">
        <v>50000</v>
      </c>
      <c r="E7" s="61"/>
      <c r="F7" s="61"/>
      <c r="G7" s="61"/>
      <c r="H7" s="61"/>
      <c r="I7" s="63">
        <f>SUM(Table1[[#This Row],[FG (human)]:[Sample (vet)]])</f>
        <v>0</v>
      </c>
      <c r="J7" s="69">
        <f>IFERROR(Table1[[#This Row],[Total Taka]]/Table1[[#This Row],[Total Invoice]],0)</f>
        <v>0</v>
      </c>
    </row>
    <row r="8" spans="1:10" x14ac:dyDescent="0.25">
      <c r="A8" s="68">
        <f>IF(Scrap_Sale!A6="","",Scrap_Sale!A6)</f>
        <v>45323</v>
      </c>
      <c r="B8" s="61"/>
      <c r="C8" s="62">
        <f>IFERROR(Table1[[#This Row],[Total Taka]]/Table1[[#This Row],[PCS]],0)</f>
        <v>0</v>
      </c>
      <c r="D8" s="61"/>
      <c r="E8" s="61"/>
      <c r="F8" s="61"/>
      <c r="G8" s="61"/>
      <c r="H8" s="61"/>
      <c r="I8" s="63">
        <f>SUM(Table1[[#This Row],[FG (human)]:[Sample (vet)]])</f>
        <v>0</v>
      </c>
      <c r="J8" s="69">
        <f>IFERROR(Table1[[#This Row],[Total Taka]]/Table1[[#This Row],[Total Invoice]],0)</f>
        <v>0</v>
      </c>
    </row>
    <row r="9" spans="1:10" x14ac:dyDescent="0.25">
      <c r="A9" s="68">
        <f>IF(Scrap_Sale!A7="","",Scrap_Sale!A7)</f>
        <v>45352</v>
      </c>
      <c r="B9" s="61"/>
      <c r="C9" s="62">
        <f>IFERROR(Table1[[#This Row],[Total Taka]]/Table1[[#This Row],[PCS]],0)</f>
        <v>0</v>
      </c>
      <c r="D9" s="61"/>
      <c r="E9" s="61"/>
      <c r="F9" s="61"/>
      <c r="G9" s="61"/>
      <c r="H9" s="61"/>
      <c r="I9" s="63">
        <f>SUM(Table1[[#This Row],[FG (human)]:[Sample (vet)]])</f>
        <v>0</v>
      </c>
      <c r="J9" s="69">
        <f>IFERROR(Table1[[#This Row],[Total Taka]]/Table1[[#This Row],[Total Invoice]],0)</f>
        <v>0</v>
      </c>
    </row>
    <row r="10" spans="1:10" x14ac:dyDescent="0.25">
      <c r="A10" s="68">
        <f>IF(Scrap_Sale!A8="","",Scrap_Sale!A8)</f>
        <v>45383</v>
      </c>
      <c r="B10" s="61"/>
      <c r="C10" s="62">
        <f>IFERROR(Table1[[#This Row],[Total Taka]]/Table1[[#This Row],[PCS]],0)</f>
        <v>0</v>
      </c>
      <c r="D10" s="61"/>
      <c r="E10" s="61"/>
      <c r="F10" s="61"/>
      <c r="G10" s="61"/>
      <c r="H10" s="61"/>
      <c r="I10" s="63">
        <f>SUM(Table1[[#This Row],[FG (human)]:[Sample (vet)]])</f>
        <v>0</v>
      </c>
      <c r="J10" s="69">
        <f>IFERROR(Table1[[#This Row],[Total Taka]]/Table1[[#This Row],[Total Invoice]],0)</f>
        <v>0</v>
      </c>
    </row>
    <row r="11" spans="1:10" x14ac:dyDescent="0.25">
      <c r="A11" s="68">
        <f>IF(Scrap_Sale!A9="","",Scrap_Sale!A9)</f>
        <v>45413</v>
      </c>
      <c r="B11" s="61"/>
      <c r="C11" s="62">
        <f>IFERROR(Table1[[#This Row],[Total Taka]]/Table1[[#This Row],[PCS]],0)</f>
        <v>0</v>
      </c>
      <c r="D11" s="61"/>
      <c r="E11" s="61"/>
      <c r="F11" s="61"/>
      <c r="G11" s="61"/>
      <c r="H11" s="61"/>
      <c r="I11" s="63">
        <f>SUM(Table1[[#This Row],[FG (human)]:[Sample (vet)]])</f>
        <v>0</v>
      </c>
      <c r="J11" s="69">
        <f>IFERROR(Table1[[#This Row],[Total Taka]]/Table1[[#This Row],[Total Invoice]],0)</f>
        <v>0</v>
      </c>
    </row>
    <row r="12" spans="1:10" x14ac:dyDescent="0.25">
      <c r="A12" s="68">
        <f>IF(Scrap_Sale!A10="","",Scrap_Sale!A10)</f>
        <v>45444</v>
      </c>
      <c r="B12" s="61"/>
      <c r="C12" s="62">
        <f>IFERROR(Table1[[#This Row],[Total Taka]]/Table1[[#This Row],[PCS]],0)</f>
        <v>0</v>
      </c>
      <c r="D12" s="61"/>
      <c r="E12" s="61"/>
      <c r="F12" s="61"/>
      <c r="G12" s="61"/>
      <c r="H12" s="61"/>
      <c r="I12" s="63">
        <f>SUM(Table1[[#This Row],[FG (human)]:[Sample (vet)]])</f>
        <v>0</v>
      </c>
      <c r="J12" s="69">
        <f>IFERROR(Table1[[#This Row],[Total Taka]]/Table1[[#This Row],[Total Invoice]],0)</f>
        <v>0</v>
      </c>
    </row>
    <row r="13" spans="1:10" x14ac:dyDescent="0.25">
      <c r="A13" s="68">
        <f>IF(Scrap_Sale!A11="","",Scrap_Sale!A11)</f>
        <v>45474</v>
      </c>
      <c r="B13" s="61"/>
      <c r="C13" s="62">
        <f>IFERROR(Table1[[#This Row],[Total Taka]]/Table1[[#This Row],[PCS]],0)</f>
        <v>0</v>
      </c>
      <c r="D13" s="61"/>
      <c r="E13" s="61"/>
      <c r="F13" s="61"/>
      <c r="G13" s="61"/>
      <c r="H13" s="61"/>
      <c r="I13" s="63">
        <f>SUM(Table1[[#This Row],[FG (human)]:[Sample (vet)]])</f>
        <v>0</v>
      </c>
      <c r="J13" s="69">
        <f>IFERROR(Table1[[#This Row],[Total Taka]]/Table1[[#This Row],[Total Invoice]],0)</f>
        <v>0</v>
      </c>
    </row>
    <row r="14" spans="1:10" x14ac:dyDescent="0.25">
      <c r="A14" s="68">
        <f>IF(Scrap_Sale!A12="","",Scrap_Sale!A12)</f>
        <v>45505</v>
      </c>
      <c r="B14" s="61"/>
      <c r="C14" s="62">
        <f>IFERROR(Table1[[#This Row],[Total Taka]]/Table1[[#This Row],[PCS]],0)</f>
        <v>0</v>
      </c>
      <c r="D14" s="61"/>
      <c r="E14" s="61"/>
      <c r="F14" s="61"/>
      <c r="G14" s="61"/>
      <c r="H14" s="61"/>
      <c r="I14" s="63">
        <f>SUM(Table1[[#This Row],[FG (human)]:[Sample (vet)]])</f>
        <v>0</v>
      </c>
      <c r="J14" s="69">
        <f>IFERROR(Table1[[#This Row],[Total Taka]]/Table1[[#This Row],[Total Invoice]],0)</f>
        <v>0</v>
      </c>
    </row>
    <row r="15" spans="1:10" x14ac:dyDescent="0.25">
      <c r="A15" s="68">
        <f>IF(Scrap_Sale!A13="","",Scrap_Sale!A13)</f>
        <v>45536</v>
      </c>
      <c r="B15" s="61"/>
      <c r="C15" s="62">
        <f>IFERROR(Table1[[#This Row],[Total Taka]]/Table1[[#This Row],[PCS]],0)</f>
        <v>0</v>
      </c>
      <c r="D15" s="61"/>
      <c r="E15" s="61"/>
      <c r="F15" s="61"/>
      <c r="G15" s="61"/>
      <c r="H15" s="61"/>
      <c r="I15" s="63">
        <f>SUM(Table1[[#This Row],[FG (human)]:[Sample (vet)]])</f>
        <v>0</v>
      </c>
      <c r="J15" s="69">
        <f>IFERROR(Table1[[#This Row],[Total Taka]]/Table1[[#This Row],[Total Invoice]],0)</f>
        <v>0</v>
      </c>
    </row>
    <row r="16" spans="1:10" x14ac:dyDescent="0.25">
      <c r="A16" s="68">
        <f>IF(Scrap_Sale!A14="","",Scrap_Sale!A14)</f>
        <v>45566</v>
      </c>
      <c r="B16" s="61"/>
      <c r="C16" s="62">
        <f>IFERROR(Table1[[#This Row],[Total Taka]]/Table1[[#This Row],[PCS]],0)</f>
        <v>0</v>
      </c>
      <c r="D16" s="61"/>
      <c r="E16" s="61"/>
      <c r="F16" s="61"/>
      <c r="G16" s="61"/>
      <c r="H16" s="61"/>
      <c r="I16" s="63">
        <f>SUM(Table1[[#This Row],[FG (human)]:[Sample (vet)]])</f>
        <v>0</v>
      </c>
      <c r="J16" s="69">
        <f>IFERROR(Table1[[#This Row],[Total Taka]]/Table1[[#This Row],[Total Invoice]],0)</f>
        <v>0</v>
      </c>
    </row>
    <row r="17" spans="1:10" x14ac:dyDescent="0.25">
      <c r="A17" s="68" t="str">
        <f>IF(Scrap_Sale!A15="","",Scrap_Sale!A15)</f>
        <v/>
      </c>
      <c r="B17" s="61"/>
      <c r="C17" s="62">
        <f>IFERROR(Table1[[#This Row],[Total Taka]]/Table1[[#This Row],[PCS]],0)</f>
        <v>0</v>
      </c>
      <c r="D17" s="61"/>
      <c r="E17" s="61"/>
      <c r="F17" s="61"/>
      <c r="G17" s="61"/>
      <c r="H17" s="61"/>
      <c r="I17" s="63">
        <f>SUM(Table1[[#This Row],[FG (human)]:[Sample (vet)]])</f>
        <v>0</v>
      </c>
      <c r="J17" s="69">
        <f>IFERROR(Table1[[#This Row],[Total Taka]]/Table1[[#This Row],[Total Invoice]],0)</f>
        <v>0</v>
      </c>
    </row>
    <row r="18" spans="1:10" x14ac:dyDescent="0.25">
      <c r="A18" s="68" t="str">
        <f>IF(Scrap_Sale!A16="","",Scrap_Sale!A16)</f>
        <v/>
      </c>
      <c r="B18" s="61"/>
      <c r="C18" s="62">
        <f>IFERROR(Table1[[#This Row],[Total Taka]]/Table1[[#This Row],[PCS]],0)</f>
        <v>0</v>
      </c>
      <c r="D18" s="61"/>
      <c r="E18" s="61"/>
      <c r="F18" s="61"/>
      <c r="G18" s="61"/>
      <c r="H18" s="61"/>
      <c r="I18" s="63">
        <f>SUM(Table1[[#This Row],[FG (human)]:[Sample (vet)]])</f>
        <v>0</v>
      </c>
      <c r="J18" s="69">
        <f>IFERROR(Table1[[#This Row],[Total Taka]]/Table1[[#This Row],[Total Invoice]],0)</f>
        <v>0</v>
      </c>
    </row>
    <row r="19" spans="1:10" ht="22.5" customHeight="1" x14ac:dyDescent="0.25">
      <c r="A19" s="70" t="s">
        <v>7</v>
      </c>
      <c r="B19" s="39">
        <f>SUM(B7:B18)</f>
        <v>200</v>
      </c>
      <c r="C19" s="71">
        <f>IFERROR(Table1[[#This Row],[Total Taka]]/Table1[[#This Row],[PCS]],0)</f>
        <v>250</v>
      </c>
      <c r="D19" s="40">
        <f t="shared" ref="D19:I19" si="0">SUM(D7:D18)</f>
        <v>50000</v>
      </c>
      <c r="E19" s="39">
        <f t="shared" si="0"/>
        <v>0</v>
      </c>
      <c r="F19" s="39">
        <f t="shared" si="0"/>
        <v>0</v>
      </c>
      <c r="G19" s="39"/>
      <c r="H19" s="39">
        <f t="shared" si="0"/>
        <v>0</v>
      </c>
      <c r="I19" s="39">
        <f t="shared" si="0"/>
        <v>0</v>
      </c>
      <c r="J19" s="72">
        <f>IFERROR(Table1[[#This Row],[Total Taka]]/Table1[[#This Row],[Total Invoice]],0)</f>
        <v>0</v>
      </c>
    </row>
    <row r="20" spans="1:10" ht="12" customHeight="1" x14ac:dyDescent="0.2">
      <c r="A20" s="23" t="s">
        <v>43</v>
      </c>
      <c r="B20" s="107">
        <f>B19/COUNT(A7:A18)</f>
        <v>20</v>
      </c>
      <c r="C20" s="4"/>
      <c r="D20" s="4"/>
      <c r="E20" s="4"/>
      <c r="F20" s="4"/>
      <c r="G20" s="4"/>
      <c r="H20" s="4"/>
      <c r="I20" s="4"/>
      <c r="J20" s="10"/>
    </row>
    <row r="21" spans="1:10" x14ac:dyDescent="0.25">
      <c r="A21" s="20" t="str">
        <f>"Sajib"&amp;" "&amp;CHAR(169)</f>
        <v>Sajib ©</v>
      </c>
    </row>
  </sheetData>
  <sheetProtection password="CEDB" sheet="1" objects="1" scenarios="1"/>
  <mergeCells count="5">
    <mergeCell ref="A1:J1"/>
    <mergeCell ref="A2:J2"/>
    <mergeCell ref="A3:J3"/>
    <mergeCell ref="B5:D5"/>
    <mergeCell ref="E5:H5"/>
  </mergeCells>
  <pageMargins left="1.2" right="1" top="1" bottom="1" header="0" footer="0"/>
  <pageSetup paperSize="9" orientation="landscape" verticalDpi="120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8C4-C8C3-497F-854A-A368AFA85E67}">
  <sheetPr>
    <tabColor rgb="FFFFFF00"/>
  </sheetPr>
  <dimension ref="A1:J21"/>
  <sheetViews>
    <sheetView view="pageBreakPreview" zoomScale="110" zoomScaleNormal="100" zoomScaleSheetLayoutView="110" workbookViewId="0">
      <selection activeCell="D7" sqref="D7"/>
    </sheetView>
  </sheetViews>
  <sheetFormatPr defaultColWidth="10.42578125" defaultRowHeight="14.25" x14ac:dyDescent="0.25"/>
  <cols>
    <col min="1" max="2" width="10.42578125" style="16"/>
    <col min="3" max="3" width="8.5703125" style="16" customWidth="1"/>
    <col min="4" max="4" width="15" style="16" customWidth="1"/>
    <col min="5" max="5" width="13" style="16" bestFit="1" customWidth="1"/>
    <col min="6" max="7" width="13.42578125" style="16" customWidth="1"/>
    <col min="8" max="8" width="13.7109375" style="16" customWidth="1"/>
    <col min="9" max="9" width="16.28515625" style="16" customWidth="1"/>
    <col min="10" max="10" width="18.28515625" style="18" customWidth="1"/>
    <col min="11" max="256" width="10.42578125" style="16"/>
    <col min="257" max="257" width="5.28515625" style="16" customWidth="1"/>
    <col min="258" max="259" width="10.42578125" style="16"/>
    <col min="260" max="260" width="8.5703125" style="16" customWidth="1"/>
    <col min="261" max="261" width="13.85546875" style="16" bestFit="1" customWidth="1"/>
    <col min="262" max="262" width="13" style="16" bestFit="1" customWidth="1"/>
    <col min="263" max="263" width="12" style="16" bestFit="1" customWidth="1"/>
    <col min="264" max="264" width="11.28515625" style="16" customWidth="1"/>
    <col min="265" max="265" width="13.85546875" style="16" bestFit="1" customWidth="1"/>
    <col min="266" max="266" width="15" style="16" customWidth="1"/>
    <col min="267" max="512" width="10.42578125" style="16"/>
    <col min="513" max="513" width="5.28515625" style="16" customWidth="1"/>
    <col min="514" max="515" width="10.42578125" style="16"/>
    <col min="516" max="516" width="8.5703125" style="16" customWidth="1"/>
    <col min="517" max="517" width="13.85546875" style="16" bestFit="1" customWidth="1"/>
    <col min="518" max="518" width="13" style="16" bestFit="1" customWidth="1"/>
    <col min="519" max="519" width="12" style="16" bestFit="1" customWidth="1"/>
    <col min="520" max="520" width="11.28515625" style="16" customWidth="1"/>
    <col min="521" max="521" width="13.85546875" style="16" bestFit="1" customWidth="1"/>
    <col min="522" max="522" width="15" style="16" customWidth="1"/>
    <col min="523" max="768" width="10.42578125" style="16"/>
    <col min="769" max="769" width="5.28515625" style="16" customWidth="1"/>
    <col min="770" max="771" width="10.42578125" style="16"/>
    <col min="772" max="772" width="8.5703125" style="16" customWidth="1"/>
    <col min="773" max="773" width="13.85546875" style="16" bestFit="1" customWidth="1"/>
    <col min="774" max="774" width="13" style="16" bestFit="1" customWidth="1"/>
    <col min="775" max="775" width="12" style="16" bestFit="1" customWidth="1"/>
    <col min="776" max="776" width="11.28515625" style="16" customWidth="1"/>
    <col min="777" max="777" width="13.85546875" style="16" bestFit="1" customWidth="1"/>
    <col min="778" max="778" width="15" style="16" customWidth="1"/>
    <col min="779" max="1024" width="10.42578125" style="16"/>
    <col min="1025" max="1025" width="5.28515625" style="16" customWidth="1"/>
    <col min="1026" max="1027" width="10.42578125" style="16"/>
    <col min="1028" max="1028" width="8.5703125" style="16" customWidth="1"/>
    <col min="1029" max="1029" width="13.85546875" style="16" bestFit="1" customWidth="1"/>
    <col min="1030" max="1030" width="13" style="16" bestFit="1" customWidth="1"/>
    <col min="1031" max="1031" width="12" style="16" bestFit="1" customWidth="1"/>
    <col min="1032" max="1032" width="11.28515625" style="16" customWidth="1"/>
    <col min="1033" max="1033" width="13.85546875" style="16" bestFit="1" customWidth="1"/>
    <col min="1034" max="1034" width="15" style="16" customWidth="1"/>
    <col min="1035" max="1280" width="10.42578125" style="16"/>
    <col min="1281" max="1281" width="5.28515625" style="16" customWidth="1"/>
    <col min="1282" max="1283" width="10.42578125" style="16"/>
    <col min="1284" max="1284" width="8.5703125" style="16" customWidth="1"/>
    <col min="1285" max="1285" width="13.85546875" style="16" bestFit="1" customWidth="1"/>
    <col min="1286" max="1286" width="13" style="16" bestFit="1" customWidth="1"/>
    <col min="1287" max="1287" width="12" style="16" bestFit="1" customWidth="1"/>
    <col min="1288" max="1288" width="11.28515625" style="16" customWidth="1"/>
    <col min="1289" max="1289" width="13.85546875" style="16" bestFit="1" customWidth="1"/>
    <col min="1290" max="1290" width="15" style="16" customWidth="1"/>
    <col min="1291" max="1536" width="10.42578125" style="16"/>
    <col min="1537" max="1537" width="5.28515625" style="16" customWidth="1"/>
    <col min="1538" max="1539" width="10.42578125" style="16"/>
    <col min="1540" max="1540" width="8.5703125" style="16" customWidth="1"/>
    <col min="1541" max="1541" width="13.85546875" style="16" bestFit="1" customWidth="1"/>
    <col min="1542" max="1542" width="13" style="16" bestFit="1" customWidth="1"/>
    <col min="1543" max="1543" width="12" style="16" bestFit="1" customWidth="1"/>
    <col min="1544" max="1544" width="11.28515625" style="16" customWidth="1"/>
    <col min="1545" max="1545" width="13.85546875" style="16" bestFit="1" customWidth="1"/>
    <col min="1546" max="1546" width="15" style="16" customWidth="1"/>
    <col min="1547" max="1792" width="10.42578125" style="16"/>
    <col min="1793" max="1793" width="5.28515625" style="16" customWidth="1"/>
    <col min="1794" max="1795" width="10.42578125" style="16"/>
    <col min="1796" max="1796" width="8.5703125" style="16" customWidth="1"/>
    <col min="1797" max="1797" width="13.85546875" style="16" bestFit="1" customWidth="1"/>
    <col min="1798" max="1798" width="13" style="16" bestFit="1" customWidth="1"/>
    <col min="1799" max="1799" width="12" style="16" bestFit="1" customWidth="1"/>
    <col min="1800" max="1800" width="11.28515625" style="16" customWidth="1"/>
    <col min="1801" max="1801" width="13.85546875" style="16" bestFit="1" customWidth="1"/>
    <col min="1802" max="1802" width="15" style="16" customWidth="1"/>
    <col min="1803" max="2048" width="10.42578125" style="16"/>
    <col min="2049" max="2049" width="5.28515625" style="16" customWidth="1"/>
    <col min="2050" max="2051" width="10.42578125" style="16"/>
    <col min="2052" max="2052" width="8.5703125" style="16" customWidth="1"/>
    <col min="2053" max="2053" width="13.85546875" style="16" bestFit="1" customWidth="1"/>
    <col min="2054" max="2054" width="13" style="16" bestFit="1" customWidth="1"/>
    <col min="2055" max="2055" width="12" style="16" bestFit="1" customWidth="1"/>
    <col min="2056" max="2056" width="11.28515625" style="16" customWidth="1"/>
    <col min="2057" max="2057" width="13.85546875" style="16" bestFit="1" customWidth="1"/>
    <col min="2058" max="2058" width="15" style="16" customWidth="1"/>
    <col min="2059" max="2304" width="10.42578125" style="16"/>
    <col min="2305" max="2305" width="5.28515625" style="16" customWidth="1"/>
    <col min="2306" max="2307" width="10.42578125" style="16"/>
    <col min="2308" max="2308" width="8.5703125" style="16" customWidth="1"/>
    <col min="2309" max="2309" width="13.85546875" style="16" bestFit="1" customWidth="1"/>
    <col min="2310" max="2310" width="13" style="16" bestFit="1" customWidth="1"/>
    <col min="2311" max="2311" width="12" style="16" bestFit="1" customWidth="1"/>
    <col min="2312" max="2312" width="11.28515625" style="16" customWidth="1"/>
    <col min="2313" max="2313" width="13.85546875" style="16" bestFit="1" customWidth="1"/>
    <col min="2314" max="2314" width="15" style="16" customWidth="1"/>
    <col min="2315" max="2560" width="10.42578125" style="16"/>
    <col min="2561" max="2561" width="5.28515625" style="16" customWidth="1"/>
    <col min="2562" max="2563" width="10.42578125" style="16"/>
    <col min="2564" max="2564" width="8.5703125" style="16" customWidth="1"/>
    <col min="2565" max="2565" width="13.85546875" style="16" bestFit="1" customWidth="1"/>
    <col min="2566" max="2566" width="13" style="16" bestFit="1" customWidth="1"/>
    <col min="2567" max="2567" width="12" style="16" bestFit="1" customWidth="1"/>
    <col min="2568" max="2568" width="11.28515625" style="16" customWidth="1"/>
    <col min="2569" max="2569" width="13.85546875" style="16" bestFit="1" customWidth="1"/>
    <col min="2570" max="2570" width="15" style="16" customWidth="1"/>
    <col min="2571" max="2816" width="10.42578125" style="16"/>
    <col min="2817" max="2817" width="5.28515625" style="16" customWidth="1"/>
    <col min="2818" max="2819" width="10.42578125" style="16"/>
    <col min="2820" max="2820" width="8.5703125" style="16" customWidth="1"/>
    <col min="2821" max="2821" width="13.85546875" style="16" bestFit="1" customWidth="1"/>
    <col min="2822" max="2822" width="13" style="16" bestFit="1" customWidth="1"/>
    <col min="2823" max="2823" width="12" style="16" bestFit="1" customWidth="1"/>
    <col min="2824" max="2824" width="11.28515625" style="16" customWidth="1"/>
    <col min="2825" max="2825" width="13.85546875" style="16" bestFit="1" customWidth="1"/>
    <col min="2826" max="2826" width="15" style="16" customWidth="1"/>
    <col min="2827" max="3072" width="10.42578125" style="16"/>
    <col min="3073" max="3073" width="5.28515625" style="16" customWidth="1"/>
    <col min="3074" max="3075" width="10.42578125" style="16"/>
    <col min="3076" max="3076" width="8.5703125" style="16" customWidth="1"/>
    <col min="3077" max="3077" width="13.85546875" style="16" bestFit="1" customWidth="1"/>
    <col min="3078" max="3078" width="13" style="16" bestFit="1" customWidth="1"/>
    <col min="3079" max="3079" width="12" style="16" bestFit="1" customWidth="1"/>
    <col min="3080" max="3080" width="11.28515625" style="16" customWidth="1"/>
    <col min="3081" max="3081" width="13.85546875" style="16" bestFit="1" customWidth="1"/>
    <col min="3082" max="3082" width="15" style="16" customWidth="1"/>
    <col min="3083" max="3328" width="10.42578125" style="16"/>
    <col min="3329" max="3329" width="5.28515625" style="16" customWidth="1"/>
    <col min="3330" max="3331" width="10.42578125" style="16"/>
    <col min="3332" max="3332" width="8.5703125" style="16" customWidth="1"/>
    <col min="3333" max="3333" width="13.85546875" style="16" bestFit="1" customWidth="1"/>
    <col min="3334" max="3334" width="13" style="16" bestFit="1" customWidth="1"/>
    <col min="3335" max="3335" width="12" style="16" bestFit="1" customWidth="1"/>
    <col min="3336" max="3336" width="11.28515625" style="16" customWidth="1"/>
    <col min="3337" max="3337" width="13.85546875" style="16" bestFit="1" customWidth="1"/>
    <col min="3338" max="3338" width="15" style="16" customWidth="1"/>
    <col min="3339" max="3584" width="10.42578125" style="16"/>
    <col min="3585" max="3585" width="5.28515625" style="16" customWidth="1"/>
    <col min="3586" max="3587" width="10.42578125" style="16"/>
    <col min="3588" max="3588" width="8.5703125" style="16" customWidth="1"/>
    <col min="3589" max="3589" width="13.85546875" style="16" bestFit="1" customWidth="1"/>
    <col min="3590" max="3590" width="13" style="16" bestFit="1" customWidth="1"/>
    <col min="3591" max="3591" width="12" style="16" bestFit="1" customWidth="1"/>
    <col min="3592" max="3592" width="11.28515625" style="16" customWidth="1"/>
    <col min="3593" max="3593" width="13.85546875" style="16" bestFit="1" customWidth="1"/>
    <col min="3594" max="3594" width="15" style="16" customWidth="1"/>
    <col min="3595" max="3840" width="10.42578125" style="16"/>
    <col min="3841" max="3841" width="5.28515625" style="16" customWidth="1"/>
    <col min="3842" max="3843" width="10.42578125" style="16"/>
    <col min="3844" max="3844" width="8.5703125" style="16" customWidth="1"/>
    <col min="3845" max="3845" width="13.85546875" style="16" bestFit="1" customWidth="1"/>
    <col min="3846" max="3846" width="13" style="16" bestFit="1" customWidth="1"/>
    <col min="3847" max="3847" width="12" style="16" bestFit="1" customWidth="1"/>
    <col min="3848" max="3848" width="11.28515625" style="16" customWidth="1"/>
    <col min="3849" max="3849" width="13.85546875" style="16" bestFit="1" customWidth="1"/>
    <col min="3850" max="3850" width="15" style="16" customWidth="1"/>
    <col min="3851" max="4096" width="10.42578125" style="16"/>
    <col min="4097" max="4097" width="5.28515625" style="16" customWidth="1"/>
    <col min="4098" max="4099" width="10.42578125" style="16"/>
    <col min="4100" max="4100" width="8.5703125" style="16" customWidth="1"/>
    <col min="4101" max="4101" width="13.85546875" style="16" bestFit="1" customWidth="1"/>
    <col min="4102" max="4102" width="13" style="16" bestFit="1" customWidth="1"/>
    <col min="4103" max="4103" width="12" style="16" bestFit="1" customWidth="1"/>
    <col min="4104" max="4104" width="11.28515625" style="16" customWidth="1"/>
    <col min="4105" max="4105" width="13.85546875" style="16" bestFit="1" customWidth="1"/>
    <col min="4106" max="4106" width="15" style="16" customWidth="1"/>
    <col min="4107" max="4352" width="10.42578125" style="16"/>
    <col min="4353" max="4353" width="5.28515625" style="16" customWidth="1"/>
    <col min="4354" max="4355" width="10.42578125" style="16"/>
    <col min="4356" max="4356" width="8.5703125" style="16" customWidth="1"/>
    <col min="4357" max="4357" width="13.85546875" style="16" bestFit="1" customWidth="1"/>
    <col min="4358" max="4358" width="13" style="16" bestFit="1" customWidth="1"/>
    <col min="4359" max="4359" width="12" style="16" bestFit="1" customWidth="1"/>
    <col min="4360" max="4360" width="11.28515625" style="16" customWidth="1"/>
    <col min="4361" max="4361" width="13.85546875" style="16" bestFit="1" customWidth="1"/>
    <col min="4362" max="4362" width="15" style="16" customWidth="1"/>
    <col min="4363" max="4608" width="10.42578125" style="16"/>
    <col min="4609" max="4609" width="5.28515625" style="16" customWidth="1"/>
    <col min="4610" max="4611" width="10.42578125" style="16"/>
    <col min="4612" max="4612" width="8.5703125" style="16" customWidth="1"/>
    <col min="4613" max="4613" width="13.85546875" style="16" bestFit="1" customWidth="1"/>
    <col min="4614" max="4614" width="13" style="16" bestFit="1" customWidth="1"/>
    <col min="4615" max="4615" width="12" style="16" bestFit="1" customWidth="1"/>
    <col min="4616" max="4616" width="11.28515625" style="16" customWidth="1"/>
    <col min="4617" max="4617" width="13.85546875" style="16" bestFit="1" customWidth="1"/>
    <col min="4618" max="4618" width="15" style="16" customWidth="1"/>
    <col min="4619" max="4864" width="10.42578125" style="16"/>
    <col min="4865" max="4865" width="5.28515625" style="16" customWidth="1"/>
    <col min="4866" max="4867" width="10.42578125" style="16"/>
    <col min="4868" max="4868" width="8.5703125" style="16" customWidth="1"/>
    <col min="4869" max="4869" width="13.85546875" style="16" bestFit="1" customWidth="1"/>
    <col min="4870" max="4870" width="13" style="16" bestFit="1" customWidth="1"/>
    <col min="4871" max="4871" width="12" style="16" bestFit="1" customWidth="1"/>
    <col min="4872" max="4872" width="11.28515625" style="16" customWidth="1"/>
    <col min="4873" max="4873" width="13.85546875" style="16" bestFit="1" customWidth="1"/>
    <col min="4874" max="4874" width="15" style="16" customWidth="1"/>
    <col min="4875" max="5120" width="10.42578125" style="16"/>
    <col min="5121" max="5121" width="5.28515625" style="16" customWidth="1"/>
    <col min="5122" max="5123" width="10.42578125" style="16"/>
    <col min="5124" max="5124" width="8.5703125" style="16" customWidth="1"/>
    <col min="5125" max="5125" width="13.85546875" style="16" bestFit="1" customWidth="1"/>
    <col min="5126" max="5126" width="13" style="16" bestFit="1" customWidth="1"/>
    <col min="5127" max="5127" width="12" style="16" bestFit="1" customWidth="1"/>
    <col min="5128" max="5128" width="11.28515625" style="16" customWidth="1"/>
    <col min="5129" max="5129" width="13.85546875" style="16" bestFit="1" customWidth="1"/>
    <col min="5130" max="5130" width="15" style="16" customWidth="1"/>
    <col min="5131" max="5376" width="10.42578125" style="16"/>
    <col min="5377" max="5377" width="5.28515625" style="16" customWidth="1"/>
    <col min="5378" max="5379" width="10.42578125" style="16"/>
    <col min="5380" max="5380" width="8.5703125" style="16" customWidth="1"/>
    <col min="5381" max="5381" width="13.85546875" style="16" bestFit="1" customWidth="1"/>
    <col min="5382" max="5382" width="13" style="16" bestFit="1" customWidth="1"/>
    <col min="5383" max="5383" width="12" style="16" bestFit="1" customWidth="1"/>
    <col min="5384" max="5384" width="11.28515625" style="16" customWidth="1"/>
    <col min="5385" max="5385" width="13.85546875" style="16" bestFit="1" customWidth="1"/>
    <col min="5386" max="5386" width="15" style="16" customWidth="1"/>
    <col min="5387" max="5632" width="10.42578125" style="16"/>
    <col min="5633" max="5633" width="5.28515625" style="16" customWidth="1"/>
    <col min="5634" max="5635" width="10.42578125" style="16"/>
    <col min="5636" max="5636" width="8.5703125" style="16" customWidth="1"/>
    <col min="5637" max="5637" width="13.85546875" style="16" bestFit="1" customWidth="1"/>
    <col min="5638" max="5638" width="13" style="16" bestFit="1" customWidth="1"/>
    <col min="5639" max="5639" width="12" style="16" bestFit="1" customWidth="1"/>
    <col min="5640" max="5640" width="11.28515625" style="16" customWidth="1"/>
    <col min="5641" max="5641" width="13.85546875" style="16" bestFit="1" customWidth="1"/>
    <col min="5642" max="5642" width="15" style="16" customWidth="1"/>
    <col min="5643" max="5888" width="10.42578125" style="16"/>
    <col min="5889" max="5889" width="5.28515625" style="16" customWidth="1"/>
    <col min="5890" max="5891" width="10.42578125" style="16"/>
    <col min="5892" max="5892" width="8.5703125" style="16" customWidth="1"/>
    <col min="5893" max="5893" width="13.85546875" style="16" bestFit="1" customWidth="1"/>
    <col min="5894" max="5894" width="13" style="16" bestFit="1" customWidth="1"/>
    <col min="5895" max="5895" width="12" style="16" bestFit="1" customWidth="1"/>
    <col min="5896" max="5896" width="11.28515625" style="16" customWidth="1"/>
    <col min="5897" max="5897" width="13.85546875" style="16" bestFit="1" customWidth="1"/>
    <col min="5898" max="5898" width="15" style="16" customWidth="1"/>
    <col min="5899" max="6144" width="10.42578125" style="16"/>
    <col min="6145" max="6145" width="5.28515625" style="16" customWidth="1"/>
    <col min="6146" max="6147" width="10.42578125" style="16"/>
    <col min="6148" max="6148" width="8.5703125" style="16" customWidth="1"/>
    <col min="6149" max="6149" width="13.85546875" style="16" bestFit="1" customWidth="1"/>
    <col min="6150" max="6150" width="13" style="16" bestFit="1" customWidth="1"/>
    <col min="6151" max="6151" width="12" style="16" bestFit="1" customWidth="1"/>
    <col min="6152" max="6152" width="11.28515625" style="16" customWidth="1"/>
    <col min="6153" max="6153" width="13.85546875" style="16" bestFit="1" customWidth="1"/>
    <col min="6154" max="6154" width="15" style="16" customWidth="1"/>
    <col min="6155" max="6400" width="10.42578125" style="16"/>
    <col min="6401" max="6401" width="5.28515625" style="16" customWidth="1"/>
    <col min="6402" max="6403" width="10.42578125" style="16"/>
    <col min="6404" max="6404" width="8.5703125" style="16" customWidth="1"/>
    <col min="6405" max="6405" width="13.85546875" style="16" bestFit="1" customWidth="1"/>
    <col min="6406" max="6406" width="13" style="16" bestFit="1" customWidth="1"/>
    <col min="6407" max="6407" width="12" style="16" bestFit="1" customWidth="1"/>
    <col min="6408" max="6408" width="11.28515625" style="16" customWidth="1"/>
    <col min="6409" max="6409" width="13.85546875" style="16" bestFit="1" customWidth="1"/>
    <col min="6410" max="6410" width="15" style="16" customWidth="1"/>
    <col min="6411" max="6656" width="10.42578125" style="16"/>
    <col min="6657" max="6657" width="5.28515625" style="16" customWidth="1"/>
    <col min="6658" max="6659" width="10.42578125" style="16"/>
    <col min="6660" max="6660" width="8.5703125" style="16" customWidth="1"/>
    <col min="6661" max="6661" width="13.85546875" style="16" bestFit="1" customWidth="1"/>
    <col min="6662" max="6662" width="13" style="16" bestFit="1" customWidth="1"/>
    <col min="6663" max="6663" width="12" style="16" bestFit="1" customWidth="1"/>
    <col min="6664" max="6664" width="11.28515625" style="16" customWidth="1"/>
    <col min="6665" max="6665" width="13.85546875" style="16" bestFit="1" customWidth="1"/>
    <col min="6666" max="6666" width="15" style="16" customWidth="1"/>
    <col min="6667" max="6912" width="10.42578125" style="16"/>
    <col min="6913" max="6913" width="5.28515625" style="16" customWidth="1"/>
    <col min="6914" max="6915" width="10.42578125" style="16"/>
    <col min="6916" max="6916" width="8.5703125" style="16" customWidth="1"/>
    <col min="6917" max="6917" width="13.85546875" style="16" bestFit="1" customWidth="1"/>
    <col min="6918" max="6918" width="13" style="16" bestFit="1" customWidth="1"/>
    <col min="6919" max="6919" width="12" style="16" bestFit="1" customWidth="1"/>
    <col min="6920" max="6920" width="11.28515625" style="16" customWidth="1"/>
    <col min="6921" max="6921" width="13.85546875" style="16" bestFit="1" customWidth="1"/>
    <col min="6922" max="6922" width="15" style="16" customWidth="1"/>
    <col min="6923" max="7168" width="10.42578125" style="16"/>
    <col min="7169" max="7169" width="5.28515625" style="16" customWidth="1"/>
    <col min="7170" max="7171" width="10.42578125" style="16"/>
    <col min="7172" max="7172" width="8.5703125" style="16" customWidth="1"/>
    <col min="7173" max="7173" width="13.85546875" style="16" bestFit="1" customWidth="1"/>
    <col min="7174" max="7174" width="13" style="16" bestFit="1" customWidth="1"/>
    <col min="7175" max="7175" width="12" style="16" bestFit="1" customWidth="1"/>
    <col min="7176" max="7176" width="11.28515625" style="16" customWidth="1"/>
    <col min="7177" max="7177" width="13.85546875" style="16" bestFit="1" customWidth="1"/>
    <col min="7178" max="7178" width="15" style="16" customWidth="1"/>
    <col min="7179" max="7424" width="10.42578125" style="16"/>
    <col min="7425" max="7425" width="5.28515625" style="16" customWidth="1"/>
    <col min="7426" max="7427" width="10.42578125" style="16"/>
    <col min="7428" max="7428" width="8.5703125" style="16" customWidth="1"/>
    <col min="7429" max="7429" width="13.85546875" style="16" bestFit="1" customWidth="1"/>
    <col min="7430" max="7430" width="13" style="16" bestFit="1" customWidth="1"/>
    <col min="7431" max="7431" width="12" style="16" bestFit="1" customWidth="1"/>
    <col min="7432" max="7432" width="11.28515625" style="16" customWidth="1"/>
    <col min="7433" max="7433" width="13.85546875" style="16" bestFit="1" customWidth="1"/>
    <col min="7434" max="7434" width="15" style="16" customWidth="1"/>
    <col min="7435" max="7680" width="10.42578125" style="16"/>
    <col min="7681" max="7681" width="5.28515625" style="16" customWidth="1"/>
    <col min="7682" max="7683" width="10.42578125" style="16"/>
    <col min="7684" max="7684" width="8.5703125" style="16" customWidth="1"/>
    <col min="7685" max="7685" width="13.85546875" style="16" bestFit="1" customWidth="1"/>
    <col min="7686" max="7686" width="13" style="16" bestFit="1" customWidth="1"/>
    <col min="7687" max="7687" width="12" style="16" bestFit="1" customWidth="1"/>
    <col min="7688" max="7688" width="11.28515625" style="16" customWidth="1"/>
    <col min="7689" max="7689" width="13.85546875" style="16" bestFit="1" customWidth="1"/>
    <col min="7690" max="7690" width="15" style="16" customWidth="1"/>
    <col min="7691" max="7936" width="10.42578125" style="16"/>
    <col min="7937" max="7937" width="5.28515625" style="16" customWidth="1"/>
    <col min="7938" max="7939" width="10.42578125" style="16"/>
    <col min="7940" max="7940" width="8.5703125" style="16" customWidth="1"/>
    <col min="7941" max="7941" width="13.85546875" style="16" bestFit="1" customWidth="1"/>
    <col min="7942" max="7942" width="13" style="16" bestFit="1" customWidth="1"/>
    <col min="7943" max="7943" width="12" style="16" bestFit="1" customWidth="1"/>
    <col min="7944" max="7944" width="11.28515625" style="16" customWidth="1"/>
    <col min="7945" max="7945" width="13.85546875" style="16" bestFit="1" customWidth="1"/>
    <col min="7946" max="7946" width="15" style="16" customWidth="1"/>
    <col min="7947" max="8192" width="10.42578125" style="16"/>
    <col min="8193" max="8193" width="5.28515625" style="16" customWidth="1"/>
    <col min="8194" max="8195" width="10.42578125" style="16"/>
    <col min="8196" max="8196" width="8.5703125" style="16" customWidth="1"/>
    <col min="8197" max="8197" width="13.85546875" style="16" bestFit="1" customWidth="1"/>
    <col min="8198" max="8198" width="13" style="16" bestFit="1" customWidth="1"/>
    <col min="8199" max="8199" width="12" style="16" bestFit="1" customWidth="1"/>
    <col min="8200" max="8200" width="11.28515625" style="16" customWidth="1"/>
    <col min="8201" max="8201" width="13.85546875" style="16" bestFit="1" customWidth="1"/>
    <col min="8202" max="8202" width="15" style="16" customWidth="1"/>
    <col min="8203" max="8448" width="10.42578125" style="16"/>
    <col min="8449" max="8449" width="5.28515625" style="16" customWidth="1"/>
    <col min="8450" max="8451" width="10.42578125" style="16"/>
    <col min="8452" max="8452" width="8.5703125" style="16" customWidth="1"/>
    <col min="8453" max="8453" width="13.85546875" style="16" bestFit="1" customWidth="1"/>
    <col min="8454" max="8454" width="13" style="16" bestFit="1" customWidth="1"/>
    <col min="8455" max="8455" width="12" style="16" bestFit="1" customWidth="1"/>
    <col min="8456" max="8456" width="11.28515625" style="16" customWidth="1"/>
    <col min="8457" max="8457" width="13.85546875" style="16" bestFit="1" customWidth="1"/>
    <col min="8458" max="8458" width="15" style="16" customWidth="1"/>
    <col min="8459" max="8704" width="10.42578125" style="16"/>
    <col min="8705" max="8705" width="5.28515625" style="16" customWidth="1"/>
    <col min="8706" max="8707" width="10.42578125" style="16"/>
    <col min="8708" max="8708" width="8.5703125" style="16" customWidth="1"/>
    <col min="8709" max="8709" width="13.85546875" style="16" bestFit="1" customWidth="1"/>
    <col min="8710" max="8710" width="13" style="16" bestFit="1" customWidth="1"/>
    <col min="8711" max="8711" width="12" style="16" bestFit="1" customWidth="1"/>
    <col min="8712" max="8712" width="11.28515625" style="16" customWidth="1"/>
    <col min="8713" max="8713" width="13.85546875" style="16" bestFit="1" customWidth="1"/>
    <col min="8714" max="8714" width="15" style="16" customWidth="1"/>
    <col min="8715" max="8960" width="10.42578125" style="16"/>
    <col min="8961" max="8961" width="5.28515625" style="16" customWidth="1"/>
    <col min="8962" max="8963" width="10.42578125" style="16"/>
    <col min="8964" max="8964" width="8.5703125" style="16" customWidth="1"/>
    <col min="8965" max="8965" width="13.85546875" style="16" bestFit="1" customWidth="1"/>
    <col min="8966" max="8966" width="13" style="16" bestFit="1" customWidth="1"/>
    <col min="8967" max="8967" width="12" style="16" bestFit="1" customWidth="1"/>
    <col min="8968" max="8968" width="11.28515625" style="16" customWidth="1"/>
    <col min="8969" max="8969" width="13.85546875" style="16" bestFit="1" customWidth="1"/>
    <col min="8970" max="8970" width="15" style="16" customWidth="1"/>
    <col min="8971" max="9216" width="10.42578125" style="16"/>
    <col min="9217" max="9217" width="5.28515625" style="16" customWidth="1"/>
    <col min="9218" max="9219" width="10.42578125" style="16"/>
    <col min="9220" max="9220" width="8.5703125" style="16" customWidth="1"/>
    <col min="9221" max="9221" width="13.85546875" style="16" bestFit="1" customWidth="1"/>
    <col min="9222" max="9222" width="13" style="16" bestFit="1" customWidth="1"/>
    <col min="9223" max="9223" width="12" style="16" bestFit="1" customWidth="1"/>
    <col min="9224" max="9224" width="11.28515625" style="16" customWidth="1"/>
    <col min="9225" max="9225" width="13.85546875" style="16" bestFit="1" customWidth="1"/>
    <col min="9226" max="9226" width="15" style="16" customWidth="1"/>
    <col min="9227" max="9472" width="10.42578125" style="16"/>
    <col min="9473" max="9473" width="5.28515625" style="16" customWidth="1"/>
    <col min="9474" max="9475" width="10.42578125" style="16"/>
    <col min="9476" max="9476" width="8.5703125" style="16" customWidth="1"/>
    <col min="9477" max="9477" width="13.85546875" style="16" bestFit="1" customWidth="1"/>
    <col min="9478" max="9478" width="13" style="16" bestFit="1" customWidth="1"/>
    <col min="9479" max="9479" width="12" style="16" bestFit="1" customWidth="1"/>
    <col min="9480" max="9480" width="11.28515625" style="16" customWidth="1"/>
    <col min="9481" max="9481" width="13.85546875" style="16" bestFit="1" customWidth="1"/>
    <col min="9482" max="9482" width="15" style="16" customWidth="1"/>
    <col min="9483" max="9728" width="10.42578125" style="16"/>
    <col min="9729" max="9729" width="5.28515625" style="16" customWidth="1"/>
    <col min="9730" max="9731" width="10.42578125" style="16"/>
    <col min="9732" max="9732" width="8.5703125" style="16" customWidth="1"/>
    <col min="9733" max="9733" width="13.85546875" style="16" bestFit="1" customWidth="1"/>
    <col min="9734" max="9734" width="13" style="16" bestFit="1" customWidth="1"/>
    <col min="9735" max="9735" width="12" style="16" bestFit="1" customWidth="1"/>
    <col min="9736" max="9736" width="11.28515625" style="16" customWidth="1"/>
    <col min="9737" max="9737" width="13.85546875" style="16" bestFit="1" customWidth="1"/>
    <col min="9738" max="9738" width="15" style="16" customWidth="1"/>
    <col min="9739" max="9984" width="10.42578125" style="16"/>
    <col min="9985" max="9985" width="5.28515625" style="16" customWidth="1"/>
    <col min="9986" max="9987" width="10.42578125" style="16"/>
    <col min="9988" max="9988" width="8.5703125" style="16" customWidth="1"/>
    <col min="9989" max="9989" width="13.85546875" style="16" bestFit="1" customWidth="1"/>
    <col min="9990" max="9990" width="13" style="16" bestFit="1" customWidth="1"/>
    <col min="9991" max="9991" width="12" style="16" bestFit="1" customWidth="1"/>
    <col min="9992" max="9992" width="11.28515625" style="16" customWidth="1"/>
    <col min="9993" max="9993" width="13.85546875" style="16" bestFit="1" customWidth="1"/>
    <col min="9994" max="9994" width="15" style="16" customWidth="1"/>
    <col min="9995" max="10240" width="10.42578125" style="16"/>
    <col min="10241" max="10241" width="5.28515625" style="16" customWidth="1"/>
    <col min="10242" max="10243" width="10.42578125" style="16"/>
    <col min="10244" max="10244" width="8.5703125" style="16" customWidth="1"/>
    <col min="10245" max="10245" width="13.85546875" style="16" bestFit="1" customWidth="1"/>
    <col min="10246" max="10246" width="13" style="16" bestFit="1" customWidth="1"/>
    <col min="10247" max="10247" width="12" style="16" bestFit="1" customWidth="1"/>
    <col min="10248" max="10248" width="11.28515625" style="16" customWidth="1"/>
    <col min="10249" max="10249" width="13.85546875" style="16" bestFit="1" customWidth="1"/>
    <col min="10250" max="10250" width="15" style="16" customWidth="1"/>
    <col min="10251" max="10496" width="10.42578125" style="16"/>
    <col min="10497" max="10497" width="5.28515625" style="16" customWidth="1"/>
    <col min="10498" max="10499" width="10.42578125" style="16"/>
    <col min="10500" max="10500" width="8.5703125" style="16" customWidth="1"/>
    <col min="10501" max="10501" width="13.85546875" style="16" bestFit="1" customWidth="1"/>
    <col min="10502" max="10502" width="13" style="16" bestFit="1" customWidth="1"/>
    <col min="10503" max="10503" width="12" style="16" bestFit="1" customWidth="1"/>
    <col min="10504" max="10504" width="11.28515625" style="16" customWidth="1"/>
    <col min="10505" max="10505" width="13.85546875" style="16" bestFit="1" customWidth="1"/>
    <col min="10506" max="10506" width="15" style="16" customWidth="1"/>
    <col min="10507" max="10752" width="10.42578125" style="16"/>
    <col min="10753" max="10753" width="5.28515625" style="16" customWidth="1"/>
    <col min="10754" max="10755" width="10.42578125" style="16"/>
    <col min="10756" max="10756" width="8.5703125" style="16" customWidth="1"/>
    <col min="10757" max="10757" width="13.85546875" style="16" bestFit="1" customWidth="1"/>
    <col min="10758" max="10758" width="13" style="16" bestFit="1" customWidth="1"/>
    <col min="10759" max="10759" width="12" style="16" bestFit="1" customWidth="1"/>
    <col min="10760" max="10760" width="11.28515625" style="16" customWidth="1"/>
    <col min="10761" max="10761" width="13.85546875" style="16" bestFit="1" customWidth="1"/>
    <col min="10762" max="10762" width="15" style="16" customWidth="1"/>
    <col min="10763" max="11008" width="10.42578125" style="16"/>
    <col min="11009" max="11009" width="5.28515625" style="16" customWidth="1"/>
    <col min="11010" max="11011" width="10.42578125" style="16"/>
    <col min="11012" max="11012" width="8.5703125" style="16" customWidth="1"/>
    <col min="11013" max="11013" width="13.85546875" style="16" bestFit="1" customWidth="1"/>
    <col min="11014" max="11014" width="13" style="16" bestFit="1" customWidth="1"/>
    <col min="11015" max="11015" width="12" style="16" bestFit="1" customWidth="1"/>
    <col min="11016" max="11016" width="11.28515625" style="16" customWidth="1"/>
    <col min="11017" max="11017" width="13.85546875" style="16" bestFit="1" customWidth="1"/>
    <col min="11018" max="11018" width="15" style="16" customWidth="1"/>
    <col min="11019" max="11264" width="10.42578125" style="16"/>
    <col min="11265" max="11265" width="5.28515625" style="16" customWidth="1"/>
    <col min="11266" max="11267" width="10.42578125" style="16"/>
    <col min="11268" max="11268" width="8.5703125" style="16" customWidth="1"/>
    <col min="11269" max="11269" width="13.85546875" style="16" bestFit="1" customWidth="1"/>
    <col min="11270" max="11270" width="13" style="16" bestFit="1" customWidth="1"/>
    <col min="11271" max="11271" width="12" style="16" bestFit="1" customWidth="1"/>
    <col min="11272" max="11272" width="11.28515625" style="16" customWidth="1"/>
    <col min="11273" max="11273" width="13.85546875" style="16" bestFit="1" customWidth="1"/>
    <col min="11274" max="11274" width="15" style="16" customWidth="1"/>
    <col min="11275" max="11520" width="10.42578125" style="16"/>
    <col min="11521" max="11521" width="5.28515625" style="16" customWidth="1"/>
    <col min="11522" max="11523" width="10.42578125" style="16"/>
    <col min="11524" max="11524" width="8.5703125" style="16" customWidth="1"/>
    <col min="11525" max="11525" width="13.85546875" style="16" bestFit="1" customWidth="1"/>
    <col min="11526" max="11526" width="13" style="16" bestFit="1" customWidth="1"/>
    <col min="11527" max="11527" width="12" style="16" bestFit="1" customWidth="1"/>
    <col min="11528" max="11528" width="11.28515625" style="16" customWidth="1"/>
    <col min="11529" max="11529" width="13.85546875" style="16" bestFit="1" customWidth="1"/>
    <col min="11530" max="11530" width="15" style="16" customWidth="1"/>
    <col min="11531" max="11776" width="10.42578125" style="16"/>
    <col min="11777" max="11777" width="5.28515625" style="16" customWidth="1"/>
    <col min="11778" max="11779" width="10.42578125" style="16"/>
    <col min="11780" max="11780" width="8.5703125" style="16" customWidth="1"/>
    <col min="11781" max="11781" width="13.85546875" style="16" bestFit="1" customWidth="1"/>
    <col min="11782" max="11782" width="13" style="16" bestFit="1" customWidth="1"/>
    <col min="11783" max="11783" width="12" style="16" bestFit="1" customWidth="1"/>
    <col min="11784" max="11784" width="11.28515625" style="16" customWidth="1"/>
    <col min="11785" max="11785" width="13.85546875" style="16" bestFit="1" customWidth="1"/>
    <col min="11786" max="11786" width="15" style="16" customWidth="1"/>
    <col min="11787" max="12032" width="10.42578125" style="16"/>
    <col min="12033" max="12033" width="5.28515625" style="16" customWidth="1"/>
    <col min="12034" max="12035" width="10.42578125" style="16"/>
    <col min="12036" max="12036" width="8.5703125" style="16" customWidth="1"/>
    <col min="12037" max="12037" width="13.85546875" style="16" bestFit="1" customWidth="1"/>
    <col min="12038" max="12038" width="13" style="16" bestFit="1" customWidth="1"/>
    <col min="12039" max="12039" width="12" style="16" bestFit="1" customWidth="1"/>
    <col min="12040" max="12040" width="11.28515625" style="16" customWidth="1"/>
    <col min="12041" max="12041" width="13.85546875" style="16" bestFit="1" customWidth="1"/>
    <col min="12042" max="12042" width="15" style="16" customWidth="1"/>
    <col min="12043" max="12288" width="10.42578125" style="16"/>
    <col min="12289" max="12289" width="5.28515625" style="16" customWidth="1"/>
    <col min="12290" max="12291" width="10.42578125" style="16"/>
    <col min="12292" max="12292" width="8.5703125" style="16" customWidth="1"/>
    <col min="12293" max="12293" width="13.85546875" style="16" bestFit="1" customWidth="1"/>
    <col min="12294" max="12294" width="13" style="16" bestFit="1" customWidth="1"/>
    <col min="12295" max="12295" width="12" style="16" bestFit="1" customWidth="1"/>
    <col min="12296" max="12296" width="11.28515625" style="16" customWidth="1"/>
    <col min="12297" max="12297" width="13.85546875" style="16" bestFit="1" customWidth="1"/>
    <col min="12298" max="12298" width="15" style="16" customWidth="1"/>
    <col min="12299" max="12544" width="10.42578125" style="16"/>
    <col min="12545" max="12545" width="5.28515625" style="16" customWidth="1"/>
    <col min="12546" max="12547" width="10.42578125" style="16"/>
    <col min="12548" max="12548" width="8.5703125" style="16" customWidth="1"/>
    <col min="12549" max="12549" width="13.85546875" style="16" bestFit="1" customWidth="1"/>
    <col min="12550" max="12550" width="13" style="16" bestFit="1" customWidth="1"/>
    <col min="12551" max="12551" width="12" style="16" bestFit="1" customWidth="1"/>
    <col min="12552" max="12552" width="11.28515625" style="16" customWidth="1"/>
    <col min="12553" max="12553" width="13.85546875" style="16" bestFit="1" customWidth="1"/>
    <col min="12554" max="12554" width="15" style="16" customWidth="1"/>
    <col min="12555" max="12800" width="10.42578125" style="16"/>
    <col min="12801" max="12801" width="5.28515625" style="16" customWidth="1"/>
    <col min="12802" max="12803" width="10.42578125" style="16"/>
    <col min="12804" max="12804" width="8.5703125" style="16" customWidth="1"/>
    <col min="12805" max="12805" width="13.85546875" style="16" bestFit="1" customWidth="1"/>
    <col min="12806" max="12806" width="13" style="16" bestFit="1" customWidth="1"/>
    <col min="12807" max="12807" width="12" style="16" bestFit="1" customWidth="1"/>
    <col min="12808" max="12808" width="11.28515625" style="16" customWidth="1"/>
    <col min="12809" max="12809" width="13.85546875" style="16" bestFit="1" customWidth="1"/>
    <col min="12810" max="12810" width="15" style="16" customWidth="1"/>
    <col min="12811" max="13056" width="10.42578125" style="16"/>
    <col min="13057" max="13057" width="5.28515625" style="16" customWidth="1"/>
    <col min="13058" max="13059" width="10.42578125" style="16"/>
    <col min="13060" max="13060" width="8.5703125" style="16" customWidth="1"/>
    <col min="13061" max="13061" width="13.85546875" style="16" bestFit="1" customWidth="1"/>
    <col min="13062" max="13062" width="13" style="16" bestFit="1" customWidth="1"/>
    <col min="13063" max="13063" width="12" style="16" bestFit="1" customWidth="1"/>
    <col min="13064" max="13064" width="11.28515625" style="16" customWidth="1"/>
    <col min="13065" max="13065" width="13.85546875" style="16" bestFit="1" customWidth="1"/>
    <col min="13066" max="13066" width="15" style="16" customWidth="1"/>
    <col min="13067" max="13312" width="10.42578125" style="16"/>
    <col min="13313" max="13313" width="5.28515625" style="16" customWidth="1"/>
    <col min="13314" max="13315" width="10.42578125" style="16"/>
    <col min="13316" max="13316" width="8.5703125" style="16" customWidth="1"/>
    <col min="13317" max="13317" width="13.85546875" style="16" bestFit="1" customWidth="1"/>
    <col min="13318" max="13318" width="13" style="16" bestFit="1" customWidth="1"/>
    <col min="13319" max="13319" width="12" style="16" bestFit="1" customWidth="1"/>
    <col min="13320" max="13320" width="11.28515625" style="16" customWidth="1"/>
    <col min="13321" max="13321" width="13.85546875" style="16" bestFit="1" customWidth="1"/>
    <col min="13322" max="13322" width="15" style="16" customWidth="1"/>
    <col min="13323" max="13568" width="10.42578125" style="16"/>
    <col min="13569" max="13569" width="5.28515625" style="16" customWidth="1"/>
    <col min="13570" max="13571" width="10.42578125" style="16"/>
    <col min="13572" max="13572" width="8.5703125" style="16" customWidth="1"/>
    <col min="13573" max="13573" width="13.85546875" style="16" bestFit="1" customWidth="1"/>
    <col min="13574" max="13574" width="13" style="16" bestFit="1" customWidth="1"/>
    <col min="13575" max="13575" width="12" style="16" bestFit="1" customWidth="1"/>
    <col min="13576" max="13576" width="11.28515625" style="16" customWidth="1"/>
    <col min="13577" max="13577" width="13.85546875" style="16" bestFit="1" customWidth="1"/>
    <col min="13578" max="13578" width="15" style="16" customWidth="1"/>
    <col min="13579" max="13824" width="10.42578125" style="16"/>
    <col min="13825" max="13825" width="5.28515625" style="16" customWidth="1"/>
    <col min="13826" max="13827" width="10.42578125" style="16"/>
    <col min="13828" max="13828" width="8.5703125" style="16" customWidth="1"/>
    <col min="13829" max="13829" width="13.85546875" style="16" bestFit="1" customWidth="1"/>
    <col min="13830" max="13830" width="13" style="16" bestFit="1" customWidth="1"/>
    <col min="13831" max="13831" width="12" style="16" bestFit="1" customWidth="1"/>
    <col min="13832" max="13832" width="11.28515625" style="16" customWidth="1"/>
    <col min="13833" max="13833" width="13.85546875" style="16" bestFit="1" customWidth="1"/>
    <col min="13834" max="13834" width="15" style="16" customWidth="1"/>
    <col min="13835" max="14080" width="10.42578125" style="16"/>
    <col min="14081" max="14081" width="5.28515625" style="16" customWidth="1"/>
    <col min="14082" max="14083" width="10.42578125" style="16"/>
    <col min="14084" max="14084" width="8.5703125" style="16" customWidth="1"/>
    <col min="14085" max="14085" width="13.85546875" style="16" bestFit="1" customWidth="1"/>
    <col min="14086" max="14086" width="13" style="16" bestFit="1" customWidth="1"/>
    <col min="14087" max="14087" width="12" style="16" bestFit="1" customWidth="1"/>
    <col min="14088" max="14088" width="11.28515625" style="16" customWidth="1"/>
    <col min="14089" max="14089" width="13.85546875" style="16" bestFit="1" customWidth="1"/>
    <col min="14090" max="14090" width="15" style="16" customWidth="1"/>
    <col min="14091" max="14336" width="10.42578125" style="16"/>
    <col min="14337" max="14337" width="5.28515625" style="16" customWidth="1"/>
    <col min="14338" max="14339" width="10.42578125" style="16"/>
    <col min="14340" max="14340" width="8.5703125" style="16" customWidth="1"/>
    <col min="14341" max="14341" width="13.85546875" style="16" bestFit="1" customWidth="1"/>
    <col min="14342" max="14342" width="13" style="16" bestFit="1" customWidth="1"/>
    <col min="14343" max="14343" width="12" style="16" bestFit="1" customWidth="1"/>
    <col min="14344" max="14344" width="11.28515625" style="16" customWidth="1"/>
    <col min="14345" max="14345" width="13.85546875" style="16" bestFit="1" customWidth="1"/>
    <col min="14346" max="14346" width="15" style="16" customWidth="1"/>
    <col min="14347" max="14592" width="10.42578125" style="16"/>
    <col min="14593" max="14593" width="5.28515625" style="16" customWidth="1"/>
    <col min="14594" max="14595" width="10.42578125" style="16"/>
    <col min="14596" max="14596" width="8.5703125" style="16" customWidth="1"/>
    <col min="14597" max="14597" width="13.85546875" style="16" bestFit="1" customWidth="1"/>
    <col min="14598" max="14598" width="13" style="16" bestFit="1" customWidth="1"/>
    <col min="14599" max="14599" width="12" style="16" bestFit="1" customWidth="1"/>
    <col min="14600" max="14600" width="11.28515625" style="16" customWidth="1"/>
    <col min="14601" max="14601" width="13.85546875" style="16" bestFit="1" customWidth="1"/>
    <col min="14602" max="14602" width="15" style="16" customWidth="1"/>
    <col min="14603" max="14848" width="10.42578125" style="16"/>
    <col min="14849" max="14849" width="5.28515625" style="16" customWidth="1"/>
    <col min="14850" max="14851" width="10.42578125" style="16"/>
    <col min="14852" max="14852" width="8.5703125" style="16" customWidth="1"/>
    <col min="14853" max="14853" width="13.85546875" style="16" bestFit="1" customWidth="1"/>
    <col min="14854" max="14854" width="13" style="16" bestFit="1" customWidth="1"/>
    <col min="14855" max="14855" width="12" style="16" bestFit="1" customWidth="1"/>
    <col min="14856" max="14856" width="11.28515625" style="16" customWidth="1"/>
    <col min="14857" max="14857" width="13.85546875" style="16" bestFit="1" customWidth="1"/>
    <col min="14858" max="14858" width="15" style="16" customWidth="1"/>
    <col min="14859" max="15104" width="10.42578125" style="16"/>
    <col min="15105" max="15105" width="5.28515625" style="16" customWidth="1"/>
    <col min="15106" max="15107" width="10.42578125" style="16"/>
    <col min="15108" max="15108" width="8.5703125" style="16" customWidth="1"/>
    <col min="15109" max="15109" width="13.85546875" style="16" bestFit="1" customWidth="1"/>
    <col min="15110" max="15110" width="13" style="16" bestFit="1" customWidth="1"/>
    <col min="15111" max="15111" width="12" style="16" bestFit="1" customWidth="1"/>
    <col min="15112" max="15112" width="11.28515625" style="16" customWidth="1"/>
    <col min="15113" max="15113" width="13.85546875" style="16" bestFit="1" customWidth="1"/>
    <col min="15114" max="15114" width="15" style="16" customWidth="1"/>
    <col min="15115" max="15360" width="10.42578125" style="16"/>
    <col min="15361" max="15361" width="5.28515625" style="16" customWidth="1"/>
    <col min="15362" max="15363" width="10.42578125" style="16"/>
    <col min="15364" max="15364" width="8.5703125" style="16" customWidth="1"/>
    <col min="15365" max="15365" width="13.85546875" style="16" bestFit="1" customWidth="1"/>
    <col min="15366" max="15366" width="13" style="16" bestFit="1" customWidth="1"/>
    <col min="15367" max="15367" width="12" style="16" bestFit="1" customWidth="1"/>
    <col min="15368" max="15368" width="11.28515625" style="16" customWidth="1"/>
    <col min="15369" max="15369" width="13.85546875" style="16" bestFit="1" customWidth="1"/>
    <col min="15370" max="15370" width="15" style="16" customWidth="1"/>
    <col min="15371" max="15616" width="10.42578125" style="16"/>
    <col min="15617" max="15617" width="5.28515625" style="16" customWidth="1"/>
    <col min="15618" max="15619" width="10.42578125" style="16"/>
    <col min="15620" max="15620" width="8.5703125" style="16" customWidth="1"/>
    <col min="15621" max="15621" width="13.85546875" style="16" bestFit="1" customWidth="1"/>
    <col min="15622" max="15622" width="13" style="16" bestFit="1" customWidth="1"/>
    <col min="15623" max="15623" width="12" style="16" bestFit="1" customWidth="1"/>
    <col min="15624" max="15624" width="11.28515625" style="16" customWidth="1"/>
    <col min="15625" max="15625" width="13.85546875" style="16" bestFit="1" customWidth="1"/>
    <col min="15626" max="15626" width="15" style="16" customWidth="1"/>
    <col min="15627" max="15872" width="10.42578125" style="16"/>
    <col min="15873" max="15873" width="5.28515625" style="16" customWidth="1"/>
    <col min="15874" max="15875" width="10.42578125" style="16"/>
    <col min="15876" max="15876" width="8.5703125" style="16" customWidth="1"/>
    <col min="15877" max="15877" width="13.85546875" style="16" bestFit="1" customWidth="1"/>
    <col min="15878" max="15878" width="13" style="16" bestFit="1" customWidth="1"/>
    <col min="15879" max="15879" width="12" style="16" bestFit="1" customWidth="1"/>
    <col min="15880" max="15880" width="11.28515625" style="16" customWidth="1"/>
    <col min="15881" max="15881" width="13.85546875" style="16" bestFit="1" customWidth="1"/>
    <col min="15882" max="15882" width="15" style="16" customWidth="1"/>
    <col min="15883" max="16128" width="10.42578125" style="16"/>
    <col min="16129" max="16129" width="5.28515625" style="16" customWidth="1"/>
    <col min="16130" max="16131" width="10.42578125" style="16"/>
    <col min="16132" max="16132" width="8.5703125" style="16" customWidth="1"/>
    <col min="16133" max="16133" width="13.85546875" style="16" bestFit="1" customWidth="1"/>
    <col min="16134" max="16134" width="13" style="16" bestFit="1" customWidth="1"/>
    <col min="16135" max="16135" width="12" style="16" bestFit="1" customWidth="1"/>
    <col min="16136" max="16136" width="11.28515625" style="16" customWidth="1"/>
    <col min="16137" max="16137" width="13.85546875" style="16" bestFit="1" customWidth="1"/>
    <col min="16138" max="16138" width="15" style="16" customWidth="1"/>
    <col min="16139" max="16384" width="10.42578125" style="16"/>
  </cols>
  <sheetData>
    <row r="1" spans="1:10" ht="15.75" x14ac:dyDescent="0.25">
      <c r="A1" s="85" t="str">
        <f>Scrap_Sale!A1</f>
        <v>XXXXXXXX  Depot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ht="15.75" x14ac:dyDescent="0.25">
      <c r="A2" s="85" t="s">
        <v>9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x14ac:dyDescent="0.25">
      <c r="A3" s="86" t="str">
        <f ca="1">Scrap_Sale!A3</f>
        <v>From Jan-24 to Oct-24</v>
      </c>
      <c r="B3" s="86"/>
      <c r="C3" s="86"/>
      <c r="D3" s="86"/>
      <c r="E3" s="86"/>
      <c r="F3" s="86"/>
      <c r="G3" s="86"/>
      <c r="H3" s="86"/>
      <c r="I3" s="86"/>
      <c r="J3" s="86"/>
    </row>
    <row r="4" spans="1:10" ht="15" x14ac:dyDescent="0.25">
      <c r="A4" s="17"/>
    </row>
    <row r="5" spans="1:10" s="18" customFormat="1" ht="14.25" customHeight="1" x14ac:dyDescent="0.25">
      <c r="A5" s="102"/>
      <c r="B5" s="103" t="s">
        <v>44</v>
      </c>
      <c r="C5" s="103"/>
      <c r="D5" s="103"/>
      <c r="E5" s="103" t="s">
        <v>56</v>
      </c>
      <c r="F5" s="103"/>
      <c r="G5" s="103"/>
      <c r="H5" s="103"/>
      <c r="I5" s="104"/>
      <c r="J5" s="104" t="s">
        <v>0</v>
      </c>
    </row>
    <row r="6" spans="1:10" s="18" customFormat="1" ht="15" x14ac:dyDescent="0.25">
      <c r="A6" s="64" t="s">
        <v>1</v>
      </c>
      <c r="B6" s="105" t="s">
        <v>2</v>
      </c>
      <c r="C6" s="65" t="s">
        <v>3</v>
      </c>
      <c r="D6" s="105" t="s">
        <v>6</v>
      </c>
      <c r="E6" s="66" t="s">
        <v>52</v>
      </c>
      <c r="F6" s="66" t="s">
        <v>53</v>
      </c>
      <c r="G6" s="66" t="s">
        <v>54</v>
      </c>
      <c r="H6" s="66" t="s">
        <v>55</v>
      </c>
      <c r="I6" s="106" t="s">
        <v>5</v>
      </c>
      <c r="J6" s="67" t="s">
        <v>4</v>
      </c>
    </row>
    <row r="7" spans="1:10" x14ac:dyDescent="0.25">
      <c r="A7" s="68">
        <f>IF(Scrap_Sale!A5="","",Scrap_Sale!A5)</f>
        <v>45292</v>
      </c>
      <c r="B7" s="61"/>
      <c r="C7" s="62">
        <f>IFERROR(Table13[[#This Row],[Total Taka]]/Table13[[#This Row],[KG]],0)</f>
        <v>0</v>
      </c>
      <c r="D7" s="61"/>
      <c r="E7" s="61"/>
      <c r="F7" s="61"/>
      <c r="G7" s="61"/>
      <c r="H7" s="61"/>
      <c r="I7" s="63">
        <f>SUM(Table13[[#This Row],[FG (human)]:[Sample (vet)]])</f>
        <v>0</v>
      </c>
      <c r="J7" s="69">
        <f>IFERROR(Table13[[#This Row],[Total Taka]]/Table13[[#This Row],[Total Invoice]],0)</f>
        <v>0</v>
      </c>
    </row>
    <row r="8" spans="1:10" x14ac:dyDescent="0.25">
      <c r="A8" s="68">
        <f>IF(Scrap_Sale!A6="","",Scrap_Sale!A6)</f>
        <v>45323</v>
      </c>
      <c r="B8" s="61"/>
      <c r="C8" s="62">
        <f>IFERROR(Table13[[#This Row],[Total Taka]]/Table13[[#This Row],[KG]],0)</f>
        <v>0</v>
      </c>
      <c r="D8" s="61"/>
      <c r="E8" s="61"/>
      <c r="F8" s="61"/>
      <c r="G8" s="61"/>
      <c r="H8" s="61"/>
      <c r="I8" s="63">
        <f>SUM(Table13[[#This Row],[FG (human)]:[Sample (vet)]])</f>
        <v>0</v>
      </c>
      <c r="J8" s="69">
        <f>IFERROR(Table13[[#This Row],[Total Taka]]/Table13[[#This Row],[Total Invoice]],0)</f>
        <v>0</v>
      </c>
    </row>
    <row r="9" spans="1:10" x14ac:dyDescent="0.25">
      <c r="A9" s="68">
        <f>IF(Scrap_Sale!A7="","",Scrap_Sale!A7)</f>
        <v>45352</v>
      </c>
      <c r="B9" s="61"/>
      <c r="C9" s="62">
        <f>IFERROR(Table13[[#This Row],[Total Taka]]/Table13[[#This Row],[KG]],0)</f>
        <v>0</v>
      </c>
      <c r="D9" s="61"/>
      <c r="E9" s="61"/>
      <c r="F9" s="61"/>
      <c r="G9" s="61"/>
      <c r="H9" s="61"/>
      <c r="I9" s="63">
        <f>SUM(Table13[[#This Row],[FG (human)]:[Sample (vet)]])</f>
        <v>0</v>
      </c>
      <c r="J9" s="69">
        <f>IFERROR(Table13[[#This Row],[Total Taka]]/Table13[[#This Row],[Total Invoice]],0)</f>
        <v>0</v>
      </c>
    </row>
    <row r="10" spans="1:10" x14ac:dyDescent="0.25">
      <c r="A10" s="68">
        <f>IF(Scrap_Sale!A8="","",Scrap_Sale!A8)</f>
        <v>45383</v>
      </c>
      <c r="B10" s="61"/>
      <c r="C10" s="62">
        <f>IFERROR(Table13[[#This Row],[Total Taka]]/Table13[[#This Row],[KG]],0)</f>
        <v>0</v>
      </c>
      <c r="D10" s="61"/>
      <c r="E10" s="61"/>
      <c r="F10" s="61"/>
      <c r="G10" s="61"/>
      <c r="H10" s="61"/>
      <c r="I10" s="63">
        <f>SUM(Table13[[#This Row],[FG (human)]:[Sample (vet)]])</f>
        <v>0</v>
      </c>
      <c r="J10" s="69">
        <f>IFERROR(Table13[[#This Row],[Total Taka]]/Table13[[#This Row],[Total Invoice]],0)</f>
        <v>0</v>
      </c>
    </row>
    <row r="11" spans="1:10" x14ac:dyDescent="0.25">
      <c r="A11" s="68">
        <f>IF(Scrap_Sale!A9="","",Scrap_Sale!A9)</f>
        <v>45413</v>
      </c>
      <c r="B11" s="61"/>
      <c r="C11" s="62">
        <f>IFERROR(Table13[[#This Row],[Total Taka]]/Table13[[#This Row],[KG]],0)</f>
        <v>0</v>
      </c>
      <c r="D11" s="61"/>
      <c r="E11" s="61"/>
      <c r="F11" s="61"/>
      <c r="G11" s="61"/>
      <c r="H11" s="61"/>
      <c r="I11" s="63">
        <f>SUM(Table13[[#This Row],[FG (human)]:[Sample (vet)]])</f>
        <v>0</v>
      </c>
      <c r="J11" s="69">
        <f>IFERROR(Table13[[#This Row],[Total Taka]]/Table13[[#This Row],[Total Invoice]],0)</f>
        <v>0</v>
      </c>
    </row>
    <row r="12" spans="1:10" x14ac:dyDescent="0.25">
      <c r="A12" s="68">
        <f>IF(Scrap_Sale!A10="","",Scrap_Sale!A10)</f>
        <v>45444</v>
      </c>
      <c r="B12" s="61"/>
      <c r="C12" s="62">
        <f>IFERROR(Table13[[#This Row],[Total Taka]]/Table13[[#This Row],[KG]],0)</f>
        <v>0</v>
      </c>
      <c r="D12" s="61"/>
      <c r="E12" s="61"/>
      <c r="F12" s="61"/>
      <c r="G12" s="61"/>
      <c r="H12" s="61"/>
      <c r="I12" s="63">
        <f>SUM(Table13[[#This Row],[FG (human)]:[Sample (vet)]])</f>
        <v>0</v>
      </c>
      <c r="J12" s="69">
        <f>IFERROR(Table13[[#This Row],[Total Taka]]/Table13[[#This Row],[Total Invoice]],0)</f>
        <v>0</v>
      </c>
    </row>
    <row r="13" spans="1:10" x14ac:dyDescent="0.25">
      <c r="A13" s="68">
        <f>IF(Scrap_Sale!A11="","",Scrap_Sale!A11)</f>
        <v>45474</v>
      </c>
      <c r="B13" s="61"/>
      <c r="C13" s="62">
        <f>IFERROR(Table13[[#This Row],[Total Taka]]/Table13[[#This Row],[KG]],0)</f>
        <v>0</v>
      </c>
      <c r="D13" s="61"/>
      <c r="E13" s="61"/>
      <c r="F13" s="61"/>
      <c r="G13" s="61"/>
      <c r="H13" s="61"/>
      <c r="I13" s="63">
        <f>SUM(Table13[[#This Row],[FG (human)]:[Sample (vet)]])</f>
        <v>0</v>
      </c>
      <c r="J13" s="69">
        <f>IFERROR(Table13[[#This Row],[Total Taka]]/Table13[[#This Row],[Total Invoice]],0)</f>
        <v>0</v>
      </c>
    </row>
    <row r="14" spans="1:10" x14ac:dyDescent="0.25">
      <c r="A14" s="68">
        <f>IF(Scrap_Sale!A12="","",Scrap_Sale!A12)</f>
        <v>45505</v>
      </c>
      <c r="B14" s="61"/>
      <c r="C14" s="62">
        <f>IFERROR(Table13[[#This Row],[Total Taka]]/Table13[[#This Row],[KG]],0)</f>
        <v>0</v>
      </c>
      <c r="D14" s="61"/>
      <c r="E14" s="61"/>
      <c r="F14" s="61"/>
      <c r="G14" s="61"/>
      <c r="H14" s="61"/>
      <c r="I14" s="63">
        <f>SUM(Table13[[#This Row],[FG (human)]:[Sample (vet)]])</f>
        <v>0</v>
      </c>
      <c r="J14" s="69">
        <f>IFERROR(Table13[[#This Row],[Total Taka]]/Table13[[#This Row],[Total Invoice]],0)</f>
        <v>0</v>
      </c>
    </row>
    <row r="15" spans="1:10" x14ac:dyDescent="0.25">
      <c r="A15" s="68">
        <f>IF(Scrap_Sale!A13="","",Scrap_Sale!A13)</f>
        <v>45536</v>
      </c>
      <c r="B15" s="61"/>
      <c r="C15" s="62">
        <f>IFERROR(Table13[[#This Row],[Total Taka]]/Table13[[#This Row],[KG]],0)</f>
        <v>0</v>
      </c>
      <c r="D15" s="61"/>
      <c r="E15" s="61"/>
      <c r="F15" s="61"/>
      <c r="G15" s="61"/>
      <c r="H15" s="61"/>
      <c r="I15" s="63">
        <f>SUM(Table13[[#This Row],[FG (human)]:[Sample (vet)]])</f>
        <v>0</v>
      </c>
      <c r="J15" s="69">
        <f>IFERROR(Table13[[#This Row],[Total Taka]]/Table13[[#This Row],[Total Invoice]],0)</f>
        <v>0</v>
      </c>
    </row>
    <row r="16" spans="1:10" x14ac:dyDescent="0.25">
      <c r="A16" s="68">
        <f>IF(Scrap_Sale!A14="","",Scrap_Sale!A14)</f>
        <v>45566</v>
      </c>
      <c r="B16" s="61"/>
      <c r="C16" s="62">
        <f>IFERROR(Table13[[#This Row],[Total Taka]]/Table13[[#This Row],[KG]],0)</f>
        <v>0</v>
      </c>
      <c r="D16" s="61"/>
      <c r="E16" s="61"/>
      <c r="F16" s="61"/>
      <c r="G16" s="61"/>
      <c r="H16" s="61"/>
      <c r="I16" s="63">
        <f>SUM(Table13[[#This Row],[FG (human)]:[Sample (vet)]])</f>
        <v>0</v>
      </c>
      <c r="J16" s="69">
        <f>IFERROR(Table13[[#This Row],[Total Taka]]/Table13[[#This Row],[Total Invoice]],0)</f>
        <v>0</v>
      </c>
    </row>
    <row r="17" spans="1:10" x14ac:dyDescent="0.25">
      <c r="A17" s="68" t="str">
        <f>IF(Scrap_Sale!A15="","",Scrap_Sale!A15)</f>
        <v/>
      </c>
      <c r="B17" s="61"/>
      <c r="C17" s="62">
        <f>IFERROR(Table13[[#This Row],[Total Taka]]/Table13[[#This Row],[KG]],0)</f>
        <v>0</v>
      </c>
      <c r="D17" s="61"/>
      <c r="E17" s="61"/>
      <c r="F17" s="61"/>
      <c r="G17" s="61"/>
      <c r="H17" s="61"/>
      <c r="I17" s="63">
        <f>SUM(Table13[[#This Row],[FG (human)]:[Sample (vet)]])</f>
        <v>0</v>
      </c>
      <c r="J17" s="69">
        <f>IFERROR(Table13[[#This Row],[Total Taka]]/Table13[[#This Row],[Total Invoice]],0)</f>
        <v>0</v>
      </c>
    </row>
    <row r="18" spans="1:10" x14ac:dyDescent="0.25">
      <c r="A18" s="68" t="str">
        <f>IF(Scrap_Sale!A16="","",Scrap_Sale!A16)</f>
        <v/>
      </c>
      <c r="B18" s="61"/>
      <c r="C18" s="62">
        <f>IFERROR(Table13[[#This Row],[Total Taka]]/Table13[[#This Row],[KG]],0)</f>
        <v>0</v>
      </c>
      <c r="D18" s="61"/>
      <c r="E18" s="61"/>
      <c r="F18" s="61"/>
      <c r="G18" s="61"/>
      <c r="H18" s="61"/>
      <c r="I18" s="63">
        <f>SUM(Table13[[#This Row],[FG (human)]:[Sample (vet)]])</f>
        <v>0</v>
      </c>
      <c r="J18" s="69">
        <f>IFERROR(Table13[[#This Row],[Total Taka]]/Table13[[#This Row],[Total Invoice]],0)</f>
        <v>0</v>
      </c>
    </row>
    <row r="19" spans="1:10" ht="22.5" customHeight="1" x14ac:dyDescent="0.25">
      <c r="A19" s="70" t="s">
        <v>7</v>
      </c>
      <c r="B19" s="39">
        <f>SUM(B7:B18)</f>
        <v>0</v>
      </c>
      <c r="C19" s="71">
        <f>IFERROR(Table13[[#This Row],[Total Taka]]/Table13[[#This Row],[KG]],0)</f>
        <v>0</v>
      </c>
      <c r="D19" s="40">
        <f t="shared" ref="D19:I19" si="0">SUM(D7:D18)</f>
        <v>0</v>
      </c>
      <c r="E19" s="39">
        <f t="shared" si="0"/>
        <v>0</v>
      </c>
      <c r="F19" s="39">
        <f t="shared" si="0"/>
        <v>0</v>
      </c>
      <c r="G19" s="39"/>
      <c r="H19" s="39">
        <f t="shared" si="0"/>
        <v>0</v>
      </c>
      <c r="I19" s="39">
        <f t="shared" si="0"/>
        <v>0</v>
      </c>
      <c r="J19" s="72">
        <f>IFERROR(Table13[[#This Row],[Total Taka]]/Table13[[#This Row],[Total Invoice]],0)</f>
        <v>0</v>
      </c>
    </row>
    <row r="20" spans="1:10" ht="12" customHeight="1" x14ac:dyDescent="0.2">
      <c r="A20" s="23" t="s">
        <v>43</v>
      </c>
      <c r="B20" s="107">
        <f>B19/COUNT(A7:A18)</f>
        <v>0</v>
      </c>
      <c r="C20" s="4"/>
      <c r="D20" s="4"/>
      <c r="E20" s="4"/>
      <c r="F20" s="4"/>
      <c r="G20" s="4"/>
      <c r="H20" s="4"/>
      <c r="I20" s="4"/>
      <c r="J20" s="83"/>
    </row>
    <row r="21" spans="1:10" x14ac:dyDescent="0.25">
      <c r="A21" s="20" t="str">
        <f>"Sajib"&amp;" "&amp;CHAR(169)</f>
        <v>Sajib ©</v>
      </c>
    </row>
  </sheetData>
  <sheetProtection password="CEDB" sheet="1" objects="1" scenarios="1"/>
  <mergeCells count="5">
    <mergeCell ref="A1:J1"/>
    <mergeCell ref="A2:J2"/>
    <mergeCell ref="A3:J3"/>
    <mergeCell ref="B5:D5"/>
    <mergeCell ref="E5:H5"/>
  </mergeCells>
  <pageMargins left="1.2" right="1" top="1" bottom="1" header="0" footer="0"/>
  <pageSetup paperSize="9" orientation="landscape" verticalDpi="12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9"/>
  <sheetViews>
    <sheetView view="pageBreakPreview" zoomScale="110" zoomScaleNormal="100" zoomScaleSheetLayoutView="110" workbookViewId="0">
      <selection activeCell="J12" sqref="J12"/>
    </sheetView>
  </sheetViews>
  <sheetFormatPr defaultColWidth="11.85546875" defaultRowHeight="15" x14ac:dyDescent="0.25"/>
  <cols>
    <col min="1" max="1" width="13.140625" style="6" customWidth="1"/>
    <col min="2" max="2" width="34.28515625" style="6" customWidth="1"/>
    <col min="3" max="3" width="30.140625" style="6" customWidth="1"/>
    <col min="4" max="4" width="19.5703125" style="6" customWidth="1"/>
    <col min="5" max="8" width="11.85546875" style="7"/>
    <col min="9" max="16384" width="11.85546875" style="6"/>
  </cols>
  <sheetData>
    <row r="1" spans="1:4" ht="15.75" x14ac:dyDescent="0.25">
      <c r="A1" s="87" t="str">
        <f>Scrap_Sale!A1</f>
        <v>XXXXXXXX  Depot</v>
      </c>
      <c r="B1" s="87"/>
      <c r="C1" s="87"/>
      <c r="D1" s="87"/>
    </row>
    <row r="2" spans="1:4" ht="15.75" x14ac:dyDescent="0.25">
      <c r="A2" s="87" t="s">
        <v>26</v>
      </c>
      <c r="B2" s="87"/>
      <c r="C2" s="87"/>
      <c r="D2" s="87"/>
    </row>
    <row r="3" spans="1:4" x14ac:dyDescent="0.25">
      <c r="A3" s="88" t="str">
        <f ca="1">Scrap_Sale!A3</f>
        <v>From Jan-24 to Oct-24</v>
      </c>
      <c r="B3" s="88"/>
      <c r="C3" s="88"/>
      <c r="D3" s="88"/>
    </row>
    <row r="4" spans="1:4" ht="9.75" customHeight="1" x14ac:dyDescent="0.25">
      <c r="A4" s="8"/>
      <c r="B4" s="8"/>
      <c r="C4" s="8"/>
      <c r="D4" s="8"/>
    </row>
    <row r="5" spans="1:4" ht="28.5" x14ac:dyDescent="0.25">
      <c r="A5" s="74" t="s">
        <v>27</v>
      </c>
      <c r="B5" s="75" t="s">
        <v>28</v>
      </c>
      <c r="C5" s="75" t="s">
        <v>29</v>
      </c>
      <c r="D5" s="76" t="s">
        <v>30</v>
      </c>
    </row>
    <row r="6" spans="1:4" x14ac:dyDescent="0.25">
      <c r="A6" s="77">
        <f>IF(Scrap_Sale!A5="","",Scrap_Sale!A5)</f>
        <v>45292</v>
      </c>
      <c r="B6" s="78"/>
      <c r="C6" s="78"/>
      <c r="D6" s="79" t="str">
        <f>IF(Table9[[#This Row],[Date Expired 
Taka]]-Table9[[#This Row],[Replace bill 
Taka]]=0,"",Table9[[#This Row],[Date Expired 
Taka]]-Table9[[#This Row],[Replace bill 
Taka]])</f>
        <v/>
      </c>
    </row>
    <row r="7" spans="1:4" x14ac:dyDescent="0.25">
      <c r="A7" s="77">
        <f>IF(Scrap_Sale!A6="","",Scrap_Sale!A6)</f>
        <v>45323</v>
      </c>
      <c r="B7" s="78"/>
      <c r="C7" s="78"/>
      <c r="D7" s="79" t="str">
        <f>IF(Table9[[#This Row],[Date Expired 
Taka]]-Table9[[#This Row],[Replace bill 
Taka]]=0,"",Table9[[#This Row],[Date Expired 
Taka]]-Table9[[#This Row],[Replace bill 
Taka]])</f>
        <v/>
      </c>
    </row>
    <row r="8" spans="1:4" x14ac:dyDescent="0.25">
      <c r="A8" s="77">
        <f>IF(Scrap_Sale!A7="","",Scrap_Sale!A7)</f>
        <v>45352</v>
      </c>
      <c r="B8" s="78"/>
      <c r="C8" s="78"/>
      <c r="D8" s="79" t="str">
        <f>IF(Table9[[#This Row],[Date Expired 
Taka]]-Table9[[#This Row],[Replace bill 
Taka]]=0,"",Table9[[#This Row],[Date Expired 
Taka]]-Table9[[#This Row],[Replace bill 
Taka]])</f>
        <v/>
      </c>
    </row>
    <row r="9" spans="1:4" x14ac:dyDescent="0.25">
      <c r="A9" s="77">
        <f>IF(Scrap_Sale!A8="","",Scrap_Sale!A8)</f>
        <v>45383</v>
      </c>
      <c r="B9" s="78"/>
      <c r="C9" s="78"/>
      <c r="D9" s="79" t="str">
        <f>IF(Table9[[#This Row],[Date Expired 
Taka]]-Table9[[#This Row],[Replace bill 
Taka]]=0,"",Table9[[#This Row],[Date Expired 
Taka]]-Table9[[#This Row],[Replace bill 
Taka]])</f>
        <v/>
      </c>
    </row>
    <row r="10" spans="1:4" x14ac:dyDescent="0.25">
      <c r="A10" s="77">
        <f>IF(Scrap_Sale!A9="","",Scrap_Sale!A9)</f>
        <v>45413</v>
      </c>
      <c r="B10" s="78"/>
      <c r="C10" s="78"/>
      <c r="D10" s="79" t="str">
        <f>IF(Table9[[#This Row],[Date Expired 
Taka]]-Table9[[#This Row],[Replace bill 
Taka]]=0,"",Table9[[#This Row],[Date Expired 
Taka]]-Table9[[#This Row],[Replace bill 
Taka]])</f>
        <v/>
      </c>
    </row>
    <row r="11" spans="1:4" x14ac:dyDescent="0.25">
      <c r="A11" s="77">
        <f>IF(Scrap_Sale!A10="","",Scrap_Sale!A10)</f>
        <v>45444</v>
      </c>
      <c r="B11" s="78"/>
      <c r="C11" s="78"/>
      <c r="D11" s="79" t="str">
        <f>IF(Table9[[#This Row],[Date Expired 
Taka]]-Table9[[#This Row],[Replace bill 
Taka]]=0,"",Table9[[#This Row],[Date Expired 
Taka]]-Table9[[#This Row],[Replace bill 
Taka]])</f>
        <v/>
      </c>
    </row>
    <row r="12" spans="1:4" x14ac:dyDescent="0.25">
      <c r="A12" s="77">
        <f>IF(Scrap_Sale!A11="","",Scrap_Sale!A11)</f>
        <v>45474</v>
      </c>
      <c r="B12" s="78"/>
      <c r="C12" s="78"/>
      <c r="D12" s="79" t="str">
        <f>IF(Table9[[#This Row],[Date Expired 
Taka]]-Table9[[#This Row],[Replace bill 
Taka]]=0,"",Table9[[#This Row],[Date Expired 
Taka]]-Table9[[#This Row],[Replace bill 
Taka]])</f>
        <v/>
      </c>
    </row>
    <row r="13" spans="1:4" x14ac:dyDescent="0.25">
      <c r="A13" s="77">
        <f>IF(Scrap_Sale!A12="","",Scrap_Sale!A12)</f>
        <v>45505</v>
      </c>
      <c r="B13" s="78"/>
      <c r="C13" s="78"/>
      <c r="D13" s="79" t="str">
        <f>IF(Table9[[#This Row],[Date Expired 
Taka]]-Table9[[#This Row],[Replace bill 
Taka]]=0,"",Table9[[#This Row],[Date Expired 
Taka]]-Table9[[#This Row],[Replace bill 
Taka]])</f>
        <v/>
      </c>
    </row>
    <row r="14" spans="1:4" x14ac:dyDescent="0.25">
      <c r="A14" s="77">
        <f>IF(Scrap_Sale!A13="","",Scrap_Sale!A13)</f>
        <v>45536</v>
      </c>
      <c r="B14" s="78"/>
      <c r="C14" s="78"/>
      <c r="D14" s="79" t="str">
        <f>IF(Table9[[#This Row],[Date Expired 
Taka]]-Table9[[#This Row],[Replace bill 
Taka]]=0,"",Table9[[#This Row],[Date Expired 
Taka]]-Table9[[#This Row],[Replace bill 
Taka]])</f>
        <v/>
      </c>
    </row>
    <row r="15" spans="1:4" x14ac:dyDescent="0.25">
      <c r="A15" s="77">
        <f>IF(Scrap_Sale!A14="","",Scrap_Sale!A14)</f>
        <v>45566</v>
      </c>
      <c r="B15" s="78"/>
      <c r="C15" s="78"/>
      <c r="D15" s="79" t="str">
        <f>IF(Table9[[#This Row],[Date Expired 
Taka]]-Table9[[#This Row],[Replace bill 
Taka]]=0,"",Table9[[#This Row],[Date Expired 
Taka]]-Table9[[#This Row],[Replace bill 
Taka]])</f>
        <v/>
      </c>
    </row>
    <row r="16" spans="1:4" x14ac:dyDescent="0.25">
      <c r="A16" s="77" t="str">
        <f>IF(Scrap_Sale!A15="","",Scrap_Sale!A15)</f>
        <v/>
      </c>
      <c r="B16" s="78"/>
      <c r="C16" s="78"/>
      <c r="D16" s="79" t="str">
        <f>IF(Table9[[#This Row],[Date Expired 
Taka]]-Table9[[#This Row],[Replace bill 
Taka]]=0,"",Table9[[#This Row],[Date Expired 
Taka]]-Table9[[#This Row],[Replace bill 
Taka]])</f>
        <v/>
      </c>
    </row>
    <row r="17" spans="1:8" x14ac:dyDescent="0.25">
      <c r="A17" s="77" t="str">
        <f>IF(Scrap_Sale!A16="","",Scrap_Sale!A16)</f>
        <v/>
      </c>
      <c r="B17" s="78"/>
      <c r="C17" s="78"/>
      <c r="D17" s="79" t="str">
        <f>IF(Table9[[#This Row],[Date Expired 
Taka]]-Table9[[#This Row],[Replace bill 
Taka]]=0,"",Table9[[#This Row],[Date Expired 
Taka]]-Table9[[#This Row],[Replace bill 
Taka]])</f>
        <v/>
      </c>
    </row>
    <row r="18" spans="1:8" x14ac:dyDescent="0.25">
      <c r="A18" s="80" t="s">
        <v>7</v>
      </c>
      <c r="B18" s="81">
        <f>SUM(B6:B17)</f>
        <v>0</v>
      </c>
      <c r="C18" s="81">
        <f t="shared" ref="C18" si="0">SUM(C6:C17)</f>
        <v>0</v>
      </c>
      <c r="D18" s="82">
        <f>SUM(D6:D17)</f>
        <v>0</v>
      </c>
    </row>
    <row r="19" spans="1:8" s="5" customFormat="1" ht="12" customHeight="1" x14ac:dyDescent="0.25">
      <c r="A19" s="5" t="str">
        <f>"Sajib"&amp;" "&amp;CHAR(169)</f>
        <v>Sajib ©</v>
      </c>
      <c r="E19" s="9"/>
      <c r="F19" s="9"/>
      <c r="G19" s="9"/>
      <c r="H19" s="9"/>
    </row>
  </sheetData>
  <sheetProtection password="CEDB" sheet="1" objects="1" scenarios="1"/>
  <mergeCells count="3">
    <mergeCell ref="A1:D1"/>
    <mergeCell ref="A2:D2"/>
    <mergeCell ref="A3:D3"/>
  </mergeCells>
  <pageMargins left="1.2" right="0.7" top="1" bottom="1" header="0" footer="0"/>
  <pageSetup paperSize="9" orientation="landscape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Scrap_Sale</vt:lpstr>
      <vt:lpstr>Gen_Fuel 1</vt:lpstr>
      <vt:lpstr>Gen_Fuel 2</vt:lpstr>
      <vt:lpstr>Vehicles_list</vt:lpstr>
      <vt:lpstr>Carton</vt:lpstr>
      <vt:lpstr>P_Rope</vt:lpstr>
      <vt:lpstr>D Exp VS Replace</vt:lpstr>
      <vt:lpstr>Carton!Print_Area</vt:lpstr>
      <vt:lpstr>'Gen_Fuel 1'!Print_Area</vt:lpstr>
      <vt:lpstr>'Gen_Fuel 2'!Print_Area</vt:lpstr>
      <vt:lpstr>P_Rope!Print_Area</vt:lpstr>
      <vt:lpstr>Scrap_Sale!Print_Area</vt:lpstr>
      <vt:lpstr>Vehicles_list!Print_Area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 03395</dc:creator>
  <cp:lastModifiedBy>Sajib Sarker</cp:lastModifiedBy>
  <cp:lastPrinted>2025-05-28T05:21:34Z</cp:lastPrinted>
  <dcterms:created xsi:type="dcterms:W3CDTF">2015-06-05T18:17:20Z</dcterms:created>
  <dcterms:modified xsi:type="dcterms:W3CDTF">2025-05-28T05:43:42Z</dcterms:modified>
</cp:coreProperties>
</file>