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111 FORMAT for Audit\Support 2024\"/>
    </mc:Choice>
  </mc:AlternateContent>
  <xr:revisionPtr revIDLastSave="0" documentId="13_ncr:1_{D85A4A57-1574-486C-9C92-1F84BB671939}" xr6:coauthVersionLast="36" xr6:coauthVersionMax="36" xr10:uidLastSave="{00000000-0000-0000-0000-000000000000}"/>
  <bookViews>
    <workbookView xWindow="0" yWindow="0" windowWidth="15345" windowHeight="4485" xr2:uid="{00000000-000D-0000-FFFF-FFFF00000000}"/>
  </bookViews>
  <sheets>
    <sheet name="pCash 1" sheetId="4" r:id="rId1"/>
    <sheet name="Susp 2" sheetId="5" r:id="rId2"/>
    <sheet name="x-Mkt-Hu 3" sheetId="19" r:id="rId3"/>
    <sheet name="x-Mkt-V 4" sheetId="20" r:id="rId4"/>
    <sheet name="x- Dis 5" sheetId="18" r:id="rId5"/>
    <sheet name="OS 6" sheetId="10" r:id="rId6"/>
    <sheet name="Cat OS 7" sheetId="8" r:id="rId7"/>
    <sheet name="Aging 8" sheetId="9" r:id="rId8"/>
    <sheet name="x_head" sheetId="28" r:id="rId9"/>
    <sheet name="FG-9" sheetId="21" r:id="rId10"/>
    <sheet name="FS-14" sheetId="23" r:id="rId11"/>
    <sheet name="PM-15" sheetId="22" r:id="rId12"/>
    <sheet name="Sheet1" sheetId="27" r:id="rId13"/>
  </sheets>
  <definedNames>
    <definedName name="_xlnm._FilterDatabase" localSheetId="1" hidden="1">'Susp 2'!$A$1:$H$5</definedName>
    <definedName name="_xlnm.Print_Area" localSheetId="5">'OS 6'!$A$1:$D$26</definedName>
    <definedName name="_xlnm.Print_Area" localSheetId="1">'Susp 2'!$A$1:$H$58</definedName>
    <definedName name="_xlnm.Print_Titles" localSheetId="4">'x- Dis 5'!$16:$16</definedName>
    <definedName name="_xlnm.Print_Titles" localSheetId="2">'x-Mkt-Hu 3'!$16:$16</definedName>
    <definedName name="_xlnm.Print_Titles" localSheetId="3">'x-Mkt-V 4'!$16:$16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5" l="1"/>
  <c r="A28" i="5"/>
  <c r="A29" i="5"/>
  <c r="A30" i="5"/>
  <c r="A31" i="5"/>
  <c r="A32" i="5"/>
  <c r="A33" i="5"/>
  <c r="A34" i="5"/>
  <c r="A35" i="5"/>
  <c r="A36" i="5"/>
  <c r="A37" i="5"/>
  <c r="A38" i="5"/>
  <c r="A55" i="5"/>
  <c r="A26" i="5"/>
  <c r="A39" i="5"/>
  <c r="A40" i="5"/>
  <c r="A41" i="5"/>
  <c r="A42" i="5"/>
  <c r="A43" i="5"/>
  <c r="A44" i="5"/>
  <c r="A45" i="5"/>
  <c r="A46" i="5"/>
  <c r="A47" i="5"/>
  <c r="A48" i="5"/>
  <c r="A49" i="5"/>
  <c r="A50" i="5"/>
  <c r="A6" i="5"/>
  <c r="A16" i="4" l="1"/>
  <c r="A8" i="4"/>
  <c r="A8" i="10" s="1"/>
  <c r="D23" i="21" l="1"/>
  <c r="C10" i="21" l="1"/>
  <c r="B10" i="21"/>
  <c r="C25" i="21" l="1"/>
  <c r="B25" i="21"/>
  <c r="C16" i="21"/>
  <c r="D23" i="22"/>
  <c r="C23" i="22"/>
  <c r="B23" i="22"/>
  <c r="D15" i="22"/>
  <c r="C15" i="22"/>
  <c r="B15" i="22"/>
  <c r="D10" i="22"/>
  <c r="C10" i="22"/>
  <c r="B10" i="22"/>
  <c r="C23" i="23"/>
  <c r="B23" i="23"/>
  <c r="C15" i="23"/>
  <c r="B15" i="23"/>
  <c r="C10" i="23"/>
  <c r="B10" i="23"/>
  <c r="B16" i="21"/>
  <c r="B17" i="21" s="1"/>
  <c r="E26" i="22"/>
  <c r="E25" i="22"/>
  <c r="E22" i="22"/>
  <c r="E21" i="22"/>
  <c r="E20" i="22"/>
  <c r="E19" i="22"/>
  <c r="E18" i="22"/>
  <c r="E14" i="22"/>
  <c r="E13" i="22"/>
  <c r="E12" i="22"/>
  <c r="E9" i="22"/>
  <c r="E8" i="22"/>
  <c r="D26" i="23"/>
  <c r="D25" i="23"/>
  <c r="D22" i="23"/>
  <c r="D21" i="23"/>
  <c r="D20" i="23"/>
  <c r="D19" i="23"/>
  <c r="D18" i="23"/>
  <c r="D14" i="23"/>
  <c r="D13" i="23"/>
  <c r="D12" i="23"/>
  <c r="D9" i="23"/>
  <c r="D8" i="23"/>
  <c r="D28" i="21"/>
  <c r="D27" i="21"/>
  <c r="D24" i="21"/>
  <c r="D22" i="21"/>
  <c r="D21" i="21"/>
  <c r="D20" i="21"/>
  <c r="D19" i="21"/>
  <c r="D15" i="21"/>
  <c r="D14" i="21"/>
  <c r="D13" i="21"/>
  <c r="D12" i="21"/>
  <c r="D8" i="21"/>
  <c r="A29" i="21"/>
  <c r="E10" i="22" l="1"/>
  <c r="B16" i="22"/>
  <c r="E23" i="22"/>
  <c r="B24" i="22"/>
  <c r="B27" i="22" s="1"/>
  <c r="E15" i="22"/>
  <c r="D23" i="23"/>
  <c r="C16" i="23"/>
  <c r="C24" i="23" s="1"/>
  <c r="C27" i="23" s="1"/>
  <c r="D15" i="23"/>
  <c r="B16" i="23"/>
  <c r="B24" i="23" s="1"/>
  <c r="B27" i="23" s="1"/>
  <c r="D10" i="23"/>
  <c r="B26" i="21"/>
  <c r="B29" i="21" s="1"/>
  <c r="D16" i="21"/>
  <c r="D25" i="21"/>
  <c r="C17" i="21"/>
  <c r="C26" i="21" s="1"/>
  <c r="C29" i="21" s="1"/>
  <c r="C16" i="22"/>
  <c r="C24" i="22" s="1"/>
  <c r="C27" i="22" s="1"/>
  <c r="D16" i="22"/>
  <c r="D24" i="22" s="1"/>
  <c r="D27" i="22" s="1"/>
  <c r="D10" i="21"/>
  <c r="A8" i="21"/>
  <c r="E27" i="22" l="1"/>
  <c r="D27" i="23"/>
  <c r="E24" i="22"/>
  <c r="D24" i="23"/>
  <c r="D16" i="23"/>
  <c r="D29" i="21"/>
  <c r="D26" i="21"/>
  <c r="D17" i="21"/>
  <c r="E16" i="22"/>
  <c r="A56" i="5"/>
  <c r="A5" i="5" l="1"/>
  <c r="A5" i="10" s="1"/>
  <c r="A24" i="10" l="1"/>
  <c r="A23" i="10"/>
  <c r="A12" i="5"/>
  <c r="A17" i="5"/>
  <c r="A18" i="5"/>
  <c r="A13" i="5"/>
  <c r="A20" i="5"/>
  <c r="A8" i="5"/>
  <c r="A52" i="5"/>
  <c r="A51" i="5"/>
  <c r="A25" i="5"/>
  <c r="A9" i="5"/>
  <c r="A54" i="5"/>
  <c r="A21" i="5"/>
  <c r="A57" i="5"/>
  <c r="A24" i="5"/>
  <c r="A19" i="5"/>
  <c r="A14" i="5"/>
  <c r="A15" i="5"/>
  <c r="A22" i="5"/>
  <c r="A16" i="5"/>
  <c r="A23" i="5"/>
  <c r="A10" i="5"/>
  <c r="A11" i="5"/>
  <c r="A53" i="5"/>
  <c r="F9" i="9" l="1"/>
  <c r="F10" i="9"/>
  <c r="F11" i="9"/>
  <c r="F12" i="9"/>
  <c r="F13" i="9"/>
  <c r="F14" i="9"/>
  <c r="F15" i="9"/>
  <c r="F9" i="8"/>
  <c r="F10" i="8"/>
  <c r="F11" i="8"/>
  <c r="F12" i="8"/>
  <c r="F13" i="8"/>
  <c r="F14" i="8"/>
  <c r="F15" i="8"/>
  <c r="F16" i="8"/>
  <c r="C16" i="4" l="1"/>
  <c r="A5" i="22" l="1"/>
  <c r="A5" i="23"/>
  <c r="A8" i="23" l="1"/>
  <c r="A27" i="23"/>
  <c r="A27" i="22"/>
  <c r="A8" i="22"/>
  <c r="D17" i="8" l="1"/>
  <c r="A3" i="23" l="1"/>
  <c r="A3" i="22"/>
  <c r="B18" i="10"/>
  <c r="B14" i="10" l="1"/>
  <c r="B16" i="9"/>
  <c r="D16" i="9"/>
  <c r="E15" i="9" s="1"/>
  <c r="F8" i="9"/>
  <c r="E10" i="8"/>
  <c r="B17" i="8"/>
  <c r="C15" i="8" s="1"/>
  <c r="F8" i="8"/>
  <c r="C14" i="9" l="1"/>
  <c r="F16" i="9"/>
  <c r="E8" i="9"/>
  <c r="E14" i="9"/>
  <c r="E13" i="9"/>
  <c r="E11" i="9"/>
  <c r="E12" i="9"/>
  <c r="E10" i="9"/>
  <c r="E9" i="9"/>
  <c r="C12" i="9"/>
  <c r="C11" i="9"/>
  <c r="C13" i="9"/>
  <c r="E17" i="8"/>
  <c r="E16" i="8"/>
  <c r="E15" i="8"/>
  <c r="E14" i="8"/>
  <c r="E9" i="8"/>
  <c r="C13" i="8"/>
  <c r="C12" i="8"/>
  <c r="C14" i="8"/>
  <c r="C10" i="9"/>
  <c r="C10" i="8"/>
  <c r="C9" i="9"/>
  <c r="E12" i="8"/>
  <c r="C16" i="9"/>
  <c r="F17" i="8"/>
  <c r="G12" i="8" s="1"/>
  <c r="C11" i="8"/>
  <c r="C8" i="9"/>
  <c r="C9" i="8"/>
  <c r="C16" i="8"/>
  <c r="C8" i="8"/>
  <c r="E11" i="8"/>
  <c r="C15" i="9"/>
  <c r="E16" i="9"/>
  <c r="E13" i="8"/>
  <c r="C17" i="8"/>
  <c r="E8" i="8"/>
  <c r="G13" i="9"/>
  <c r="G8" i="9" l="1"/>
  <c r="G12" i="9"/>
  <c r="G9" i="9"/>
  <c r="G13" i="8"/>
  <c r="G14" i="9"/>
  <c r="G9" i="8"/>
  <c r="G10" i="8"/>
  <c r="G11" i="8"/>
  <c r="G8" i="8"/>
  <c r="G17" i="8"/>
  <c r="G15" i="8"/>
  <c r="G14" i="8"/>
  <c r="G16" i="9"/>
  <c r="G11" i="9"/>
  <c r="G15" i="9"/>
  <c r="G10" i="9"/>
  <c r="G16" i="8"/>
  <c r="B32" i="21" l="1"/>
  <c r="B34" i="21" s="1"/>
  <c r="D9" i="10" l="1"/>
  <c r="D11" i="10"/>
  <c r="D12" i="10"/>
  <c r="D13" i="10"/>
  <c r="D15" i="10"/>
  <c r="D16" i="10"/>
  <c r="D17" i="10"/>
  <c r="D21" i="10"/>
  <c r="D22" i="10"/>
  <c r="C18" i="10" l="1"/>
  <c r="C14" i="10"/>
  <c r="D14" i="10" s="1"/>
  <c r="D18" i="10" l="1"/>
  <c r="C19" i="10"/>
  <c r="A3" i="5"/>
  <c r="D24" i="10" l="1"/>
  <c r="A5" i="9" l="1"/>
  <c r="A5" i="8"/>
  <c r="F58" i="5" l="1"/>
  <c r="A3" i="9" l="1"/>
  <c r="A3" i="8"/>
  <c r="A3" i="10"/>
  <c r="C8" i="4" l="1"/>
  <c r="C13" i="4" s="1"/>
  <c r="C15" i="4" s="1"/>
  <c r="C20" i="4" l="1"/>
  <c r="C10" i="10"/>
  <c r="C20" i="10" s="1"/>
  <c r="B10" i="10"/>
  <c r="D10" i="10" l="1"/>
  <c r="B19" i="10"/>
  <c r="B20" i="10" s="1"/>
  <c r="B23" i="10" s="1"/>
  <c r="C23" i="10"/>
  <c r="C25" i="10" s="1"/>
  <c r="D8" i="10"/>
  <c r="D20" i="10" l="1"/>
  <c r="D19" i="10"/>
  <c r="D23" i="10" l="1"/>
  <c r="B25" i="10"/>
  <c r="D25" i="10" l="1"/>
  <c r="D28" i="10"/>
  <c r="D29" i="10"/>
</calcChain>
</file>

<file path=xl/sharedStrings.xml><?xml version="1.0" encoding="utf-8"?>
<sst xmlns="http://schemas.openxmlformats.org/spreadsheetml/2006/main" count="177" uniqueCount="109">
  <si>
    <t>Human</t>
  </si>
  <si>
    <t>Veterinary</t>
  </si>
  <si>
    <t>Total</t>
  </si>
  <si>
    <t>Lab</t>
  </si>
  <si>
    <t>Reconciliation Statement of Outstanding Position</t>
  </si>
  <si>
    <t xml:space="preserve">Receiver Name </t>
  </si>
  <si>
    <t>ID</t>
  </si>
  <si>
    <t>Suspense</t>
  </si>
  <si>
    <t>Remarks</t>
  </si>
  <si>
    <t>Catagories</t>
  </si>
  <si>
    <t>%</t>
  </si>
  <si>
    <t>IC</t>
  </si>
  <si>
    <t>IM</t>
  </si>
  <si>
    <t>IP</t>
  </si>
  <si>
    <t>RC</t>
  </si>
  <si>
    <t>RS</t>
  </si>
  <si>
    <t>WM</t>
  </si>
  <si>
    <t>WO</t>
  </si>
  <si>
    <t>Reconciliation Statement of Catagories wise Outstanding Position</t>
  </si>
  <si>
    <t>Reconciliation Statement of Aging Outstanding Position</t>
  </si>
  <si>
    <t>Aging Days</t>
  </si>
  <si>
    <t>0-07</t>
  </si>
  <si>
    <t>08-15</t>
  </si>
  <si>
    <t>16-23</t>
  </si>
  <si>
    <t>24-30</t>
  </si>
  <si>
    <t>31-60</t>
  </si>
  <si>
    <t>61-180</t>
  </si>
  <si>
    <t>181-365</t>
  </si>
  <si>
    <t>&gt;365</t>
  </si>
  <si>
    <t>Particulars</t>
  </si>
  <si>
    <t>Human (Tk.)</t>
  </si>
  <si>
    <t>Veterinary (Tk.)</t>
  </si>
  <si>
    <t>Total (Tk.)</t>
  </si>
  <si>
    <t>Add: Sales</t>
  </si>
  <si>
    <t>Trade Value</t>
  </si>
  <si>
    <t>Net Value</t>
  </si>
  <si>
    <t>Less: Return</t>
  </si>
  <si>
    <t>B. Net Sales</t>
  </si>
  <si>
    <t>C. Amount available for collection</t>
  </si>
  <si>
    <t>D. Less: Collection</t>
  </si>
  <si>
    <t>G. Difference</t>
  </si>
  <si>
    <t>Amount (Tk.)</t>
  </si>
  <si>
    <t>Cash in Hand</t>
  </si>
  <si>
    <t>Add: Total Received</t>
  </si>
  <si>
    <t>Total Cash Available</t>
  </si>
  <si>
    <t>Less: Total Payments</t>
  </si>
  <si>
    <t>Total Closing Balance as per calculation</t>
  </si>
  <si>
    <t>Un-adjusted days</t>
  </si>
  <si>
    <t>E. Adjustment</t>
  </si>
  <si>
    <t xml:space="preserve">Reconciliation Statement of Petty Cash </t>
  </si>
  <si>
    <t>Excess/(Shortage)</t>
  </si>
  <si>
    <t>Details of Suspense Balance</t>
  </si>
  <si>
    <t xml:space="preserve">Rcv. Date </t>
  </si>
  <si>
    <t>Token No.</t>
  </si>
  <si>
    <t>SL. No.</t>
  </si>
  <si>
    <t>Particular</t>
  </si>
  <si>
    <t>Rate difference</t>
  </si>
  <si>
    <t>Adjusted Opening Balance</t>
  </si>
  <si>
    <t>Add: Received-</t>
  </si>
  <si>
    <t>Transit-FG</t>
  </si>
  <si>
    <t>Market Return</t>
  </si>
  <si>
    <t>Stock Excess and Others</t>
  </si>
  <si>
    <t>Other Return and Internal Transfet</t>
  </si>
  <si>
    <t>Total Received</t>
  </si>
  <si>
    <t>Total Saleable</t>
  </si>
  <si>
    <t>Less: Issues</t>
  </si>
  <si>
    <t>Sales</t>
  </si>
  <si>
    <t>Free Sample and Internal Transfer</t>
  </si>
  <si>
    <t xml:space="preserve">Broken, damade and date expired </t>
  </si>
  <si>
    <t>Stock adjustment (Bonus, Short &amp; Others)</t>
  </si>
  <si>
    <t>Total Issue</t>
  </si>
  <si>
    <t>Closing Stock (As per calculation)</t>
  </si>
  <si>
    <t>Fraction Adjustment</t>
  </si>
  <si>
    <t>Transit-FS</t>
  </si>
  <si>
    <t>Internal Transfer</t>
  </si>
  <si>
    <t>Total Available</t>
  </si>
  <si>
    <t xml:space="preserve">Free Sample </t>
  </si>
  <si>
    <t>Welfare and Recreation</t>
  </si>
  <si>
    <t>Donation and Subscription</t>
  </si>
  <si>
    <t>Herbal</t>
  </si>
  <si>
    <t>Transit-PM</t>
  </si>
  <si>
    <t>Annexure-06 (Main Report-1.12)</t>
  </si>
  <si>
    <t>Annexure-07 (Main Report-1.13)</t>
  </si>
  <si>
    <t>Annexure-08 (Main Report-1.14)</t>
  </si>
  <si>
    <t>Annexure-09 (Main Report-2.02)</t>
  </si>
  <si>
    <t>Annexure-15 (Main Report-2.17)</t>
  </si>
  <si>
    <t>Annexure-14 (Main Report-2.17)</t>
  </si>
  <si>
    <t>IN</t>
  </si>
  <si>
    <t>WS</t>
  </si>
  <si>
    <t>A. Adjusted Opening Balance (Depot )</t>
  </si>
  <si>
    <t>Difference in Opening Balance</t>
  </si>
  <si>
    <t>Vouchers</t>
  </si>
  <si>
    <t>Annexure-01 (Main Report-1.01)</t>
  </si>
  <si>
    <t>Annexure-02 (Main Report-1.04)</t>
  </si>
  <si>
    <t>Store Consumed</t>
  </si>
  <si>
    <t>Stock Reconciliation of Promotional Materials</t>
  </si>
  <si>
    <t>Stock Reconciliation of Free Sample</t>
  </si>
  <si>
    <t>Stock Reconciliation of Finished Goods</t>
  </si>
  <si>
    <t>Welfare &amp; Recreation</t>
  </si>
  <si>
    <t>For the period from 17.03.23 to 11.02.24</t>
  </si>
  <si>
    <t>Discount</t>
  </si>
  <si>
    <t>Cat OS Diff</t>
  </si>
  <si>
    <t>Aging  diff</t>
  </si>
  <si>
    <t>Rangpur Depot</t>
  </si>
  <si>
    <t>For the period from 12.03.23 to 03.04.24</t>
  </si>
  <si>
    <t>XXXX Depot</t>
  </si>
  <si>
    <t>Comparative Statement of Sales &amp; Marketing Expenditure of Human Category for</t>
  </si>
  <si>
    <t>Comparative Statement of Sales &amp; Marketing Expenditure of Veterinary Category for</t>
  </si>
  <si>
    <t>Comparative Statement of Distribution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</si>
</sst>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.00_৳_-;\-* #,##0.00_৳_-;_-* &quot;-&quot;??_৳_-;_-@_-"/>
    <numFmt numFmtId="166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20"/>
      <color theme="1"/>
      <name val="ACME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14"/>
      <name val="Arial"/>
      <family val="2"/>
    </font>
    <font>
      <sz val="20"/>
      <name val="ACME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b/>
      <sz val="11"/>
      <color rgb="FFFF0000"/>
      <name val="Arial"/>
      <family val="2"/>
    </font>
    <font>
      <sz val="16"/>
      <color theme="1"/>
      <name val="ACME"/>
    </font>
    <font>
      <sz val="16"/>
      <name val="ACME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43" fontId="4" fillId="0" borderId="0" applyFont="0" applyFill="0" applyBorder="0" applyAlignment="0" applyProtection="0"/>
  </cellStyleXfs>
  <cellXfs count="1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164" fontId="5" fillId="0" borderId="0" xfId="1" applyFont="1"/>
    <xf numFmtId="164" fontId="5" fillId="0" borderId="0" xfId="1" applyFont="1" applyAlignment="1">
      <alignment vertical="center"/>
    </xf>
    <xf numFmtId="0" fontId="6" fillId="0" borderId="0" xfId="0" applyFont="1" applyAlignment="1">
      <alignment horizontal="center"/>
    </xf>
    <xf numFmtId="0" fontId="11" fillId="0" borderId="0" xfId="0" applyNumberFormat="1" applyFont="1" applyAlignment="1">
      <alignment vertical="center"/>
    </xf>
    <xf numFmtId="0" fontId="11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66" fontId="5" fillId="0" borderId="1" xfId="0" quotePrefix="1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1" applyFont="1" applyBorder="1" applyAlignment="1">
      <alignment horizontal="right" vertical="center" wrapText="1"/>
    </xf>
    <xf numFmtId="164" fontId="18" fillId="0" borderId="1" xfId="1" applyFont="1" applyBorder="1" applyAlignment="1">
      <alignment horizontal="center" vertical="center" wrapText="1"/>
    </xf>
    <xf numFmtId="164" fontId="19" fillId="0" borderId="1" xfId="1" applyFont="1" applyBorder="1" applyAlignment="1">
      <alignment horizontal="right" vertical="center" wrapText="1"/>
    </xf>
    <xf numFmtId="0" fontId="20" fillId="0" borderId="1" xfId="0" applyFont="1" applyBorder="1" applyAlignment="1">
      <alignment horizontal="center" vertical="center" wrapText="1"/>
    </xf>
    <xf numFmtId="164" fontId="20" fillId="0" borderId="1" xfId="1" applyFont="1" applyBorder="1" applyAlignment="1">
      <alignment horizontal="right" vertical="center" wrapText="1"/>
    </xf>
    <xf numFmtId="165" fontId="18" fillId="0" borderId="1" xfId="0" applyNumberFormat="1" applyFont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right" vertical="center" wrapText="1"/>
    </xf>
    <xf numFmtId="165" fontId="20" fillId="0" borderId="1" xfId="0" applyNumberFormat="1" applyFont="1" applyBorder="1" applyAlignment="1">
      <alignment horizontal="right" vertical="center" wrapText="1"/>
    </xf>
    <xf numFmtId="164" fontId="13" fillId="0" borderId="1" xfId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164" fontId="13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horizontal="right" vertical="center"/>
    </xf>
    <xf numFmtId="43" fontId="9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Alignment="1"/>
    <xf numFmtId="0" fontId="0" fillId="0" borderId="0" xfId="0" applyFill="1"/>
    <xf numFmtId="0" fontId="7" fillId="0" borderId="0" xfId="0" applyFont="1" applyFill="1" applyAlignment="1"/>
    <xf numFmtId="0" fontId="6" fillId="0" borderId="0" xfId="0" applyFont="1" applyFill="1" applyAlignment="1"/>
    <xf numFmtId="0" fontId="21" fillId="0" borderId="0" xfId="0" applyFont="1" applyFill="1"/>
    <xf numFmtId="0" fontId="13" fillId="0" borderId="0" xfId="0" applyFont="1" applyFill="1"/>
    <xf numFmtId="0" fontId="23" fillId="0" borderId="0" xfId="0" applyFont="1" applyFill="1"/>
    <xf numFmtId="0" fontId="23" fillId="0" borderId="0" xfId="0" applyFont="1" applyFill="1" applyAlignment="1">
      <alignment horizontal="center" vertical="center"/>
    </xf>
    <xf numFmtId="0" fontId="24" fillId="0" borderId="0" xfId="0" applyFont="1" applyFill="1"/>
    <xf numFmtId="164" fontId="24" fillId="0" borderId="0" xfId="0" applyNumberFormat="1" applyFont="1" applyFill="1"/>
    <xf numFmtId="164" fontId="13" fillId="0" borderId="0" xfId="1" applyFont="1" applyFill="1" applyBorder="1" applyAlignment="1">
      <alignment horizontal="center" vertical="center"/>
    </xf>
    <xf numFmtId="4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4" fontId="23" fillId="0" borderId="0" xfId="1" applyFont="1" applyFill="1"/>
    <xf numFmtId="0" fontId="3" fillId="0" borderId="0" xfId="0" applyNumberFormat="1" applyFont="1"/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/>
    <xf numFmtId="0" fontId="23" fillId="0" borderId="0" xfId="0" applyFont="1" applyFill="1" applyAlignment="1">
      <alignment horizontal="center" vertical="center" wrapText="1"/>
    </xf>
    <xf numFmtId="164" fontId="20" fillId="0" borderId="1" xfId="1" applyFont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center" vertical="center" wrapText="1"/>
    </xf>
    <xf numFmtId="164" fontId="6" fillId="2" borderId="1" xfId="1" applyFont="1" applyFill="1" applyBorder="1" applyAlignment="1">
      <alignment horizontal="right" vertical="center" wrapText="1"/>
    </xf>
    <xf numFmtId="164" fontId="5" fillId="2" borderId="1" xfId="1" applyFont="1" applyFill="1" applyBorder="1" applyAlignment="1">
      <alignment horizontal="right" vertical="center" wrapText="1"/>
    </xf>
    <xf numFmtId="0" fontId="27" fillId="0" borderId="0" xfId="0" applyFont="1" applyFill="1" applyAlignment="1">
      <alignment horizontal="center"/>
    </xf>
    <xf numFmtId="164" fontId="27" fillId="0" borderId="0" xfId="1" applyFont="1" applyFill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164" fontId="5" fillId="0" borderId="1" xfId="1" applyFont="1" applyFill="1" applyBorder="1" applyAlignment="1">
      <alignment horizontal="center" vertical="center" wrapText="1"/>
    </xf>
    <xf numFmtId="164" fontId="6" fillId="0" borderId="1" xfId="1" applyFont="1" applyFill="1" applyBorder="1" applyAlignment="1">
      <alignment horizontal="right" vertical="center" wrapText="1"/>
    </xf>
    <xf numFmtId="0" fontId="16" fillId="0" borderId="1" xfId="0" applyFont="1" applyFill="1" applyBorder="1" applyAlignment="1">
      <alignment horizontal="left" vertical="center" wrapText="1" indent="1"/>
    </xf>
    <xf numFmtId="164" fontId="5" fillId="0" borderId="1" xfId="1" applyFont="1" applyFill="1" applyBorder="1" applyAlignment="1">
      <alignment vertical="center" wrapText="1"/>
    </xf>
    <xf numFmtId="164" fontId="12" fillId="0" borderId="1" xfId="1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vertical="center" wrapText="1"/>
    </xf>
    <xf numFmtId="164" fontId="13" fillId="3" borderId="1" xfId="1" applyFont="1" applyFill="1" applyBorder="1" applyAlignment="1">
      <alignment vertical="center"/>
    </xf>
    <xf numFmtId="164" fontId="13" fillId="3" borderId="1" xfId="1" applyFont="1" applyFill="1" applyBorder="1" applyAlignment="1">
      <alignment horizontal="right" vertical="center"/>
    </xf>
    <xf numFmtId="164" fontId="13" fillId="3" borderId="1" xfId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64" fontId="14" fillId="0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164" fontId="14" fillId="0" borderId="1" xfId="1" applyFont="1" applyFill="1" applyBorder="1" applyAlignment="1">
      <alignment vertical="center"/>
    </xf>
    <xf numFmtId="164" fontId="13" fillId="0" borderId="0" xfId="0" applyNumberFormat="1" applyFont="1" applyFill="1" applyAlignment="1">
      <alignment vertical="center"/>
    </xf>
    <xf numFmtId="0" fontId="13" fillId="0" borderId="3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/>
    </xf>
    <xf numFmtId="4" fontId="13" fillId="3" borderId="1" xfId="0" applyNumberFormat="1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17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right" vertical="center"/>
    </xf>
    <xf numFmtId="0" fontId="23" fillId="0" borderId="0" xfId="0" applyNumberFormat="1" applyFont="1" applyFill="1" applyAlignment="1">
      <alignment vertical="center"/>
    </xf>
    <xf numFmtId="164" fontId="14" fillId="0" borderId="1" xfId="1" applyFont="1" applyFill="1" applyBorder="1" applyAlignment="1">
      <alignment horizontal="right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right" vertical="center"/>
    </xf>
    <xf numFmtId="0" fontId="13" fillId="0" borderId="2" xfId="0" applyFont="1" applyFill="1" applyBorder="1" applyAlignment="1">
      <alignment horizontal="left" indent="1"/>
    </xf>
    <xf numFmtId="43" fontId="24" fillId="0" borderId="0" xfId="0" applyNumberFormat="1" applyFont="1" applyFill="1"/>
    <xf numFmtId="0" fontId="9" fillId="0" borderId="8" xfId="0" applyFont="1" applyBorder="1" applyAlignment="1" applyProtection="1">
      <alignment horizontal="center" vertical="center"/>
      <protection hidden="1"/>
    </xf>
    <xf numFmtId="1" fontId="9" fillId="0" borderId="1" xfId="2" applyNumberFormat="1" applyFont="1" applyBorder="1" applyAlignment="1">
      <alignment horizontal="center" vertical="center"/>
    </xf>
    <xf numFmtId="49" fontId="9" fillId="0" borderId="1" xfId="2" applyNumberFormat="1" applyFont="1" applyBorder="1" applyAlignment="1">
      <alignment horizontal="left" vertical="center"/>
    </xf>
    <xf numFmtId="49" fontId="9" fillId="0" borderId="1" xfId="2" applyNumberFormat="1" applyFont="1" applyBorder="1" applyAlignment="1">
      <alignment horizontal="center" vertical="center"/>
    </xf>
    <xf numFmtId="4" fontId="9" fillId="0" borderId="1" xfId="2" applyNumberFormat="1" applyFont="1" applyBorder="1" applyAlignment="1">
      <alignment horizontal="right" vertical="center"/>
    </xf>
    <xf numFmtId="0" fontId="9" fillId="0" borderId="1" xfId="2" applyFont="1" applyBorder="1" applyAlignment="1">
      <alignment horizontal="center" vertical="center"/>
    </xf>
    <xf numFmtId="0" fontId="30" fillId="0" borderId="2" xfId="0" applyFont="1" applyFill="1" applyBorder="1"/>
    <xf numFmtId="164" fontId="13" fillId="2" borderId="1" xfId="1" applyFont="1" applyFill="1" applyBorder="1" applyAlignment="1">
      <alignment vertical="center"/>
    </xf>
    <xf numFmtId="164" fontId="14" fillId="2" borderId="1" xfId="1" applyFont="1" applyFill="1" applyBorder="1" applyAlignment="1">
      <alignment vertical="center"/>
    </xf>
    <xf numFmtId="0" fontId="17" fillId="0" borderId="0" xfId="0" applyFont="1" applyFill="1" applyAlignment="1">
      <alignment horizontal="right"/>
    </xf>
    <xf numFmtId="0" fontId="28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4" fillId="0" borderId="1" xfId="0" quotePrefix="1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right" vertical="center"/>
    </xf>
    <xf numFmtId="0" fontId="2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right"/>
    </xf>
    <xf numFmtId="0" fontId="14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28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5">
    <cellStyle name="Comma" xfId="1" builtinId="3"/>
    <cellStyle name="Comma 2" xfId="4" xr:uid="{00000000-0005-0000-0000-00002F000000}"/>
    <cellStyle name="Normal" xfId="0" builtinId="0"/>
    <cellStyle name="Normal 2" xfId="3" xr:uid="{00000000-0005-0000-0000-000030000000}"/>
    <cellStyle name="Normal 3" xfId="2" xr:uid="{00000000-0005-0000-0000-000032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alignment horizontal="righ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DD985-2E3A-45DC-B754-DAC960DC7A0B}" name="Table2" displayName="Table2" ref="A7:H57" totalsRowShown="0" headerRowDxfId="12" dataDxfId="10" headerRowBorderDxfId="11" tableBorderDxfId="9" totalsRowBorderDxfId="8">
  <sortState ref="A8:H57">
    <sortCondition descending="1" ref="G8:G57"/>
  </sortState>
  <tableColumns count="8">
    <tableColumn id="1" xr3:uid="{B396A102-6EA9-4605-8CFA-D0CBC1F80D31}" name="SL. No." dataDxfId="7">
      <calculatedColumnFormula>ROW()-ROW(Table2[[#Headers],[SL. No.]])</calculatedColumnFormula>
    </tableColumn>
    <tableColumn id="2" xr3:uid="{72D9564C-F81D-4EAC-ACD8-C3C0E03698E4}" name="ID" dataDxfId="6"/>
    <tableColumn id="3" xr3:uid="{3813759F-9051-4841-A28C-8518DB15F50C}" name="Receiver Name " dataDxfId="5"/>
    <tableColumn id="4" xr3:uid="{60E401D4-F822-4FC9-9A52-971E03786138}" name="Token No." dataDxfId="4"/>
    <tableColumn id="5" xr3:uid="{36106AEE-468A-46C5-847F-835026EEDE68}" name="Rcv. Date " dataDxfId="3"/>
    <tableColumn id="6" xr3:uid="{1CCC1DA6-D532-4AC4-AE08-74154121E6EA}" name="Amount (Tk.)" dataDxfId="2"/>
    <tableColumn id="7" xr3:uid="{42BCFC2E-B3AC-47D7-8890-DB3876DD9F8F}" name="Un-adjusted days" dataDxfId="1"/>
    <tableColumn id="8" xr3:uid="{D8A1DC53-DD11-4CC2-96BA-FCC187A3F899}" name="Remark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view="pageBreakPreview" zoomScale="130" zoomScaleNormal="100" zoomScaleSheetLayoutView="130" workbookViewId="0">
      <selection activeCell="A4" sqref="A4:C4"/>
    </sheetView>
  </sheetViews>
  <sheetFormatPr defaultRowHeight="15" x14ac:dyDescent="0.25"/>
  <cols>
    <col min="1" max="1" width="49.28515625" style="32" customWidth="1"/>
    <col min="2" max="2" width="14.7109375" style="32" bestFit="1" customWidth="1"/>
    <col min="3" max="3" width="17.7109375" style="32" bestFit="1" customWidth="1"/>
    <col min="4" max="4" width="11.5703125" style="32" bestFit="1" customWidth="1"/>
    <col min="5" max="5" width="12.7109375" style="32" bestFit="1" customWidth="1"/>
    <col min="6" max="6" width="15.7109375" style="32" bestFit="1" customWidth="1"/>
    <col min="7" max="16384" width="9.140625" style="32"/>
  </cols>
  <sheetData>
    <row r="1" spans="1:6" ht="18" x14ac:dyDescent="0.25">
      <c r="A1" s="111" t="s">
        <v>92</v>
      </c>
      <c r="B1" s="111"/>
      <c r="C1" s="111"/>
      <c r="D1" s="31"/>
      <c r="E1" s="31"/>
      <c r="F1" s="31"/>
    </row>
    <row r="2" spans="1:6" ht="27" x14ac:dyDescent="0.25">
      <c r="A2" s="112" t="s">
        <v>3</v>
      </c>
      <c r="B2" s="112"/>
      <c r="C2" s="112"/>
      <c r="D2" s="33"/>
      <c r="E2" s="33"/>
      <c r="F2" s="33"/>
    </row>
    <row r="3" spans="1:6" ht="15.75" x14ac:dyDescent="0.25">
      <c r="A3" s="115" t="s">
        <v>105</v>
      </c>
      <c r="B3" s="115"/>
      <c r="C3" s="115"/>
      <c r="D3" s="34"/>
      <c r="E3" s="34"/>
      <c r="F3" s="34"/>
    </row>
    <row r="4" spans="1:6" ht="15.75" x14ac:dyDescent="0.25">
      <c r="A4" s="113" t="s">
        <v>49</v>
      </c>
      <c r="B4" s="113"/>
      <c r="C4" s="113"/>
      <c r="D4" s="34"/>
      <c r="E4" s="34"/>
      <c r="F4" s="34"/>
    </row>
    <row r="5" spans="1:6" ht="15.75" x14ac:dyDescent="0.25">
      <c r="A5" s="114" t="s">
        <v>99</v>
      </c>
      <c r="B5" s="114"/>
      <c r="C5" s="114"/>
      <c r="D5" s="34"/>
      <c r="E5" s="34"/>
      <c r="F5" s="34"/>
    </row>
    <row r="7" spans="1:6" ht="15.95" customHeight="1" x14ac:dyDescent="0.25">
      <c r="A7" s="62" t="s">
        <v>29</v>
      </c>
      <c r="B7" s="62" t="s">
        <v>41</v>
      </c>
      <c r="C7" s="62" t="s">
        <v>41</v>
      </c>
    </row>
    <row r="8" spans="1:6" ht="15.95" customHeight="1" x14ac:dyDescent="0.25">
      <c r="A8" s="89" t="str">
        <f>"Opening Balance as on "&amp;MID(A5,21,9)</f>
        <v xml:space="preserve">Opening Balance as on 17.03.23 </v>
      </c>
      <c r="B8" s="64"/>
      <c r="C8" s="65">
        <f>SUM(B9:B11)</f>
        <v>0</v>
      </c>
    </row>
    <row r="9" spans="1:6" ht="15.95" customHeight="1" x14ac:dyDescent="0.25">
      <c r="A9" s="66" t="s">
        <v>42</v>
      </c>
      <c r="B9" s="54"/>
      <c r="C9" s="64">
        <v>0</v>
      </c>
    </row>
    <row r="10" spans="1:6" ht="15.95" customHeight="1" x14ac:dyDescent="0.25">
      <c r="A10" s="66" t="s">
        <v>91</v>
      </c>
      <c r="B10" s="54"/>
      <c r="C10" s="64"/>
    </row>
    <row r="11" spans="1:6" ht="15.95" customHeight="1" x14ac:dyDescent="0.25">
      <c r="A11" s="66" t="s">
        <v>7</v>
      </c>
      <c r="B11" s="54"/>
      <c r="C11" s="64"/>
    </row>
    <row r="12" spans="1:6" ht="15.95" customHeight="1" x14ac:dyDescent="0.25">
      <c r="A12" s="63" t="s">
        <v>43</v>
      </c>
      <c r="B12" s="67">
        <v>0</v>
      </c>
      <c r="C12" s="53"/>
    </row>
    <row r="13" spans="1:6" ht="15.95" customHeight="1" x14ac:dyDescent="0.25">
      <c r="A13" s="66" t="s">
        <v>44</v>
      </c>
      <c r="B13" s="67">
        <v>0</v>
      </c>
      <c r="C13" s="68">
        <f>C8+C12</f>
        <v>0</v>
      </c>
    </row>
    <row r="14" spans="1:6" ht="15.95" customHeight="1" x14ac:dyDescent="0.25">
      <c r="A14" s="63" t="s">
        <v>45</v>
      </c>
      <c r="B14" s="67">
        <v>0</v>
      </c>
      <c r="C14" s="53"/>
    </row>
    <row r="15" spans="1:6" ht="15.95" customHeight="1" x14ac:dyDescent="0.25">
      <c r="A15" s="66" t="s">
        <v>46</v>
      </c>
      <c r="B15" s="67">
        <v>0</v>
      </c>
      <c r="C15" s="68">
        <f>C13-C14</f>
        <v>0</v>
      </c>
    </row>
    <row r="16" spans="1:6" ht="30" x14ac:dyDescent="0.25">
      <c r="A16" s="69" t="str">
        <f>"Closing Balance as per transaction report as on "&amp;RIGHT(A5,8)</f>
        <v>Closing Balance as per transaction report as on 11.02.24</v>
      </c>
      <c r="B16" s="67">
        <v>0</v>
      </c>
      <c r="C16" s="68">
        <f>SUM(B17:B19)</f>
        <v>0</v>
      </c>
    </row>
    <row r="17" spans="1:3" ht="15.95" customHeight="1" x14ac:dyDescent="0.25">
      <c r="A17" s="66" t="s">
        <v>42</v>
      </c>
      <c r="B17" s="54"/>
      <c r="C17" s="64">
        <v>0</v>
      </c>
    </row>
    <row r="18" spans="1:3" ht="15.95" customHeight="1" x14ac:dyDescent="0.25">
      <c r="A18" s="66" t="s">
        <v>91</v>
      </c>
      <c r="B18" s="54"/>
      <c r="C18" s="64"/>
    </row>
    <row r="19" spans="1:3" ht="15.95" customHeight="1" x14ac:dyDescent="0.25">
      <c r="A19" s="66" t="s">
        <v>7</v>
      </c>
      <c r="B19" s="54"/>
      <c r="C19" s="64">
        <v>0</v>
      </c>
    </row>
    <row r="20" spans="1:3" ht="15.95" customHeight="1" x14ac:dyDescent="0.25">
      <c r="A20" s="63" t="s">
        <v>50</v>
      </c>
      <c r="B20" s="64">
        <v>0</v>
      </c>
      <c r="C20" s="68">
        <f>C16-C15</f>
        <v>0</v>
      </c>
    </row>
  </sheetData>
  <mergeCells count="5">
    <mergeCell ref="A1:C1"/>
    <mergeCell ref="A2:C2"/>
    <mergeCell ref="A4:C4"/>
    <mergeCell ref="A5:C5"/>
    <mergeCell ref="A3:C3"/>
  </mergeCells>
  <conditionalFormatting sqref="C20">
    <cfRule type="cellIs" dxfId="13" priority="1" operator="notEqual">
      <formula>0</formula>
    </cfRule>
  </conditionalFormatting>
  <printOptions horizontalCentered="1"/>
  <pageMargins left="1" right="1" top="1" bottom="1" header="0.3" footer="0.3"/>
  <pageSetup paperSize="9" scale="98" orientation="portrait" r:id="rId1"/>
  <headerFoot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D42"/>
  <sheetViews>
    <sheetView zoomScale="130" zoomScaleNormal="130" workbookViewId="0">
      <selection activeCell="A22" sqref="A22"/>
    </sheetView>
  </sheetViews>
  <sheetFormatPr defaultColWidth="9.140625" defaultRowHeight="14.25" x14ac:dyDescent="0.2"/>
  <cols>
    <col min="1" max="1" width="47.5703125" style="36" bestFit="1" customWidth="1"/>
    <col min="2" max="2" width="19.28515625" style="36" bestFit="1" customWidth="1"/>
    <col min="3" max="3" width="17.7109375" style="36" bestFit="1" customWidth="1"/>
    <col min="4" max="4" width="19.42578125" style="36" bestFit="1" customWidth="1"/>
    <col min="5" max="16384" width="9.140625" style="36"/>
  </cols>
  <sheetData>
    <row r="1" spans="1:4" s="35" customFormat="1" ht="18" x14ac:dyDescent="0.25">
      <c r="A1" s="127" t="s">
        <v>84</v>
      </c>
      <c r="B1" s="127"/>
      <c r="C1" s="127"/>
      <c r="D1" s="127"/>
    </row>
    <row r="2" spans="1:4" ht="27" x14ac:dyDescent="0.25">
      <c r="A2" s="128" t="s">
        <v>3</v>
      </c>
      <c r="B2" s="128"/>
      <c r="C2" s="128"/>
      <c r="D2" s="128"/>
    </row>
    <row r="3" spans="1:4" ht="18" x14ac:dyDescent="0.25">
      <c r="A3" s="130" t="s">
        <v>103</v>
      </c>
      <c r="B3" s="130"/>
      <c r="C3" s="130"/>
      <c r="D3" s="130"/>
    </row>
    <row r="4" spans="1:4" ht="15" x14ac:dyDescent="0.25">
      <c r="A4" s="121" t="s">
        <v>97</v>
      </c>
      <c r="B4" s="121"/>
      <c r="C4" s="121"/>
      <c r="D4" s="121"/>
    </row>
    <row r="5" spans="1:4" ht="15" x14ac:dyDescent="0.2">
      <c r="A5" s="129" t="s">
        <v>104</v>
      </c>
      <c r="B5" s="129"/>
      <c r="C5" s="129"/>
      <c r="D5" s="129"/>
    </row>
    <row r="6" spans="1:4" s="74" customFormat="1" ht="21" customHeight="1" x14ac:dyDescent="0.25">
      <c r="A6" s="73"/>
    </row>
    <row r="7" spans="1:4" s="76" customFormat="1" ht="15" x14ac:dyDescent="0.25">
      <c r="A7" s="24" t="s">
        <v>55</v>
      </c>
      <c r="B7" s="75" t="s">
        <v>0</v>
      </c>
      <c r="C7" s="75" t="s">
        <v>1</v>
      </c>
      <c r="D7" s="75" t="s">
        <v>2</v>
      </c>
    </row>
    <row r="8" spans="1:4" s="73" customFormat="1" ht="21" customHeight="1" x14ac:dyDescent="0.25">
      <c r="A8" s="77" t="str">
        <f>"Opening Balance: ("&amp;MID(A5,21,9)&amp;")"</f>
        <v>Opening Balance: (12.03.23 )</v>
      </c>
      <c r="B8" s="110"/>
      <c r="C8" s="110"/>
      <c r="D8" s="78">
        <f>SUM(B8:C8)</f>
        <v>0</v>
      </c>
    </row>
    <row r="9" spans="1:4" s="74" customFormat="1" x14ac:dyDescent="0.25">
      <c r="A9" s="81" t="s">
        <v>56</v>
      </c>
      <c r="B9" s="27">
        <v>0</v>
      </c>
      <c r="C9" s="27">
        <v>0</v>
      </c>
      <c r="D9" s="27">
        <v>0</v>
      </c>
    </row>
    <row r="10" spans="1:4" s="74" customFormat="1" ht="21" customHeight="1" x14ac:dyDescent="0.25">
      <c r="A10" s="81" t="s">
        <v>57</v>
      </c>
      <c r="B10" s="27">
        <f>B8</f>
        <v>0</v>
      </c>
      <c r="C10" s="27">
        <f>C8</f>
        <v>0</v>
      </c>
      <c r="D10" s="78">
        <f>SUM(B10:C10)</f>
        <v>0</v>
      </c>
    </row>
    <row r="11" spans="1:4" s="74" customFormat="1" ht="21" customHeight="1" x14ac:dyDescent="0.25">
      <c r="A11" s="82" t="s">
        <v>58</v>
      </c>
      <c r="B11" s="83"/>
      <c r="C11" s="83"/>
      <c r="D11" s="80"/>
    </row>
    <row r="12" spans="1:4" s="74" customFormat="1" ht="21" customHeight="1" x14ac:dyDescent="0.25">
      <c r="A12" s="81" t="s">
        <v>59</v>
      </c>
      <c r="B12" s="109"/>
      <c r="C12" s="109"/>
      <c r="D12" s="78">
        <f t="shared" ref="D12:D17" si="0">SUM(B12:C12)</f>
        <v>0</v>
      </c>
    </row>
    <row r="13" spans="1:4" s="74" customFormat="1" ht="21" customHeight="1" x14ac:dyDescent="0.25">
      <c r="A13" s="81" t="s">
        <v>60</v>
      </c>
      <c r="B13" s="109"/>
      <c r="C13" s="109"/>
      <c r="D13" s="78">
        <f t="shared" si="0"/>
        <v>0</v>
      </c>
    </row>
    <row r="14" spans="1:4" s="74" customFormat="1" ht="21" customHeight="1" x14ac:dyDescent="0.25">
      <c r="A14" s="81" t="s">
        <v>61</v>
      </c>
      <c r="B14" s="109"/>
      <c r="C14" s="109"/>
      <c r="D14" s="78">
        <f t="shared" si="0"/>
        <v>0</v>
      </c>
    </row>
    <row r="15" spans="1:4" s="74" customFormat="1" ht="21" customHeight="1" x14ac:dyDescent="0.25">
      <c r="A15" s="81" t="s">
        <v>62</v>
      </c>
      <c r="B15" s="109"/>
      <c r="C15" s="109"/>
      <c r="D15" s="78">
        <f t="shared" si="0"/>
        <v>0</v>
      </c>
    </row>
    <row r="16" spans="1:4" s="73" customFormat="1" ht="15" x14ac:dyDescent="0.25">
      <c r="A16" s="77" t="s">
        <v>63</v>
      </c>
      <c r="B16" s="78">
        <f>SUM(B12:B15)</f>
        <v>0</v>
      </c>
      <c r="C16" s="78">
        <f>SUM(C12:C15)</f>
        <v>0</v>
      </c>
      <c r="D16" s="78">
        <f t="shared" si="0"/>
        <v>0</v>
      </c>
    </row>
    <row r="17" spans="1:4" s="73" customFormat="1" ht="21" customHeight="1" x14ac:dyDescent="0.25">
      <c r="A17" s="77" t="s">
        <v>64</v>
      </c>
      <c r="B17" s="78">
        <f>B10+B16</f>
        <v>0</v>
      </c>
      <c r="C17" s="78">
        <f t="shared" ref="C17" si="1">C10+C16</f>
        <v>0</v>
      </c>
      <c r="D17" s="78">
        <f t="shared" si="0"/>
        <v>0</v>
      </c>
    </row>
    <row r="18" spans="1:4" s="74" customFormat="1" ht="21" customHeight="1" x14ac:dyDescent="0.25">
      <c r="A18" s="82" t="s">
        <v>65</v>
      </c>
      <c r="B18" s="83"/>
      <c r="C18" s="83"/>
      <c r="D18" s="80"/>
    </row>
    <row r="19" spans="1:4" s="74" customFormat="1" ht="21" customHeight="1" x14ac:dyDescent="0.25">
      <c r="A19" s="81" t="s">
        <v>66</v>
      </c>
      <c r="B19" s="109"/>
      <c r="C19" s="109"/>
      <c r="D19" s="78">
        <f t="shared" ref="D19:D29" si="2">SUM(B19:C19)</f>
        <v>0</v>
      </c>
    </row>
    <row r="20" spans="1:4" s="74" customFormat="1" ht="21" customHeight="1" x14ac:dyDescent="0.25">
      <c r="A20" s="81" t="s">
        <v>59</v>
      </c>
      <c r="B20" s="109"/>
      <c r="C20" s="109"/>
      <c r="D20" s="78">
        <f t="shared" si="2"/>
        <v>0</v>
      </c>
    </row>
    <row r="21" spans="1:4" s="74" customFormat="1" ht="21" customHeight="1" x14ac:dyDescent="0.25">
      <c r="A21" s="81" t="s">
        <v>67</v>
      </c>
      <c r="B21" s="109"/>
      <c r="C21" s="109"/>
      <c r="D21" s="78">
        <f t="shared" si="2"/>
        <v>0</v>
      </c>
    </row>
    <row r="22" spans="1:4" s="74" customFormat="1" ht="21" customHeight="1" x14ac:dyDescent="0.25">
      <c r="A22" s="81" t="s">
        <v>68</v>
      </c>
      <c r="B22" s="109"/>
      <c r="C22" s="109"/>
      <c r="D22" s="78">
        <f t="shared" si="2"/>
        <v>0</v>
      </c>
    </row>
    <row r="23" spans="1:4" s="74" customFormat="1" ht="21" customHeight="1" x14ac:dyDescent="0.25">
      <c r="A23" s="81" t="s">
        <v>98</v>
      </c>
      <c r="B23" s="109"/>
      <c r="C23" s="109"/>
      <c r="D23" s="78">
        <f t="shared" si="2"/>
        <v>0</v>
      </c>
    </row>
    <row r="24" spans="1:4" s="74" customFormat="1" ht="21" customHeight="1" x14ac:dyDescent="0.25">
      <c r="A24" s="81" t="s">
        <v>69</v>
      </c>
      <c r="B24" s="109"/>
      <c r="C24" s="109"/>
      <c r="D24" s="78">
        <f t="shared" si="2"/>
        <v>0</v>
      </c>
    </row>
    <row r="25" spans="1:4" s="73" customFormat="1" ht="21" customHeight="1" x14ac:dyDescent="0.25">
      <c r="A25" s="77" t="s">
        <v>70</v>
      </c>
      <c r="B25" s="78">
        <f>SUM(B19:B24)</f>
        <v>0</v>
      </c>
      <c r="C25" s="78">
        <f>SUM(C19:C24)</f>
        <v>0</v>
      </c>
      <c r="D25" s="78">
        <f t="shared" si="2"/>
        <v>0</v>
      </c>
    </row>
    <row r="26" spans="1:4" s="73" customFormat="1" ht="21" customHeight="1" x14ac:dyDescent="0.25">
      <c r="A26" s="77" t="s">
        <v>71</v>
      </c>
      <c r="B26" s="78">
        <f>B17-B25</f>
        <v>0</v>
      </c>
      <c r="C26" s="78">
        <f t="shared" ref="C26" si="3">C17-C25</f>
        <v>0</v>
      </c>
      <c r="D26" s="78">
        <f t="shared" si="2"/>
        <v>0</v>
      </c>
    </row>
    <row r="27" spans="1:4" s="74" customFormat="1" ht="21" customHeight="1" x14ac:dyDescent="0.25">
      <c r="A27" s="81" t="s">
        <v>72</v>
      </c>
      <c r="B27" s="109">
        <v>0</v>
      </c>
      <c r="C27" s="109">
        <v>0</v>
      </c>
      <c r="D27" s="78">
        <f t="shared" si="2"/>
        <v>0</v>
      </c>
    </row>
    <row r="28" spans="1:4" s="74" customFormat="1" ht="21" customHeight="1" x14ac:dyDescent="0.25">
      <c r="A28" s="81" t="s">
        <v>56</v>
      </c>
      <c r="B28" s="109">
        <v>0</v>
      </c>
      <c r="C28" s="109">
        <v>0</v>
      </c>
      <c r="D28" s="78">
        <f t="shared" si="2"/>
        <v>0</v>
      </c>
    </row>
    <row r="29" spans="1:4" s="73" customFormat="1" ht="21" customHeight="1" x14ac:dyDescent="0.25">
      <c r="A29" s="77" t="str">
        <f>"Closing Stock (As per Stock Sheet) ("&amp;RIGHT(A5,8)&amp;")"</f>
        <v>Closing Stock (As per Stock Sheet) (03.04.24)</v>
      </c>
      <c r="B29" s="78">
        <f>B26-B28</f>
        <v>0</v>
      </c>
      <c r="C29" s="78">
        <f>C26-C28</f>
        <v>0</v>
      </c>
      <c r="D29" s="78">
        <f t="shared" si="2"/>
        <v>0</v>
      </c>
    </row>
    <row r="30" spans="1:4" s="74" customFormat="1" x14ac:dyDescent="0.25">
      <c r="B30" s="79"/>
    </row>
    <row r="31" spans="1:4" s="74" customFormat="1" ht="21" hidden="1" customHeight="1" x14ac:dyDescent="0.25">
      <c r="B31" s="74">
        <v>62126966</v>
      </c>
    </row>
    <row r="32" spans="1:4" s="74" customFormat="1" ht="21" hidden="1" customHeight="1" x14ac:dyDescent="0.25">
      <c r="B32" s="79">
        <f>B29-B31</f>
        <v>-62126966</v>
      </c>
    </row>
    <row r="33" spans="2:2" s="74" customFormat="1" ht="21" hidden="1" customHeight="1" x14ac:dyDescent="0.25">
      <c r="B33" s="74">
        <v>29729.58</v>
      </c>
    </row>
    <row r="34" spans="2:2" s="74" customFormat="1" ht="21" hidden="1" customHeight="1" x14ac:dyDescent="0.25">
      <c r="B34" s="79">
        <f>B32+B33</f>
        <v>-62097236.420000002</v>
      </c>
    </row>
    <row r="35" spans="2:2" s="74" customFormat="1" ht="21" hidden="1" customHeight="1" x14ac:dyDescent="0.25"/>
    <row r="36" spans="2:2" s="74" customFormat="1" ht="21" customHeight="1" x14ac:dyDescent="0.25"/>
    <row r="37" spans="2:2" s="74" customFormat="1" ht="21" customHeight="1" x14ac:dyDescent="0.25"/>
    <row r="38" spans="2:2" s="74" customFormat="1" ht="21" customHeight="1" x14ac:dyDescent="0.25"/>
    <row r="39" spans="2:2" s="74" customFormat="1" ht="21" customHeight="1" x14ac:dyDescent="0.25"/>
    <row r="40" spans="2:2" s="74" customFormat="1" ht="21" customHeight="1" x14ac:dyDescent="0.25"/>
    <row r="41" spans="2:2" s="74" customFormat="1" ht="21" customHeight="1" x14ac:dyDescent="0.25"/>
    <row r="42" spans="2:2" s="74" customFormat="1" ht="21" customHeight="1" x14ac:dyDescent="0.25"/>
  </sheetData>
  <mergeCells count="5">
    <mergeCell ref="A1:D1"/>
    <mergeCell ref="A2:D2"/>
    <mergeCell ref="A4:D4"/>
    <mergeCell ref="A5:D5"/>
    <mergeCell ref="A3:D3"/>
  </mergeCells>
  <printOptions horizontalCentered="1"/>
  <pageMargins left="0.7" right="0.5" top="0.5" bottom="0.5" header="0.3" footer="0.3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G42"/>
  <sheetViews>
    <sheetView topLeftCell="A4" zoomScale="130" zoomScaleNormal="130" workbookViewId="0">
      <selection activeCell="B8" sqref="B8:C8"/>
    </sheetView>
  </sheetViews>
  <sheetFormatPr defaultColWidth="9.140625" defaultRowHeight="14.25" x14ac:dyDescent="0.2"/>
  <cols>
    <col min="1" max="1" width="47.5703125" style="36" bestFit="1" customWidth="1"/>
    <col min="2" max="4" width="18.140625" style="36" customWidth="1"/>
    <col min="5" max="16384" width="9.140625" style="36"/>
  </cols>
  <sheetData>
    <row r="1" spans="1:7" s="35" customFormat="1" ht="18" x14ac:dyDescent="0.25">
      <c r="A1" s="120" t="s">
        <v>86</v>
      </c>
      <c r="B1" s="120"/>
      <c r="C1" s="120"/>
      <c r="D1" s="120"/>
    </row>
    <row r="2" spans="1:7" ht="27" x14ac:dyDescent="0.25">
      <c r="A2" s="128" t="s">
        <v>3</v>
      </c>
      <c r="B2" s="128"/>
      <c r="C2" s="128"/>
      <c r="D2" s="128"/>
    </row>
    <row r="3" spans="1:7" ht="18" x14ac:dyDescent="0.25">
      <c r="A3" s="130" t="str">
        <f>'FG-9'!A3:D3</f>
        <v>Rangpur Depot</v>
      </c>
      <c r="B3" s="130"/>
      <c r="C3" s="130"/>
      <c r="D3" s="130"/>
    </row>
    <row r="4" spans="1:7" ht="15" x14ac:dyDescent="0.25">
      <c r="A4" s="121" t="s">
        <v>96</v>
      </c>
      <c r="B4" s="121"/>
      <c r="C4" s="121"/>
      <c r="D4" s="121"/>
    </row>
    <row r="5" spans="1:7" ht="15" x14ac:dyDescent="0.2">
      <c r="A5" s="129" t="str">
        <f>'FG-9'!A5:D5</f>
        <v>For the period from 12.03.23 to 03.04.24</v>
      </c>
      <c r="B5" s="129"/>
      <c r="C5" s="129"/>
      <c r="D5" s="129"/>
    </row>
    <row r="6" spans="1:7" s="74" customFormat="1" ht="21" customHeight="1" x14ac:dyDescent="0.25">
      <c r="A6" s="73"/>
    </row>
    <row r="7" spans="1:7" s="76" customFormat="1" ht="21" customHeight="1" x14ac:dyDescent="0.25">
      <c r="A7" s="24" t="s">
        <v>55</v>
      </c>
      <c r="B7" s="75" t="s">
        <v>0</v>
      </c>
      <c r="C7" s="75" t="s">
        <v>1</v>
      </c>
      <c r="D7" s="75" t="s">
        <v>2</v>
      </c>
    </row>
    <row r="8" spans="1:7" s="73" customFormat="1" ht="21" customHeight="1" x14ac:dyDescent="0.25">
      <c r="A8" s="77" t="str">
        <f>"Opening Balance: ("&amp;MID(A5,21,9)&amp;")"</f>
        <v>Opening Balance: (12.03.23 )</v>
      </c>
      <c r="B8" s="109"/>
      <c r="C8" s="109"/>
      <c r="D8" s="78">
        <f>SUM(B8:C8)</f>
        <v>0</v>
      </c>
    </row>
    <row r="9" spans="1:7" s="74" customFormat="1" ht="21" customHeight="1" x14ac:dyDescent="0.25">
      <c r="A9" s="81" t="s">
        <v>56</v>
      </c>
      <c r="B9" s="27">
        <v>0</v>
      </c>
      <c r="C9" s="27">
        <v>0</v>
      </c>
      <c r="D9" s="27">
        <f t="shared" ref="D9:D27" si="0">SUM(B9:C9)</f>
        <v>0</v>
      </c>
    </row>
    <row r="10" spans="1:7" s="74" customFormat="1" ht="21" customHeight="1" x14ac:dyDescent="0.25">
      <c r="A10" s="81" t="s">
        <v>57</v>
      </c>
      <c r="B10" s="27">
        <f>B8+B9</f>
        <v>0</v>
      </c>
      <c r="C10" s="27">
        <f t="shared" ref="C10" si="1">C8+C9</f>
        <v>0</v>
      </c>
      <c r="D10" s="78">
        <f t="shared" si="0"/>
        <v>0</v>
      </c>
    </row>
    <row r="11" spans="1:7" s="74" customFormat="1" ht="21" customHeight="1" x14ac:dyDescent="0.25">
      <c r="A11" s="82" t="s">
        <v>58</v>
      </c>
      <c r="B11" s="83"/>
      <c r="C11" s="83"/>
      <c r="D11" s="80"/>
    </row>
    <row r="12" spans="1:7" s="74" customFormat="1" ht="21" customHeight="1" x14ac:dyDescent="0.25">
      <c r="A12" s="81" t="s">
        <v>73</v>
      </c>
      <c r="B12" s="109"/>
      <c r="C12" s="109"/>
      <c r="D12" s="27">
        <f t="shared" si="0"/>
        <v>0</v>
      </c>
      <c r="G12" s="76"/>
    </row>
    <row r="13" spans="1:7" s="74" customFormat="1" ht="21" customHeight="1" x14ac:dyDescent="0.25">
      <c r="A13" s="81" t="s">
        <v>74</v>
      </c>
      <c r="B13" s="109"/>
      <c r="C13" s="109"/>
      <c r="D13" s="27">
        <f t="shared" si="0"/>
        <v>0</v>
      </c>
    </row>
    <row r="14" spans="1:7" s="74" customFormat="1" ht="21" customHeight="1" x14ac:dyDescent="0.25">
      <c r="A14" s="81" t="s">
        <v>61</v>
      </c>
      <c r="B14" s="109"/>
      <c r="C14" s="109"/>
      <c r="D14" s="27">
        <f t="shared" si="0"/>
        <v>0</v>
      </c>
    </row>
    <row r="15" spans="1:7" s="73" customFormat="1" ht="21" customHeight="1" x14ac:dyDescent="0.25">
      <c r="A15" s="77" t="s">
        <v>63</v>
      </c>
      <c r="B15" s="78">
        <f>SUM(B12:B14)</f>
        <v>0</v>
      </c>
      <c r="C15" s="78">
        <f>SUM(C12:C14)</f>
        <v>0</v>
      </c>
      <c r="D15" s="78">
        <f t="shared" si="0"/>
        <v>0</v>
      </c>
    </row>
    <row r="16" spans="1:7" s="73" customFormat="1" ht="21" customHeight="1" x14ac:dyDescent="0.25">
      <c r="A16" s="77" t="s">
        <v>75</v>
      </c>
      <c r="B16" s="78">
        <f>B10+B15</f>
        <v>0</v>
      </c>
      <c r="C16" s="78">
        <f>C10+C15</f>
        <v>0</v>
      </c>
      <c r="D16" s="78">
        <f t="shared" si="0"/>
        <v>0</v>
      </c>
    </row>
    <row r="17" spans="1:4" s="74" customFormat="1" ht="21" customHeight="1" x14ac:dyDescent="0.25">
      <c r="A17" s="82" t="s">
        <v>65</v>
      </c>
      <c r="B17" s="83"/>
      <c r="C17" s="83"/>
      <c r="D17" s="80"/>
    </row>
    <row r="18" spans="1:4" s="74" customFormat="1" ht="21" customHeight="1" x14ac:dyDescent="0.25">
      <c r="A18" s="81" t="s">
        <v>73</v>
      </c>
      <c r="B18" s="109"/>
      <c r="C18" s="109"/>
      <c r="D18" s="27">
        <f t="shared" si="0"/>
        <v>0</v>
      </c>
    </row>
    <row r="19" spans="1:4" s="74" customFormat="1" ht="21" customHeight="1" x14ac:dyDescent="0.25">
      <c r="A19" s="81" t="s">
        <v>76</v>
      </c>
      <c r="B19" s="109"/>
      <c r="C19" s="109"/>
      <c r="D19" s="27">
        <f t="shared" si="0"/>
        <v>0</v>
      </c>
    </row>
    <row r="20" spans="1:4" s="74" customFormat="1" ht="21" customHeight="1" x14ac:dyDescent="0.25">
      <c r="A20" s="81" t="s">
        <v>77</v>
      </c>
      <c r="B20" s="109"/>
      <c r="C20" s="109"/>
      <c r="D20" s="27">
        <f t="shared" si="0"/>
        <v>0</v>
      </c>
    </row>
    <row r="21" spans="1:4" s="74" customFormat="1" ht="21" customHeight="1" x14ac:dyDescent="0.25">
      <c r="A21" s="81" t="s">
        <v>78</v>
      </c>
      <c r="B21" s="109"/>
      <c r="C21" s="109"/>
      <c r="D21" s="27">
        <f t="shared" si="0"/>
        <v>0</v>
      </c>
    </row>
    <row r="22" spans="1:4" s="74" customFormat="1" ht="21" customHeight="1" x14ac:dyDescent="0.25">
      <c r="A22" s="81" t="s">
        <v>69</v>
      </c>
      <c r="B22" s="109"/>
      <c r="C22" s="109"/>
      <c r="D22" s="27">
        <f t="shared" si="0"/>
        <v>0</v>
      </c>
    </row>
    <row r="23" spans="1:4" s="73" customFormat="1" ht="21" customHeight="1" x14ac:dyDescent="0.25">
      <c r="A23" s="77" t="s">
        <v>70</v>
      </c>
      <c r="B23" s="78">
        <f>SUM(B18:B22)</f>
        <v>0</v>
      </c>
      <c r="C23" s="78">
        <f>SUM(C18:C22)</f>
        <v>0</v>
      </c>
      <c r="D23" s="78">
        <f t="shared" si="0"/>
        <v>0</v>
      </c>
    </row>
    <row r="24" spans="1:4" s="73" customFormat="1" ht="21" customHeight="1" x14ac:dyDescent="0.25">
      <c r="A24" s="77" t="s">
        <v>71</v>
      </c>
      <c r="B24" s="78">
        <f>B16-B23</f>
        <v>0</v>
      </c>
      <c r="C24" s="78">
        <f>C16-C23</f>
        <v>0</v>
      </c>
      <c r="D24" s="78">
        <f t="shared" si="0"/>
        <v>0</v>
      </c>
    </row>
    <row r="25" spans="1:4" s="74" customFormat="1" ht="21" customHeight="1" x14ac:dyDescent="0.25">
      <c r="A25" s="81" t="s">
        <v>72</v>
      </c>
      <c r="B25" s="109">
        <v>0</v>
      </c>
      <c r="C25" s="109">
        <v>0</v>
      </c>
      <c r="D25" s="78">
        <f t="shared" si="0"/>
        <v>0</v>
      </c>
    </row>
    <row r="26" spans="1:4" s="74" customFormat="1" ht="21" customHeight="1" x14ac:dyDescent="0.25">
      <c r="A26" s="81" t="s">
        <v>56</v>
      </c>
      <c r="B26" s="109">
        <v>0</v>
      </c>
      <c r="C26" s="109">
        <v>0</v>
      </c>
      <c r="D26" s="78">
        <f t="shared" si="0"/>
        <v>0</v>
      </c>
    </row>
    <row r="27" spans="1:4" s="73" customFormat="1" ht="21" customHeight="1" x14ac:dyDescent="0.25">
      <c r="A27" s="77" t="str">
        <f>"Closing Stock (As per Stock Sheet) ("&amp;RIGHT(A5,8)&amp;")"</f>
        <v>Closing Stock (As per Stock Sheet) (03.04.24)</v>
      </c>
      <c r="B27" s="78">
        <f>SUM(B24:B26)</f>
        <v>0</v>
      </c>
      <c r="C27" s="78">
        <f>SUM(C24:C26)</f>
        <v>0</v>
      </c>
      <c r="D27" s="78">
        <f t="shared" si="0"/>
        <v>0</v>
      </c>
    </row>
    <row r="28" spans="1:4" s="74" customFormat="1" ht="21" customHeight="1" x14ac:dyDescent="0.25"/>
    <row r="29" spans="1:4" s="74" customFormat="1" ht="21" customHeight="1" x14ac:dyDescent="0.25">
      <c r="B29" s="79"/>
    </row>
    <row r="30" spans="1:4" s="74" customFormat="1" ht="21" customHeight="1" x14ac:dyDescent="0.25"/>
    <row r="31" spans="1:4" s="74" customFormat="1" ht="21" customHeight="1" x14ac:dyDescent="0.25"/>
    <row r="32" spans="1:4" s="74" customFormat="1" ht="21" customHeight="1" x14ac:dyDescent="0.25"/>
    <row r="33" s="74" customFormat="1" ht="21" customHeight="1" x14ac:dyDescent="0.25"/>
    <row r="34" s="74" customFormat="1" ht="21" customHeight="1" x14ac:dyDescent="0.25"/>
    <row r="35" s="74" customFormat="1" ht="21" customHeight="1" x14ac:dyDescent="0.25"/>
    <row r="36" s="74" customFormat="1" ht="21" customHeight="1" x14ac:dyDescent="0.25"/>
    <row r="37" s="74" customFormat="1" ht="21" customHeight="1" x14ac:dyDescent="0.25"/>
    <row r="38" s="74" customFormat="1" ht="21" customHeight="1" x14ac:dyDescent="0.25"/>
    <row r="39" s="74" customFormat="1" ht="21" customHeight="1" x14ac:dyDescent="0.25"/>
    <row r="40" s="74" customFormat="1" ht="21" customHeight="1" x14ac:dyDescent="0.25"/>
    <row r="41" s="74" customFormat="1" ht="21" customHeight="1" x14ac:dyDescent="0.25"/>
    <row r="42" s="74" customFormat="1" ht="21" customHeight="1" x14ac:dyDescent="0.25"/>
  </sheetData>
  <mergeCells count="5">
    <mergeCell ref="A1:D1"/>
    <mergeCell ref="A2:D2"/>
    <mergeCell ref="A4:D4"/>
    <mergeCell ref="A5:D5"/>
    <mergeCell ref="A3:D3"/>
  </mergeCells>
  <pageMargins left="0.7" right="0.7" top="0.75" bottom="0.75" header="0.3" footer="0.3"/>
  <pageSetup paperSize="9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E42"/>
  <sheetViews>
    <sheetView zoomScale="130" zoomScaleNormal="130" workbookViewId="0">
      <selection activeCell="B8" sqref="B8:D8"/>
    </sheetView>
  </sheetViews>
  <sheetFormatPr defaultColWidth="9.140625" defaultRowHeight="14.25" x14ac:dyDescent="0.2"/>
  <cols>
    <col min="1" max="1" width="45.7109375" style="36" customWidth="1"/>
    <col min="2" max="2" width="16.7109375" style="36" bestFit="1" customWidth="1"/>
    <col min="3" max="4" width="15" style="36" bestFit="1" customWidth="1"/>
    <col min="5" max="5" width="16.7109375" style="36" bestFit="1" customWidth="1"/>
    <col min="6" max="16384" width="9.140625" style="36"/>
  </cols>
  <sheetData>
    <row r="1" spans="1:5" s="35" customFormat="1" ht="18" x14ac:dyDescent="0.25">
      <c r="A1" s="120" t="s">
        <v>85</v>
      </c>
      <c r="B1" s="120"/>
      <c r="C1" s="120"/>
      <c r="D1" s="120"/>
      <c r="E1" s="120"/>
    </row>
    <row r="2" spans="1:5" ht="27" x14ac:dyDescent="0.25">
      <c r="A2" s="128" t="s">
        <v>3</v>
      </c>
      <c r="B2" s="128"/>
      <c r="C2" s="128"/>
      <c r="D2" s="128"/>
      <c r="E2" s="128"/>
    </row>
    <row r="3" spans="1:5" ht="18" x14ac:dyDescent="0.25">
      <c r="A3" s="130" t="str">
        <f>'FG-9'!A3:D3</f>
        <v>Rangpur Depot</v>
      </c>
      <c r="B3" s="130"/>
      <c r="C3" s="130"/>
      <c r="D3" s="130"/>
      <c r="E3" s="130"/>
    </row>
    <row r="4" spans="1:5" ht="15" x14ac:dyDescent="0.25">
      <c r="A4" s="121" t="s">
        <v>95</v>
      </c>
      <c r="B4" s="121"/>
      <c r="C4" s="121"/>
      <c r="D4" s="121"/>
      <c r="E4" s="121"/>
    </row>
    <row r="5" spans="1:5" s="74" customFormat="1" ht="21" customHeight="1" x14ac:dyDescent="0.25">
      <c r="A5" s="129" t="str">
        <f>'FG-9'!A5:D5</f>
        <v>For the period from 12.03.23 to 03.04.24</v>
      </c>
      <c r="B5" s="129"/>
      <c r="C5" s="129"/>
      <c r="D5" s="129"/>
      <c r="E5" s="129"/>
    </row>
    <row r="6" spans="1:5" s="76" customFormat="1" ht="21" customHeight="1" x14ac:dyDescent="0.25">
      <c r="A6" s="73"/>
      <c r="B6" s="74"/>
      <c r="C6" s="74"/>
      <c r="D6" s="74"/>
      <c r="E6" s="74"/>
    </row>
    <row r="7" spans="1:5" s="73" customFormat="1" ht="21" customHeight="1" x14ac:dyDescent="0.25">
      <c r="A7" s="24" t="s">
        <v>55</v>
      </c>
      <c r="B7" s="75" t="s">
        <v>0</v>
      </c>
      <c r="C7" s="75" t="s">
        <v>1</v>
      </c>
      <c r="D7" s="75" t="s">
        <v>79</v>
      </c>
      <c r="E7" s="75" t="s">
        <v>2</v>
      </c>
    </row>
    <row r="8" spans="1:5" s="74" customFormat="1" ht="21" customHeight="1" x14ac:dyDescent="0.25">
      <c r="A8" s="77" t="str">
        <f>"Opening Balance: ("&amp;MID(A5,21,9)&amp;")"</f>
        <v>Opening Balance: (12.03.23 )</v>
      </c>
      <c r="B8" s="110"/>
      <c r="C8" s="110"/>
      <c r="D8" s="110"/>
      <c r="E8" s="78">
        <f>SUM(B8:D8)</f>
        <v>0</v>
      </c>
    </row>
    <row r="9" spans="1:5" s="74" customFormat="1" ht="21" customHeight="1" x14ac:dyDescent="0.25">
      <c r="A9" s="81" t="s">
        <v>56</v>
      </c>
      <c r="B9" s="27">
        <v>0</v>
      </c>
      <c r="C9" s="27">
        <v>0</v>
      </c>
      <c r="D9" s="27"/>
      <c r="E9" s="78">
        <f t="shared" ref="E9:E27" si="0">SUM(B9:D9)</f>
        <v>0</v>
      </c>
    </row>
    <row r="10" spans="1:5" s="74" customFormat="1" ht="21" customHeight="1" x14ac:dyDescent="0.25">
      <c r="A10" s="81" t="s">
        <v>57</v>
      </c>
      <c r="B10" s="27">
        <f>B8+B9</f>
        <v>0</v>
      </c>
      <c r="C10" s="27">
        <f>C8+C9</f>
        <v>0</v>
      </c>
      <c r="D10" s="27">
        <f t="shared" ref="D10" si="1">D8+D9</f>
        <v>0</v>
      </c>
      <c r="E10" s="78">
        <f t="shared" si="0"/>
        <v>0</v>
      </c>
    </row>
    <row r="11" spans="1:5" s="74" customFormat="1" ht="21" customHeight="1" x14ac:dyDescent="0.25">
      <c r="A11" s="82" t="s">
        <v>58</v>
      </c>
      <c r="B11" s="83"/>
      <c r="C11" s="83"/>
      <c r="D11" s="83"/>
      <c r="E11" s="80"/>
    </row>
    <row r="12" spans="1:5" s="74" customFormat="1" ht="21" customHeight="1" x14ac:dyDescent="0.25">
      <c r="A12" s="81" t="s">
        <v>73</v>
      </c>
      <c r="B12" s="109"/>
      <c r="C12" s="109"/>
      <c r="D12" s="109"/>
      <c r="E12" s="78">
        <f t="shared" si="0"/>
        <v>0</v>
      </c>
    </row>
    <row r="13" spans="1:5" s="74" customFormat="1" ht="21" customHeight="1" x14ac:dyDescent="0.25">
      <c r="A13" s="81" t="s">
        <v>74</v>
      </c>
      <c r="B13" s="109"/>
      <c r="C13" s="109"/>
      <c r="D13" s="109"/>
      <c r="E13" s="78">
        <f t="shared" si="0"/>
        <v>0</v>
      </c>
    </row>
    <row r="14" spans="1:5" s="73" customFormat="1" ht="21" customHeight="1" x14ac:dyDescent="0.25">
      <c r="A14" s="81" t="s">
        <v>61</v>
      </c>
      <c r="B14" s="109"/>
      <c r="C14" s="109"/>
      <c r="D14" s="109"/>
      <c r="E14" s="78">
        <f t="shared" si="0"/>
        <v>0</v>
      </c>
    </row>
    <row r="15" spans="1:5" s="73" customFormat="1" ht="21" customHeight="1" x14ac:dyDescent="0.25">
      <c r="A15" s="77" t="s">
        <v>63</v>
      </c>
      <c r="B15" s="78">
        <f>SUM(B12:B14)</f>
        <v>0</v>
      </c>
      <c r="C15" s="78">
        <f>SUM(C12:C14)</f>
        <v>0</v>
      </c>
      <c r="D15" s="78">
        <f>SUM(D12:D14)</f>
        <v>0</v>
      </c>
      <c r="E15" s="78">
        <f t="shared" si="0"/>
        <v>0</v>
      </c>
    </row>
    <row r="16" spans="1:5" s="74" customFormat="1" ht="21" customHeight="1" x14ac:dyDescent="0.25">
      <c r="A16" s="77" t="s">
        <v>75</v>
      </c>
      <c r="B16" s="78">
        <f>B10+B15</f>
        <v>0</v>
      </c>
      <c r="C16" s="78">
        <f>C10+C15</f>
        <v>0</v>
      </c>
      <c r="D16" s="78">
        <f>D10+D15</f>
        <v>0</v>
      </c>
      <c r="E16" s="78">
        <f t="shared" si="0"/>
        <v>0</v>
      </c>
    </row>
    <row r="17" spans="1:5" s="74" customFormat="1" ht="21" customHeight="1" x14ac:dyDescent="0.25">
      <c r="A17" s="82" t="s">
        <v>65</v>
      </c>
      <c r="B17" s="83"/>
      <c r="C17" s="83"/>
      <c r="D17" s="83"/>
      <c r="E17" s="80"/>
    </row>
    <row r="18" spans="1:5" s="74" customFormat="1" ht="21" customHeight="1" x14ac:dyDescent="0.25">
      <c r="A18" s="81" t="s">
        <v>80</v>
      </c>
      <c r="B18" s="109"/>
      <c r="C18" s="109"/>
      <c r="D18" s="109"/>
      <c r="E18" s="78">
        <f t="shared" si="0"/>
        <v>0</v>
      </c>
    </row>
    <row r="19" spans="1:5" s="74" customFormat="1" ht="21" customHeight="1" x14ac:dyDescent="0.25">
      <c r="A19" s="81" t="s">
        <v>94</v>
      </c>
      <c r="B19" s="109"/>
      <c r="C19" s="109"/>
      <c r="D19" s="109"/>
      <c r="E19" s="78">
        <f t="shared" si="0"/>
        <v>0</v>
      </c>
    </row>
    <row r="20" spans="1:5" s="74" customFormat="1" ht="21" customHeight="1" x14ac:dyDescent="0.25">
      <c r="A20" s="81" t="s">
        <v>77</v>
      </c>
      <c r="B20" s="109">
        <v>0</v>
      </c>
      <c r="C20" s="109">
        <v>0</v>
      </c>
      <c r="D20" s="109"/>
      <c r="E20" s="78">
        <f t="shared" si="0"/>
        <v>0</v>
      </c>
    </row>
    <row r="21" spans="1:5" s="74" customFormat="1" ht="21" customHeight="1" x14ac:dyDescent="0.25">
      <c r="A21" s="81" t="s">
        <v>78</v>
      </c>
      <c r="B21" s="109"/>
      <c r="C21" s="109">
        <v>0</v>
      </c>
      <c r="D21" s="109"/>
      <c r="E21" s="78">
        <f t="shared" si="0"/>
        <v>0</v>
      </c>
    </row>
    <row r="22" spans="1:5" s="73" customFormat="1" ht="21" customHeight="1" x14ac:dyDescent="0.25">
      <c r="A22" s="81" t="s">
        <v>69</v>
      </c>
      <c r="B22" s="109">
        <v>0</v>
      </c>
      <c r="C22" s="109">
        <v>0</v>
      </c>
      <c r="D22" s="109">
        <v>0</v>
      </c>
      <c r="E22" s="78">
        <f t="shared" si="0"/>
        <v>0</v>
      </c>
    </row>
    <row r="23" spans="1:5" s="73" customFormat="1" ht="21" customHeight="1" x14ac:dyDescent="0.25">
      <c r="A23" s="77" t="s">
        <v>70</v>
      </c>
      <c r="B23" s="110">
        <f>SUM(B18:B22)</f>
        <v>0</v>
      </c>
      <c r="C23" s="110">
        <f>SUM(C18:C22)</f>
        <v>0</v>
      </c>
      <c r="D23" s="110">
        <f>SUM(D18:D22)</f>
        <v>0</v>
      </c>
      <c r="E23" s="78">
        <f t="shared" si="0"/>
        <v>0</v>
      </c>
    </row>
    <row r="24" spans="1:5" s="74" customFormat="1" ht="21" customHeight="1" x14ac:dyDescent="0.25">
      <c r="A24" s="77" t="s">
        <v>71</v>
      </c>
      <c r="B24" s="78">
        <f>B16-B23</f>
        <v>0</v>
      </c>
      <c r="C24" s="78">
        <f>C16-C23</f>
        <v>0</v>
      </c>
      <c r="D24" s="78">
        <f>D16-D23</f>
        <v>0</v>
      </c>
      <c r="E24" s="78">
        <f t="shared" si="0"/>
        <v>0</v>
      </c>
    </row>
    <row r="25" spans="1:5" s="74" customFormat="1" ht="21" customHeight="1" x14ac:dyDescent="0.25">
      <c r="A25" s="81" t="s">
        <v>72</v>
      </c>
      <c r="B25" s="109"/>
      <c r="C25" s="109"/>
      <c r="D25" s="109"/>
      <c r="E25" s="78">
        <f t="shared" si="0"/>
        <v>0</v>
      </c>
    </row>
    <row r="26" spans="1:5" s="73" customFormat="1" ht="21" customHeight="1" x14ac:dyDescent="0.25">
      <c r="A26" s="81" t="s">
        <v>56</v>
      </c>
      <c r="B26" s="109"/>
      <c r="C26" s="109"/>
      <c r="D26" s="109"/>
      <c r="E26" s="78">
        <f t="shared" si="0"/>
        <v>0</v>
      </c>
    </row>
    <row r="27" spans="1:5" s="74" customFormat="1" ht="21" customHeight="1" x14ac:dyDescent="0.25">
      <c r="A27" s="77" t="str">
        <f>"Closing Stock (As per Stock Sheet) ("&amp;RIGHT(A5,8)&amp;")"</f>
        <v>Closing Stock (As per Stock Sheet) (03.04.24)</v>
      </c>
      <c r="B27" s="78">
        <f>SUM(B24:B26)</f>
        <v>0</v>
      </c>
      <c r="C27" s="78">
        <f t="shared" ref="C27:D27" si="2">SUM(C24:C26)</f>
        <v>0</v>
      </c>
      <c r="D27" s="78">
        <f t="shared" si="2"/>
        <v>0</v>
      </c>
      <c r="E27" s="78">
        <f t="shared" si="0"/>
        <v>0</v>
      </c>
    </row>
    <row r="28" spans="1:5" s="74" customFormat="1" ht="21" customHeight="1" x14ac:dyDescent="0.25"/>
    <row r="29" spans="1:5" s="74" customFormat="1" ht="21" customHeight="1" x14ac:dyDescent="0.25"/>
    <row r="30" spans="1:5" s="74" customFormat="1" ht="21" customHeight="1" x14ac:dyDescent="0.25"/>
    <row r="31" spans="1:5" s="74" customFormat="1" ht="21" customHeight="1" x14ac:dyDescent="0.25"/>
    <row r="32" spans="1:5" s="74" customFormat="1" ht="21" customHeight="1" x14ac:dyDescent="0.25"/>
    <row r="33" spans="1:5" s="74" customFormat="1" ht="21" customHeight="1" x14ac:dyDescent="0.25"/>
    <row r="34" spans="1:5" s="74" customFormat="1" ht="21" customHeight="1" x14ac:dyDescent="0.25"/>
    <row r="35" spans="1:5" s="74" customFormat="1" ht="21" customHeight="1" x14ac:dyDescent="0.25"/>
    <row r="36" spans="1:5" s="74" customFormat="1" ht="21" customHeight="1" x14ac:dyDescent="0.25"/>
    <row r="37" spans="1:5" s="74" customFormat="1" ht="21" customHeight="1" x14ac:dyDescent="0.25"/>
    <row r="38" spans="1:5" s="74" customFormat="1" ht="21" customHeight="1" x14ac:dyDescent="0.25"/>
    <row r="39" spans="1:5" s="74" customFormat="1" ht="21" customHeight="1" x14ac:dyDescent="0.25"/>
    <row r="40" spans="1:5" s="74" customFormat="1" ht="21" customHeight="1" x14ac:dyDescent="0.25"/>
    <row r="41" spans="1:5" s="74" customFormat="1" ht="21" customHeight="1" x14ac:dyDescent="0.25"/>
    <row r="42" spans="1:5" x14ac:dyDescent="0.2">
      <c r="A42" s="74"/>
      <c r="B42" s="74"/>
      <c r="C42" s="74"/>
      <c r="D42" s="74"/>
      <c r="E42" s="74"/>
    </row>
  </sheetData>
  <mergeCells count="5">
    <mergeCell ref="A1:E1"/>
    <mergeCell ref="A2:E2"/>
    <mergeCell ref="A4:E4"/>
    <mergeCell ref="A5:E5"/>
    <mergeCell ref="A3:E3"/>
  </mergeCells>
  <pageMargins left="0.7" right="0.7" top="0.75" bottom="0.75" header="0.3" footer="0.3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3B4D-B51A-4E7A-B374-6A5E8D29C2AB}">
  <dimension ref="A1"/>
  <sheetViews>
    <sheetView workbookViewId="0">
      <selection activeCell="J10" sqref="J1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"/>
  <sheetViews>
    <sheetView view="pageBreakPreview" topLeftCell="A40" zoomScaleNormal="100" zoomScaleSheetLayoutView="100" workbookViewId="0">
      <selection activeCell="A48" sqref="A48:XFD48"/>
    </sheetView>
  </sheetViews>
  <sheetFormatPr defaultRowHeight="15" x14ac:dyDescent="0.25"/>
  <cols>
    <col min="1" max="1" width="8.28515625" style="38" bestFit="1" customWidth="1"/>
    <col min="2" max="2" width="6.5703125" style="38" bestFit="1" customWidth="1"/>
    <col min="3" max="3" width="24.28515625" style="98" customWidth="1"/>
    <col min="4" max="4" width="8.28515625" style="38" customWidth="1"/>
    <col min="5" max="5" width="10.85546875" style="91" bestFit="1" customWidth="1"/>
    <col min="6" max="6" width="13.85546875" style="99" bestFit="1" customWidth="1"/>
    <col min="7" max="7" width="8.85546875" style="38" customWidth="1"/>
    <col min="8" max="8" width="21.42578125" style="98" customWidth="1"/>
    <col min="9" max="16384" width="9.140625" style="91"/>
  </cols>
  <sheetData>
    <row r="1" spans="1:10" ht="15.75" x14ac:dyDescent="0.25">
      <c r="A1" s="117" t="s">
        <v>93</v>
      </c>
      <c r="B1" s="117"/>
      <c r="C1" s="117"/>
      <c r="D1" s="117"/>
      <c r="E1" s="117"/>
      <c r="F1" s="117"/>
      <c r="G1" s="117"/>
      <c r="H1" s="117"/>
    </row>
    <row r="2" spans="1:10" ht="21" x14ac:dyDescent="0.25">
      <c r="A2" s="118" t="s">
        <v>3</v>
      </c>
      <c r="B2" s="118"/>
      <c r="C2" s="118"/>
      <c r="D2" s="118"/>
      <c r="E2" s="118"/>
      <c r="F2" s="118"/>
      <c r="G2" s="118"/>
      <c r="H2" s="118"/>
    </row>
    <row r="3" spans="1:10" ht="15.75" x14ac:dyDescent="0.25">
      <c r="A3" s="119" t="str">
        <f>'pCash 1'!A3</f>
        <v>XXXX Depot</v>
      </c>
      <c r="B3" s="119"/>
      <c r="C3" s="119"/>
      <c r="D3" s="119"/>
      <c r="E3" s="119"/>
      <c r="F3" s="119"/>
      <c r="G3" s="119"/>
      <c r="H3" s="119"/>
    </row>
    <row r="4" spans="1:10" ht="15.75" x14ac:dyDescent="0.25">
      <c r="A4" s="119" t="s">
        <v>51</v>
      </c>
      <c r="B4" s="119"/>
      <c r="C4" s="119"/>
      <c r="D4" s="119"/>
      <c r="E4" s="119"/>
      <c r="F4" s="119"/>
      <c r="G4" s="119"/>
      <c r="H4" s="119"/>
    </row>
    <row r="5" spans="1:10" ht="15.75" x14ac:dyDescent="0.25">
      <c r="A5" s="119" t="str">
        <f>"As on "&amp;RIGHT('pCash 1'!A5,8)</f>
        <v>As on 11.02.24</v>
      </c>
      <c r="B5" s="119"/>
      <c r="C5" s="119"/>
      <c r="D5" s="119"/>
      <c r="E5" s="119"/>
      <c r="F5" s="119"/>
      <c r="G5" s="119"/>
      <c r="H5" s="119"/>
    </row>
    <row r="6" spans="1:10" ht="15.75" x14ac:dyDescent="0.25">
      <c r="A6" s="102">
        <f>(IF(B6&lt;&gt;"",COUNTA($B6:B$6),""))</f>
        <v>1</v>
      </c>
      <c r="B6" s="90">
        <v>5789</v>
      </c>
      <c r="C6" s="92"/>
      <c r="D6" s="90"/>
      <c r="E6" s="90"/>
      <c r="F6" s="93"/>
      <c r="G6" s="90"/>
      <c r="H6" s="92"/>
    </row>
    <row r="7" spans="1:10" s="50" customFormat="1" ht="29.25" customHeight="1" x14ac:dyDescent="0.25">
      <c r="A7" s="58" t="s">
        <v>54</v>
      </c>
      <c r="B7" s="59" t="s">
        <v>6</v>
      </c>
      <c r="C7" s="59" t="s">
        <v>5</v>
      </c>
      <c r="D7" s="59" t="s">
        <v>53</v>
      </c>
      <c r="E7" s="59" t="s">
        <v>52</v>
      </c>
      <c r="F7" s="59" t="s">
        <v>41</v>
      </c>
      <c r="G7" s="60" t="s">
        <v>47</v>
      </c>
      <c r="H7" s="61" t="s">
        <v>8</v>
      </c>
    </row>
    <row r="8" spans="1:10" ht="15" customHeight="1" x14ac:dyDescent="0.25">
      <c r="A8" s="57">
        <f>ROW()-ROW(Table2[[#Headers],[SL. No.]])</f>
        <v>1</v>
      </c>
      <c r="B8" s="103"/>
      <c r="C8" s="104"/>
      <c r="D8" s="103"/>
      <c r="E8" s="105"/>
      <c r="F8" s="106"/>
      <c r="G8" s="103"/>
      <c r="H8" s="104"/>
    </row>
    <row r="9" spans="1:10" x14ac:dyDescent="0.25">
      <c r="A9" s="57">
        <f>ROW()-ROW(Table2[[#Headers],[SL. No.]])</f>
        <v>2</v>
      </c>
      <c r="B9" s="105"/>
      <c r="C9" s="104"/>
      <c r="D9" s="103"/>
      <c r="E9" s="105"/>
      <c r="F9" s="106"/>
      <c r="G9" s="103"/>
      <c r="H9" s="104"/>
      <c r="J9" s="94"/>
    </row>
    <row r="10" spans="1:10" x14ac:dyDescent="0.25">
      <c r="A10" s="57">
        <f>ROW()-ROW(Table2[[#Headers],[SL. No.]])</f>
        <v>3</v>
      </c>
      <c r="B10" s="103"/>
      <c r="C10" s="104"/>
      <c r="D10" s="103"/>
      <c r="E10" s="105"/>
      <c r="F10" s="106"/>
      <c r="G10" s="103"/>
      <c r="H10" s="104"/>
    </row>
    <row r="11" spans="1:10" x14ac:dyDescent="0.25">
      <c r="A11" s="57">
        <f>ROW()-ROW(Table2[[#Headers],[SL. No.]])</f>
        <v>4</v>
      </c>
      <c r="B11" s="103"/>
      <c r="C11" s="104"/>
      <c r="D11" s="103"/>
      <c r="E11" s="105"/>
      <c r="F11" s="106"/>
      <c r="G11" s="103"/>
      <c r="H11" s="104"/>
    </row>
    <row r="12" spans="1:10" x14ac:dyDescent="0.25">
      <c r="A12" s="57">
        <f>ROW()-ROW(Table2[[#Headers],[SL. No.]])</f>
        <v>5</v>
      </c>
      <c r="B12" s="103"/>
      <c r="C12" s="104"/>
      <c r="D12" s="103"/>
      <c r="E12" s="105"/>
      <c r="F12" s="106"/>
      <c r="G12" s="103"/>
      <c r="H12" s="104"/>
    </row>
    <row r="13" spans="1:10" x14ac:dyDescent="0.25">
      <c r="A13" s="57">
        <f>ROW()-ROW(Table2[[#Headers],[SL. No.]])</f>
        <v>6</v>
      </c>
      <c r="B13" s="105"/>
      <c r="C13" s="104"/>
      <c r="D13" s="103"/>
      <c r="E13" s="105"/>
      <c r="F13" s="106"/>
      <c r="G13" s="103"/>
      <c r="H13" s="104"/>
    </row>
    <row r="14" spans="1:10" x14ac:dyDescent="0.25">
      <c r="A14" s="57">
        <f>ROW()-ROW(Table2[[#Headers],[SL. No.]])</f>
        <v>7</v>
      </c>
      <c r="B14" s="103"/>
      <c r="C14" s="104"/>
      <c r="D14" s="103"/>
      <c r="E14" s="105"/>
      <c r="F14" s="106"/>
      <c r="G14" s="103"/>
      <c r="H14" s="104"/>
    </row>
    <row r="15" spans="1:10" x14ac:dyDescent="0.25">
      <c r="A15" s="57">
        <f>ROW()-ROW(Table2[[#Headers],[SL. No.]])</f>
        <v>8</v>
      </c>
      <c r="B15" s="103"/>
      <c r="C15" s="104"/>
      <c r="D15" s="103"/>
      <c r="E15" s="105"/>
      <c r="F15" s="106"/>
      <c r="G15" s="103"/>
      <c r="H15" s="104"/>
    </row>
    <row r="16" spans="1:10" x14ac:dyDescent="0.25">
      <c r="A16" s="57">
        <f>ROW()-ROW(Table2[[#Headers],[SL. No.]])</f>
        <v>9</v>
      </c>
      <c r="B16" s="103"/>
      <c r="C16" s="104"/>
      <c r="D16" s="103"/>
      <c r="E16" s="105"/>
      <c r="F16" s="106"/>
      <c r="G16" s="103"/>
      <c r="H16" s="104"/>
    </row>
    <row r="17" spans="1:8" x14ac:dyDescent="0.25">
      <c r="A17" s="57">
        <f>ROW()-ROW(Table2[[#Headers],[SL. No.]])</f>
        <v>10</v>
      </c>
      <c r="B17" s="105"/>
      <c r="C17" s="104"/>
      <c r="D17" s="103"/>
      <c r="E17" s="105"/>
      <c r="F17" s="106"/>
      <c r="G17" s="103"/>
      <c r="H17" s="104"/>
    </row>
    <row r="18" spans="1:8" x14ac:dyDescent="0.25">
      <c r="A18" s="57">
        <f>ROW()-ROW(Table2[[#Headers],[SL. No.]])</f>
        <v>11</v>
      </c>
      <c r="B18" s="105"/>
      <c r="C18" s="104"/>
      <c r="D18" s="103"/>
      <c r="E18" s="105"/>
      <c r="F18" s="106"/>
      <c r="G18" s="103"/>
      <c r="H18" s="104"/>
    </row>
    <row r="19" spans="1:8" x14ac:dyDescent="0.25">
      <c r="A19" s="57">
        <f>ROW()-ROW(Table2[[#Headers],[SL. No.]])</f>
        <v>12</v>
      </c>
      <c r="B19" s="103"/>
      <c r="C19" s="104"/>
      <c r="D19" s="103"/>
      <c r="E19" s="105"/>
      <c r="F19" s="106"/>
      <c r="G19" s="103"/>
      <c r="H19" s="104"/>
    </row>
    <row r="20" spans="1:8" x14ac:dyDescent="0.25">
      <c r="A20" s="57">
        <f>ROW()-ROW(Table2[[#Headers],[SL. No.]])</f>
        <v>13</v>
      </c>
      <c r="B20" s="103"/>
      <c r="C20" s="104"/>
      <c r="D20" s="103"/>
      <c r="E20" s="105"/>
      <c r="F20" s="106"/>
      <c r="G20" s="103"/>
      <c r="H20" s="104"/>
    </row>
    <row r="21" spans="1:8" x14ac:dyDescent="0.25">
      <c r="A21" s="57">
        <f>ROW()-ROW(Table2[[#Headers],[SL. No.]])</f>
        <v>14</v>
      </c>
      <c r="B21" s="105"/>
      <c r="C21" s="104"/>
      <c r="D21" s="103"/>
      <c r="E21" s="105"/>
      <c r="F21" s="106"/>
      <c r="G21" s="103"/>
      <c r="H21" s="104"/>
    </row>
    <row r="22" spans="1:8" x14ac:dyDescent="0.25">
      <c r="A22" s="57">
        <f>ROW()-ROW(Table2[[#Headers],[SL. No.]])</f>
        <v>15</v>
      </c>
      <c r="B22" s="103"/>
      <c r="C22" s="104"/>
      <c r="D22" s="103"/>
      <c r="E22" s="105"/>
      <c r="F22" s="106"/>
      <c r="G22" s="103"/>
      <c r="H22" s="104"/>
    </row>
    <row r="23" spans="1:8" x14ac:dyDescent="0.25">
      <c r="A23" s="57">
        <f>ROW()-ROW(Table2[[#Headers],[SL. No.]])</f>
        <v>16</v>
      </c>
      <c r="B23" s="103"/>
      <c r="C23" s="104"/>
      <c r="D23" s="103"/>
      <c r="E23" s="105"/>
      <c r="F23" s="106"/>
      <c r="G23" s="103"/>
      <c r="H23" s="104"/>
    </row>
    <row r="24" spans="1:8" x14ac:dyDescent="0.25">
      <c r="A24" s="57">
        <f>ROW()-ROW(Table2[[#Headers],[SL. No.]])</f>
        <v>17</v>
      </c>
      <c r="B24" s="105"/>
      <c r="C24" s="104"/>
      <c r="D24" s="103"/>
      <c r="E24" s="105"/>
      <c r="F24" s="106"/>
      <c r="G24" s="103"/>
      <c r="H24" s="104"/>
    </row>
    <row r="25" spans="1:8" x14ac:dyDescent="0.25">
      <c r="A25" s="57">
        <f>ROW()-ROW(Table2[[#Headers],[SL. No.]])</f>
        <v>18</v>
      </c>
      <c r="B25" s="105"/>
      <c r="C25" s="104"/>
      <c r="D25" s="103"/>
      <c r="E25" s="105"/>
      <c r="F25" s="106"/>
      <c r="G25" s="103"/>
      <c r="H25" s="104"/>
    </row>
    <row r="26" spans="1:8" x14ac:dyDescent="0.25">
      <c r="A26" s="57">
        <f>ROW()-ROW(Table2[[#Headers],[SL. No.]])</f>
        <v>19</v>
      </c>
      <c r="B26" s="105"/>
      <c r="C26" s="104"/>
      <c r="D26" s="103"/>
      <c r="E26" s="105"/>
      <c r="F26" s="106"/>
      <c r="G26" s="103"/>
      <c r="H26" s="104"/>
    </row>
    <row r="27" spans="1:8" x14ac:dyDescent="0.25">
      <c r="A27" s="57">
        <f>ROW()-ROW(Table2[[#Headers],[SL. No.]])</f>
        <v>20</v>
      </c>
      <c r="B27" s="105"/>
      <c r="C27" s="104"/>
      <c r="D27" s="103"/>
      <c r="E27" s="105"/>
      <c r="F27" s="106"/>
      <c r="G27" s="103"/>
      <c r="H27" s="104"/>
    </row>
    <row r="28" spans="1:8" x14ac:dyDescent="0.25">
      <c r="A28" s="57">
        <f>ROW()-ROW(Table2[[#Headers],[SL. No.]])</f>
        <v>21</v>
      </c>
      <c r="B28" s="105"/>
      <c r="C28" s="104"/>
      <c r="D28" s="103"/>
      <c r="E28" s="105"/>
      <c r="F28" s="106"/>
      <c r="G28" s="103"/>
      <c r="H28" s="104"/>
    </row>
    <row r="29" spans="1:8" x14ac:dyDescent="0.25">
      <c r="A29" s="57">
        <f>ROW()-ROW(Table2[[#Headers],[SL. No.]])</f>
        <v>22</v>
      </c>
      <c r="B29" s="105"/>
      <c r="C29" s="104"/>
      <c r="D29" s="103"/>
      <c r="E29" s="105"/>
      <c r="F29" s="106"/>
      <c r="G29" s="103"/>
      <c r="H29" s="104"/>
    </row>
    <row r="30" spans="1:8" x14ac:dyDescent="0.25">
      <c r="A30" s="57">
        <f>ROW()-ROW(Table2[[#Headers],[SL. No.]])</f>
        <v>23</v>
      </c>
      <c r="B30" s="105"/>
      <c r="C30" s="104"/>
      <c r="D30" s="103"/>
      <c r="E30" s="105"/>
      <c r="F30" s="106"/>
      <c r="G30" s="103"/>
      <c r="H30" s="104"/>
    </row>
    <row r="31" spans="1:8" x14ac:dyDescent="0.25">
      <c r="A31" s="57">
        <f>ROW()-ROW(Table2[[#Headers],[SL. No.]])</f>
        <v>24</v>
      </c>
      <c r="B31" s="105"/>
      <c r="C31" s="104"/>
      <c r="D31" s="103"/>
      <c r="E31" s="105"/>
      <c r="F31" s="106"/>
      <c r="G31" s="103"/>
      <c r="H31" s="104"/>
    </row>
    <row r="32" spans="1:8" x14ac:dyDescent="0.25">
      <c r="A32" s="57">
        <f>ROW()-ROW(Table2[[#Headers],[SL. No.]])</f>
        <v>25</v>
      </c>
      <c r="B32" s="105"/>
      <c r="C32" s="104"/>
      <c r="D32" s="103"/>
      <c r="E32" s="105"/>
      <c r="F32" s="106"/>
      <c r="G32" s="103"/>
      <c r="H32" s="104"/>
    </row>
    <row r="33" spans="1:8" x14ac:dyDescent="0.25">
      <c r="A33" s="57">
        <f>ROW()-ROW(Table2[[#Headers],[SL. No.]])</f>
        <v>26</v>
      </c>
      <c r="B33" s="105"/>
      <c r="C33" s="104"/>
      <c r="D33" s="103"/>
      <c r="E33" s="105"/>
      <c r="F33" s="106"/>
      <c r="G33" s="103"/>
      <c r="H33" s="104"/>
    </row>
    <row r="34" spans="1:8" x14ac:dyDescent="0.25">
      <c r="A34" s="57">
        <f>ROW()-ROW(Table2[[#Headers],[SL. No.]])</f>
        <v>27</v>
      </c>
      <c r="B34" s="105"/>
      <c r="C34" s="104"/>
      <c r="D34" s="103"/>
      <c r="E34" s="105"/>
      <c r="F34" s="106"/>
      <c r="G34" s="103"/>
      <c r="H34" s="104"/>
    </row>
    <row r="35" spans="1:8" x14ac:dyDescent="0.25">
      <c r="A35" s="57">
        <f>ROW()-ROW(Table2[[#Headers],[SL. No.]])</f>
        <v>28</v>
      </c>
      <c r="B35" s="105"/>
      <c r="C35" s="104"/>
      <c r="D35" s="103"/>
      <c r="E35" s="105"/>
      <c r="F35" s="106"/>
      <c r="G35" s="103"/>
      <c r="H35" s="104"/>
    </row>
    <row r="36" spans="1:8" x14ac:dyDescent="0.25">
      <c r="A36" s="57">
        <f>ROW()-ROW(Table2[[#Headers],[SL. No.]])</f>
        <v>29</v>
      </c>
      <c r="B36" s="105"/>
      <c r="C36" s="104"/>
      <c r="D36" s="103"/>
      <c r="E36" s="105"/>
      <c r="F36" s="106"/>
      <c r="G36" s="103"/>
      <c r="H36" s="104"/>
    </row>
    <row r="37" spans="1:8" x14ac:dyDescent="0.25">
      <c r="A37" s="57">
        <f>ROW()-ROW(Table2[[#Headers],[SL. No.]])</f>
        <v>30</v>
      </c>
      <c r="B37" s="105"/>
      <c r="C37" s="104"/>
      <c r="D37" s="103"/>
      <c r="E37" s="105"/>
      <c r="F37" s="106"/>
      <c r="G37" s="103"/>
      <c r="H37" s="104"/>
    </row>
    <row r="38" spans="1:8" x14ac:dyDescent="0.25">
      <c r="A38" s="57">
        <f>ROW()-ROW(Table2[[#Headers],[SL. No.]])</f>
        <v>31</v>
      </c>
      <c r="B38" s="105"/>
      <c r="C38" s="104"/>
      <c r="D38" s="103"/>
      <c r="E38" s="105"/>
      <c r="F38" s="106"/>
      <c r="G38" s="103"/>
      <c r="H38" s="104"/>
    </row>
    <row r="39" spans="1:8" x14ac:dyDescent="0.25">
      <c r="A39" s="57">
        <f>ROW()-ROW(Table2[[#Headers],[SL. No.]])</f>
        <v>32</v>
      </c>
      <c r="B39" s="105"/>
      <c r="C39" s="104"/>
      <c r="D39" s="103"/>
      <c r="E39" s="105"/>
      <c r="F39" s="106"/>
      <c r="G39" s="103"/>
      <c r="H39" s="104"/>
    </row>
    <row r="40" spans="1:8" x14ac:dyDescent="0.25">
      <c r="A40" s="57">
        <f>ROW()-ROW(Table2[[#Headers],[SL. No.]])</f>
        <v>33</v>
      </c>
      <c r="B40" s="105"/>
      <c r="C40" s="104"/>
      <c r="D40" s="103"/>
      <c r="E40" s="105"/>
      <c r="F40" s="106"/>
      <c r="G40" s="103"/>
      <c r="H40" s="104"/>
    </row>
    <row r="41" spans="1:8" x14ac:dyDescent="0.25">
      <c r="A41" s="57">
        <f>ROW()-ROW(Table2[[#Headers],[SL. No.]])</f>
        <v>34</v>
      </c>
      <c r="B41" s="105"/>
      <c r="C41" s="104"/>
      <c r="D41" s="103"/>
      <c r="E41" s="105"/>
      <c r="F41" s="106"/>
      <c r="G41" s="103"/>
      <c r="H41" s="104"/>
    </row>
    <row r="42" spans="1:8" x14ac:dyDescent="0.25">
      <c r="A42" s="57">
        <f>ROW()-ROW(Table2[[#Headers],[SL. No.]])</f>
        <v>35</v>
      </c>
      <c r="B42" s="105"/>
      <c r="C42" s="104"/>
      <c r="D42" s="103"/>
      <c r="E42" s="105"/>
      <c r="F42" s="106"/>
      <c r="G42" s="103"/>
      <c r="H42" s="104"/>
    </row>
    <row r="43" spans="1:8" x14ac:dyDescent="0.25">
      <c r="A43" s="57">
        <f>ROW()-ROW(Table2[[#Headers],[SL. No.]])</f>
        <v>36</v>
      </c>
      <c r="B43" s="105"/>
      <c r="C43" s="104"/>
      <c r="D43" s="103"/>
      <c r="E43" s="105"/>
      <c r="F43" s="106"/>
      <c r="G43" s="103"/>
      <c r="H43" s="104"/>
    </row>
    <row r="44" spans="1:8" x14ac:dyDescent="0.25">
      <c r="A44" s="57">
        <f>ROW()-ROW(Table2[[#Headers],[SL. No.]])</f>
        <v>37</v>
      </c>
      <c r="B44" s="105"/>
      <c r="C44" s="104"/>
      <c r="D44" s="103"/>
      <c r="E44" s="105"/>
      <c r="F44" s="106"/>
      <c r="G44" s="103"/>
      <c r="H44" s="104"/>
    </row>
    <row r="45" spans="1:8" x14ac:dyDescent="0.25">
      <c r="A45" s="57">
        <f>ROW()-ROW(Table2[[#Headers],[SL. No.]])</f>
        <v>38</v>
      </c>
      <c r="B45" s="105"/>
      <c r="C45" s="104"/>
      <c r="D45" s="103"/>
      <c r="E45" s="105"/>
      <c r="F45" s="106"/>
      <c r="G45" s="103"/>
      <c r="H45" s="104"/>
    </row>
    <row r="46" spans="1:8" x14ac:dyDescent="0.25">
      <c r="A46" s="57">
        <f>ROW()-ROW(Table2[[#Headers],[SL. No.]])</f>
        <v>39</v>
      </c>
      <c r="B46" s="105"/>
      <c r="C46" s="104"/>
      <c r="D46" s="103"/>
      <c r="E46" s="105"/>
      <c r="F46" s="106"/>
      <c r="G46" s="103"/>
      <c r="H46" s="104"/>
    </row>
    <row r="47" spans="1:8" x14ac:dyDescent="0.25">
      <c r="A47" s="57">
        <f>ROW()-ROW(Table2[[#Headers],[SL. No.]])</f>
        <v>40</v>
      </c>
      <c r="B47" s="105"/>
      <c r="C47" s="104"/>
      <c r="D47" s="103"/>
      <c r="E47" s="105"/>
      <c r="F47" s="106"/>
      <c r="G47" s="103"/>
      <c r="H47" s="104"/>
    </row>
    <row r="48" spans="1:8" x14ac:dyDescent="0.25">
      <c r="A48" s="57">
        <f>ROW()-ROW(Table2[[#Headers],[SL. No.]])</f>
        <v>41</v>
      </c>
      <c r="B48" s="105"/>
      <c r="C48" s="104"/>
      <c r="D48" s="103"/>
      <c r="E48" s="105"/>
      <c r="F48" s="106"/>
      <c r="G48" s="103"/>
      <c r="H48" s="104"/>
    </row>
    <row r="49" spans="1:8" x14ac:dyDescent="0.25">
      <c r="A49" s="57">
        <f>ROW()-ROW(Table2[[#Headers],[SL. No.]])</f>
        <v>42</v>
      </c>
      <c r="B49" s="105"/>
      <c r="C49" s="104"/>
      <c r="D49" s="103"/>
      <c r="E49" s="105"/>
      <c r="F49" s="106"/>
      <c r="G49" s="103"/>
      <c r="H49" s="104"/>
    </row>
    <row r="50" spans="1:8" x14ac:dyDescent="0.25">
      <c r="A50" s="57">
        <f>ROW()-ROW(Table2[[#Headers],[SL. No.]])</f>
        <v>43</v>
      </c>
      <c r="B50" s="105"/>
      <c r="C50" s="104"/>
      <c r="D50" s="103"/>
      <c r="E50" s="105"/>
      <c r="F50" s="106"/>
      <c r="G50" s="103"/>
      <c r="H50" s="104"/>
    </row>
    <row r="51" spans="1:8" x14ac:dyDescent="0.25">
      <c r="A51" s="57">
        <f>ROW()-ROW(Table2[[#Headers],[SL. No.]])</f>
        <v>44</v>
      </c>
      <c r="B51" s="105"/>
      <c r="C51" s="104"/>
      <c r="D51" s="103"/>
      <c r="E51" s="105"/>
      <c r="F51" s="106"/>
      <c r="G51" s="103"/>
      <c r="H51" s="104"/>
    </row>
    <row r="52" spans="1:8" x14ac:dyDescent="0.25">
      <c r="A52" s="57">
        <f>ROW()-ROW(Table2[[#Headers],[SL. No.]])</f>
        <v>45</v>
      </c>
      <c r="B52" s="103"/>
      <c r="C52" s="104"/>
      <c r="D52" s="103"/>
      <c r="E52" s="105"/>
      <c r="F52" s="106"/>
      <c r="G52" s="103"/>
      <c r="H52" s="104"/>
    </row>
    <row r="53" spans="1:8" x14ac:dyDescent="0.25">
      <c r="A53" s="57">
        <f>ROW()-ROW(Table2[[#Headers],[SL. No.]])</f>
        <v>46</v>
      </c>
      <c r="B53" s="103"/>
      <c r="C53" s="104"/>
      <c r="D53" s="103"/>
      <c r="E53" s="105"/>
      <c r="F53" s="106"/>
      <c r="G53" s="103"/>
      <c r="H53" s="104"/>
    </row>
    <row r="54" spans="1:8" x14ac:dyDescent="0.25">
      <c r="A54" s="57">
        <f>ROW()-ROW(Table2[[#Headers],[SL. No.]])</f>
        <v>47</v>
      </c>
      <c r="B54" s="103"/>
      <c r="C54" s="104"/>
      <c r="D54" s="103"/>
      <c r="E54" s="105"/>
      <c r="F54" s="106"/>
      <c r="G54" s="103"/>
      <c r="H54" s="104"/>
    </row>
    <row r="55" spans="1:8" x14ac:dyDescent="0.25">
      <c r="A55" s="57">
        <f>ROW()-ROW(Table2[[#Headers],[SL. No.]])</f>
        <v>48</v>
      </c>
      <c r="B55" s="103"/>
      <c r="C55" s="104"/>
      <c r="D55" s="103"/>
      <c r="E55" s="105"/>
      <c r="F55" s="106"/>
      <c r="G55" s="103"/>
      <c r="H55" s="104"/>
    </row>
    <row r="56" spans="1:8" x14ac:dyDescent="0.25">
      <c r="A56" s="57">
        <f>ROW()-ROW(Table2[[#Headers],[SL. No.]])</f>
        <v>49</v>
      </c>
      <c r="B56" s="103"/>
      <c r="C56" s="104"/>
      <c r="D56" s="103"/>
      <c r="E56" s="105"/>
      <c r="F56" s="106"/>
      <c r="G56" s="103"/>
      <c r="H56" s="104"/>
    </row>
    <row r="57" spans="1:8" x14ac:dyDescent="0.25">
      <c r="A57" s="57">
        <f>ROW()-ROW(Table2[[#Headers],[SL. No.]])</f>
        <v>50</v>
      </c>
      <c r="B57" s="107"/>
      <c r="C57" s="104"/>
      <c r="D57" s="103"/>
      <c r="E57" s="105"/>
      <c r="F57" s="106"/>
      <c r="G57" s="103"/>
      <c r="H57" s="104"/>
    </row>
    <row r="58" spans="1:8" x14ac:dyDescent="0.25">
      <c r="A58" s="116" t="s">
        <v>2</v>
      </c>
      <c r="B58" s="116"/>
      <c r="C58" s="116"/>
      <c r="D58" s="116"/>
      <c r="E58" s="116"/>
      <c r="F58" s="95">
        <f>SUM(F8:F57)</f>
        <v>0</v>
      </c>
      <c r="G58" s="96"/>
      <c r="H58" s="97"/>
    </row>
  </sheetData>
  <sortState ref="A8:B57">
    <sortCondition descending="1" ref="A8:A57"/>
  </sortState>
  <mergeCells count="6">
    <mergeCell ref="A58:E58"/>
    <mergeCell ref="A1:H1"/>
    <mergeCell ref="A2:H2"/>
    <mergeCell ref="A4:H4"/>
    <mergeCell ref="A5:H5"/>
    <mergeCell ref="A3:H3"/>
  </mergeCells>
  <printOptions horizontalCentered="1"/>
  <pageMargins left="0.75" right="0" top="0.5" bottom="0.5" header="0.3" footer="0.3"/>
  <pageSetup paperSize="9" scale="84" orientation="portrait" r:id="rId1"/>
  <headerFoot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68"/>
  <sheetViews>
    <sheetView zoomScaleNormal="100" workbookViewId="0">
      <selection activeCell="O13" sqref="O13"/>
    </sheetView>
  </sheetViews>
  <sheetFormatPr defaultRowHeight="12.75" x14ac:dyDescent="0.2"/>
  <cols>
    <col min="1" max="16384" width="9.140625" style="45"/>
  </cols>
  <sheetData>
    <row r="2" ht="19.5" customHeight="1" x14ac:dyDescent="0.2"/>
    <row r="5" s="46" customFormat="1" ht="14.1" customHeight="1" x14ac:dyDescent="0.25"/>
    <row r="6" s="46" customFormat="1" ht="14.1" customHeight="1" x14ac:dyDescent="0.25"/>
    <row r="7" s="46" customFormat="1" ht="14.1" customHeight="1" x14ac:dyDescent="0.25"/>
    <row r="8" s="46" customFormat="1" ht="14.1" customHeight="1" x14ac:dyDescent="0.25"/>
    <row r="9" s="46" customFormat="1" ht="14.1" customHeight="1" x14ac:dyDescent="0.25"/>
    <row r="10" s="46" customFormat="1" ht="14.1" customHeight="1" x14ac:dyDescent="0.25"/>
    <row r="11" s="46" customFormat="1" ht="14.1" customHeight="1" x14ac:dyDescent="0.25"/>
    <row r="12" s="46" customFormat="1" ht="14.1" customHeight="1" x14ac:dyDescent="0.25"/>
    <row r="13" s="46" customFormat="1" ht="14.1" customHeight="1" x14ac:dyDescent="0.25"/>
    <row r="14" s="46" customFormat="1" ht="14.1" customHeight="1" x14ac:dyDescent="0.25"/>
    <row r="15" s="46" customFormat="1" ht="14.1" customHeight="1" x14ac:dyDescent="0.25"/>
    <row r="16" s="46" customFormat="1" ht="14.1" customHeight="1" x14ac:dyDescent="0.25"/>
    <row r="17" ht="14.1" customHeight="1" x14ac:dyDescent="0.2"/>
    <row r="18" ht="14.1" customHeight="1" x14ac:dyDescent="0.2"/>
    <row r="19" ht="14.1" customHeight="1" x14ac:dyDescent="0.2"/>
    <row r="20" ht="14.1" customHeight="1" x14ac:dyDescent="0.2"/>
    <row r="21" ht="14.1" customHeight="1" x14ac:dyDescent="0.2"/>
    <row r="22" ht="14.1" customHeight="1" x14ac:dyDescent="0.2"/>
    <row r="23" ht="14.1" customHeight="1" x14ac:dyDescent="0.2"/>
    <row r="24" ht="14.1" customHeight="1" x14ac:dyDescent="0.2"/>
    <row r="25" ht="14.1" customHeight="1" x14ac:dyDescent="0.2"/>
    <row r="26" ht="14.1" customHeight="1" x14ac:dyDescent="0.2"/>
    <row r="27" ht="14.1" customHeight="1" x14ac:dyDescent="0.2"/>
    <row r="28" ht="14.1" customHeight="1" x14ac:dyDescent="0.2"/>
    <row r="29" ht="14.1" customHeight="1" x14ac:dyDescent="0.2"/>
    <row r="30" ht="14.1" customHeight="1" x14ac:dyDescent="0.2"/>
    <row r="31" ht="14.1" customHeight="1" x14ac:dyDescent="0.2"/>
    <row r="32" ht="14.1" customHeight="1" x14ac:dyDescent="0.2"/>
    <row r="33" ht="14.1" customHeight="1" x14ac:dyDescent="0.2"/>
    <row r="34" ht="14.1" customHeight="1" x14ac:dyDescent="0.2"/>
    <row r="35" ht="14.1" customHeight="1" x14ac:dyDescent="0.2"/>
    <row r="36" ht="14.1" customHeight="1" x14ac:dyDescent="0.2"/>
    <row r="37" ht="14.1" customHeight="1" x14ac:dyDescent="0.2"/>
    <row r="38" ht="14.1" customHeight="1" x14ac:dyDescent="0.2"/>
    <row r="39" ht="14.1" customHeight="1" x14ac:dyDescent="0.2"/>
    <row r="40" ht="14.1" customHeight="1" x14ac:dyDescent="0.2"/>
    <row r="41" ht="14.1" customHeight="1" x14ac:dyDescent="0.2"/>
    <row r="42" ht="14.1" customHeight="1" x14ac:dyDescent="0.2"/>
    <row r="43" ht="14.1" customHeight="1" x14ac:dyDescent="0.2"/>
    <row r="44" ht="14.1" customHeight="1" x14ac:dyDescent="0.2"/>
    <row r="45" ht="14.1" customHeight="1" x14ac:dyDescent="0.2"/>
    <row r="46" ht="14.1" customHeight="1" x14ac:dyDescent="0.2"/>
    <row r="47" ht="14.1" customHeight="1" x14ac:dyDescent="0.2"/>
    <row r="48" ht="14.1" customHeight="1" x14ac:dyDescent="0.2"/>
    <row r="49" ht="14.1" customHeight="1" x14ac:dyDescent="0.2"/>
    <row r="50" ht="14.1" customHeight="1" x14ac:dyDescent="0.2"/>
    <row r="51" ht="14.1" customHeight="1" x14ac:dyDescent="0.2"/>
    <row r="52" ht="14.1" customHeight="1" x14ac:dyDescent="0.2"/>
    <row r="53" ht="14.1" customHeight="1" x14ac:dyDescent="0.2"/>
    <row r="54" ht="14.1" customHeight="1" x14ac:dyDescent="0.2"/>
    <row r="55" ht="14.1" customHeight="1" x14ac:dyDescent="0.2"/>
    <row r="56" ht="14.1" customHeight="1" x14ac:dyDescent="0.2"/>
    <row r="57" ht="14.1" customHeight="1" x14ac:dyDescent="0.2"/>
    <row r="58" ht="14.1" customHeight="1" x14ac:dyDescent="0.2"/>
    <row r="59" ht="14.1" customHeight="1" x14ac:dyDescent="0.2"/>
    <row r="60" ht="14.1" customHeight="1" x14ac:dyDescent="0.2"/>
    <row r="61" ht="14.1" customHeight="1" x14ac:dyDescent="0.2"/>
    <row r="62" ht="14.1" customHeight="1" x14ac:dyDescent="0.2"/>
    <row r="63" ht="14.1" customHeight="1" x14ac:dyDescent="0.2"/>
    <row r="64" ht="14.1" customHeight="1" x14ac:dyDescent="0.2"/>
    <row r="65" ht="14.1" customHeight="1" x14ac:dyDescent="0.2"/>
    <row r="66" ht="14.1" customHeight="1" x14ac:dyDescent="0.2"/>
    <row r="67" ht="14.1" customHeight="1" x14ac:dyDescent="0.2"/>
    <row r="68" s="9" customFormat="1" ht="14.1" customHeight="1" x14ac:dyDescent="0.2"/>
  </sheetData>
  <printOptions horizontalCentered="1"/>
  <pageMargins left="0.5" right="0" top="0.5" bottom="0.5" header="0.3" footer="0.3"/>
  <pageSetup paperSize="9" scale="80" orientation="portrait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57"/>
  <sheetViews>
    <sheetView workbookViewId="0">
      <selection activeCell="J1" sqref="A1:J1048576"/>
    </sheetView>
  </sheetViews>
  <sheetFormatPr defaultRowHeight="12.75" x14ac:dyDescent="0.2"/>
  <cols>
    <col min="1" max="16384" width="9.140625" style="45"/>
  </cols>
  <sheetData>
    <row r="2" ht="19.5" customHeight="1" x14ac:dyDescent="0.2"/>
    <row r="5" s="46" customFormat="1" ht="15.95" customHeight="1" x14ac:dyDescent="0.25"/>
    <row r="6" s="46" customFormat="1" ht="15.95" customHeight="1" x14ac:dyDescent="0.25"/>
    <row r="7" s="46" customFormat="1" ht="15.95" customHeight="1" x14ac:dyDescent="0.25"/>
    <row r="8" s="46" customFormat="1" ht="15.95" customHeight="1" x14ac:dyDescent="0.25"/>
    <row r="9" s="46" customFormat="1" ht="15.95" customHeight="1" x14ac:dyDescent="0.25"/>
    <row r="10" s="46" customFormat="1" ht="15.95" customHeight="1" x14ac:dyDescent="0.25"/>
    <row r="11" s="46" customFormat="1" ht="15.95" customHeight="1" x14ac:dyDescent="0.25"/>
    <row r="12" s="46" customFormat="1" ht="15.95" customHeight="1" x14ac:dyDescent="0.25"/>
    <row r="13" s="46" customFormat="1" ht="15.95" customHeight="1" x14ac:dyDescent="0.25"/>
    <row r="14" s="46" customFormat="1" ht="15.95" customHeight="1" x14ac:dyDescent="0.25"/>
    <row r="15" s="46" customFormat="1" ht="15.95" customHeight="1" x14ac:dyDescent="0.25"/>
    <row r="16" s="46" customFormat="1" ht="15.95" customHeight="1" x14ac:dyDescent="0.25"/>
    <row r="17" s="46" customFormat="1" ht="15.95" customHeight="1" x14ac:dyDescent="0.25"/>
    <row r="18" s="46" customFormat="1" ht="15.95" customHeight="1" x14ac:dyDescent="0.25"/>
    <row r="19" s="46" customFormat="1" ht="15.95" customHeight="1" x14ac:dyDescent="0.25"/>
    <row r="20" s="46" customFormat="1" ht="15.95" customHeight="1" x14ac:dyDescent="0.25"/>
    <row r="21" s="46" customFormat="1" ht="15.95" customHeight="1" x14ac:dyDescent="0.25"/>
    <row r="22" s="46" customFormat="1" ht="15.95" customHeight="1" x14ac:dyDescent="0.25"/>
    <row r="23" s="46" customFormat="1" ht="15.95" customHeight="1" x14ac:dyDescent="0.25"/>
    <row r="24" s="46" customFormat="1" ht="15.95" customHeight="1" x14ac:dyDescent="0.25"/>
    <row r="25" s="46" customFormat="1" ht="15.95" customHeight="1" x14ac:dyDescent="0.25"/>
    <row r="26" s="46" customFormat="1" ht="15.95" customHeight="1" x14ac:dyDescent="0.25"/>
    <row r="27" s="46" customFormat="1" ht="15.95" customHeight="1" x14ac:dyDescent="0.25"/>
    <row r="28" s="46" customFormat="1" ht="15.95" customHeight="1" x14ac:dyDescent="0.25"/>
    <row r="29" s="46" customFormat="1" ht="15.95" customHeight="1" x14ac:dyDescent="0.25"/>
    <row r="30" s="46" customFormat="1" ht="15.95" customHeight="1" x14ac:dyDescent="0.25"/>
    <row r="31" s="46" customFormat="1" ht="15.95" customHeight="1" x14ac:dyDescent="0.25"/>
    <row r="32" s="46" customFormat="1" ht="15.95" customHeight="1" x14ac:dyDescent="0.25"/>
    <row r="33" s="46" customFormat="1" ht="15.95" customHeight="1" x14ac:dyDescent="0.25"/>
    <row r="34" s="46" customFormat="1" ht="15.95" customHeight="1" x14ac:dyDescent="0.25"/>
    <row r="35" s="46" customFormat="1" ht="15.95" customHeight="1" x14ac:dyDescent="0.25"/>
    <row r="36" s="46" customFormat="1" ht="15.95" customHeight="1" x14ac:dyDescent="0.25"/>
    <row r="37" s="46" customFormat="1" ht="15.95" customHeight="1" x14ac:dyDescent="0.25"/>
    <row r="38" s="46" customFormat="1" ht="15.95" customHeight="1" x14ac:dyDescent="0.25"/>
    <row r="39" s="46" customFormat="1" ht="15.95" customHeight="1" x14ac:dyDescent="0.25"/>
    <row r="40" s="46" customFormat="1" ht="15.95" customHeight="1" x14ac:dyDescent="0.25"/>
    <row r="41" s="46" customFormat="1" ht="15.95" customHeight="1" x14ac:dyDescent="0.25"/>
    <row r="42" s="46" customFormat="1" ht="15.95" customHeight="1" x14ac:dyDescent="0.25"/>
    <row r="43" s="46" customFormat="1" ht="15.95" customHeight="1" x14ac:dyDescent="0.25"/>
    <row r="44" s="46" customFormat="1" ht="15.95" customHeight="1" x14ac:dyDescent="0.25"/>
    <row r="45" s="46" customFormat="1" ht="15.95" customHeight="1" x14ac:dyDescent="0.25"/>
    <row r="46" s="46" customFormat="1" ht="15.95" customHeight="1" x14ac:dyDescent="0.25"/>
    <row r="47" s="46" customFormat="1" ht="15.95" customHeight="1" x14ac:dyDescent="0.25"/>
    <row r="48" s="46" customFormat="1" ht="15.95" customHeight="1" x14ac:dyDescent="0.25"/>
    <row r="49" s="46" customFormat="1" ht="15.95" customHeight="1" x14ac:dyDescent="0.25"/>
    <row r="50" s="46" customFormat="1" ht="15.95" customHeight="1" x14ac:dyDescent="0.25"/>
    <row r="51" s="46" customFormat="1" ht="15.95" customHeight="1" x14ac:dyDescent="0.25"/>
    <row r="52" s="46" customFormat="1" ht="15.95" customHeight="1" x14ac:dyDescent="0.25"/>
    <row r="53" s="46" customFormat="1" ht="15.95" customHeight="1" x14ac:dyDescent="0.25"/>
    <row r="54" s="46" customFormat="1" ht="15.95" customHeight="1" x14ac:dyDescent="0.25"/>
    <row r="55" s="46" customFormat="1" ht="15.95" customHeight="1" x14ac:dyDescent="0.25"/>
    <row r="56" s="46" customFormat="1" ht="15.95" customHeight="1" x14ac:dyDescent="0.25"/>
    <row r="57" s="8" customFormat="1" ht="15.95" customHeight="1" x14ac:dyDescent="0.25"/>
  </sheetData>
  <printOptions horizontalCentered="1"/>
  <pageMargins left="0.5" right="0" top="0.5" bottom="0.5" header="0.3" footer="0.3"/>
  <pageSetup paperSize="9" scale="80" orientation="portrait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6"/>
  <sheetViews>
    <sheetView workbookViewId="0">
      <selection activeCell="H18" sqref="H18"/>
    </sheetView>
  </sheetViews>
  <sheetFormatPr defaultRowHeight="12.75" x14ac:dyDescent="0.2"/>
  <cols>
    <col min="1" max="16384" width="9.140625" style="49"/>
  </cols>
  <sheetData>
    <row r="1" s="45" customFormat="1" x14ac:dyDescent="0.2"/>
    <row r="2" s="45" customFormat="1" ht="19.5" customHeight="1" x14ac:dyDescent="0.2"/>
    <row r="3" s="45" customFormat="1" x14ac:dyDescent="0.2"/>
    <row r="4" s="45" customFormat="1" x14ac:dyDescent="0.2"/>
    <row r="5" s="46" customFormat="1" ht="15.95" customHeight="1" x14ac:dyDescent="0.25"/>
    <row r="6" s="46" customFormat="1" ht="15.95" customHeight="1" x14ac:dyDescent="0.25"/>
    <row r="7" s="46" customFormat="1" ht="15.95" customHeight="1" x14ac:dyDescent="0.25"/>
    <row r="8" s="46" customFormat="1" ht="15.95" customHeight="1" x14ac:dyDescent="0.25"/>
    <row r="9" s="46" customFormat="1" ht="15.95" customHeight="1" x14ac:dyDescent="0.25"/>
    <row r="10" s="46" customFormat="1" ht="15.95" customHeight="1" x14ac:dyDescent="0.25"/>
    <row r="11" s="46" customFormat="1" ht="15.95" customHeight="1" x14ac:dyDescent="0.25"/>
    <row r="12" s="46" customFormat="1" ht="15.95" customHeight="1" x14ac:dyDescent="0.25"/>
    <row r="13" s="46" customFormat="1" ht="15.95" customHeight="1" x14ac:dyDescent="0.25"/>
    <row r="14" s="46" customFormat="1" ht="15.95" customHeight="1" x14ac:dyDescent="0.25"/>
    <row r="15" s="46" customFormat="1" ht="15.95" customHeight="1" x14ac:dyDescent="0.25"/>
    <row r="16" s="46" customFormat="1" ht="15.95" customHeight="1" x14ac:dyDescent="0.25"/>
    <row r="17" s="47" customFormat="1" ht="15.95" customHeight="1" x14ac:dyDescent="0.25"/>
    <row r="18" s="47" customFormat="1" ht="15.95" customHeight="1" x14ac:dyDescent="0.25"/>
    <row r="19" s="47" customFormat="1" ht="15.95" customHeight="1" x14ac:dyDescent="0.25"/>
    <row r="20" s="47" customFormat="1" ht="15.95" customHeight="1" x14ac:dyDescent="0.25"/>
    <row r="21" s="47" customFormat="1" ht="15.95" customHeight="1" x14ac:dyDescent="0.25"/>
    <row r="22" s="47" customFormat="1" ht="15.95" customHeight="1" x14ac:dyDescent="0.25"/>
    <row r="23" s="47" customFormat="1" ht="15.95" customHeight="1" x14ac:dyDescent="0.25"/>
    <row r="24" s="47" customFormat="1" ht="15.95" customHeight="1" x14ac:dyDescent="0.25"/>
    <row r="25" s="47" customFormat="1" ht="15.95" customHeight="1" x14ac:dyDescent="0.25"/>
    <row r="26" s="47" customFormat="1" ht="15.95" customHeight="1" x14ac:dyDescent="0.25"/>
    <row r="27" s="47" customFormat="1" ht="15.95" customHeight="1" x14ac:dyDescent="0.25"/>
    <row r="28" s="47" customFormat="1" ht="15.95" customHeight="1" x14ac:dyDescent="0.25"/>
    <row r="29" s="47" customFormat="1" ht="15.95" customHeight="1" x14ac:dyDescent="0.25"/>
    <row r="30" s="47" customFormat="1" ht="15.95" customHeight="1" x14ac:dyDescent="0.25"/>
    <row r="31" s="47" customFormat="1" ht="15.95" customHeight="1" x14ac:dyDescent="0.25"/>
    <row r="32" s="47" customFormat="1" ht="15.95" customHeight="1" x14ac:dyDescent="0.25"/>
    <row r="33" s="47" customFormat="1" ht="15.95" customHeight="1" x14ac:dyDescent="0.25"/>
    <row r="34" s="47" customFormat="1" ht="15.95" customHeight="1" x14ac:dyDescent="0.25"/>
    <row r="35" s="47" customFormat="1" ht="15.95" customHeight="1" x14ac:dyDescent="0.25"/>
    <row r="36" s="47" customFormat="1" ht="15.95" customHeight="1" x14ac:dyDescent="0.25"/>
    <row r="37" s="47" customFormat="1" ht="15.95" customHeight="1" x14ac:dyDescent="0.25"/>
    <row r="38" s="47" customFormat="1" ht="15.95" customHeight="1" x14ac:dyDescent="0.25"/>
    <row r="39" s="47" customFormat="1" ht="15.95" customHeight="1" x14ac:dyDescent="0.25"/>
    <row r="40" s="47" customFormat="1" ht="15.95" customHeight="1" x14ac:dyDescent="0.25"/>
    <row r="41" s="47" customFormat="1" ht="15.95" customHeight="1" x14ac:dyDescent="0.25"/>
    <row r="42" s="47" customFormat="1" ht="15.95" customHeight="1" x14ac:dyDescent="0.25"/>
    <row r="43" s="47" customFormat="1" ht="15.95" customHeight="1" x14ac:dyDescent="0.25"/>
    <row r="44" s="47" customFormat="1" ht="15.95" customHeight="1" x14ac:dyDescent="0.25"/>
    <row r="45" s="47" customFormat="1" ht="15.95" customHeight="1" x14ac:dyDescent="0.25"/>
    <row r="46" s="47" customFormat="1" ht="15.95" customHeight="1" x14ac:dyDescent="0.25"/>
    <row r="47" s="47" customFormat="1" ht="15.95" customHeight="1" x14ac:dyDescent="0.25"/>
    <row r="48" s="47" customFormat="1" ht="15.95" customHeight="1" x14ac:dyDescent="0.25"/>
    <row r="49" s="47" customFormat="1" ht="15.95" customHeight="1" x14ac:dyDescent="0.25"/>
    <row r="50" s="47" customFormat="1" ht="15.95" customHeight="1" x14ac:dyDescent="0.25"/>
    <row r="51" s="47" customFormat="1" ht="15.95" customHeight="1" x14ac:dyDescent="0.25"/>
    <row r="52" s="47" customFormat="1" ht="15.95" customHeight="1" x14ac:dyDescent="0.25"/>
    <row r="53" s="47" customFormat="1" ht="15.95" customHeight="1" x14ac:dyDescent="0.25"/>
    <row r="54" s="47" customFormat="1" ht="15.95" customHeight="1" x14ac:dyDescent="0.25"/>
    <row r="55" s="47" customFormat="1" ht="15.95" customHeight="1" x14ac:dyDescent="0.25"/>
    <row r="56" s="47" customFormat="1" ht="15.95" customHeight="1" x14ac:dyDescent="0.25"/>
    <row r="57" s="47" customFormat="1" ht="15.95" customHeight="1" x14ac:dyDescent="0.25"/>
    <row r="58" s="47" customFormat="1" ht="15.95" customHeight="1" x14ac:dyDescent="0.25"/>
    <row r="59" s="47" customFormat="1" ht="15.95" customHeight="1" x14ac:dyDescent="0.25"/>
    <row r="60" s="47" customFormat="1" ht="15.95" customHeight="1" x14ac:dyDescent="0.25"/>
    <row r="61" s="47" customFormat="1" ht="15.95" customHeight="1" x14ac:dyDescent="0.25"/>
    <row r="62" s="47" customFormat="1" ht="15.95" customHeight="1" x14ac:dyDescent="0.25"/>
    <row r="63" s="47" customFormat="1" ht="15.95" customHeight="1" x14ac:dyDescent="0.25"/>
    <row r="64" s="47" customFormat="1" ht="15.95" customHeight="1" x14ac:dyDescent="0.25"/>
    <row r="65" s="47" customFormat="1" ht="15.95" customHeight="1" x14ac:dyDescent="0.25"/>
    <row r="66" s="47" customFormat="1" ht="15.95" customHeight="1" x14ac:dyDescent="0.25"/>
    <row r="67" s="47" customFormat="1" ht="15.95" customHeight="1" x14ac:dyDescent="0.25"/>
    <row r="68" s="47" customFormat="1" ht="15.95" customHeight="1" x14ac:dyDescent="0.25"/>
    <row r="69" s="47" customFormat="1" ht="15.95" customHeight="1" x14ac:dyDescent="0.25"/>
    <row r="70" s="47" customFormat="1" ht="15.95" customHeight="1" x14ac:dyDescent="0.25"/>
    <row r="71" s="47" customFormat="1" ht="15.95" customHeight="1" x14ac:dyDescent="0.25"/>
    <row r="72" s="47" customFormat="1" ht="15.95" customHeight="1" x14ac:dyDescent="0.25"/>
    <row r="73" s="47" customFormat="1" ht="15.95" customHeight="1" x14ac:dyDescent="0.25"/>
    <row r="74" s="47" customFormat="1" ht="15.95" customHeight="1" x14ac:dyDescent="0.25"/>
    <row r="75" s="47" customFormat="1" ht="15.95" customHeight="1" x14ac:dyDescent="0.25"/>
    <row r="76" s="47" customFormat="1" ht="15.95" customHeight="1" x14ac:dyDescent="0.25"/>
    <row r="77" s="47" customFormat="1" ht="15.95" customHeight="1" x14ac:dyDescent="0.25"/>
    <row r="78" s="47" customFormat="1" ht="15.95" customHeight="1" x14ac:dyDescent="0.25"/>
    <row r="79" s="47" customFormat="1" ht="15.95" customHeight="1" x14ac:dyDescent="0.25"/>
    <row r="80" s="47" customFormat="1" ht="15.95" customHeight="1" x14ac:dyDescent="0.25"/>
    <row r="81" s="47" customFormat="1" ht="15.95" customHeight="1" x14ac:dyDescent="0.25"/>
    <row r="82" s="47" customFormat="1" ht="15.95" customHeight="1" x14ac:dyDescent="0.25"/>
    <row r="83" s="47" customFormat="1" ht="15.95" customHeight="1" x14ac:dyDescent="0.25"/>
    <row r="84" s="47" customFormat="1" ht="15.95" customHeight="1" x14ac:dyDescent="0.25"/>
    <row r="85" s="47" customFormat="1" ht="15.95" customHeight="1" x14ac:dyDescent="0.25"/>
    <row r="86" s="48" customFormat="1" ht="15.95" customHeight="1" x14ac:dyDescent="0.25"/>
  </sheetData>
  <printOptions horizontalCentered="1"/>
  <pageMargins left="0.5" right="0" top="0.5" bottom="0.5" header="0.3" footer="0.3"/>
  <pageSetup paperSize="9" scale="80" orientation="portrait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view="pageBreakPreview" zoomScale="130" zoomScaleNormal="145" zoomScaleSheetLayoutView="130" workbookViewId="0">
      <selection activeCell="A29" sqref="A29"/>
    </sheetView>
  </sheetViews>
  <sheetFormatPr defaultRowHeight="12.75" x14ac:dyDescent="0.2"/>
  <cols>
    <col min="1" max="1" width="54.85546875" style="39" customWidth="1"/>
    <col min="2" max="3" width="18" style="39" bestFit="1" customWidth="1"/>
    <col min="4" max="4" width="19.85546875" style="39" bestFit="1" customWidth="1"/>
    <col min="5" max="7" width="17.140625" style="39" bestFit="1" customWidth="1"/>
    <col min="8" max="16384" width="9.140625" style="39"/>
  </cols>
  <sheetData>
    <row r="1" spans="1:6" s="35" customFormat="1" ht="18" x14ac:dyDescent="0.25">
      <c r="A1" s="120" t="s">
        <v>81</v>
      </c>
      <c r="B1" s="120"/>
      <c r="C1" s="120"/>
      <c r="D1" s="120"/>
    </row>
    <row r="2" spans="1:6" s="36" customFormat="1" ht="21" x14ac:dyDescent="0.2">
      <c r="A2" s="118" t="s">
        <v>3</v>
      </c>
      <c r="B2" s="118"/>
      <c r="C2" s="118"/>
      <c r="D2" s="118"/>
    </row>
    <row r="3" spans="1:6" s="36" customFormat="1" ht="18.75" customHeight="1" x14ac:dyDescent="0.2">
      <c r="A3" s="119" t="str">
        <f>'pCash 1'!A3</f>
        <v>XXXX Depot</v>
      </c>
      <c r="B3" s="119"/>
      <c r="C3" s="119"/>
      <c r="D3" s="119"/>
    </row>
    <row r="4" spans="1:6" s="36" customFormat="1" ht="15" x14ac:dyDescent="0.25">
      <c r="A4" s="121" t="s">
        <v>4</v>
      </c>
      <c r="B4" s="121"/>
      <c r="C4" s="121"/>
      <c r="D4" s="121"/>
    </row>
    <row r="5" spans="1:6" s="36" customFormat="1" ht="15" x14ac:dyDescent="0.25">
      <c r="A5" s="121" t="str">
        <f>'Susp 2'!A5</f>
        <v>As on 11.02.24</v>
      </c>
      <c r="B5" s="121"/>
      <c r="C5" s="121"/>
      <c r="D5" s="121"/>
    </row>
    <row r="6" spans="1:6" s="36" customFormat="1" ht="15" x14ac:dyDescent="0.25">
      <c r="A6" s="55"/>
      <c r="B6" s="55"/>
      <c r="C6" s="56"/>
      <c r="D6" s="56"/>
    </row>
    <row r="7" spans="1:6" s="37" customFormat="1" ht="15" x14ac:dyDescent="0.25">
      <c r="A7" s="84" t="s">
        <v>29</v>
      </c>
      <c r="B7" s="24" t="s">
        <v>30</v>
      </c>
      <c r="C7" s="24" t="s">
        <v>31</v>
      </c>
      <c r="D7" s="24" t="s">
        <v>32</v>
      </c>
      <c r="E7" s="25"/>
      <c r="F7" s="26"/>
    </row>
    <row r="8" spans="1:6" s="37" customFormat="1" ht="15" x14ac:dyDescent="0.25">
      <c r="A8" s="108" t="str">
        <f>'pCash 1'!A8</f>
        <v xml:space="preserve">Opening Balance as on 17.03.23 </v>
      </c>
      <c r="B8" s="88"/>
      <c r="C8" s="88"/>
      <c r="D8" s="27">
        <f>B8+C8</f>
        <v>0</v>
      </c>
      <c r="E8" s="26"/>
      <c r="F8" s="41"/>
    </row>
    <row r="9" spans="1:6" s="37" customFormat="1" ht="15" x14ac:dyDescent="0.25">
      <c r="A9" s="85" t="s">
        <v>90</v>
      </c>
      <c r="B9" s="88"/>
      <c r="C9" s="88"/>
      <c r="D9" s="27">
        <f t="shared" ref="D9:D23" si="0">B9+C9</f>
        <v>0</v>
      </c>
      <c r="E9" s="26"/>
      <c r="F9" s="26"/>
    </row>
    <row r="10" spans="1:6" s="37" customFormat="1" ht="15" x14ac:dyDescent="0.25">
      <c r="A10" s="85" t="s">
        <v>89</v>
      </c>
      <c r="B10" s="27">
        <f>SUM(B8:B9)</f>
        <v>0</v>
      </c>
      <c r="C10" s="27">
        <f t="shared" ref="C10" si="1">SUM(C8:C9)</f>
        <v>0</v>
      </c>
      <c r="D10" s="27">
        <f t="shared" si="0"/>
        <v>0</v>
      </c>
      <c r="E10" s="43"/>
      <c r="F10" s="42"/>
    </row>
    <row r="11" spans="1:6" s="37" customFormat="1" ht="15" x14ac:dyDescent="0.25">
      <c r="A11" s="85" t="s">
        <v>33</v>
      </c>
      <c r="B11" s="23">
        <v>0</v>
      </c>
      <c r="C11" s="23">
        <v>0</v>
      </c>
      <c r="D11" s="27">
        <f t="shared" si="0"/>
        <v>0</v>
      </c>
      <c r="E11" s="26"/>
      <c r="F11" s="26"/>
    </row>
    <row r="12" spans="1:6" s="37" customFormat="1" ht="15" x14ac:dyDescent="0.25">
      <c r="A12" s="100" t="s">
        <v>34</v>
      </c>
      <c r="B12" s="71"/>
      <c r="C12" s="71"/>
      <c r="D12" s="27">
        <f t="shared" si="0"/>
        <v>0</v>
      </c>
      <c r="F12" s="44"/>
    </row>
    <row r="13" spans="1:6" s="37" customFormat="1" ht="15" x14ac:dyDescent="0.25">
      <c r="A13" s="100" t="s">
        <v>100</v>
      </c>
      <c r="B13" s="71"/>
      <c r="C13" s="71"/>
      <c r="D13" s="27">
        <f t="shared" si="0"/>
        <v>0</v>
      </c>
      <c r="E13" s="26"/>
      <c r="F13" s="26"/>
    </row>
    <row r="14" spans="1:6" s="37" customFormat="1" ht="15" x14ac:dyDescent="0.25">
      <c r="A14" s="100" t="s">
        <v>35</v>
      </c>
      <c r="B14" s="27">
        <f>B12-B13</f>
        <v>0</v>
      </c>
      <c r="C14" s="27">
        <f>C12-C13</f>
        <v>0</v>
      </c>
      <c r="D14" s="27">
        <f t="shared" si="0"/>
        <v>0</v>
      </c>
      <c r="E14" s="26"/>
      <c r="F14" s="26"/>
    </row>
    <row r="15" spans="1:6" s="37" customFormat="1" ht="15" x14ac:dyDescent="0.25">
      <c r="A15" s="85" t="s">
        <v>36</v>
      </c>
      <c r="B15" s="23">
        <v>0</v>
      </c>
      <c r="C15" s="23">
        <v>0</v>
      </c>
      <c r="D15" s="27">
        <f t="shared" si="0"/>
        <v>0</v>
      </c>
      <c r="E15" s="26"/>
      <c r="F15" s="26"/>
    </row>
    <row r="16" spans="1:6" s="37" customFormat="1" ht="15" x14ac:dyDescent="0.25">
      <c r="A16" s="100" t="s">
        <v>34</v>
      </c>
      <c r="B16" s="72"/>
      <c r="C16" s="72"/>
      <c r="D16" s="27">
        <f t="shared" si="0"/>
        <v>0</v>
      </c>
      <c r="E16" s="26"/>
      <c r="F16" s="26"/>
    </row>
    <row r="17" spans="1:6" s="37" customFormat="1" ht="15" x14ac:dyDescent="0.25">
      <c r="A17" s="100" t="s">
        <v>100</v>
      </c>
      <c r="B17" s="72"/>
      <c r="C17" s="72"/>
      <c r="D17" s="27">
        <f t="shared" si="0"/>
        <v>0</v>
      </c>
      <c r="E17" s="26"/>
      <c r="F17" s="26"/>
    </row>
    <row r="18" spans="1:6" s="37" customFormat="1" ht="15" x14ac:dyDescent="0.25">
      <c r="A18" s="100" t="s">
        <v>35</v>
      </c>
      <c r="B18" s="23">
        <f>B16-B17</f>
        <v>0</v>
      </c>
      <c r="C18" s="23">
        <f>C16-C17</f>
        <v>0</v>
      </c>
      <c r="D18" s="27">
        <f t="shared" si="0"/>
        <v>0</v>
      </c>
      <c r="E18" s="26"/>
      <c r="F18" s="26"/>
    </row>
    <row r="19" spans="1:6" s="37" customFormat="1" ht="15" x14ac:dyDescent="0.25">
      <c r="A19" s="85" t="s">
        <v>37</v>
      </c>
      <c r="B19" s="23">
        <f>B14-B18</f>
        <v>0</v>
      </c>
      <c r="C19" s="23">
        <f>C14-C18</f>
        <v>0</v>
      </c>
      <c r="D19" s="27">
        <f t="shared" si="0"/>
        <v>0</v>
      </c>
      <c r="E19" s="26"/>
      <c r="F19" s="26"/>
    </row>
    <row r="20" spans="1:6" s="37" customFormat="1" ht="15" x14ac:dyDescent="0.25">
      <c r="A20" s="85" t="s">
        <v>38</v>
      </c>
      <c r="B20" s="23">
        <f>B10+B19</f>
        <v>0</v>
      </c>
      <c r="C20" s="23">
        <f>C10+C19</f>
        <v>0</v>
      </c>
      <c r="D20" s="27">
        <f t="shared" si="0"/>
        <v>0</v>
      </c>
      <c r="E20" s="26"/>
      <c r="F20" s="26"/>
    </row>
    <row r="21" spans="1:6" s="37" customFormat="1" ht="15" x14ac:dyDescent="0.25">
      <c r="A21" s="85" t="s">
        <v>39</v>
      </c>
      <c r="B21" s="72"/>
      <c r="C21" s="72"/>
      <c r="D21" s="27">
        <f t="shared" si="0"/>
        <v>0</v>
      </c>
      <c r="E21" s="26"/>
      <c r="F21" s="26"/>
    </row>
    <row r="22" spans="1:6" s="37" customFormat="1" ht="15" x14ac:dyDescent="0.25">
      <c r="A22" s="85" t="s">
        <v>48</v>
      </c>
      <c r="B22" s="27">
        <v>0</v>
      </c>
      <c r="C22" s="27">
        <v>0</v>
      </c>
      <c r="D22" s="27">
        <f t="shared" si="0"/>
        <v>0</v>
      </c>
      <c r="E22" s="26"/>
      <c r="F22" s="26"/>
    </row>
    <row r="23" spans="1:6" s="38" customFormat="1" ht="17.25" customHeight="1" x14ac:dyDescent="0.25">
      <c r="A23" s="86" t="str">
        <f>"F. Market outstanding as per calculation ("&amp;A5&amp;")"</f>
        <v>F. Market outstanding as per calculation (As on 11.02.24)</v>
      </c>
      <c r="B23" s="23">
        <f>B20-B21-B22</f>
        <v>0</v>
      </c>
      <c r="C23" s="23">
        <f>C20-C21-C22</f>
        <v>0</v>
      </c>
      <c r="D23" s="27">
        <f t="shared" si="0"/>
        <v>0</v>
      </c>
      <c r="E23" s="26"/>
      <c r="F23" s="26"/>
    </row>
    <row r="24" spans="1:6" s="37" customFormat="1" ht="16.5" customHeight="1" x14ac:dyDescent="0.25">
      <c r="A24" s="87" t="str">
        <f>"Market outstanding as per category-wise ("&amp;A5&amp;")"</f>
        <v>Market outstanding as per category-wise (As on 11.02.24)</v>
      </c>
      <c r="B24" s="72"/>
      <c r="C24" s="70"/>
      <c r="D24" s="27">
        <f>SUM(B24:C24)</f>
        <v>0</v>
      </c>
      <c r="E24" s="26"/>
      <c r="F24" s="26"/>
    </row>
    <row r="25" spans="1:6" s="37" customFormat="1" ht="15.75" customHeight="1" x14ac:dyDescent="0.25">
      <c r="A25" s="85" t="s">
        <v>40</v>
      </c>
      <c r="B25" s="23">
        <f>B23-B24</f>
        <v>0</v>
      </c>
      <c r="C25" s="23">
        <f>C23-C24</f>
        <v>0</v>
      </c>
      <c r="D25" s="23">
        <f>D23-D24</f>
        <v>0</v>
      </c>
      <c r="E25" s="26"/>
      <c r="F25" s="26"/>
    </row>
    <row r="26" spans="1:6" x14ac:dyDescent="0.2">
      <c r="E26" s="28"/>
      <c r="F26" s="28"/>
    </row>
    <row r="27" spans="1:6" x14ac:dyDescent="0.2">
      <c r="B27" s="28"/>
      <c r="C27" s="28"/>
      <c r="D27" s="28"/>
      <c r="E27" s="28"/>
      <c r="F27" s="28"/>
    </row>
    <row r="28" spans="1:6" x14ac:dyDescent="0.2">
      <c r="B28" s="29"/>
      <c r="C28" s="39" t="s">
        <v>101</v>
      </c>
      <c r="D28" s="101">
        <f>D23-'Cat OS 7'!F17</f>
        <v>0</v>
      </c>
      <c r="E28" s="28"/>
      <c r="F28" s="28"/>
    </row>
    <row r="29" spans="1:6" x14ac:dyDescent="0.2">
      <c r="B29" s="30"/>
      <c r="C29" s="39" t="s">
        <v>102</v>
      </c>
      <c r="D29" s="101">
        <f>D23-'Aging 8'!F16</f>
        <v>0</v>
      </c>
      <c r="E29" s="28"/>
      <c r="F29" s="28"/>
    </row>
    <row r="30" spans="1:6" x14ac:dyDescent="0.2">
      <c r="C30" s="40"/>
    </row>
  </sheetData>
  <mergeCells count="5">
    <mergeCell ref="A1:D1"/>
    <mergeCell ref="A2:D2"/>
    <mergeCell ref="A4:D4"/>
    <mergeCell ref="A5:D5"/>
    <mergeCell ref="A3:D3"/>
  </mergeCells>
  <printOptions horizontalCentered="1"/>
  <pageMargins left="0.5" right="0" top="0.5" bottom="0.5" header="0.3" footer="0.3"/>
  <pageSetup paperSize="9" scale="86" orientation="portrait" r:id="rId1"/>
  <headerFooter>
    <oddFooter>Page &amp;P of &amp;N</oddFooter>
  </headerFooter>
  <colBreaks count="1" manualBreakCount="1">
    <brk id="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9"/>
  <sheetViews>
    <sheetView view="pageBreakPreview" topLeftCell="A3" zoomScale="130" zoomScaleNormal="100" zoomScaleSheetLayoutView="130" workbookViewId="0">
      <selection activeCell="D8" sqref="D8:D16"/>
    </sheetView>
  </sheetViews>
  <sheetFormatPr defaultRowHeight="14.25" x14ac:dyDescent="0.2"/>
  <cols>
    <col min="1" max="1" width="12.140625" style="1" bestFit="1" customWidth="1"/>
    <col min="2" max="2" width="17" style="1" bestFit="1" customWidth="1"/>
    <col min="3" max="3" width="8.7109375" style="5" bestFit="1" customWidth="1"/>
    <col min="4" max="4" width="17" style="5" bestFit="1" customWidth="1"/>
    <col min="5" max="5" width="8.7109375" style="5" bestFit="1" customWidth="1"/>
    <col min="6" max="6" width="16" style="5" bestFit="1" customWidth="1"/>
    <col min="7" max="7" width="8.7109375" style="5" bestFit="1" customWidth="1"/>
    <col min="8" max="16384" width="9.140625" style="1"/>
  </cols>
  <sheetData>
    <row r="1" spans="1:7" s="4" customFormat="1" ht="18" x14ac:dyDescent="0.25">
      <c r="A1" s="122" t="s">
        <v>82</v>
      </c>
      <c r="B1" s="122"/>
      <c r="C1" s="122"/>
      <c r="D1" s="122"/>
      <c r="E1" s="122"/>
      <c r="F1" s="122"/>
      <c r="G1" s="122"/>
    </row>
    <row r="2" spans="1:7" ht="21" x14ac:dyDescent="0.2">
      <c r="A2" s="123" t="s">
        <v>3</v>
      </c>
      <c r="B2" s="123"/>
      <c r="C2" s="123"/>
      <c r="D2" s="123"/>
      <c r="E2" s="123"/>
      <c r="F2" s="123"/>
      <c r="G2" s="123"/>
    </row>
    <row r="3" spans="1:7" ht="15.75" x14ac:dyDescent="0.2">
      <c r="A3" s="125" t="str">
        <f>'pCash 1'!A3</f>
        <v>XXXX Depot</v>
      </c>
      <c r="B3" s="125"/>
      <c r="C3" s="125"/>
      <c r="D3" s="125"/>
      <c r="E3" s="125"/>
      <c r="F3" s="125"/>
      <c r="G3" s="125"/>
    </row>
    <row r="4" spans="1:7" ht="15.75" x14ac:dyDescent="0.25">
      <c r="A4" s="124" t="s">
        <v>18</v>
      </c>
      <c r="B4" s="124"/>
      <c r="C4" s="124"/>
      <c r="D4" s="124"/>
      <c r="E4" s="124"/>
      <c r="F4" s="124"/>
      <c r="G4" s="124"/>
    </row>
    <row r="5" spans="1:7" ht="15.75" x14ac:dyDescent="0.25">
      <c r="A5" s="124" t="str">
        <f>'OS 6'!A5</f>
        <v>As on 11.02.24</v>
      </c>
      <c r="B5" s="124"/>
      <c r="C5" s="124"/>
      <c r="D5" s="124"/>
      <c r="E5" s="124"/>
      <c r="F5" s="124"/>
      <c r="G5" s="124"/>
    </row>
    <row r="6" spans="1:7" ht="11.25" customHeight="1" x14ac:dyDescent="0.25">
      <c r="A6" s="7"/>
      <c r="B6" s="7"/>
      <c r="C6" s="7"/>
      <c r="D6" s="7"/>
      <c r="E6" s="7"/>
      <c r="F6" s="7"/>
      <c r="G6" s="7"/>
    </row>
    <row r="7" spans="1:7" s="2" customFormat="1" ht="15.95" customHeight="1" x14ac:dyDescent="0.25">
      <c r="A7" s="10" t="s">
        <v>9</v>
      </c>
      <c r="B7" s="10" t="s">
        <v>0</v>
      </c>
      <c r="C7" s="10" t="s">
        <v>10</v>
      </c>
      <c r="D7" s="10" t="s">
        <v>1</v>
      </c>
      <c r="E7" s="10" t="s">
        <v>10</v>
      </c>
      <c r="F7" s="10" t="s">
        <v>2</v>
      </c>
      <c r="G7" s="10" t="s">
        <v>10</v>
      </c>
    </row>
    <row r="8" spans="1:7" s="2" customFormat="1" ht="15.95" customHeight="1" x14ac:dyDescent="0.25">
      <c r="A8" s="14" t="s">
        <v>11</v>
      </c>
      <c r="B8" s="15"/>
      <c r="C8" s="16" t="e">
        <f t="shared" ref="C8:C16" si="0">B8/$B$17*100</f>
        <v>#DIV/0!</v>
      </c>
      <c r="D8" s="15"/>
      <c r="E8" s="16" t="e">
        <f>D8/$D$17*100</f>
        <v>#DIV/0!</v>
      </c>
      <c r="F8" s="17">
        <f>B8+D8</f>
        <v>0</v>
      </c>
      <c r="G8" s="16" t="e">
        <f>F8/$F$17*100</f>
        <v>#DIV/0!</v>
      </c>
    </row>
    <row r="9" spans="1:7" s="2" customFormat="1" ht="15.95" customHeight="1" x14ac:dyDescent="0.25">
      <c r="A9" s="14" t="s">
        <v>12</v>
      </c>
      <c r="B9" s="15"/>
      <c r="C9" s="16" t="e">
        <f t="shared" si="0"/>
        <v>#DIV/0!</v>
      </c>
      <c r="D9" s="15"/>
      <c r="E9" s="16" t="e">
        <f t="shared" ref="E9:E17" si="1">D9/$D$17*100</f>
        <v>#DIV/0!</v>
      </c>
      <c r="F9" s="17">
        <f t="shared" ref="F9:F16" si="2">B9+D9</f>
        <v>0</v>
      </c>
      <c r="G9" s="16" t="e">
        <f t="shared" ref="G9:G17" si="3">F9/$F$17*100</f>
        <v>#DIV/0!</v>
      </c>
    </row>
    <row r="10" spans="1:7" s="2" customFormat="1" ht="15.95" customHeight="1" x14ac:dyDescent="0.25">
      <c r="A10" s="14" t="s">
        <v>87</v>
      </c>
      <c r="B10" s="15"/>
      <c r="C10" s="16" t="e">
        <f t="shared" si="0"/>
        <v>#DIV/0!</v>
      </c>
      <c r="D10" s="15"/>
      <c r="E10" s="16" t="e">
        <f t="shared" si="1"/>
        <v>#DIV/0!</v>
      </c>
      <c r="F10" s="17">
        <f t="shared" si="2"/>
        <v>0</v>
      </c>
      <c r="G10" s="16" t="e">
        <f t="shared" si="3"/>
        <v>#DIV/0!</v>
      </c>
    </row>
    <row r="11" spans="1:7" s="2" customFormat="1" ht="15.95" customHeight="1" x14ac:dyDescent="0.25">
      <c r="A11" s="14" t="s">
        <v>13</v>
      </c>
      <c r="B11" s="15"/>
      <c r="C11" s="16" t="e">
        <f t="shared" si="0"/>
        <v>#DIV/0!</v>
      </c>
      <c r="D11" s="15"/>
      <c r="E11" s="16" t="e">
        <f t="shared" si="1"/>
        <v>#DIV/0!</v>
      </c>
      <c r="F11" s="17">
        <f t="shared" si="2"/>
        <v>0</v>
      </c>
      <c r="G11" s="16" t="e">
        <f t="shared" si="3"/>
        <v>#DIV/0!</v>
      </c>
    </row>
    <row r="12" spans="1:7" s="2" customFormat="1" ht="15.95" customHeight="1" x14ac:dyDescent="0.25">
      <c r="A12" s="14" t="s">
        <v>14</v>
      </c>
      <c r="B12" s="15"/>
      <c r="C12" s="16" t="e">
        <f t="shared" si="0"/>
        <v>#DIV/0!</v>
      </c>
      <c r="D12" s="15"/>
      <c r="E12" s="16" t="e">
        <f t="shared" si="1"/>
        <v>#DIV/0!</v>
      </c>
      <c r="F12" s="17">
        <f t="shared" si="2"/>
        <v>0</v>
      </c>
      <c r="G12" s="16" t="e">
        <f t="shared" si="3"/>
        <v>#DIV/0!</v>
      </c>
    </row>
    <row r="13" spans="1:7" s="2" customFormat="1" ht="15.95" customHeight="1" x14ac:dyDescent="0.25">
      <c r="A13" s="14" t="s">
        <v>15</v>
      </c>
      <c r="B13" s="15"/>
      <c r="C13" s="16" t="e">
        <f t="shared" si="0"/>
        <v>#DIV/0!</v>
      </c>
      <c r="D13" s="15"/>
      <c r="E13" s="16" t="e">
        <f t="shared" si="1"/>
        <v>#DIV/0!</v>
      </c>
      <c r="F13" s="17">
        <f t="shared" si="2"/>
        <v>0</v>
      </c>
      <c r="G13" s="16" t="e">
        <f t="shared" si="3"/>
        <v>#DIV/0!</v>
      </c>
    </row>
    <row r="14" spans="1:7" s="2" customFormat="1" ht="15.95" customHeight="1" x14ac:dyDescent="0.25">
      <c r="A14" s="14" t="s">
        <v>16</v>
      </c>
      <c r="B14" s="15"/>
      <c r="C14" s="16" t="e">
        <f t="shared" si="0"/>
        <v>#DIV/0!</v>
      </c>
      <c r="D14" s="15"/>
      <c r="E14" s="16" t="e">
        <f t="shared" si="1"/>
        <v>#DIV/0!</v>
      </c>
      <c r="F14" s="17">
        <f t="shared" si="2"/>
        <v>0</v>
      </c>
      <c r="G14" s="16" t="e">
        <f t="shared" si="3"/>
        <v>#DIV/0!</v>
      </c>
    </row>
    <row r="15" spans="1:7" s="2" customFormat="1" ht="15.95" customHeight="1" x14ac:dyDescent="0.25">
      <c r="A15" s="14" t="s">
        <v>17</v>
      </c>
      <c r="B15" s="15"/>
      <c r="C15" s="16" t="e">
        <f t="shared" si="0"/>
        <v>#DIV/0!</v>
      </c>
      <c r="D15" s="15"/>
      <c r="E15" s="16" t="e">
        <f t="shared" si="1"/>
        <v>#DIV/0!</v>
      </c>
      <c r="F15" s="17">
        <f t="shared" si="2"/>
        <v>0</v>
      </c>
      <c r="G15" s="16" t="e">
        <f t="shared" si="3"/>
        <v>#DIV/0!</v>
      </c>
    </row>
    <row r="16" spans="1:7" s="2" customFormat="1" ht="15.95" customHeight="1" x14ac:dyDescent="0.25">
      <c r="A16" s="14" t="s">
        <v>88</v>
      </c>
      <c r="B16" s="15"/>
      <c r="C16" s="16" t="e">
        <f t="shared" si="0"/>
        <v>#DIV/0!</v>
      </c>
      <c r="D16" s="15"/>
      <c r="E16" s="16" t="e">
        <f t="shared" si="1"/>
        <v>#DIV/0!</v>
      </c>
      <c r="F16" s="17">
        <f t="shared" si="2"/>
        <v>0</v>
      </c>
      <c r="G16" s="16" t="e">
        <f t="shared" si="3"/>
        <v>#DIV/0!</v>
      </c>
    </row>
    <row r="17" spans="1:7" s="2" customFormat="1" ht="15.95" customHeight="1" x14ac:dyDescent="0.25">
      <c r="A17" s="18" t="s">
        <v>2</v>
      </c>
      <c r="B17" s="19">
        <f>SUM(B8:B16)</f>
        <v>0</v>
      </c>
      <c r="C17" s="51" t="e">
        <f>B17/$B$17*100</f>
        <v>#DIV/0!</v>
      </c>
      <c r="D17" s="19">
        <f>SUM(D8:D16)</f>
        <v>0</v>
      </c>
      <c r="E17" s="51" t="e">
        <f t="shared" si="1"/>
        <v>#DIV/0!</v>
      </c>
      <c r="F17" s="19">
        <f>SUM(F8:F16)</f>
        <v>0</v>
      </c>
      <c r="G17" s="51" t="e">
        <f t="shared" si="3"/>
        <v>#DIV/0!</v>
      </c>
    </row>
    <row r="18" spans="1:7" s="2" customFormat="1" ht="21" customHeight="1" x14ac:dyDescent="0.25">
      <c r="C18" s="6"/>
      <c r="D18" s="6"/>
      <c r="E18" s="6"/>
      <c r="F18" s="6"/>
      <c r="G18" s="6"/>
    </row>
    <row r="19" spans="1:7" s="2" customFormat="1" ht="21" customHeight="1" x14ac:dyDescent="0.25">
      <c r="C19" s="6"/>
      <c r="D19" s="6"/>
      <c r="E19" s="6"/>
      <c r="F19" s="6"/>
      <c r="G19" s="6"/>
    </row>
  </sheetData>
  <mergeCells count="5">
    <mergeCell ref="A1:G1"/>
    <mergeCell ref="A2:G2"/>
    <mergeCell ref="A4:G4"/>
    <mergeCell ref="A5:G5"/>
    <mergeCell ref="A3:G3"/>
  </mergeCells>
  <printOptions horizontalCentered="1"/>
  <pageMargins left="0.5" right="0" top="0.5" bottom="0.5" header="0.3" footer="0.3"/>
  <pageSetup paperSize="9" orientation="portrait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view="pageBreakPreview" topLeftCell="A4" zoomScale="130" zoomScaleNormal="100" zoomScaleSheetLayoutView="130" workbookViewId="0">
      <selection activeCell="C12" sqref="C12"/>
    </sheetView>
  </sheetViews>
  <sheetFormatPr defaultRowHeight="14.25" x14ac:dyDescent="0.2"/>
  <cols>
    <col min="1" max="1" width="12.28515625" style="1" bestFit="1" customWidth="1"/>
    <col min="2" max="2" width="15.85546875" style="1" bestFit="1" customWidth="1"/>
    <col min="3" max="3" width="8.7109375" style="5" customWidth="1"/>
    <col min="4" max="4" width="17" style="5" bestFit="1" customWidth="1"/>
    <col min="5" max="5" width="9.140625" style="5" bestFit="1" customWidth="1"/>
    <col min="6" max="6" width="17.5703125" style="5" bestFit="1" customWidth="1"/>
    <col min="7" max="7" width="8.5703125" style="5" bestFit="1" customWidth="1"/>
    <col min="8" max="16384" width="9.140625" style="1"/>
  </cols>
  <sheetData>
    <row r="1" spans="1:7" s="4" customFormat="1" ht="18" x14ac:dyDescent="0.25">
      <c r="A1" s="122" t="s">
        <v>83</v>
      </c>
      <c r="B1" s="122"/>
      <c r="C1" s="122"/>
      <c r="D1" s="122"/>
      <c r="E1" s="122"/>
      <c r="F1" s="122"/>
      <c r="G1" s="122"/>
    </row>
    <row r="2" spans="1:7" ht="21" x14ac:dyDescent="0.2">
      <c r="A2" s="123" t="s">
        <v>3</v>
      </c>
      <c r="B2" s="123"/>
      <c r="C2" s="123"/>
      <c r="D2" s="123"/>
      <c r="E2" s="123"/>
      <c r="F2" s="123"/>
      <c r="G2" s="123"/>
    </row>
    <row r="3" spans="1:7" ht="15.75" x14ac:dyDescent="0.25">
      <c r="A3" s="124" t="str">
        <f>'pCash 1'!A3</f>
        <v>XXXX Depot</v>
      </c>
      <c r="B3" s="124"/>
      <c r="C3" s="124"/>
      <c r="D3" s="124"/>
      <c r="E3" s="124"/>
      <c r="F3" s="124"/>
      <c r="G3" s="124"/>
    </row>
    <row r="4" spans="1:7" ht="15" x14ac:dyDescent="0.25">
      <c r="A4" s="126" t="s">
        <v>19</v>
      </c>
      <c r="B4" s="126"/>
      <c r="C4" s="126"/>
      <c r="D4" s="126"/>
      <c r="E4" s="126"/>
      <c r="F4" s="126"/>
      <c r="G4" s="126"/>
    </row>
    <row r="5" spans="1:7" ht="15" x14ac:dyDescent="0.25">
      <c r="A5" s="126" t="str">
        <f>'OS 6'!A5</f>
        <v>As on 11.02.24</v>
      </c>
      <c r="B5" s="126"/>
      <c r="C5" s="126"/>
      <c r="D5" s="126"/>
      <c r="E5" s="126"/>
      <c r="F5" s="126"/>
      <c r="G5" s="126"/>
    </row>
    <row r="6" spans="1:7" ht="10.5" customHeight="1" x14ac:dyDescent="0.25">
      <c r="A6" s="7"/>
      <c r="B6" s="7"/>
      <c r="C6" s="7"/>
      <c r="D6" s="7"/>
      <c r="E6" s="7"/>
      <c r="F6" s="7"/>
      <c r="G6" s="7"/>
    </row>
    <row r="7" spans="1:7" s="2" customFormat="1" ht="15.95" customHeight="1" x14ac:dyDescent="0.25">
      <c r="A7" s="10" t="s">
        <v>20</v>
      </c>
      <c r="B7" s="10" t="s">
        <v>0</v>
      </c>
      <c r="C7" s="10" t="s">
        <v>10</v>
      </c>
      <c r="D7" s="10" t="s">
        <v>1</v>
      </c>
      <c r="E7" s="10" t="s">
        <v>10</v>
      </c>
      <c r="F7" s="10" t="s">
        <v>2</v>
      </c>
      <c r="G7" s="10" t="s">
        <v>10</v>
      </c>
    </row>
    <row r="8" spans="1:7" s="2" customFormat="1" ht="15.95" customHeight="1" x14ac:dyDescent="0.25">
      <c r="A8" s="12" t="s">
        <v>21</v>
      </c>
      <c r="B8" s="15"/>
      <c r="C8" s="20" t="e">
        <f>(B8*100)/$B$16</f>
        <v>#DIV/0!</v>
      </c>
      <c r="D8" s="15"/>
      <c r="E8" s="20" t="e">
        <f>(D8*100)/$D$16</f>
        <v>#DIV/0!</v>
      </c>
      <c r="F8" s="21">
        <f>B8+D8</f>
        <v>0</v>
      </c>
      <c r="G8" s="20" t="e">
        <f>(F8*100)/$F$16</f>
        <v>#DIV/0!</v>
      </c>
    </row>
    <row r="9" spans="1:7" s="2" customFormat="1" ht="15.95" customHeight="1" x14ac:dyDescent="0.25">
      <c r="A9" s="13" t="s">
        <v>22</v>
      </c>
      <c r="B9" s="15"/>
      <c r="C9" s="20" t="e">
        <f t="shared" ref="C9:C16" si="0">(B9*100)/$B$16</f>
        <v>#DIV/0!</v>
      </c>
      <c r="D9" s="15"/>
      <c r="E9" s="20" t="e">
        <f t="shared" ref="E9:E16" si="1">(D9*100)/$D$16</f>
        <v>#DIV/0!</v>
      </c>
      <c r="F9" s="21">
        <f t="shared" ref="F9:F15" si="2">B9+D9</f>
        <v>0</v>
      </c>
      <c r="G9" s="20" t="e">
        <f t="shared" ref="G9:G16" si="3">(F9*100)/$F$16</f>
        <v>#DIV/0!</v>
      </c>
    </row>
    <row r="10" spans="1:7" s="2" customFormat="1" ht="15.95" customHeight="1" x14ac:dyDescent="0.25">
      <c r="A10" s="12" t="s">
        <v>23</v>
      </c>
      <c r="B10" s="15"/>
      <c r="C10" s="20" t="e">
        <f t="shared" si="0"/>
        <v>#DIV/0!</v>
      </c>
      <c r="D10" s="15"/>
      <c r="E10" s="20" t="e">
        <f t="shared" si="1"/>
        <v>#DIV/0!</v>
      </c>
      <c r="F10" s="21">
        <f t="shared" si="2"/>
        <v>0</v>
      </c>
      <c r="G10" s="20" t="e">
        <f t="shared" si="3"/>
        <v>#DIV/0!</v>
      </c>
    </row>
    <row r="11" spans="1:7" s="2" customFormat="1" ht="15.95" customHeight="1" x14ac:dyDescent="0.25">
      <c r="A11" s="12" t="s">
        <v>24</v>
      </c>
      <c r="B11" s="15"/>
      <c r="C11" s="20" t="e">
        <f t="shared" si="0"/>
        <v>#DIV/0!</v>
      </c>
      <c r="D11" s="15"/>
      <c r="E11" s="20" t="e">
        <f t="shared" si="1"/>
        <v>#DIV/0!</v>
      </c>
      <c r="F11" s="21">
        <f t="shared" si="2"/>
        <v>0</v>
      </c>
      <c r="G11" s="20" t="e">
        <f t="shared" si="3"/>
        <v>#DIV/0!</v>
      </c>
    </row>
    <row r="12" spans="1:7" s="2" customFormat="1" ht="15.95" customHeight="1" x14ac:dyDescent="0.25">
      <c r="A12" s="12" t="s">
        <v>25</v>
      </c>
      <c r="B12" s="15"/>
      <c r="C12" s="20" t="e">
        <f t="shared" si="0"/>
        <v>#DIV/0!</v>
      </c>
      <c r="D12" s="15"/>
      <c r="E12" s="20" t="e">
        <f t="shared" si="1"/>
        <v>#DIV/0!</v>
      </c>
      <c r="F12" s="21">
        <f t="shared" si="2"/>
        <v>0</v>
      </c>
      <c r="G12" s="20" t="e">
        <f t="shared" si="3"/>
        <v>#DIV/0!</v>
      </c>
    </row>
    <row r="13" spans="1:7" s="2" customFormat="1" ht="15.95" customHeight="1" x14ac:dyDescent="0.25">
      <c r="A13" s="12" t="s">
        <v>26</v>
      </c>
      <c r="B13" s="15"/>
      <c r="C13" s="20" t="e">
        <f t="shared" si="0"/>
        <v>#DIV/0!</v>
      </c>
      <c r="D13" s="15"/>
      <c r="E13" s="20" t="e">
        <f t="shared" si="1"/>
        <v>#DIV/0!</v>
      </c>
      <c r="F13" s="21">
        <f t="shared" si="2"/>
        <v>0</v>
      </c>
      <c r="G13" s="20" t="e">
        <f t="shared" si="3"/>
        <v>#DIV/0!</v>
      </c>
    </row>
    <row r="14" spans="1:7" s="2" customFormat="1" ht="15.95" customHeight="1" x14ac:dyDescent="0.25">
      <c r="A14" s="12" t="s">
        <v>27</v>
      </c>
      <c r="B14" s="15"/>
      <c r="C14" s="20" t="e">
        <f t="shared" si="0"/>
        <v>#DIV/0!</v>
      </c>
      <c r="D14" s="15"/>
      <c r="E14" s="20" t="e">
        <f t="shared" si="1"/>
        <v>#DIV/0!</v>
      </c>
      <c r="F14" s="21">
        <f t="shared" si="2"/>
        <v>0</v>
      </c>
      <c r="G14" s="20" t="e">
        <f t="shared" si="3"/>
        <v>#DIV/0!</v>
      </c>
    </row>
    <row r="15" spans="1:7" s="2" customFormat="1" ht="15.95" customHeight="1" x14ac:dyDescent="0.25">
      <c r="A15" s="12" t="s">
        <v>28</v>
      </c>
      <c r="B15" s="15"/>
      <c r="C15" s="20" t="e">
        <f t="shared" si="0"/>
        <v>#DIV/0!</v>
      </c>
      <c r="D15" s="15"/>
      <c r="E15" s="20" t="e">
        <f t="shared" si="1"/>
        <v>#DIV/0!</v>
      </c>
      <c r="F15" s="21">
        <f t="shared" si="2"/>
        <v>0</v>
      </c>
      <c r="G15" s="20" t="e">
        <f t="shared" si="3"/>
        <v>#DIV/0!</v>
      </c>
    </row>
    <row r="16" spans="1:7" s="3" customFormat="1" ht="15.95" customHeight="1" x14ac:dyDescent="0.25">
      <c r="A16" s="11" t="s">
        <v>2</v>
      </c>
      <c r="B16" s="19">
        <f>SUM(B8:B15)</f>
        <v>0</v>
      </c>
      <c r="C16" s="52" t="e">
        <f t="shared" si="0"/>
        <v>#DIV/0!</v>
      </c>
      <c r="D16" s="19">
        <f>SUM(D8:D15)</f>
        <v>0</v>
      </c>
      <c r="E16" s="20" t="e">
        <f t="shared" si="1"/>
        <v>#DIV/0!</v>
      </c>
      <c r="F16" s="22">
        <f>B16+D16</f>
        <v>0</v>
      </c>
      <c r="G16" s="52" t="e">
        <f t="shared" si="3"/>
        <v>#DIV/0!</v>
      </c>
    </row>
    <row r="17" spans="3:7" s="2" customFormat="1" ht="21" customHeight="1" x14ac:dyDescent="0.25">
      <c r="C17" s="6"/>
      <c r="D17" s="6"/>
      <c r="E17" s="6"/>
      <c r="F17" s="6"/>
      <c r="G17" s="6"/>
    </row>
  </sheetData>
  <mergeCells count="5">
    <mergeCell ref="A1:G1"/>
    <mergeCell ref="A2:G2"/>
    <mergeCell ref="A3:G3"/>
    <mergeCell ref="A5:G5"/>
    <mergeCell ref="A4:G4"/>
  </mergeCells>
  <printOptions horizontalCentered="1"/>
  <pageMargins left="0.5" right="0" top="0.5" bottom="0.5" header="0.3" footer="0.3"/>
  <pageSetup paperSize="9" orientation="portrait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1115-8AC0-4276-896A-96A31513EACA}">
  <dimension ref="A1:B3"/>
  <sheetViews>
    <sheetView workbookViewId="0">
      <selection activeCell="B1" sqref="B1"/>
    </sheetView>
  </sheetViews>
  <sheetFormatPr defaultRowHeight="12.75" x14ac:dyDescent="0.2"/>
  <cols>
    <col min="1" max="1" width="2" style="133" bestFit="1" customWidth="1"/>
    <col min="2" max="2" width="72.28515625" style="132" bestFit="1" customWidth="1"/>
    <col min="3" max="16384" width="9.140625" style="132"/>
  </cols>
  <sheetData>
    <row r="1" spans="1:2" x14ac:dyDescent="0.2">
      <c r="A1" s="131">
        <v>1</v>
      </c>
      <c r="B1" s="132" t="s">
        <v>106</v>
      </c>
    </row>
    <row r="2" spans="1:2" x14ac:dyDescent="0.2">
      <c r="A2" s="131">
        <v>2</v>
      </c>
      <c r="B2" s="132" t="s">
        <v>107</v>
      </c>
    </row>
    <row r="3" spans="1:2" x14ac:dyDescent="0.2">
      <c r="A3" s="131">
        <v>3</v>
      </c>
      <c r="B3" s="132" t="s">
        <v>108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pCash 1</vt:lpstr>
      <vt:lpstr>Susp 2</vt:lpstr>
      <vt:lpstr>x-Mkt-Hu 3</vt:lpstr>
      <vt:lpstr>x-Mkt-V 4</vt:lpstr>
      <vt:lpstr>x- Dis 5</vt:lpstr>
      <vt:lpstr>OS 6</vt:lpstr>
      <vt:lpstr>Cat OS 7</vt:lpstr>
      <vt:lpstr>Aging 8</vt:lpstr>
      <vt:lpstr>x_head</vt:lpstr>
      <vt:lpstr>FG-9</vt:lpstr>
      <vt:lpstr>FS-14</vt:lpstr>
      <vt:lpstr>PM-15</vt:lpstr>
      <vt:lpstr>Sheet1</vt:lpstr>
      <vt:lpstr>'OS 6'!Print_Area</vt:lpstr>
      <vt:lpstr>'Susp 2'!Print_Area</vt:lpstr>
      <vt:lpstr>'x- Dis 5'!Print_Titles</vt:lpstr>
      <vt:lpstr>'x-Mkt-Hu 3'!Print_Titles</vt:lpstr>
      <vt:lpstr>'x-Mkt-V 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Sayed Md. Riton Rouf</dc:creator>
  <cp:lastModifiedBy>Sajib Sarker</cp:lastModifiedBy>
  <cp:lastPrinted>2024-01-29T08:07:05Z</cp:lastPrinted>
  <dcterms:created xsi:type="dcterms:W3CDTF">2021-02-13T05:48:18Z</dcterms:created>
  <dcterms:modified xsi:type="dcterms:W3CDTF">2025-02-06T09:27:29Z</dcterms:modified>
</cp:coreProperties>
</file>