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AGOS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12" i="1" l="1"/>
  <c r="I13" i="1"/>
  <c r="I14" i="1"/>
  <c r="I19" i="1"/>
  <c r="I20" i="1"/>
  <c r="N24" i="1" l="1"/>
  <c r="N19" i="1"/>
  <c r="N20" i="1"/>
  <c r="M24" i="1"/>
  <c r="M19" i="1"/>
  <c r="M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W12" i="1" s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AA34" i="1" l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<sst xmlns="http://schemas.openxmlformats.org/spreadsheetml/2006/main" count="126" uniqueCount="85">
  <si>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</si>
  <si>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</si>
  <si>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</si>
  <si>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</si>
  <si>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</si>
  <si>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</si>
  <si>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</si>
  <si>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</si>
  <si>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</si>
  <si>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</si>
  <si>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</si>
  <si>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</si>
  <si>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</si>
  <si>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</si>
  <si>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</si>
  <si>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</si>
  <si>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</si>
  <si>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</si>
  <si>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</si>
  <si>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</si>
  <si>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</si>
  <si>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</si>
  <si>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</si>
  <si>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</si>
  <si>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</si>
  <si>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</si>
  <si>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</si>
  <si>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</si>
  <si>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</si>
  <si>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</si>
  <si>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</si>
  <si>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</si>
  <si>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</si>
  <si>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</si>
  <si>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</si>
  <si>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</si>
  <si>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</si>
  <si>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</si>
  <si>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</si>
  <si>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</si>
  <si>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</si>
  <si>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</si>
  <si>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</si>
  <si>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</si>
  <si>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</si>
  <si>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</si>
  <si>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</si>
  <si>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</si>
  <si>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</si>
  <si>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</si>
  <si>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</si>
  <si>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</si>
  <si>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</si>
  <si>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</si>
  <si>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</si>
  <si>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</si>
  <si>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</si>
  <si>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</si>
  <si>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</si>
  <si>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</si>
  <si>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</si>
  <si>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</si>
  <si>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</si>
  <si>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</si>
  <si>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</si>
  <si>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</si>
  <si>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16:00:00 p.m.</t>
  </si>
  <si>
    <t>72:12</t>
  </si>
  <si>
    <t>1281:25</t>
  </si>
  <si>
    <t>518:44</t>
  </si>
  <si>
    <t>35:47</t>
  </si>
  <si>
    <t>288:35</t>
  </si>
  <si>
    <t>143:01</t>
  </si>
  <si>
    <t>295:18</t>
  </si>
  <si>
    <t>1791:45</t>
  </si>
  <si>
    <t>595:31</t>
  </si>
  <si>
    <t>499:18</t>
  </si>
  <si>
    <t>382:50</t>
  </si>
  <si>
    <t>314:06</t>
  </si>
  <si>
    <t>1139:38</t>
  </si>
  <si>
    <t>497:10</t>
  </si>
  <si>
    <t>234:46</t>
  </si>
  <si>
    <t>170:01</t>
  </si>
  <si>
    <t>237:41</t>
  </si>
  <si>
    <t>608:43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</si>
</sst>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118" zoomScaleNormal="118" workbookViewId="0">
      <selection activeCell="J22" sqref="J22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44048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0.66666666666666663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2350</v>
      </c>
      <c r="G6" s="102">
        <f>G7</f>
        <v>2820</v>
      </c>
      <c r="H6" s="103">
        <f>+H7</f>
        <v>106</v>
      </c>
      <c r="I6" s="104">
        <f>I7</f>
        <v>16.867174515235455</v>
      </c>
      <c r="J6" s="105">
        <f>SUM(J8+J7)</f>
        <v>1217.81</v>
      </c>
      <c r="K6" s="105">
        <f>J6</f>
        <v>1217.81</v>
      </c>
      <c r="L6" s="106" t="s">
        <v>67</v>
      </c>
      <c r="M6" s="107">
        <f>M7</f>
        <v>1.9296934661400384</v>
      </c>
      <c r="N6" s="108">
        <f>N7</f>
        <v>402.85714285714283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7</v>
      </c>
      <c r="F7" s="111">
        <v>2350</v>
      </c>
      <c r="G7" s="112">
        <v>2820</v>
      </c>
      <c r="H7" s="113">
        <v>106</v>
      </c>
      <c r="I7" s="114">
        <f>J7/(L7*24)</f>
        <v>16.867174515235455</v>
      </c>
      <c r="J7" s="115">
        <v>1217.81</v>
      </c>
      <c r="K7" s="115">
        <v>2717.99</v>
      </c>
      <c r="L7" s="116" t="s">
        <v>67</v>
      </c>
      <c r="M7" s="117">
        <f>+F7/J7</f>
        <v>1.9296934661400384</v>
      </c>
      <c r="N7" s="118">
        <f>+G7/E7</f>
        <v>402.85714285714283</v>
      </c>
      <c r="O7" s="118">
        <v>19.136455306611552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10284</v>
      </c>
      <c r="G9" s="123">
        <f t="shared" ref="G9" si="0">G10</f>
        <v>24582.5</v>
      </c>
      <c r="H9" s="124">
        <f>H10</f>
        <v>472</v>
      </c>
      <c r="I9" s="114">
        <f t="shared" ref="I9:I27" si="1">J9/(L9*24)</f>
        <v>26.664441584754812</v>
      </c>
      <c r="J9" s="125">
        <f>J10</f>
        <v>16231.09</v>
      </c>
      <c r="K9" s="125">
        <f>J9</f>
        <v>16231.09</v>
      </c>
      <c r="L9" s="126" t="s">
        <v>84</v>
      </c>
      <c r="M9" s="117">
        <f t="shared" ref="M9:M29" si="2">+F9/J9</f>
        <v>0.63359885257243964</v>
      </c>
      <c r="N9" s="118">
        <f t="shared" ref="N9:N27" si="3">+G9/E9</f>
        <v>351.17857142857144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10284</v>
      </c>
      <c r="G10" s="112">
        <v>24582.5</v>
      </c>
      <c r="H10" s="113">
        <v>472</v>
      </c>
      <c r="I10" s="114">
        <f>J10/(L10*24)</f>
        <v>26.664441584754812</v>
      </c>
      <c r="J10" s="115">
        <v>16231.09</v>
      </c>
      <c r="K10" s="115">
        <v>32.5</v>
      </c>
      <c r="L10" s="116" t="s">
        <v>84</v>
      </c>
      <c r="M10" s="117">
        <f>+F10/J10</f>
        <v>0.63359885257243964</v>
      </c>
      <c r="N10" s="118">
        <f t="shared" si="3"/>
        <v>351.17857142857144</v>
      </c>
      <c r="O10" s="118">
        <v>30.776230819793547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164</v>
      </c>
      <c r="D11" s="189"/>
      <c r="E11" s="121">
        <f>SUM(E15+E14+E13+E12+E16)</f>
        <v>156</v>
      </c>
      <c r="F11" s="122">
        <f>SUM(F15+F14+F13+F12+F16)</f>
        <v>49206</v>
      </c>
      <c r="G11" s="123">
        <f>SUM(G15+G14+G13+G12+G16)</f>
        <v>67549.5</v>
      </c>
      <c r="H11" s="124">
        <f>SUM(H12+H13+H14+H15+H16)</f>
        <v>1586</v>
      </c>
      <c r="I11" s="114">
        <f t="shared" si="1"/>
        <v>19.016199246546673</v>
      </c>
      <c r="J11" s="125">
        <f>SUM(J12+J13+J14+J15+J16)</f>
        <v>34072.275000000001</v>
      </c>
      <c r="K11" s="125">
        <f>J11</f>
        <v>34072.275000000001</v>
      </c>
      <c r="L11" s="126" t="s">
        <v>74</v>
      </c>
      <c r="M11" s="117">
        <f t="shared" si="2"/>
        <v>1.4441653807971437</v>
      </c>
      <c r="N11" s="118">
        <f t="shared" si="3"/>
        <v>433.00961538461536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61</v>
      </c>
      <c r="D12" s="189"/>
      <c r="E12" s="127">
        <v>52</v>
      </c>
      <c r="F12" s="111">
        <v>16244</v>
      </c>
      <c r="G12" s="112">
        <v>21924</v>
      </c>
      <c r="H12" s="113">
        <v>444</v>
      </c>
      <c r="I12" s="114">
        <f t="shared" si="1"/>
        <v>18.042819960258601</v>
      </c>
      <c r="J12" s="115">
        <v>10744.800000000001</v>
      </c>
      <c r="K12" s="115">
        <v>24.200000000000003</v>
      </c>
      <c r="L12" s="116" t="s">
        <v>75</v>
      </c>
      <c r="M12" s="117">
        <f t="shared" si="2"/>
        <v>1.5118010572556027</v>
      </c>
      <c r="N12" s="118">
        <f t="shared" si="3"/>
        <v>421.61538461538464</v>
      </c>
      <c r="O12" s="118">
        <v>21.599396408215277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36</v>
      </c>
      <c r="D13" s="189"/>
      <c r="E13" s="127">
        <v>41</v>
      </c>
      <c r="F13" s="111">
        <v>12827</v>
      </c>
      <c r="G13" s="112">
        <v>17911.5</v>
      </c>
      <c r="H13" s="113">
        <v>423</v>
      </c>
      <c r="I13" s="114">
        <f t="shared" si="1"/>
        <v>18.439004606449029</v>
      </c>
      <c r="J13" s="115">
        <v>9206.5949999999993</v>
      </c>
      <c r="K13" s="115">
        <v>21.7</v>
      </c>
      <c r="L13" s="116" t="s">
        <v>76</v>
      </c>
      <c r="M13" s="117">
        <f t="shared" si="2"/>
        <v>1.3932403890906466</v>
      </c>
      <c r="N13" s="118">
        <f t="shared" si="3"/>
        <v>436.86585365853659</v>
      </c>
      <c r="O13" s="118">
        <v>22.502995714060841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32</v>
      </c>
      <c r="F14" s="111">
        <v>9113</v>
      </c>
      <c r="G14" s="112">
        <v>12669</v>
      </c>
      <c r="H14" s="113">
        <v>305</v>
      </c>
      <c r="I14" s="114">
        <f t="shared" si="1"/>
        <v>18.236264693077928</v>
      </c>
      <c r="J14" s="115">
        <v>6981.45</v>
      </c>
      <c r="K14" s="115">
        <v>22.95</v>
      </c>
      <c r="L14" s="116" t="s">
        <v>77</v>
      </c>
      <c r="M14" s="117">
        <f t="shared" si="2"/>
        <v>1.3053162308689457</v>
      </c>
      <c r="N14" s="118">
        <f t="shared" si="3"/>
        <v>395.90625</v>
      </c>
      <c r="O14" s="118">
        <v>21.27851260663051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31</v>
      </c>
      <c r="F15" s="111">
        <v>11022</v>
      </c>
      <c r="G15" s="112">
        <v>15045</v>
      </c>
      <c r="H15" s="113">
        <v>414</v>
      </c>
      <c r="I15" s="128">
        <f t="shared" si="1"/>
        <v>22.729799426934093</v>
      </c>
      <c r="J15" s="115">
        <v>7139.4299999999994</v>
      </c>
      <c r="K15" s="115">
        <v>17.244999999999997</v>
      </c>
      <c r="L15" s="116" t="s">
        <v>78</v>
      </c>
      <c r="M15" s="117">
        <f t="shared" si="2"/>
        <v>1.5438207251839433</v>
      </c>
      <c r="N15" s="118">
        <f t="shared" si="3"/>
        <v>485.32258064516128</v>
      </c>
      <c r="O15" s="118">
        <v>26.212635680383677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113</v>
      </c>
      <c r="D17" s="189"/>
      <c r="E17" s="121">
        <f>SUM(E21+E20+E19+E18)</f>
        <v>111</v>
      </c>
      <c r="F17" s="122">
        <f>SUM(F21+F20+F19+F18)</f>
        <v>37090</v>
      </c>
      <c r="G17" s="123">
        <f>SUM(G21+G20+G19+G18)</f>
        <v>51561</v>
      </c>
      <c r="H17" s="124">
        <f>SUM(H21+H20+H19+H18)</f>
        <v>1637</v>
      </c>
      <c r="I17" s="114">
        <f t="shared" si="1"/>
        <v>19.238157009564478</v>
      </c>
      <c r="J17" s="125">
        <f>SUM(J18:J21)</f>
        <v>21924.445</v>
      </c>
      <c r="K17" s="125">
        <f>J17</f>
        <v>21924.445</v>
      </c>
      <c r="L17" s="126" t="s">
        <v>79</v>
      </c>
      <c r="M17" s="117">
        <f t="shared" si="2"/>
        <v>1.6917189922025393</v>
      </c>
      <c r="N17" s="118">
        <f t="shared" si="3"/>
        <v>464.51351351351349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89"/>
      <c r="E18" s="127">
        <v>45</v>
      </c>
      <c r="F18" s="111">
        <v>17011</v>
      </c>
      <c r="G18" s="112">
        <v>23616</v>
      </c>
      <c r="H18" s="113">
        <v>563</v>
      </c>
      <c r="I18" s="128">
        <f t="shared" si="1"/>
        <v>18.452735501173315</v>
      </c>
      <c r="J18" s="115">
        <v>9174.0850000000009</v>
      </c>
      <c r="K18" s="115">
        <v>16.295000000000002</v>
      </c>
      <c r="L18" s="116" t="s">
        <v>80</v>
      </c>
      <c r="M18" s="117">
        <f t="shared" si="2"/>
        <v>1.8542448647467293</v>
      </c>
      <c r="N18" s="118">
        <f t="shared" si="3"/>
        <v>524.79999999999995</v>
      </c>
      <c r="O18" s="118">
        <v>20.176534247624328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89"/>
      <c r="E19" s="127">
        <v>30</v>
      </c>
      <c r="F19" s="111">
        <v>8127</v>
      </c>
      <c r="G19" s="112">
        <v>11310</v>
      </c>
      <c r="H19" s="113">
        <v>410</v>
      </c>
      <c r="I19" s="128">
        <f t="shared" si="1"/>
        <v>20.406857873065452</v>
      </c>
      <c r="J19" s="115">
        <v>4790.8499999999995</v>
      </c>
      <c r="K19" s="115">
        <v>11.69</v>
      </c>
      <c r="L19" s="116" t="s">
        <v>81</v>
      </c>
      <c r="M19" s="117">
        <f t="shared" si="2"/>
        <v>1.6963586837408813</v>
      </c>
      <c r="N19" s="118">
        <f t="shared" si="3"/>
        <v>377</v>
      </c>
      <c r="O19" s="118">
        <v>21.840253039748511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17</v>
      </c>
      <c r="F20" s="111">
        <v>5576</v>
      </c>
      <c r="G20" s="112">
        <v>7687.5</v>
      </c>
      <c r="H20" s="113">
        <v>306</v>
      </c>
      <c r="I20" s="128">
        <f t="shared" si="1"/>
        <v>23.316714047642385</v>
      </c>
      <c r="J20" s="115">
        <v>3964.23</v>
      </c>
      <c r="K20" s="115">
        <v>12.96</v>
      </c>
      <c r="L20" s="116" t="s">
        <v>82</v>
      </c>
      <c r="M20" s="117">
        <f t="shared" si="2"/>
        <v>1.4065783266863932</v>
      </c>
      <c r="N20" s="118">
        <f t="shared" si="3"/>
        <v>452.20588235294116</v>
      </c>
      <c r="O20" s="118">
        <v>28.034394122123544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20</v>
      </c>
      <c r="D21" s="189"/>
      <c r="E21" s="127">
        <v>19</v>
      </c>
      <c r="F21" s="111">
        <v>6376</v>
      </c>
      <c r="G21" s="112">
        <v>8947.5</v>
      </c>
      <c r="H21" s="113">
        <v>358</v>
      </c>
      <c r="I21" s="128">
        <f>J21/(L21*24)</f>
        <v>16.809256012902321</v>
      </c>
      <c r="J21" s="115">
        <v>3995.28</v>
      </c>
      <c r="K21" s="115">
        <v>9.94</v>
      </c>
      <c r="L21" s="116" t="s">
        <v>83</v>
      </c>
      <c r="M21" s="117">
        <f t="shared" si="2"/>
        <v>1.5958831421076869</v>
      </c>
      <c r="N21" s="118">
        <f t="shared" si="3"/>
        <v>470.92105263157896</v>
      </c>
      <c r="O21" s="118">
        <v>17.984025051167261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165</v>
      </c>
      <c r="F22" s="122">
        <f>SUM(F23:F28)</f>
        <v>48255</v>
      </c>
      <c r="G22" s="123">
        <f>SUM(G28+G27+G26+G25+G24+G23)</f>
        <v>79796.3</v>
      </c>
      <c r="H22" s="124">
        <f>SUM(H28+H27+H26+H25+H24+H23)</f>
        <v>1283</v>
      </c>
      <c r="I22" s="114">
        <f t="shared" si="1"/>
        <v>24.230689991545812</v>
      </c>
      <c r="J22" s="114">
        <f>SUM(J28+J27+J26+J25+J24+J23)</f>
        <v>31049.61</v>
      </c>
      <c r="K22" s="114">
        <f>J22</f>
        <v>31049.61</v>
      </c>
      <c r="L22" s="126" t="s">
        <v>68</v>
      </c>
      <c r="M22" s="117">
        <f>+F22/J22</f>
        <v>1.5541258006139207</v>
      </c>
      <c r="N22" s="118">
        <f>+G22/E22</f>
        <v>483.6139393939394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69</v>
      </c>
      <c r="F23" s="129">
        <v>23496</v>
      </c>
      <c r="G23" s="112">
        <v>38833.1</v>
      </c>
      <c r="H23" s="113">
        <v>534</v>
      </c>
      <c r="I23" s="128">
        <f t="shared" si="1"/>
        <v>24.562215653514972</v>
      </c>
      <c r="J23" s="115">
        <v>12741.24</v>
      </c>
      <c r="K23" s="115">
        <v>24.27</v>
      </c>
      <c r="L23" s="116" t="s">
        <v>69</v>
      </c>
      <c r="M23" s="117">
        <f t="shared" si="2"/>
        <v>1.8440905280804694</v>
      </c>
      <c r="N23" s="118">
        <f t="shared" si="3"/>
        <v>562.79855072463761</v>
      </c>
      <c r="O23" s="118">
        <v>22.885539512228064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574</v>
      </c>
      <c r="G24" s="112">
        <v>938.4</v>
      </c>
      <c r="H24" s="113">
        <v>50</v>
      </c>
      <c r="I24" s="128">
        <f t="shared" si="1"/>
        <v>30.79646017699115</v>
      </c>
      <c r="J24" s="115">
        <v>1102</v>
      </c>
      <c r="K24" s="115">
        <v>24.27</v>
      </c>
      <c r="L24" s="116" t="s">
        <v>70</v>
      </c>
      <c r="M24" s="117">
        <f t="shared" si="2"/>
        <v>0.52087114337568063</v>
      </c>
      <c r="N24" s="118">
        <f t="shared" si="3"/>
        <v>93.84</v>
      </c>
      <c r="O24" s="118">
        <v>27.910603168761064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32</v>
      </c>
      <c r="F25" s="111">
        <v>9291</v>
      </c>
      <c r="G25" s="130">
        <v>15451.3</v>
      </c>
      <c r="H25" s="113">
        <v>286</v>
      </c>
      <c r="I25" s="128">
        <f t="shared" si="1"/>
        <v>26.728570603522957</v>
      </c>
      <c r="J25" s="115">
        <v>7713.42</v>
      </c>
      <c r="K25" s="115">
        <v>37.130000000000003</v>
      </c>
      <c r="L25" s="116" t="s">
        <v>71</v>
      </c>
      <c r="M25" s="117">
        <f t="shared" si="2"/>
        <v>1.2045240632559877</v>
      </c>
      <c r="N25" s="118">
        <f t="shared" si="3"/>
        <v>482.85312499999998</v>
      </c>
      <c r="O25" s="118">
        <v>26.351105146035771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14</v>
      </c>
      <c r="D26" s="189"/>
      <c r="E26" s="127">
        <v>14</v>
      </c>
      <c r="F26" s="111">
        <v>4134</v>
      </c>
      <c r="G26" s="130">
        <v>6805.1</v>
      </c>
      <c r="H26" s="113">
        <v>107</v>
      </c>
      <c r="I26" s="128">
        <f t="shared" si="1"/>
        <v>8.6712271297051604</v>
      </c>
      <c r="J26" s="115">
        <v>1240.1299999999999</v>
      </c>
      <c r="K26" s="115">
        <v>30.099999999999969</v>
      </c>
      <c r="L26" s="116" t="s">
        <v>72</v>
      </c>
      <c r="M26" s="117">
        <f t="shared" si="2"/>
        <v>3.3335214856506981</v>
      </c>
      <c r="N26" s="118">
        <f t="shared" si="3"/>
        <v>486.07857142857148</v>
      </c>
      <c r="O26" s="118">
        <v>24.738291181331462</v>
      </c>
      <c r="S26" t="s">
        <v>24</v>
      </c>
      <c r="T26" s="1"/>
      <c r="U26" s="160">
        <f>B3</f>
        <v>44048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40</v>
      </c>
      <c r="F27" s="111">
        <v>10760</v>
      </c>
      <c r="G27" s="112">
        <v>17768.400000000001</v>
      </c>
      <c r="H27" s="113">
        <v>306</v>
      </c>
      <c r="I27" s="128">
        <f t="shared" si="1"/>
        <v>27.947240094818827</v>
      </c>
      <c r="J27" s="115">
        <v>8252.82</v>
      </c>
      <c r="K27" s="115">
        <v>23.87</v>
      </c>
      <c r="L27" s="116" t="s">
        <v>73</v>
      </c>
      <c r="M27" s="117">
        <f t="shared" si="2"/>
        <v>1.3037967628035023</v>
      </c>
      <c r="N27" s="118">
        <f t="shared" si="3"/>
        <v>444.21000000000004</v>
      </c>
      <c r="O27" s="118">
        <v>19.176545682990785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>
        <v>0</v>
      </c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533</v>
      </c>
      <c r="D29" s="190"/>
      <c r="E29" s="50">
        <f>SUM(E6+E9+E11+E17+E22+P32)</f>
        <v>509</v>
      </c>
      <c r="F29" s="98">
        <f>SUM(F6+F9+F11+F17+F22)</f>
        <v>147185</v>
      </c>
      <c r="G29" s="90">
        <f>SUM(G6+G9+G11+G17+G22)</f>
        <v>226309.3</v>
      </c>
      <c r="H29" s="52">
        <f>SUM(H6+H9+H11+H17+H22)</f>
        <v>5084</v>
      </c>
      <c r="I29" s="52"/>
      <c r="J29" s="53">
        <f>SUM(J6+J9+J11+J17+J22)</f>
        <v>104495.23</v>
      </c>
      <c r="K29" s="53"/>
      <c r="L29" s="53"/>
      <c r="M29" s="53">
        <f t="shared" si="2"/>
        <v>1.4085331933333225</v>
      </c>
      <c r="N29" s="91">
        <f>G29/E29</f>
        <v>444.61552062868367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2350</v>
      </c>
      <c r="AA29" s="67">
        <f>G6</f>
        <v>2820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10284</v>
      </c>
      <c r="AA30" s="67">
        <f>G9</f>
        <v>24582.5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164</v>
      </c>
      <c r="W31" s="193"/>
      <c r="X31" s="56">
        <f>E11</f>
        <v>156</v>
      </c>
      <c r="Y31" s="55">
        <f t="shared" si="4"/>
        <v>0.95121951219512191</v>
      </c>
      <c r="Z31" s="24">
        <f>F11</f>
        <v>49206</v>
      </c>
      <c r="AA31" s="67">
        <f>G11</f>
        <v>67549.5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113</v>
      </c>
      <c r="W32" s="193"/>
      <c r="X32" s="56">
        <f>E17</f>
        <v>111</v>
      </c>
      <c r="Y32" s="55">
        <f t="shared" si="4"/>
        <v>0.98230088495575218</v>
      </c>
      <c r="Z32" s="24">
        <f>F17</f>
        <v>37090</v>
      </c>
      <c r="AA32" s="67">
        <f>G17</f>
        <v>51561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35</v>
      </c>
      <c r="H33" s="173"/>
      <c r="I33" s="173">
        <v>11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165</v>
      </c>
      <c r="Y33" s="58">
        <f t="shared" si="4"/>
        <v>0.95930232558139539</v>
      </c>
      <c r="Z33" s="47">
        <f>F22</f>
        <v>48255</v>
      </c>
      <c r="AA33" s="72">
        <f>G22</f>
        <v>79796.3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53</v>
      </c>
      <c r="H34" s="173"/>
      <c r="I34" s="173">
        <v>4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533</v>
      </c>
      <c r="W34" s="193"/>
      <c r="X34" s="75">
        <f>SUM(X29:X33)</f>
        <v>509</v>
      </c>
      <c r="Y34" s="59">
        <f t="shared" si="4"/>
        <v>0.95497185741088175</v>
      </c>
      <c r="Z34" s="51">
        <f>SUM(Z29+Z30+Z31+Z32+Z33)</f>
        <v>147185</v>
      </c>
      <c r="AA34" s="60">
        <f>SUM(AA29:AA33)</f>
        <v>226309.3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68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156</v>
      </c>
      <c r="H37" s="148"/>
      <c r="I37" s="148">
        <f>SUM(I33+I34+I35+I36)</f>
        <v>15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2020-09-18T07:52:33Z</dcterms:modified>
</cp:coreProperties>
</file>