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S NUEVO FORMATO\"/>
    </mc:Choice>
  </mc:AlternateContent>
  <bookViews>
    <workbookView xWindow="0" yWindow="0" windowWidth="28800" windowHeight="12300" tabRatio="597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N20" i="1"/>
  <c r="M19" i="1"/>
  <c r="M20" i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<sst xmlns="http://schemas.openxmlformats.org/spreadsheetml/2006/main" count="125" uniqueCount="84">
  <si>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</si>
  <si>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</si>
  <si>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</si>
  <si>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</si>
  <si>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</si>
  <si>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</si>
  <si>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</si>
  <si>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</si>
  <si>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</si>
  <si>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</si>
  <si>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</si>
  <si>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</si>
  <si>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</si>
  <si>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</si>
  <si>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</si>
  <si>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</si>
  <si>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</si>
  <si>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</si>
  <si>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</si>
  <si>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</si>
  <si>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</si>
  <si>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</si>
  <si>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</si>
  <si>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</si>
  <si>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</si>
  <si>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</si>
  <si>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</si>
  <si>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</si>
  <si>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</si>
  <si>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</si>
  <si>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</si>
  <si>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</si>
  <si>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</si>
  <si>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</si>
  <si>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</si>
  <si>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</si>
  <si>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</si>
  <si>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</si>
  <si>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</si>
  <si>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</si>
  <si>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</si>
  <si>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</si>
  <si>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</si>
  <si>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</si>
  <si>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</si>
  <si>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</si>
  <si>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</si>
  <si>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</si>
  <si>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</si>
  <si>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</si>
  <si>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</si>
  <si>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</si>
  <si>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</si>
  <si>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</si>
  <si>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</si>
  <si>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</si>
  <si>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</si>
  <si>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</si>
  <si>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</si>
  <si>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</si>
  <si>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</si>
  <si>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</si>
  <si>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</si>
  <si>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</si>
  <si>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</si>
  <si>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</si>
  <si>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74:29</t>
  </si>
  <si>
    <t>1881:01</t>
  </si>
  <si>
    <t>727:56</t>
  </si>
  <si>
    <t>423:02</t>
  </si>
  <si>
    <t>378:28</t>
  </si>
  <si>
    <t>351:35</t>
  </si>
  <si>
    <t>1241:01</t>
  </si>
  <si>
    <t>522:07</t>
  </si>
  <si>
    <t>275:53</t>
  </si>
  <si>
    <t>148:07</t>
  </si>
  <si>
    <t>300:54</t>
  </si>
  <si>
    <t>562:38</t>
  </si>
  <si>
    <t xml:space="preserve">  11:00:00 p.m.</t>
  </si>
  <si>
    <t>849:06</t>
  </si>
  <si>
    <t>390:54</t>
  </si>
  <si>
    <t>151:09</t>
  </si>
  <si>
    <t>133:36</t>
  </si>
  <si>
    <t>173:37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</si>
</sst>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15874</xdr:rowOff>
    </xdr:from>
    <xdr:to>
      <xdr:col>15</xdr:col>
      <xdr:colOff>6708</xdr:colOff>
      <xdr:row>29</xdr:row>
      <xdr:rowOff>1848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5874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A7" zoomScale="96" zoomScaleNormal="96" workbookViewId="0">
      <selection activeCell="U23" sqref="U23:AA38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">
      <c r="B3" s="158">
        <v>44058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0.45833333333333331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89"/>
      <c r="E6" s="100">
        <f>E7</f>
        <v>7</v>
      </c>
      <c r="F6" s="101">
        <f>F7</f>
        <v>2090</v>
      </c>
      <c r="G6" s="102">
        <f>G7</f>
        <v>2508</v>
      </c>
      <c r="H6" s="103">
        <f>+H7</f>
        <v>94</v>
      </c>
      <c r="I6" s="104">
        <f>I7</f>
        <v>14.390064891474601</v>
      </c>
      <c r="J6" s="105">
        <f>SUM(J8+J7)</f>
        <v>1071.82</v>
      </c>
      <c r="K6" s="105">
        <f>J6</f>
        <v>1071.82</v>
      </c>
      <c r="L6" s="106" t="s">
        <v>66</v>
      </c>
      <c r="M6" s="107">
        <f>M7</f>
        <v>1.9499542833684762</v>
      </c>
      <c r="N6" s="108">
        <f>N7</f>
        <v>358.28571428571428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89"/>
      <c r="E7" s="110">
        <v>7</v>
      </c>
      <c r="F7" s="111">
        <v>2090</v>
      </c>
      <c r="G7" s="112">
        <v>2508</v>
      </c>
      <c r="H7" s="113">
        <v>94</v>
      </c>
      <c r="I7" s="114">
        <f>J7/(L7*24)</f>
        <v>14.390064891474601</v>
      </c>
      <c r="J7" s="115">
        <v>1071.82</v>
      </c>
      <c r="K7" s="115">
        <v>2717.99</v>
      </c>
      <c r="L7" s="116" t="s">
        <v>66</v>
      </c>
      <c r="M7" s="117">
        <f>+F7/J7</f>
        <v>1.9499542833684762</v>
      </c>
      <c r="N7" s="118">
        <f>+G7/E7</f>
        <v>358.28571428571428</v>
      </c>
      <c r="O7" s="118">
        <v>19.609768058725546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8851</v>
      </c>
      <c r="G9" s="123">
        <f t="shared" ref="G9" si="0">G10</f>
        <v>21178.75</v>
      </c>
      <c r="H9" s="124">
        <f>H10</f>
        <v>353</v>
      </c>
      <c r="I9" s="114">
        <f t="shared" ref="I9:I22" si="1">J9/(L9*24)</f>
        <v>21.65216541264293</v>
      </c>
      <c r="J9" s="125">
        <f>J10</f>
        <v>12182.23</v>
      </c>
      <c r="K9" s="125">
        <f>J9</f>
        <v>12182.23</v>
      </c>
      <c r="L9" s="126" t="s">
        <v>77</v>
      </c>
      <c r="M9" s="117">
        <f t="shared" ref="M9:M29" si="2">+F9/J9</f>
        <v>0.72655006513585774</v>
      </c>
      <c r="N9" s="118">
        <f t="shared" ref="N9:N27" si="3">+G9/E9</f>
        <v>302.55357142857144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89"/>
      <c r="E10" s="127">
        <v>70</v>
      </c>
      <c r="F10" s="111">
        <v>8851</v>
      </c>
      <c r="G10" s="112">
        <v>21178.75</v>
      </c>
      <c r="H10" s="113">
        <v>353</v>
      </c>
      <c r="I10" s="114">
        <f>J10/(L10*24)</f>
        <v>21.65216541264293</v>
      </c>
      <c r="J10" s="115">
        <v>12182.23</v>
      </c>
      <c r="K10" s="115">
        <v>32.5</v>
      </c>
      <c r="L10" s="116" t="s">
        <v>77</v>
      </c>
      <c r="M10" s="117">
        <f>+F10/J10</f>
        <v>0.72655006513585774</v>
      </c>
      <c r="N10" s="118">
        <f t="shared" si="3"/>
        <v>302.55357142857144</v>
      </c>
      <c r="O10" s="118">
        <v>28.837679844122412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168</v>
      </c>
      <c r="D11" s="189"/>
      <c r="E11" s="121">
        <f>SUM(E15+E14+E13+E12+E16)</f>
        <v>164</v>
      </c>
      <c r="F11" s="122">
        <f>SUM(F15+F14+F13+F12+F16)</f>
        <v>37827</v>
      </c>
      <c r="G11" s="123">
        <f>SUM(G15+G14+G13+G12+G16)</f>
        <v>51585.75</v>
      </c>
      <c r="H11" s="124">
        <f>SUM(H12+H13+H14+H15+H16)</f>
        <v>1646</v>
      </c>
      <c r="I11" s="114">
        <f t="shared" si="1"/>
        <v>12.780757037417711</v>
      </c>
      <c r="J11" s="125">
        <f>SUM(J12+J13+J14+J15+J16)</f>
        <v>24040.817000000006</v>
      </c>
      <c r="K11" s="125">
        <f>J11</f>
        <v>24040.817000000006</v>
      </c>
      <c r="L11" s="126" t="s">
        <v>67</v>
      </c>
      <c r="M11" s="117">
        <f t="shared" si="2"/>
        <v>1.5734490221359778</v>
      </c>
      <c r="N11" s="118">
        <f t="shared" si="3"/>
        <v>314.54725609756099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60</v>
      </c>
      <c r="D12" s="189"/>
      <c r="E12" s="127">
        <v>60</v>
      </c>
      <c r="F12" s="111">
        <v>11138</v>
      </c>
      <c r="G12" s="112">
        <v>15455.25</v>
      </c>
      <c r="H12" s="113">
        <v>554</v>
      </c>
      <c r="I12" s="128">
        <f>J12/(L12*24)</f>
        <v>12.378604725707484</v>
      </c>
      <c r="J12" s="115">
        <v>9010.7990000000009</v>
      </c>
      <c r="K12" s="115">
        <v>24.200000000000003</v>
      </c>
      <c r="L12" s="116" t="s">
        <v>68</v>
      </c>
      <c r="M12" s="117">
        <f t="shared" si="2"/>
        <v>1.2360724060097221</v>
      </c>
      <c r="N12" s="118">
        <f t="shared" si="3"/>
        <v>257.58749999999998</v>
      </c>
      <c r="O12" s="118">
        <v>22.616144999518504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41</v>
      </c>
      <c r="D13" s="189"/>
      <c r="E13" s="127">
        <v>37</v>
      </c>
      <c r="F13" s="111">
        <v>10269</v>
      </c>
      <c r="G13" s="112">
        <v>13533.75</v>
      </c>
      <c r="H13" s="113">
        <v>369</v>
      </c>
      <c r="I13" s="128">
        <f t="shared" si="1"/>
        <v>10.443191237885117</v>
      </c>
      <c r="J13" s="115">
        <v>4417.8180000000011</v>
      </c>
      <c r="K13" s="115">
        <v>21.7</v>
      </c>
      <c r="L13" s="116" t="s">
        <v>69</v>
      </c>
      <c r="M13" s="117">
        <f t="shared" si="2"/>
        <v>2.3244506677278234</v>
      </c>
      <c r="N13" s="118">
        <f t="shared" si="3"/>
        <v>365.77702702702703</v>
      </c>
      <c r="O13" s="118">
        <v>23.390800392421433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89"/>
      <c r="E14" s="127">
        <v>34</v>
      </c>
      <c r="F14" s="111">
        <v>7671</v>
      </c>
      <c r="G14" s="112">
        <v>10611.75</v>
      </c>
      <c r="H14" s="113">
        <v>297</v>
      </c>
      <c r="I14" s="128">
        <f t="shared" si="1"/>
        <v>13.003390875462394</v>
      </c>
      <c r="J14" s="115">
        <v>4921.3500000000004</v>
      </c>
      <c r="K14" s="115">
        <v>22.95</v>
      </c>
      <c r="L14" s="116" t="s">
        <v>70</v>
      </c>
      <c r="M14" s="117">
        <f t="shared" si="2"/>
        <v>1.5587186442744367</v>
      </c>
      <c r="N14" s="118">
        <f t="shared" si="3"/>
        <v>312.11029411764707</v>
      </c>
      <c r="O14" s="118">
        <v>22.901429595828894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89"/>
      <c r="E15" s="127">
        <v>33</v>
      </c>
      <c r="F15" s="111">
        <v>8749</v>
      </c>
      <c r="G15" s="112">
        <v>11985</v>
      </c>
      <c r="H15" s="113">
        <v>426</v>
      </c>
      <c r="I15" s="128">
        <f t="shared" si="1"/>
        <v>16.186347475705151</v>
      </c>
      <c r="J15" s="115">
        <v>5690.8500000000022</v>
      </c>
      <c r="K15" s="115">
        <v>17.244999999999997</v>
      </c>
      <c r="L15" s="116" t="s">
        <v>71</v>
      </c>
      <c r="M15" s="117">
        <f t="shared" si="2"/>
        <v>1.5373801804651321</v>
      </c>
      <c r="N15" s="118">
        <f t="shared" si="3"/>
        <v>363.18181818181819</v>
      </c>
      <c r="O15" s="118">
        <v>26.055930932391917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88</v>
      </c>
      <c r="D17" s="189"/>
      <c r="E17" s="121">
        <f>SUM(E21+E20+E19+E18)</f>
        <v>82</v>
      </c>
      <c r="F17" s="122">
        <f>SUM(F21+F20+F19+F18)</f>
        <v>30118</v>
      </c>
      <c r="G17" s="123">
        <f>SUM(G21+G20+G19+G18)</f>
        <v>42422.25</v>
      </c>
      <c r="H17" s="124">
        <f>SUM(H21+H20+H19+H18)</f>
        <v>1238</v>
      </c>
      <c r="I17" s="114">
        <f t="shared" si="1"/>
        <v>19.65457543281121</v>
      </c>
      <c r="J17" s="125">
        <f>SUM(J18:J21)</f>
        <v>16688.7</v>
      </c>
      <c r="K17" s="125">
        <f>J17</f>
        <v>16688.7</v>
      </c>
      <c r="L17" s="126" t="s">
        <v>79</v>
      </c>
      <c r="M17" s="117">
        <f t="shared" si="2"/>
        <v>1.8046941942751682</v>
      </c>
      <c r="N17" s="118">
        <f t="shared" si="3"/>
        <v>517.34451219512198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34</v>
      </c>
      <c r="D18" s="189"/>
      <c r="E18" s="127">
        <v>30</v>
      </c>
      <c r="F18" s="111">
        <v>15031</v>
      </c>
      <c r="G18" s="112">
        <v>21252.75</v>
      </c>
      <c r="H18" s="113">
        <v>443</v>
      </c>
      <c r="I18" s="128">
        <f t="shared" si="1"/>
        <v>18.466832949603482</v>
      </c>
      <c r="J18" s="115">
        <v>7218.6850000000004</v>
      </c>
      <c r="K18" s="115">
        <v>16.295000000000002</v>
      </c>
      <c r="L18" s="116" t="s">
        <v>80</v>
      </c>
      <c r="M18" s="117">
        <f t="shared" si="2"/>
        <v>2.0822351993472492</v>
      </c>
      <c r="N18" s="118">
        <f t="shared" si="3"/>
        <v>708.42499999999995</v>
      </c>
      <c r="O18" s="118">
        <v>20.284700165853884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21</v>
      </c>
      <c r="D19" s="189"/>
      <c r="E19" s="127">
        <v>20</v>
      </c>
      <c r="F19" s="111">
        <v>4854</v>
      </c>
      <c r="G19" s="112">
        <v>6741</v>
      </c>
      <c r="H19" s="113">
        <v>260</v>
      </c>
      <c r="I19" s="128">
        <f t="shared" si="1"/>
        <v>20.099900760833606</v>
      </c>
      <c r="J19" s="115">
        <v>3038.0999999999995</v>
      </c>
      <c r="K19" s="115">
        <v>11.69</v>
      </c>
      <c r="L19" s="116" t="s">
        <v>81</v>
      </c>
      <c r="M19" s="117">
        <f t="shared" si="2"/>
        <v>1.5977090944998522</v>
      </c>
      <c r="N19" s="118">
        <f t="shared" si="3"/>
        <v>337.05</v>
      </c>
      <c r="O19" s="118">
        <v>21.828412011621722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17</v>
      </c>
      <c r="D20" s="189"/>
      <c r="E20" s="127">
        <v>16</v>
      </c>
      <c r="F20" s="111">
        <v>4667</v>
      </c>
      <c r="G20" s="112">
        <v>6503.25</v>
      </c>
      <c r="H20" s="113">
        <v>257</v>
      </c>
      <c r="I20" s="128">
        <f t="shared" si="1"/>
        <v>24.920920658682636</v>
      </c>
      <c r="J20" s="115">
        <v>3329.4349999999999</v>
      </c>
      <c r="K20" s="115">
        <v>12.96</v>
      </c>
      <c r="L20" s="116" t="s">
        <v>82</v>
      </c>
      <c r="M20" s="117">
        <f t="shared" si="2"/>
        <v>1.40173933415129</v>
      </c>
      <c r="N20" s="118">
        <f t="shared" si="3"/>
        <v>406.453125</v>
      </c>
      <c r="O20" s="118">
        <v>27.270781454901183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16</v>
      </c>
      <c r="D21" s="189"/>
      <c r="E21" s="127">
        <v>16</v>
      </c>
      <c r="F21" s="111">
        <v>5566</v>
      </c>
      <c r="G21" s="112">
        <v>7925.25</v>
      </c>
      <c r="H21" s="113">
        <v>278</v>
      </c>
      <c r="I21" s="128">
        <f>J21/(L21*24)</f>
        <v>17.869712969184985</v>
      </c>
      <c r="J21" s="115">
        <v>3102.48</v>
      </c>
      <c r="K21" s="115">
        <v>9.94</v>
      </c>
      <c r="L21" s="116" t="s">
        <v>83</v>
      </c>
      <c r="M21" s="117">
        <f t="shared" si="2"/>
        <v>1.7940486320620923</v>
      </c>
      <c r="N21" s="118">
        <f t="shared" si="3"/>
        <v>495.328125</v>
      </c>
      <c r="O21" s="118">
        <v>18.166295250172173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150</v>
      </c>
      <c r="D22" s="189"/>
      <c r="E22" s="121">
        <f>SUM(E28+E27+E26+E25+E24+E23)</f>
        <v>148</v>
      </c>
      <c r="F22" s="122">
        <f>SUM(F23:F28)</f>
        <v>33153</v>
      </c>
      <c r="G22" s="123">
        <f>SUM(G28+G27+G26+G25+G24+G23)</f>
        <v>54679.65</v>
      </c>
      <c r="H22" s="124">
        <f>SUM(H28+H27+H26+H25+H24+H23)</f>
        <v>1201</v>
      </c>
      <c r="I22" s="114">
        <f t="shared" si="1"/>
        <v>24.619870804850862</v>
      </c>
      <c r="J22" s="114">
        <f>SUM(J28+J27+J26+J25+J24+J23)</f>
        <v>30553.670000000002</v>
      </c>
      <c r="K22" s="114">
        <f>J22</f>
        <v>30553.670000000002</v>
      </c>
      <c r="L22" s="126" t="s">
        <v>72</v>
      </c>
      <c r="M22" s="117">
        <f>+F22/J22</f>
        <v>1.0850742316716779</v>
      </c>
      <c r="N22" s="118">
        <f>+G22/E22</f>
        <v>369.45709459459459</v>
      </c>
      <c r="O22" s="118"/>
      <c r="U22" s="179"/>
      <c r="V22" s="179"/>
      <c r="W22" s="179"/>
      <c r="X22" s="179"/>
      <c r="Y22" s="179"/>
      <c r="Z22" s="179"/>
      <c r="AA22" s="179"/>
    </row>
    <row r="23" spans="2:29" x14ac:dyDescent="0.25">
      <c r="B23" s="44">
        <v>201</v>
      </c>
      <c r="C23" s="110">
        <v>71</v>
      </c>
      <c r="D23" s="189"/>
      <c r="E23" s="127">
        <v>70</v>
      </c>
      <c r="F23" s="129">
        <v>17241</v>
      </c>
      <c r="G23" s="112">
        <v>28467.35</v>
      </c>
      <c r="H23" s="113">
        <v>540</v>
      </c>
      <c r="I23" s="128">
        <f>J23/(L23*24)</f>
        <v>24.860037667188049</v>
      </c>
      <c r="J23" s="115">
        <v>12979.84</v>
      </c>
      <c r="K23" s="115">
        <v>24.27</v>
      </c>
      <c r="L23" s="116" t="s">
        <v>73</v>
      </c>
      <c r="M23" s="117">
        <f>+F23/J23</f>
        <v>1.3282906414871061</v>
      </c>
      <c r="N23" s="118">
        <f t="shared" si="3"/>
        <v>406.67642857142857</v>
      </c>
      <c r="O23" s="118">
        <v>23.222837495741185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25">
      <c r="B24" s="44">
        <v>202</v>
      </c>
      <c r="C24" s="110">
        <v>0</v>
      </c>
      <c r="D24" s="189"/>
      <c r="E24" s="127">
        <v>0</v>
      </c>
      <c r="F24" s="111">
        <v>0</v>
      </c>
      <c r="G24" s="112">
        <v>0</v>
      </c>
      <c r="H24" s="113">
        <v>0</v>
      </c>
      <c r="I24" s="128">
        <v>0</v>
      </c>
      <c r="J24" s="115">
        <v>0</v>
      </c>
      <c r="K24" s="115">
        <v>24.27</v>
      </c>
      <c r="L24" s="116">
        <v>0</v>
      </c>
      <c r="M24" s="117">
        <v>0</v>
      </c>
      <c r="N24" s="118">
        <v>0</v>
      </c>
      <c r="O24" s="118">
        <v>0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.75" thickBot="1" x14ac:dyDescent="0.3">
      <c r="B25" s="44">
        <v>204</v>
      </c>
      <c r="C25" s="110">
        <v>28</v>
      </c>
      <c r="D25" s="189"/>
      <c r="E25" s="127">
        <v>28</v>
      </c>
      <c r="F25" s="111">
        <v>5724</v>
      </c>
      <c r="G25" s="130">
        <v>9472.4</v>
      </c>
      <c r="H25" s="113">
        <v>259</v>
      </c>
      <c r="I25" s="128">
        <f>J25/(L25*24)</f>
        <v>24.732954751404581</v>
      </c>
      <c r="J25" s="115">
        <v>6823.41</v>
      </c>
      <c r="K25" s="115">
        <v>37.130000000000003</v>
      </c>
      <c r="L25" s="116" t="s">
        <v>74</v>
      </c>
      <c r="M25" s="117">
        <f>+F25/J25</f>
        <v>0.83887674930863021</v>
      </c>
      <c r="N25" s="118">
        <f t="shared" si="3"/>
        <v>338.3</v>
      </c>
      <c r="O25" s="118">
        <v>27.285596467461737</v>
      </c>
      <c r="T25" s="1"/>
      <c r="U25" s="84"/>
      <c r="V25" s="84"/>
      <c r="W25" s="84"/>
      <c r="X25" s="84"/>
      <c r="Y25" s="84"/>
      <c r="Z25" s="84"/>
      <c r="AA25" s="84" t="s">
        <v>78</v>
      </c>
    </row>
    <row r="26" spans="2:29" ht="16.5" thickBot="1" x14ac:dyDescent="0.3">
      <c r="B26" s="44">
        <v>206</v>
      </c>
      <c r="C26" s="110">
        <v>13</v>
      </c>
      <c r="D26" s="189"/>
      <c r="E26" s="127">
        <v>13</v>
      </c>
      <c r="F26" s="111">
        <v>3421</v>
      </c>
      <c r="G26" s="130">
        <v>5615.95</v>
      </c>
      <c r="H26" s="113">
        <v>107</v>
      </c>
      <c r="I26" s="128">
        <f>J26/(L26*24)</f>
        <v>22.900191290649264</v>
      </c>
      <c r="J26" s="115">
        <v>3391.9</v>
      </c>
      <c r="K26" s="115">
        <v>30.099999999999969</v>
      </c>
      <c r="L26" s="116" t="s">
        <v>75</v>
      </c>
      <c r="M26" s="117">
        <f>+F26/J26</f>
        <v>1.0085792623603289</v>
      </c>
      <c r="N26" s="118">
        <f t="shared" si="3"/>
        <v>431.99615384615385</v>
      </c>
      <c r="O26" s="118">
        <v>25.541424487536524</v>
      </c>
      <c r="S26" t="s">
        <v>24</v>
      </c>
      <c r="T26" s="1"/>
      <c r="U26" s="160">
        <f>B3</f>
        <v>44058</v>
      </c>
      <c r="V26" s="161"/>
      <c r="W26" s="161"/>
      <c r="X26" s="161"/>
      <c r="Y26" s="161"/>
      <c r="Z26" s="161"/>
      <c r="AA26" s="162"/>
    </row>
    <row r="27" spans="2:29" ht="15.75" thickBot="1" x14ac:dyDescent="0.3">
      <c r="B27" s="44">
        <v>209</v>
      </c>
      <c r="C27" s="110">
        <v>38</v>
      </c>
      <c r="D27" s="189"/>
      <c r="E27" s="127">
        <v>37</v>
      </c>
      <c r="F27" s="111">
        <v>6767</v>
      </c>
      <c r="G27" s="112">
        <v>11123.95</v>
      </c>
      <c r="H27" s="113">
        <v>295</v>
      </c>
      <c r="I27" s="128">
        <f>J27/(L27*24)</f>
        <v>24.455034895314061</v>
      </c>
      <c r="J27" s="115">
        <v>7358.52</v>
      </c>
      <c r="K27" s="115">
        <v>23.87</v>
      </c>
      <c r="L27" s="116" t="s">
        <v>76</v>
      </c>
      <c r="M27" s="117">
        <f>+F27/J27</f>
        <v>0.91961427026086762</v>
      </c>
      <c r="N27" s="118">
        <f t="shared" si="3"/>
        <v>300.64729729729731</v>
      </c>
      <c r="O27" s="118">
        <v>21.162444417633807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.75" thickBot="1" x14ac:dyDescent="0.3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">
      <c r="B29" s="49" t="s">
        <v>26</v>
      </c>
      <c r="C29" s="50">
        <f>SUM(C6+C9+C11+C17+C22)</f>
        <v>490</v>
      </c>
      <c r="D29" s="190"/>
      <c r="E29" s="50">
        <f>SUM(E6+E9+E11+E17+E22+P32)</f>
        <v>471</v>
      </c>
      <c r="F29" s="98">
        <f>SUM(F6+F9+F11+F17+F22)</f>
        <v>112039</v>
      </c>
      <c r="G29" s="90">
        <f>SUM(G6+G9+G11+G17+G22)</f>
        <v>172374.39999999999</v>
      </c>
      <c r="H29" s="52">
        <f>SUM(H6+H9+H11+H17+H22)</f>
        <v>4532</v>
      </c>
      <c r="I29" s="52"/>
      <c r="J29" s="53">
        <f>SUM(J6+J9+J11+J17+J22)</f>
        <v>84537.237000000008</v>
      </c>
      <c r="K29" s="53"/>
      <c r="L29" s="53"/>
      <c r="M29" s="53">
        <f t="shared" si="2"/>
        <v>1.3253212900724445</v>
      </c>
      <c r="N29" s="91">
        <f>G29/E29</f>
        <v>365.97537154989385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7</v>
      </c>
      <c r="Y29" s="55">
        <f t="shared" ref="Y29:Y34" si="4">+X29/V29</f>
        <v>0.5</v>
      </c>
      <c r="Z29" s="24">
        <f>F7</f>
        <v>2090</v>
      </c>
      <c r="AA29" s="67">
        <f>G6</f>
        <v>2508</v>
      </c>
    </row>
    <row r="30" spans="2:29" ht="15.75" customHeight="1" x14ac:dyDescent="0.25">
      <c r="B30" s="195" t="s">
        <v>64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4"/>
        <v>1</v>
      </c>
      <c r="Z30" s="24">
        <f>F9</f>
        <v>8851</v>
      </c>
      <c r="AA30" s="67">
        <f>G9</f>
        <v>21178.75</v>
      </c>
    </row>
    <row r="31" spans="2:29" x14ac:dyDescent="0.25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168</v>
      </c>
      <c r="W31" s="193"/>
      <c r="X31" s="56">
        <f>E11</f>
        <v>164</v>
      </c>
      <c r="Y31" s="55">
        <f t="shared" si="4"/>
        <v>0.97619047619047616</v>
      </c>
      <c r="Z31" s="24">
        <f>F11</f>
        <v>37827</v>
      </c>
      <c r="AA31" s="67">
        <f>G11</f>
        <v>51585.75</v>
      </c>
    </row>
    <row r="32" spans="2:29" x14ac:dyDescent="0.25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88</v>
      </c>
      <c r="W32" s="193"/>
      <c r="X32" s="56">
        <f>E17</f>
        <v>82</v>
      </c>
      <c r="Y32" s="55">
        <f t="shared" si="4"/>
        <v>0.93181818181818177</v>
      </c>
      <c r="Z32" s="24">
        <f>F17</f>
        <v>30118</v>
      </c>
      <c r="AA32" s="67">
        <f>G17</f>
        <v>42422.25</v>
      </c>
    </row>
    <row r="33" spans="2:27" ht="15.75" thickBot="1" x14ac:dyDescent="0.3">
      <c r="B33" s="199" t="s">
        <v>46</v>
      </c>
      <c r="C33" s="199"/>
      <c r="D33" s="173">
        <v>40</v>
      </c>
      <c r="E33" s="173"/>
      <c r="F33" s="173"/>
      <c r="G33" s="173">
        <v>37</v>
      </c>
      <c r="H33" s="173"/>
      <c r="I33" s="173">
        <v>3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150</v>
      </c>
      <c r="W33" s="193"/>
      <c r="X33" s="57">
        <f>E22</f>
        <v>148</v>
      </c>
      <c r="Y33" s="58">
        <f t="shared" si="4"/>
        <v>0.98666666666666669</v>
      </c>
      <c r="Z33" s="47">
        <f>F22</f>
        <v>33153</v>
      </c>
      <c r="AA33" s="72">
        <f>G22</f>
        <v>54679.65</v>
      </c>
    </row>
    <row r="34" spans="2:27" ht="15.75" thickBot="1" x14ac:dyDescent="0.3">
      <c r="B34" s="199" t="s">
        <v>47</v>
      </c>
      <c r="C34" s="199"/>
      <c r="D34" s="173">
        <v>58</v>
      </c>
      <c r="E34" s="173"/>
      <c r="F34" s="173"/>
      <c r="G34" s="173">
        <v>57</v>
      </c>
      <c r="H34" s="173"/>
      <c r="I34" s="173">
        <v>1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490</v>
      </c>
      <c r="W34" s="193"/>
      <c r="X34" s="75">
        <f>SUM(X29:X33)</f>
        <v>471</v>
      </c>
      <c r="Y34" s="59">
        <f t="shared" si="4"/>
        <v>0.96122448979591835</v>
      </c>
      <c r="Z34" s="51">
        <f>SUM(Z29+Z30+Z31+Z32+Z33)</f>
        <v>112039</v>
      </c>
      <c r="AA34" s="60">
        <f>SUM(AA29:AA33)</f>
        <v>172374.39999999999</v>
      </c>
    </row>
    <row r="35" spans="2:27" x14ac:dyDescent="0.25">
      <c r="B35" s="199" t="s">
        <v>48</v>
      </c>
      <c r="C35" s="199"/>
      <c r="D35" s="173">
        <v>70</v>
      </c>
      <c r="E35" s="173"/>
      <c r="F35" s="173"/>
      <c r="G35" s="200">
        <v>70</v>
      </c>
      <c r="H35" s="201"/>
      <c r="I35" s="173">
        <v>3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25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25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164</v>
      </c>
      <c r="H37" s="148"/>
      <c r="I37" s="148">
        <f>SUM(I33+I34+I35+I36)</f>
        <v>7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25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60</v>
      </c>
      <c r="W38" s="153"/>
      <c r="X38" s="154"/>
    </row>
    <row r="39" spans="2:27" x14ac:dyDescent="0.25">
      <c r="B39" s="79" t="s">
        <v>51</v>
      </c>
      <c r="C39" s="143" t="s">
        <v>60</v>
      </c>
      <c r="D39" s="143"/>
      <c r="E39" s="143"/>
    </row>
    <row r="40" spans="2:27" x14ac:dyDescent="0.25">
      <c r="B40" s="78" t="s">
        <v>52</v>
      </c>
      <c r="C40" s="202" t="s">
        <v>60</v>
      </c>
      <c r="D40" s="202"/>
      <c r="E40" s="202"/>
    </row>
    <row r="41" spans="2:27" x14ac:dyDescent="0.25">
      <c r="B41" s="86" t="s">
        <v>59</v>
      </c>
      <c r="C41" s="203" t="s">
        <v>60</v>
      </c>
      <c r="D41" s="203"/>
      <c r="E41" s="203"/>
    </row>
    <row r="48" spans="2:27" x14ac:dyDescent="0.25">
      <c r="K48" s="197"/>
      <c r="L48" s="198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2020-08-16T15:27:42Z</dcterms:modified>
</cp:coreProperties>
</file>