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1" documentId="8_{4F60A9BD-2E30-4FC8-9177-92A769869C20}" xr6:coauthVersionLast="45" xr6:coauthVersionMax="45" xr10:uidLastSave="{11D09248-012E-453E-877F-851DABDFCA1B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M24" i="1"/>
  <c r="N19" i="1"/>
  <c r="N20" i="1"/>
  <c r="M19" i="1"/>
  <c r="M20" i="1"/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<sst xmlns="http://schemas.openxmlformats.org/spreadsheetml/2006/main" count="126" uniqueCount="85">
  <si>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</si>
  <si>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</si>
  <si>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</si>
  <si>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</si>
  <si>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</si>
  <si>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</si>
  <si>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</si>
  <si>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</si>
  <si>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</si>
  <si>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</si>
  <si>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</si>
  <si>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</si>
  <si>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</si>
  <si>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</si>
  <si>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</si>
  <si>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</si>
  <si>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</si>
  <si>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</si>
  <si>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</si>
  <si>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</si>
  <si>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</si>
  <si>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</si>
  <si>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</si>
  <si>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</si>
  <si>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</si>
  <si>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</si>
  <si>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</si>
  <si>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</si>
  <si>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</si>
  <si>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</si>
  <si>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</si>
  <si>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</si>
  <si>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</si>
  <si>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</si>
  <si>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</si>
  <si>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</si>
  <si>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</si>
  <si>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</si>
  <si>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</si>
  <si>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</si>
  <si>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</si>
  <si>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</si>
  <si>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</si>
  <si>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</si>
  <si>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</si>
  <si>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</si>
  <si>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</si>
  <si>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</si>
  <si>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</si>
  <si>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</si>
  <si>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</si>
  <si>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</si>
  <si>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</si>
  <si>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</si>
  <si>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</si>
  <si>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</si>
  <si>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</si>
  <si>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</si>
  <si>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</si>
  <si>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</si>
  <si>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</si>
  <si>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</si>
  <si>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</si>
  <si>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</si>
  <si>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</si>
  <si>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</si>
  <si>
    <t xml:space="preserve">  08:00:00 a.m.</t>
  </si>
  <si>
    <t>596:48</t>
  </si>
  <si>
    <t>61:53</t>
  </si>
  <si>
    <t>548:54</t>
  </si>
  <si>
    <t>447:43</t>
  </si>
  <si>
    <t>429:19</t>
  </si>
  <si>
    <t>390:38</t>
  </si>
  <si>
    <t>1816:40</t>
  </si>
  <si>
    <t>1237:08</t>
  </si>
  <si>
    <t>555:57</t>
  </si>
  <si>
    <t>252:28</t>
  </si>
  <si>
    <t>198:33</t>
  </si>
  <si>
    <t>230:10</t>
  </si>
  <si>
    <t>1385:26</t>
  </si>
  <si>
    <t>540:53</t>
  </si>
  <si>
    <t>38:19</t>
  </si>
  <si>
    <t>297:45</t>
  </si>
  <si>
    <t>153:53</t>
  </si>
  <si>
    <t>354:36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</si>
</sst>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A7" zoomScale="96" zoomScaleNormal="96" workbookViewId="0">
      <selection activeCell="E18" sqref="E18:E21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5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5">
      <c r="B3" s="158">
        <v>44089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0.33333333333333331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89"/>
      <c r="E6" s="100">
        <f>E7</f>
        <v>6</v>
      </c>
      <c r="F6" s="101">
        <f>F7</f>
        <v>1966</v>
      </c>
      <c r="G6" s="102">
        <f>G7</f>
        <v>2359.1999999999998</v>
      </c>
      <c r="H6" s="103">
        <f>+H7</f>
        <v>88</v>
      </c>
      <c r="I6" s="104">
        <f>I7</f>
        <v>16.161378938863454</v>
      </c>
      <c r="J6" s="105">
        <f>SUM(J8+J7)</f>
        <v>1000.1199999999999</v>
      </c>
      <c r="K6" s="105">
        <f>J6</f>
        <v>1000.1199999999999</v>
      </c>
      <c r="L6" s="106" t="s">
        <v>68</v>
      </c>
      <c r="M6" s="107">
        <f>M7</f>
        <v>1.9657641083070034</v>
      </c>
      <c r="N6" s="108">
        <f>N7</f>
        <v>393.2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89"/>
      <c r="E7" s="110">
        <v>6</v>
      </c>
      <c r="F7" s="111">
        <v>1966</v>
      </c>
      <c r="G7" s="112">
        <v>2359.1999999999998</v>
      </c>
      <c r="H7" s="113">
        <v>88</v>
      </c>
      <c r="I7" s="114">
        <f>J7/(L7*24)</f>
        <v>16.161378938863454</v>
      </c>
      <c r="J7" s="115">
        <v>1000.1199999999999</v>
      </c>
      <c r="K7" s="115">
        <v>2717.99</v>
      </c>
      <c r="L7" s="116" t="s">
        <v>68</v>
      </c>
      <c r="M7" s="117">
        <f>+F7/J7</f>
        <v>1.9657641083070034</v>
      </c>
      <c r="N7" s="118">
        <f>+G7/E7</f>
        <v>393.2</v>
      </c>
      <c r="O7" s="118">
        <v>18.76312223874104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9835</v>
      </c>
      <c r="G9" s="123">
        <f t="shared" ref="G9" si="0">G10</f>
        <v>23361.25</v>
      </c>
      <c r="H9" s="124">
        <f>H10</f>
        <v>444</v>
      </c>
      <c r="I9" s="114">
        <f t="shared" ref="I9:I27" si="1">J9/(L9*24)</f>
        <v>25.251340482573728</v>
      </c>
      <c r="J9" s="125">
        <f>J10</f>
        <v>15070</v>
      </c>
      <c r="K9" s="125">
        <f>J9</f>
        <v>15070</v>
      </c>
      <c r="L9" s="126" t="s">
        <v>67</v>
      </c>
      <c r="M9" s="117">
        <f t="shared" ref="M9:M29" si="2">+F9/J9</f>
        <v>0.652621101526211</v>
      </c>
      <c r="N9" s="118">
        <f t="shared" ref="N9:N27" si="3">+G9/E9</f>
        <v>333.73214285714283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89"/>
      <c r="E10" s="127">
        <v>70</v>
      </c>
      <c r="F10" s="111">
        <v>9835</v>
      </c>
      <c r="G10" s="112">
        <v>23361.25</v>
      </c>
      <c r="H10" s="113">
        <v>444</v>
      </c>
      <c r="I10" s="114">
        <f>J10/(L10*24)</f>
        <v>25.251340482573728</v>
      </c>
      <c r="J10" s="115">
        <v>15070</v>
      </c>
      <c r="K10" s="115">
        <v>32.5</v>
      </c>
      <c r="L10" s="116" t="s">
        <v>67</v>
      </c>
      <c r="M10" s="117">
        <f>+F10/J10</f>
        <v>0.652621101526211</v>
      </c>
      <c r="N10" s="118">
        <f t="shared" si="3"/>
        <v>333.73214285714283</v>
      </c>
      <c r="O10" s="118">
        <v>26.352137171415798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89"/>
      <c r="E11" s="121">
        <f>SUM(E15+E14+E13+E12+E16)</f>
        <v>152</v>
      </c>
      <c r="F11" s="122">
        <f>SUM(F15+F14+F13+F12+F16)</f>
        <v>36627</v>
      </c>
      <c r="G11" s="123">
        <f>SUM(G15+G14+G13+G12+G16)</f>
        <v>50056.5</v>
      </c>
      <c r="H11" s="124">
        <f>SUM(H12+H13+H14+H15+H16)</f>
        <v>1728</v>
      </c>
      <c r="I11" s="114">
        <f t="shared" si="1"/>
        <v>13.045464220183488</v>
      </c>
      <c r="J11" s="125">
        <f>SUM(J12+J13+J14+J15+J16)</f>
        <v>23699.260000000002</v>
      </c>
      <c r="K11" s="125">
        <f>J11</f>
        <v>23699.260000000002</v>
      </c>
      <c r="L11" s="126" t="s">
        <v>73</v>
      </c>
      <c r="M11" s="117">
        <f t="shared" si="2"/>
        <v>1.5454912938209884</v>
      </c>
      <c r="N11" s="118">
        <f t="shared" si="3"/>
        <v>329.31907894736844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89"/>
      <c r="E12" s="127">
        <v>49</v>
      </c>
      <c r="F12" s="111">
        <v>10567</v>
      </c>
      <c r="G12" s="112">
        <v>13977.75</v>
      </c>
      <c r="H12" s="113">
        <v>496</v>
      </c>
      <c r="I12" s="128">
        <f>J12/(L12*24)</f>
        <v>18.346347239934417</v>
      </c>
      <c r="J12" s="115">
        <v>10070.310000000001</v>
      </c>
      <c r="K12" s="115">
        <v>24.200000000000003</v>
      </c>
      <c r="L12" s="116" t="s">
        <v>69</v>
      </c>
      <c r="M12" s="117">
        <f t="shared" si="2"/>
        <v>1.0493222155027997</v>
      </c>
      <c r="N12" s="118">
        <f t="shared" si="3"/>
        <v>285.26020408163265</v>
      </c>
      <c r="O12" s="118">
        <v>20.561292680539069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89"/>
      <c r="E13" s="127">
        <v>36</v>
      </c>
      <c r="F13" s="111">
        <v>9342</v>
      </c>
      <c r="G13" s="112">
        <v>12979.5</v>
      </c>
      <c r="H13" s="113">
        <v>396</v>
      </c>
      <c r="I13" s="128">
        <f t="shared" si="1"/>
        <v>11.953385697799948</v>
      </c>
      <c r="J13" s="115">
        <v>5351.73</v>
      </c>
      <c r="K13" s="115">
        <v>21.7</v>
      </c>
      <c r="L13" s="116" t="s">
        <v>70</v>
      </c>
      <c r="M13" s="117">
        <f t="shared" si="2"/>
        <v>1.7456037580371209</v>
      </c>
      <c r="N13" s="118">
        <f t="shared" si="3"/>
        <v>360.54166666666669</v>
      </c>
      <c r="O13" s="118">
        <v>22.268366553542275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89"/>
      <c r="E14" s="127">
        <v>34</v>
      </c>
      <c r="F14" s="111">
        <v>6780</v>
      </c>
      <c r="G14" s="112">
        <v>9522</v>
      </c>
      <c r="H14" s="113">
        <v>358</v>
      </c>
      <c r="I14" s="128">
        <f t="shared" si="1"/>
        <v>10.259792693815754</v>
      </c>
      <c r="J14" s="115">
        <v>4404.7</v>
      </c>
      <c r="K14" s="115">
        <v>22.95</v>
      </c>
      <c r="L14" s="116" t="s">
        <v>71</v>
      </c>
      <c r="M14" s="117">
        <f t="shared" si="2"/>
        <v>1.5392648761550163</v>
      </c>
      <c r="N14" s="118">
        <f t="shared" si="3"/>
        <v>280.05882352941177</v>
      </c>
      <c r="O14" s="118">
        <v>20.551946160682753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89"/>
      <c r="E15" s="127">
        <v>33</v>
      </c>
      <c r="F15" s="111">
        <v>9938</v>
      </c>
      <c r="G15" s="112">
        <v>13577.25</v>
      </c>
      <c r="H15" s="113">
        <v>478</v>
      </c>
      <c r="I15" s="128">
        <f t="shared" si="1"/>
        <v>9.9134397132861167</v>
      </c>
      <c r="J15" s="115">
        <v>3872.52</v>
      </c>
      <c r="K15" s="115">
        <v>17.244999999999997</v>
      </c>
      <c r="L15" s="116" t="s">
        <v>72</v>
      </c>
      <c r="M15" s="117">
        <f t="shared" si="2"/>
        <v>2.5662875853449432</v>
      </c>
      <c r="N15" s="118">
        <f t="shared" si="3"/>
        <v>411.43181818181819</v>
      </c>
      <c r="O15" s="118">
        <v>22.870871115832003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117</v>
      </c>
      <c r="D17" s="189"/>
      <c r="E17" s="121">
        <f>SUM(E21+E20+E19+E18)</f>
        <v>114</v>
      </c>
      <c r="F17" s="122">
        <f>SUM(F21+F20+F19+F18)</f>
        <v>32712</v>
      </c>
      <c r="G17" s="123">
        <f>SUM(G21+G20+G19+G18)</f>
        <v>45791.25</v>
      </c>
      <c r="H17" s="124">
        <f>SUM(H21+H20+H19+H18)</f>
        <v>1763</v>
      </c>
      <c r="I17" s="114">
        <f t="shared" si="1"/>
        <v>19.460695424907041</v>
      </c>
      <c r="J17" s="125">
        <f>SUM(J18:J21)</f>
        <v>24075.474999999999</v>
      </c>
      <c r="K17" s="125">
        <f>J17</f>
        <v>24075.474999999999</v>
      </c>
      <c r="L17" s="126" t="s">
        <v>74</v>
      </c>
      <c r="M17" s="117">
        <f t="shared" si="2"/>
        <v>1.3587270863814733</v>
      </c>
      <c r="N17" s="118">
        <f t="shared" si="3"/>
        <v>401.67763157894734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89"/>
      <c r="E18" s="127">
        <v>45</v>
      </c>
      <c r="F18" s="111">
        <v>14763</v>
      </c>
      <c r="G18" s="112">
        <v>20857.5</v>
      </c>
      <c r="H18" s="113">
        <v>618</v>
      </c>
      <c r="I18" s="128">
        <f t="shared" si="1"/>
        <v>18.436109362352727</v>
      </c>
      <c r="J18" s="115">
        <v>10249.555</v>
      </c>
      <c r="K18" s="115">
        <v>16.295000000000002</v>
      </c>
      <c r="L18" s="116" t="s">
        <v>75</v>
      </c>
      <c r="M18" s="117">
        <f t="shared" si="2"/>
        <v>1.4403552154215475</v>
      </c>
      <c r="N18" s="118">
        <f t="shared" si="3"/>
        <v>463.5</v>
      </c>
      <c r="O18" s="118">
        <v>19.980201823675564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32</v>
      </c>
      <c r="D19" s="189"/>
      <c r="E19" s="127">
        <v>32</v>
      </c>
      <c r="F19" s="111">
        <v>7518</v>
      </c>
      <c r="G19" s="112">
        <v>10432.5</v>
      </c>
      <c r="H19" s="113">
        <v>458</v>
      </c>
      <c r="I19" s="128">
        <f t="shared" si="1"/>
        <v>21.382902033271719</v>
      </c>
      <c r="J19" s="115">
        <v>5398.4699999999993</v>
      </c>
      <c r="K19" s="115">
        <v>11.69</v>
      </c>
      <c r="L19" s="116" t="s">
        <v>76</v>
      </c>
      <c r="M19" s="117">
        <f t="shared" si="2"/>
        <v>1.3926167969813672</v>
      </c>
      <c r="N19" s="118">
        <f t="shared" si="3"/>
        <v>326.015625</v>
      </c>
      <c r="O19" s="118">
        <v>22.748959686579951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19</v>
      </c>
      <c r="D20" s="189"/>
      <c r="E20" s="127">
        <v>18</v>
      </c>
      <c r="F20" s="111">
        <v>5517</v>
      </c>
      <c r="G20" s="112">
        <v>7581</v>
      </c>
      <c r="H20" s="113">
        <v>340</v>
      </c>
      <c r="I20" s="128">
        <f t="shared" si="1"/>
        <v>20.748879375472171</v>
      </c>
      <c r="J20" s="115">
        <v>4119.6899999999996</v>
      </c>
      <c r="K20" s="115">
        <v>12.96</v>
      </c>
      <c r="L20" s="116" t="s">
        <v>77</v>
      </c>
      <c r="M20" s="117">
        <f t="shared" si="2"/>
        <v>1.3391784333287216</v>
      </c>
      <c r="N20" s="118">
        <f t="shared" si="3"/>
        <v>421.16666666666669</v>
      </c>
      <c r="O20" s="118">
        <v>26.405663693815328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89"/>
      <c r="E21" s="127">
        <v>19</v>
      </c>
      <c r="F21" s="111">
        <v>4914</v>
      </c>
      <c r="G21" s="112">
        <v>6920.25</v>
      </c>
      <c r="H21" s="113">
        <v>347</v>
      </c>
      <c r="I21" s="128">
        <f>J21/(L21*24)</f>
        <v>18.715829109341062</v>
      </c>
      <c r="J21" s="115">
        <v>4307.76</v>
      </c>
      <c r="K21" s="115">
        <v>9.94</v>
      </c>
      <c r="L21" s="116" t="s">
        <v>78</v>
      </c>
      <c r="M21" s="117">
        <f t="shared" si="2"/>
        <v>1.1407320742102625</v>
      </c>
      <c r="N21" s="118">
        <f t="shared" si="3"/>
        <v>364.2236842105263</v>
      </c>
      <c r="O21" s="118">
        <v>17.340599981968495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89"/>
      <c r="E22" s="121">
        <f>SUM(E28+E27+E26+E25+E24+E23)</f>
        <v>170</v>
      </c>
      <c r="F22" s="122">
        <f>SUM(F23:F28)</f>
        <v>36542</v>
      </c>
      <c r="G22" s="123">
        <f>SUM(G28+G27+G26+G25+G24+G23)</f>
        <v>60259.05</v>
      </c>
      <c r="H22" s="124">
        <f>SUM(H28+H27+H26+H25+H24+H23)</f>
        <v>1315</v>
      </c>
      <c r="I22" s="114">
        <f t="shared" si="1"/>
        <v>23.617726102543127</v>
      </c>
      <c r="J22" s="114">
        <f>SUM(J28+J27+J26+J25+J24+J23)</f>
        <v>32720.785</v>
      </c>
      <c r="K22" s="114">
        <f>J22</f>
        <v>32720.785</v>
      </c>
      <c r="L22" s="126" t="s">
        <v>79</v>
      </c>
      <c r="M22" s="117">
        <f>+F22/J22</f>
        <v>1.1167824977304182</v>
      </c>
      <c r="N22" s="118">
        <f>+G22/E22</f>
        <v>354.46500000000003</v>
      </c>
      <c r="O22" s="118">
        <v>0</v>
      </c>
      <c r="U22" s="179"/>
      <c r="V22" s="179"/>
      <c r="W22" s="179"/>
      <c r="X22" s="179"/>
      <c r="Y22" s="179"/>
      <c r="Z22" s="179"/>
      <c r="AA22" s="179"/>
    </row>
    <row r="23" spans="2:29" x14ac:dyDescent="0.3">
      <c r="B23" s="44">
        <v>201</v>
      </c>
      <c r="C23" s="110">
        <v>74</v>
      </c>
      <c r="D23" s="189"/>
      <c r="E23" s="127">
        <v>72</v>
      </c>
      <c r="F23" s="129">
        <v>17000</v>
      </c>
      <c r="G23" s="112">
        <v>28043.200000000001</v>
      </c>
      <c r="H23" s="113">
        <v>567</v>
      </c>
      <c r="I23" s="128">
        <f t="shared" si="1"/>
        <v>25.012085169321786</v>
      </c>
      <c r="J23" s="115">
        <v>13528.619999999999</v>
      </c>
      <c r="K23" s="115">
        <v>24.27</v>
      </c>
      <c r="L23" s="116" t="s">
        <v>80</v>
      </c>
      <c r="M23" s="117">
        <f t="shared" si="2"/>
        <v>1.2565952772714439</v>
      </c>
      <c r="N23" s="118">
        <f t="shared" si="3"/>
        <v>389.48888888888888</v>
      </c>
      <c r="O23" s="118">
        <v>21.703957420832008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3">
      <c r="B24" s="44">
        <v>202</v>
      </c>
      <c r="C24" s="110">
        <v>10</v>
      </c>
      <c r="D24" s="189"/>
      <c r="E24" s="127">
        <v>10</v>
      </c>
      <c r="F24" s="111">
        <v>733</v>
      </c>
      <c r="G24" s="112">
        <v>1200.2</v>
      </c>
      <c r="H24" s="113">
        <v>49</v>
      </c>
      <c r="I24" s="128">
        <v>0</v>
      </c>
      <c r="J24" s="115">
        <v>842.80000000000018</v>
      </c>
      <c r="K24" s="115">
        <v>24.27</v>
      </c>
      <c r="L24" s="116" t="s">
        <v>81</v>
      </c>
      <c r="M24" s="117">
        <f t="shared" si="2"/>
        <v>0.86971998101566184</v>
      </c>
      <c r="N24" s="118">
        <f t="shared" si="3"/>
        <v>120.02000000000001</v>
      </c>
      <c r="O24" s="118">
        <v>24.839747167494565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" thickBot="1" x14ac:dyDescent="0.35">
      <c r="B25" s="44">
        <v>204</v>
      </c>
      <c r="C25" s="110">
        <v>32</v>
      </c>
      <c r="D25" s="189"/>
      <c r="E25" s="127">
        <v>32</v>
      </c>
      <c r="F25" s="111">
        <v>6378</v>
      </c>
      <c r="G25" s="130">
        <v>10548.5</v>
      </c>
      <c r="H25" s="113">
        <v>282</v>
      </c>
      <c r="I25" s="128">
        <f t="shared" si="1"/>
        <v>25.543375314861461</v>
      </c>
      <c r="J25" s="115">
        <v>7605.54</v>
      </c>
      <c r="K25" s="115">
        <v>37.130000000000003</v>
      </c>
      <c r="L25" s="116" t="s">
        <v>82</v>
      </c>
      <c r="M25" s="117">
        <f t="shared" si="2"/>
        <v>0.83859923161274541</v>
      </c>
      <c r="N25" s="118">
        <f t="shared" si="3"/>
        <v>329.640625</v>
      </c>
      <c r="O25" s="118">
        <v>24.010635878564294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14</v>
      </c>
      <c r="D26" s="189"/>
      <c r="E26" s="127">
        <v>14</v>
      </c>
      <c r="F26" s="111">
        <v>2450</v>
      </c>
      <c r="G26" s="130">
        <v>3980.55</v>
      </c>
      <c r="H26" s="113">
        <v>112</v>
      </c>
      <c r="I26" s="128">
        <f t="shared" si="1"/>
        <v>23.072024260803641</v>
      </c>
      <c r="J26" s="115">
        <v>3550.4</v>
      </c>
      <c r="K26" s="115">
        <v>30.099999999999969</v>
      </c>
      <c r="L26" s="116" t="s">
        <v>83</v>
      </c>
      <c r="M26" s="117">
        <f t="shared" si="2"/>
        <v>0.69006309148264977</v>
      </c>
      <c r="N26" s="118">
        <f t="shared" si="3"/>
        <v>284.32499999999999</v>
      </c>
      <c r="O26" s="118">
        <v>22.922435680842614</v>
      </c>
      <c r="S26" t="s">
        <v>24</v>
      </c>
      <c r="T26" s="1"/>
      <c r="U26" s="160">
        <f>B3</f>
        <v>44089</v>
      </c>
      <c r="V26" s="161"/>
      <c r="W26" s="161"/>
      <c r="X26" s="161"/>
      <c r="Y26" s="161"/>
      <c r="Z26" s="161"/>
      <c r="AA26" s="162"/>
    </row>
    <row r="27" spans="2:29" ht="15" thickBot="1" x14ac:dyDescent="0.35">
      <c r="B27" s="44">
        <v>209</v>
      </c>
      <c r="C27" s="110">
        <v>42</v>
      </c>
      <c r="D27" s="189"/>
      <c r="E27" s="127">
        <v>42</v>
      </c>
      <c r="F27" s="111">
        <v>9981</v>
      </c>
      <c r="G27" s="112">
        <v>16486.599999999999</v>
      </c>
      <c r="H27" s="113">
        <v>305</v>
      </c>
      <c r="I27" s="128">
        <f t="shared" si="1"/>
        <v>20.286026508742243</v>
      </c>
      <c r="J27" s="115">
        <v>7193.4250000000002</v>
      </c>
      <c r="K27" s="115">
        <v>23.87</v>
      </c>
      <c r="L27" s="116" t="s">
        <v>84</v>
      </c>
      <c r="M27" s="117">
        <f t="shared" si="2"/>
        <v>1.3875170728825281</v>
      </c>
      <c r="N27" s="118">
        <f t="shared" si="3"/>
        <v>392.5380952380952</v>
      </c>
      <c r="O27" s="118">
        <v>18.455921353446371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" thickBot="1" x14ac:dyDescent="0.35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190"/>
      <c r="E29" s="50">
        <f>SUM(E6+E9+E11+E17+E22+P32)</f>
        <v>512</v>
      </c>
      <c r="F29" s="98">
        <f>SUM(F6+F9+F11+F17+F22)</f>
        <v>117682</v>
      </c>
      <c r="G29" s="90">
        <f>SUM(G6+G9+G11+G17+G22)</f>
        <v>181827.25</v>
      </c>
      <c r="H29" s="52">
        <f>SUM(H6+H9+H11+H17+H22)</f>
        <v>5338</v>
      </c>
      <c r="I29" s="52"/>
      <c r="J29" s="53">
        <f>SUM(J6+J9+J11+J17+J22)</f>
        <v>96565.64</v>
      </c>
      <c r="K29" s="53"/>
      <c r="L29" s="53"/>
      <c r="M29" s="53">
        <f t="shared" si="2"/>
        <v>1.2186736400235114</v>
      </c>
      <c r="N29" s="91">
        <f>G29/E29</f>
        <v>355.13134765625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6</v>
      </c>
      <c r="Y29" s="55">
        <f t="shared" ref="Y29:Y34" si="4">+X29/V29</f>
        <v>0.42857142857142855</v>
      </c>
      <c r="Z29" s="24">
        <f>F7</f>
        <v>1966</v>
      </c>
      <c r="AA29" s="67">
        <f>G6</f>
        <v>2359.1999999999998</v>
      </c>
    </row>
    <row r="30" spans="2:29" ht="15.75" customHeight="1" x14ac:dyDescent="0.3">
      <c r="B30" s="195" t="s">
        <v>65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9835</v>
      </c>
      <c r="AA30" s="67">
        <f>G9</f>
        <v>23361.25</v>
      </c>
    </row>
    <row r="31" spans="2:29" x14ac:dyDescent="0.3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152</v>
      </c>
      <c r="Y31" s="55">
        <f t="shared" si="4"/>
        <v>0.90476190476190477</v>
      </c>
      <c r="Z31" s="24">
        <f>F11</f>
        <v>36627</v>
      </c>
      <c r="AA31" s="67">
        <f>G11</f>
        <v>50056.5</v>
      </c>
    </row>
    <row r="32" spans="2:29" x14ac:dyDescent="0.3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117</v>
      </c>
      <c r="W32" s="193"/>
      <c r="X32" s="56">
        <f>E17</f>
        <v>114</v>
      </c>
      <c r="Y32" s="55">
        <f t="shared" si="4"/>
        <v>0.97435897435897434</v>
      </c>
      <c r="Z32" s="24">
        <f>F17</f>
        <v>32712</v>
      </c>
      <c r="AA32" s="67">
        <f>G17</f>
        <v>45791.25</v>
      </c>
    </row>
    <row r="33" spans="2:27" ht="15" thickBot="1" x14ac:dyDescent="0.35">
      <c r="B33" s="199" t="s">
        <v>46</v>
      </c>
      <c r="C33" s="199"/>
      <c r="D33" s="173">
        <v>40</v>
      </c>
      <c r="E33" s="173"/>
      <c r="F33" s="173"/>
      <c r="G33" s="173">
        <v>30</v>
      </c>
      <c r="H33" s="173"/>
      <c r="I33" s="173">
        <v>11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170</v>
      </c>
      <c r="Y33" s="58">
        <f t="shared" si="4"/>
        <v>0.98837209302325579</v>
      </c>
      <c r="Z33" s="47">
        <f>F22</f>
        <v>36542</v>
      </c>
      <c r="AA33" s="72">
        <f>G22</f>
        <v>60259.05</v>
      </c>
    </row>
    <row r="34" spans="2:27" ht="15" thickBot="1" x14ac:dyDescent="0.35">
      <c r="B34" s="199" t="s">
        <v>47</v>
      </c>
      <c r="C34" s="199"/>
      <c r="D34" s="173">
        <v>58</v>
      </c>
      <c r="E34" s="173"/>
      <c r="F34" s="173"/>
      <c r="G34" s="173">
        <v>52</v>
      </c>
      <c r="H34" s="173"/>
      <c r="I34" s="173">
        <v>10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541</v>
      </c>
      <c r="W34" s="193"/>
      <c r="X34" s="75">
        <f>SUM(X29:X33)</f>
        <v>512</v>
      </c>
      <c r="Y34" s="59">
        <f t="shared" si="4"/>
        <v>0.94639556377079481</v>
      </c>
      <c r="Z34" s="51">
        <f>SUM(Z29+Z30+Z31+Z32+Z33)</f>
        <v>117682</v>
      </c>
      <c r="AA34" s="60">
        <f>SUM(AA29:AA33)</f>
        <v>181827.25</v>
      </c>
    </row>
    <row r="35" spans="2:27" x14ac:dyDescent="0.3">
      <c r="B35" s="199" t="s">
        <v>48</v>
      </c>
      <c r="C35" s="199"/>
      <c r="D35" s="173">
        <v>70</v>
      </c>
      <c r="E35" s="173"/>
      <c r="F35" s="173"/>
      <c r="G35" s="200">
        <v>70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3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3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152</v>
      </c>
      <c r="H37" s="148"/>
      <c r="I37" s="148">
        <f>SUM(I33+I34+I35+I36)</f>
        <v>21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3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3">
      <c r="B39" s="79" t="s">
        <v>51</v>
      </c>
      <c r="C39" s="143" t="s">
        <v>60</v>
      </c>
      <c r="D39" s="143"/>
      <c r="E39" s="143"/>
    </row>
    <row r="40" spans="2:27" x14ac:dyDescent="0.3">
      <c r="B40" s="78" t="s">
        <v>52</v>
      </c>
      <c r="C40" s="202" t="s">
        <v>60</v>
      </c>
      <c r="D40" s="202"/>
      <c r="E40" s="202"/>
    </row>
    <row r="41" spans="2:27" x14ac:dyDescent="0.3">
      <c r="B41" s="86" t="s">
        <v>59</v>
      </c>
      <c r="C41" s="203" t="s">
        <v>60</v>
      </c>
      <c r="D41" s="203"/>
      <c r="E41" s="203"/>
    </row>
    <row r="48" spans="2:27" x14ac:dyDescent="0.3">
      <c r="K48" s="197"/>
      <c r="L48" s="198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2020-09-16T12:54:29Z</dcterms:modified>
</cp:coreProperties>
</file>