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55" documentId="8_{2BD09C25-E0E2-45DD-A648-6F43A636AD4A}" xr6:coauthVersionLast="45" xr6:coauthVersionMax="45" xr10:uidLastSave="{2B63B29B-3E44-4E22-8BA3-2124753652DB}"/>
  <bookViews>
    <workbookView xWindow="0" yWindow="0" windowWidth="23040" windowHeight="12360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N20" i="1"/>
  <c r="M19" i="1"/>
  <c r="M20" i="1"/>
  <c r="I19" i="1" l="1"/>
  <c r="I20" i="1"/>
  <c r="N24" i="1" l="1"/>
  <c r="M23" i="1"/>
  <c r="M24" i="1"/>
  <c r="I24" i="1"/>
  <c r="I25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<sst xmlns="http://schemas.openxmlformats.org/spreadsheetml/2006/main" count="126" uniqueCount="86">
  <si>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</si>
  <si>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</si>
  <si>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</si>
  <si>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</si>
  <si>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</si>
  <si>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</si>
  <si>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</si>
  <si>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</si>
  <si>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</si>
  <si>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</si>
  <si>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</si>
  <si>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</si>
  <si>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</si>
  <si>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</si>
  <si>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</si>
  <si>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</si>
  <si>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</si>
  <si>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</si>
  <si>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</si>
  <si>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</si>
  <si>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</si>
  <si>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</si>
  <si>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</si>
  <si>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</si>
  <si>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</si>
  <si>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</si>
  <si>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</si>
  <si>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</si>
  <si>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</si>
  <si>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</si>
  <si>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</si>
  <si>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</si>
  <si>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</si>
  <si>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</si>
  <si>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</si>
  <si>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</si>
  <si>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</si>
  <si>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</si>
  <si>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</si>
  <si>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</si>
  <si>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</si>
  <si>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</si>
  <si>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</si>
  <si>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</si>
  <si>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</si>
  <si>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</si>
  <si>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</si>
  <si>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</si>
  <si>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</si>
  <si>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</si>
  <si>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</si>
  <si>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</si>
  <si>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</si>
  <si>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</si>
  <si>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</si>
  <si>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</si>
  <si>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</si>
  <si>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</si>
  <si>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</si>
  <si>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</si>
  <si>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</si>
  <si>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</si>
  <si>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</si>
  <si>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</si>
  <si>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</si>
  <si>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</si>
  <si>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 xml:space="preserve">  18:00:00 p.m.</t>
  </si>
  <si>
    <t>92:23</t>
  </si>
  <si>
    <t>1872:25</t>
  </si>
  <si>
    <t>653:43</t>
  </si>
  <si>
    <t>458:00</t>
  </si>
  <si>
    <t>412:58</t>
  </si>
  <si>
    <t>347:44</t>
  </si>
  <si>
    <t>1268:50</t>
  </si>
  <si>
    <t>545:31</t>
  </si>
  <si>
    <t>266:56</t>
  </si>
  <si>
    <t>210:13</t>
  </si>
  <si>
    <t>246:10</t>
  </si>
  <si>
    <t>1375:14</t>
  </si>
  <si>
    <t>594:40</t>
  </si>
  <si>
    <t>36:23</t>
  </si>
  <si>
    <t>294:45</t>
  </si>
  <si>
    <t>146:51</t>
  </si>
  <si>
    <t>302:35</t>
  </si>
  <si>
    <t>623:10</t>
  </si>
  <si>
    <t>614:45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</si>
</sst>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 2" xfId="4" xr:uid="{00000000-0005-0000-0000-000023000000}"/>
    <cellStyle name="Normal 2 2 3" xfId="5" xr:uid="{00000000-0005-0000-0000-000024000000}"/>
    <cellStyle name="Normal 2 3" xfId="2" xr:uid="{00000000-0005-0000-0000-000025000000}"/>
    <cellStyle name="Normal 23" xfId="3" xr:uid="{00000000-0005-0000-0000-000026000000}"/>
    <cellStyle name="Normal 3" xfId="9" xr:uid="{00000000-0005-0000-0000-000027000000}"/>
    <cellStyle name="Normal 5 2" xfId="6" xr:uid="{00000000-0005-0000-0000-000028000000}"/>
    <cellStyle name="Normal 6" xfId="7" xr:uid="{00000000-0005-0000-0000-000029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29</xdr:row>
      <xdr:rowOff>15875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8578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L9" zoomScale="96" zoomScaleNormal="96" workbookViewId="0">
      <selection activeCell="U23" sqref="U23:AA34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5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5">
      <c r="B3" s="154">
        <v>44071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0.75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99">
        <f>SUM(C8+C7)</f>
        <v>14</v>
      </c>
      <c r="D6" s="167"/>
      <c r="E6" s="100">
        <f>E7</f>
        <v>9</v>
      </c>
      <c r="F6" s="101">
        <f>F7</f>
        <v>2866</v>
      </c>
      <c r="G6" s="102">
        <f>G7</f>
        <v>3439.2</v>
      </c>
      <c r="H6" s="103">
        <f>+H7</f>
        <v>131</v>
      </c>
      <c r="I6" s="104">
        <f>I7</f>
        <v>16.286595706296229</v>
      </c>
      <c r="J6" s="105">
        <f>SUM(J8+J7)</f>
        <v>1504.61</v>
      </c>
      <c r="K6" s="105">
        <f>J6</f>
        <v>1504.61</v>
      </c>
      <c r="L6" s="106" t="s">
        <v>67</v>
      </c>
      <c r="M6" s="107">
        <f>M7</f>
        <v>1.9048125427851736</v>
      </c>
      <c r="N6" s="108">
        <f>N7</f>
        <v>382.13333333333333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09">
        <v>14</v>
      </c>
      <c r="D7" s="167"/>
      <c r="E7" s="110">
        <v>9</v>
      </c>
      <c r="F7" s="111">
        <v>2866</v>
      </c>
      <c r="G7" s="112">
        <v>3439.2</v>
      </c>
      <c r="H7" s="113">
        <v>131</v>
      </c>
      <c r="I7" s="114">
        <f>J7/(L7*24)</f>
        <v>16.286595706296229</v>
      </c>
      <c r="J7" s="115">
        <v>1504.61</v>
      </c>
      <c r="K7" s="115">
        <v>2717.99</v>
      </c>
      <c r="L7" s="116" t="s">
        <v>67</v>
      </c>
      <c r="M7" s="117">
        <f>+F7/J7</f>
        <v>1.9048125427851736</v>
      </c>
      <c r="N7" s="118">
        <f>+G7/E7</f>
        <v>382.13333333333333</v>
      </c>
      <c r="O7" s="118">
        <v>17.670000000000002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99">
        <f>C10</f>
        <v>70</v>
      </c>
      <c r="D9" s="167"/>
      <c r="E9" s="121">
        <f>E10</f>
        <v>70</v>
      </c>
      <c r="F9" s="122">
        <f>F10</f>
        <v>10313</v>
      </c>
      <c r="G9" s="123">
        <f t="shared" ref="G9" si="0">G10</f>
        <v>24522.5</v>
      </c>
      <c r="H9" s="124">
        <f>H10</f>
        <v>471</v>
      </c>
      <c r="I9" s="114">
        <f t="shared" ref="I9:I27" si="1">J9/(L9*24)</f>
        <v>26.313153249531961</v>
      </c>
      <c r="J9" s="125">
        <f>J10</f>
        <v>16397.48</v>
      </c>
      <c r="K9" s="125">
        <f>J9</f>
        <v>16397.48</v>
      </c>
      <c r="L9" s="126" t="s">
        <v>84</v>
      </c>
      <c r="M9" s="117">
        <f t="shared" ref="M9:M29" si="2">+F9/J9</f>
        <v>0.62893810512347026</v>
      </c>
      <c r="N9" s="118">
        <f t="shared" ref="N9:N27" si="3">+G9/E9</f>
        <v>350.32142857142856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09">
        <v>70</v>
      </c>
      <c r="D10" s="167"/>
      <c r="E10" s="127">
        <v>70</v>
      </c>
      <c r="F10" s="111">
        <v>10313</v>
      </c>
      <c r="G10" s="112">
        <v>24522.5</v>
      </c>
      <c r="H10" s="113">
        <v>471</v>
      </c>
      <c r="I10" s="114">
        <f>J10/(L10*24)</f>
        <v>26.673411956079708</v>
      </c>
      <c r="J10" s="115">
        <v>16397.48</v>
      </c>
      <c r="K10" s="115">
        <v>32.5</v>
      </c>
      <c r="L10" s="116" t="s">
        <v>85</v>
      </c>
      <c r="M10" s="117">
        <f>+F10/J10</f>
        <v>0.62893810512347026</v>
      </c>
      <c r="N10" s="118">
        <f t="shared" si="3"/>
        <v>350.32142857142856</v>
      </c>
      <c r="O10" s="118">
        <v>26.799496698382271</v>
      </c>
      <c r="T10" s="1"/>
      <c r="U10" s="1"/>
      <c r="V10" s="1"/>
      <c r="W10" s="1"/>
    </row>
    <row r="11" spans="2:32" x14ac:dyDescent="0.3">
      <c r="B11" s="35" t="s">
        <v>18</v>
      </c>
      <c r="C11" s="99">
        <f>SUM(C15+C14+C13+C12+C16)</f>
        <v>168</v>
      </c>
      <c r="D11" s="167"/>
      <c r="E11" s="121">
        <f>SUM(E15+E14+E13+E12+E16)</f>
        <v>162</v>
      </c>
      <c r="F11" s="122">
        <f>SUM(F15+F14+F13+F12+F16)</f>
        <v>48222</v>
      </c>
      <c r="G11" s="123">
        <f>SUM(G15+G14+G13+G12+G16)</f>
        <v>65910</v>
      </c>
      <c r="H11" s="124">
        <f>SUM(H12+H13+H14+H15+H16)</f>
        <v>1729</v>
      </c>
      <c r="I11" s="114">
        <f t="shared" si="1"/>
        <v>14.233985669144156</v>
      </c>
      <c r="J11" s="125">
        <f>SUM(J12+J13+J14+J15+J16)</f>
        <v>26651.952000000005</v>
      </c>
      <c r="K11" s="125">
        <f>J11</f>
        <v>26651.952000000005</v>
      </c>
      <c r="L11" s="126" t="s">
        <v>68</v>
      </c>
      <c r="M11" s="117">
        <f t="shared" si="2"/>
        <v>1.8093233846436461</v>
      </c>
      <c r="N11" s="118">
        <f t="shared" si="3"/>
        <v>406.85185185185185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9">
        <v>60</v>
      </c>
      <c r="D12" s="167"/>
      <c r="E12" s="127">
        <v>55</v>
      </c>
      <c r="F12" s="111">
        <v>16077</v>
      </c>
      <c r="G12" s="112">
        <v>21407.25</v>
      </c>
      <c r="H12" s="113">
        <v>483</v>
      </c>
      <c r="I12" s="128">
        <f>J12/(L12*24)</f>
        <v>12.044054253881651</v>
      </c>
      <c r="J12" s="115">
        <v>7873.3990000000003</v>
      </c>
      <c r="K12" s="115">
        <v>24.200000000000003</v>
      </c>
      <c r="L12" s="116" t="s">
        <v>69</v>
      </c>
      <c r="M12" s="117">
        <f t="shared" si="2"/>
        <v>2.041938938951271</v>
      </c>
      <c r="N12" s="118">
        <f t="shared" si="3"/>
        <v>389.2227272727273</v>
      </c>
      <c r="O12" s="118">
        <v>20.573989053241647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9">
        <v>41</v>
      </c>
      <c r="D13" s="167"/>
      <c r="E13" s="127">
        <v>40</v>
      </c>
      <c r="F13" s="111">
        <v>10611</v>
      </c>
      <c r="G13" s="112">
        <v>14612.25</v>
      </c>
      <c r="H13" s="113">
        <v>464</v>
      </c>
      <c r="I13" s="128">
        <f t="shared" si="1"/>
        <v>14.350552401746729</v>
      </c>
      <c r="J13" s="115">
        <v>6572.5530000000017</v>
      </c>
      <c r="K13" s="115">
        <v>21.7</v>
      </c>
      <c r="L13" s="116" t="s">
        <v>70</v>
      </c>
      <c r="M13" s="117">
        <f t="shared" si="2"/>
        <v>1.6144411463855821</v>
      </c>
      <c r="N13" s="118">
        <f t="shared" si="3"/>
        <v>365.30624999999998</v>
      </c>
      <c r="O13" s="118">
        <v>22.832221431046925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9">
        <v>34</v>
      </c>
      <c r="D14" s="167"/>
      <c r="E14" s="127">
        <v>34</v>
      </c>
      <c r="F14" s="111">
        <v>9026</v>
      </c>
      <c r="G14" s="112">
        <v>12646.5</v>
      </c>
      <c r="H14" s="113">
        <v>318</v>
      </c>
      <c r="I14" s="128">
        <f t="shared" si="1"/>
        <v>14.189619824037456</v>
      </c>
      <c r="J14" s="115">
        <v>5859.84</v>
      </c>
      <c r="K14" s="115">
        <v>22.95</v>
      </c>
      <c r="L14" s="116" t="s">
        <v>71</v>
      </c>
      <c r="M14" s="117">
        <f t="shared" si="2"/>
        <v>1.5403150939274792</v>
      </c>
      <c r="N14" s="118">
        <f t="shared" si="3"/>
        <v>371.95588235294116</v>
      </c>
      <c r="O14" s="118">
        <v>21.012622014067681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9">
        <v>33</v>
      </c>
      <c r="D15" s="167"/>
      <c r="E15" s="127">
        <v>33</v>
      </c>
      <c r="F15" s="111">
        <v>12508</v>
      </c>
      <c r="G15" s="112">
        <v>17244</v>
      </c>
      <c r="H15" s="113">
        <v>464</v>
      </c>
      <c r="I15" s="128">
        <f t="shared" si="1"/>
        <v>18.250076687116568</v>
      </c>
      <c r="J15" s="115">
        <v>6346.1600000000017</v>
      </c>
      <c r="K15" s="115">
        <v>17.244999999999997</v>
      </c>
      <c r="L15" s="116" t="s">
        <v>72</v>
      </c>
      <c r="M15" s="117">
        <f t="shared" si="2"/>
        <v>1.9709556645278399</v>
      </c>
      <c r="N15" s="118">
        <f t="shared" si="3"/>
        <v>522.5454545454545</v>
      </c>
      <c r="O15" s="118">
        <v>23.269752752842319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9">
        <f>SUM(C21+C20+C19+C18)</f>
        <v>115</v>
      </c>
      <c r="D17" s="167"/>
      <c r="E17" s="121">
        <f>SUM(E21+E20+E19+E18)</f>
        <v>115</v>
      </c>
      <c r="F17" s="122">
        <f>SUM(F21+F20+F19+F18)</f>
        <v>38262</v>
      </c>
      <c r="G17" s="123">
        <f>SUM(G21+G20+G19+G18)</f>
        <v>53623.5</v>
      </c>
      <c r="H17" s="124">
        <f>SUM(H21+H20+H19+H18)</f>
        <v>1619</v>
      </c>
      <c r="I17" s="114">
        <f t="shared" si="1"/>
        <v>17.162431367397872</v>
      </c>
      <c r="J17" s="125">
        <f>SUM(J18:J21)</f>
        <v>21776.264999999999</v>
      </c>
      <c r="K17" s="125">
        <f>J17</f>
        <v>21776.264999999999</v>
      </c>
      <c r="L17" s="126" t="s">
        <v>73</v>
      </c>
      <c r="M17" s="117">
        <f t="shared" si="2"/>
        <v>1.7570506236951102</v>
      </c>
      <c r="N17" s="118">
        <f t="shared" si="3"/>
        <v>466.2913043478261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9">
        <v>45</v>
      </c>
      <c r="D18" s="167"/>
      <c r="E18" s="127">
        <v>45</v>
      </c>
      <c r="F18" s="111">
        <v>18269</v>
      </c>
      <c r="G18" s="112">
        <v>25701</v>
      </c>
      <c r="H18" s="113">
        <v>572</v>
      </c>
      <c r="I18" s="128">
        <f t="shared" si="1"/>
        <v>17.08607741896062</v>
      </c>
      <c r="J18" s="115">
        <v>9320.7400000000016</v>
      </c>
      <c r="K18" s="115">
        <v>16.295000000000002</v>
      </c>
      <c r="L18" s="116" t="s">
        <v>74</v>
      </c>
      <c r="M18" s="117">
        <f t="shared" si="2"/>
        <v>1.9600375077515302</v>
      </c>
      <c r="N18" s="118">
        <f t="shared" si="3"/>
        <v>571.13333333333333</v>
      </c>
      <c r="O18" s="118">
        <v>20.687804925297627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9">
        <v>31</v>
      </c>
      <c r="D19" s="167"/>
      <c r="E19" s="127">
        <v>31</v>
      </c>
      <c r="F19" s="111">
        <v>8110</v>
      </c>
      <c r="G19" s="112">
        <v>11370.75</v>
      </c>
      <c r="H19" s="113">
        <v>395</v>
      </c>
      <c r="I19" s="128">
        <f t="shared" si="1"/>
        <v>17.291115134865134</v>
      </c>
      <c r="J19" s="115">
        <v>4615.5749999999998</v>
      </c>
      <c r="K19" s="115">
        <v>11.69</v>
      </c>
      <c r="L19" s="116" t="s">
        <v>75</v>
      </c>
      <c r="M19" s="117">
        <f t="shared" si="2"/>
        <v>1.7570941865314722</v>
      </c>
      <c r="N19" s="118">
        <f t="shared" si="3"/>
        <v>366.79838709677421</v>
      </c>
      <c r="O19" s="118">
        <v>22.092591521898207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9">
        <v>18</v>
      </c>
      <c r="D20" s="167"/>
      <c r="E20" s="127">
        <v>18</v>
      </c>
      <c r="F20" s="111">
        <v>5895</v>
      </c>
      <c r="G20" s="112">
        <v>8134.5</v>
      </c>
      <c r="H20" s="113">
        <v>314</v>
      </c>
      <c r="I20" s="128">
        <f t="shared" si="1"/>
        <v>19.350844366923017</v>
      </c>
      <c r="J20" s="115">
        <v>4067.87</v>
      </c>
      <c r="K20" s="115">
        <v>12.96</v>
      </c>
      <c r="L20" s="116" t="s">
        <v>76</v>
      </c>
      <c r="M20" s="117">
        <f t="shared" si="2"/>
        <v>1.4491613547138922</v>
      </c>
      <c r="N20" s="118">
        <f t="shared" si="3"/>
        <v>451.91666666666669</v>
      </c>
      <c r="O20" s="118">
        <v>26.496650592779481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9">
        <v>21</v>
      </c>
      <c r="D21" s="167"/>
      <c r="E21" s="127">
        <v>21</v>
      </c>
      <c r="F21" s="111">
        <v>5988</v>
      </c>
      <c r="G21" s="112">
        <v>8417.25</v>
      </c>
      <c r="H21" s="113">
        <v>338</v>
      </c>
      <c r="I21" s="128">
        <f>J21/(L21*24)</f>
        <v>15.323276912660797</v>
      </c>
      <c r="J21" s="115">
        <v>3772.08</v>
      </c>
      <c r="K21" s="115">
        <v>9.94</v>
      </c>
      <c r="L21" s="116" t="s">
        <v>77</v>
      </c>
      <c r="M21" s="117">
        <f t="shared" si="2"/>
        <v>1.5874530762868233</v>
      </c>
      <c r="N21" s="118">
        <f t="shared" si="3"/>
        <v>400.82142857142856</v>
      </c>
      <c r="O21" s="118">
        <v>17.537787762581765</v>
      </c>
      <c r="P21" s="118">
        <v>18.720031081738483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9">
        <f>SUM(C28+C27+C26+C25+C24+C23)</f>
        <v>172</v>
      </c>
      <c r="D22" s="167"/>
      <c r="E22" s="121">
        <f>SUM(E28+E27+E26+E25+E24+E23)</f>
        <v>172</v>
      </c>
      <c r="F22" s="122">
        <f>SUM(F23:F28)</f>
        <v>51512</v>
      </c>
      <c r="G22" s="123">
        <f>SUM(G28+G27+G26+G25+G24+G23)</f>
        <v>85226.099999999904</v>
      </c>
      <c r="H22" s="124">
        <f>SUM(H28+H27+H26+H25+H24+H23)</f>
        <v>1309</v>
      </c>
      <c r="I22" s="114">
        <f t="shared" si="1"/>
        <v>23.664482390867004</v>
      </c>
      <c r="J22" s="114">
        <f>SUM(J28+J27+J26+J25+J24+J23)</f>
        <v>32544.184999999998</v>
      </c>
      <c r="K22" s="114">
        <f>J22</f>
        <v>32544.184999999998</v>
      </c>
      <c r="L22" s="126" t="s">
        <v>78</v>
      </c>
      <c r="M22" s="117">
        <f>+F22/J22</f>
        <v>1.5828326934596766</v>
      </c>
      <c r="N22" s="118">
        <f>+G22/E22</f>
        <v>495.50058139534826</v>
      </c>
      <c r="O22" s="118"/>
      <c r="U22" s="156"/>
      <c r="V22" s="156"/>
      <c r="W22" s="156"/>
      <c r="X22" s="156"/>
      <c r="Y22" s="156"/>
      <c r="Z22" s="156"/>
      <c r="AA22" s="156"/>
    </row>
    <row r="23" spans="2:29" x14ac:dyDescent="0.3">
      <c r="B23" s="44">
        <v>201</v>
      </c>
      <c r="C23" s="110">
        <v>74</v>
      </c>
      <c r="D23" s="167"/>
      <c r="E23" s="127">
        <v>74</v>
      </c>
      <c r="F23" s="129">
        <v>26242</v>
      </c>
      <c r="G23" s="112">
        <v>43438.3999999999</v>
      </c>
      <c r="H23" s="113">
        <v>592</v>
      </c>
      <c r="I23" s="128">
        <f t="shared" si="1"/>
        <v>23.753004484304931</v>
      </c>
      <c r="J23" s="115">
        <v>14125.119999999999</v>
      </c>
      <c r="K23" s="115">
        <v>24.27</v>
      </c>
      <c r="L23" s="116" t="s">
        <v>79</v>
      </c>
      <c r="M23" s="117">
        <f t="shared" ref="M23:M24" si="4">+F23/J23</f>
        <v>1.8578249246732064</v>
      </c>
      <c r="N23" s="118">
        <f t="shared" si="3"/>
        <v>587.00540540540408</v>
      </c>
      <c r="O23" s="118">
        <v>21.519694074902688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3">
      <c r="B24" s="44">
        <v>202</v>
      </c>
      <c r="C24" s="110">
        <v>10</v>
      </c>
      <c r="D24" s="167"/>
      <c r="E24" s="127">
        <v>10</v>
      </c>
      <c r="F24" s="111">
        <v>591</v>
      </c>
      <c r="G24" s="112">
        <v>974.1</v>
      </c>
      <c r="H24" s="113">
        <v>49</v>
      </c>
      <c r="I24" s="128">
        <f t="shared" si="1"/>
        <v>23.164452588181408</v>
      </c>
      <c r="J24" s="115">
        <v>842.80000000000018</v>
      </c>
      <c r="K24" s="115">
        <v>24.27</v>
      </c>
      <c r="L24" s="116" t="s">
        <v>80</v>
      </c>
      <c r="M24" s="117">
        <f t="shared" si="4"/>
        <v>0.70123398196487885</v>
      </c>
      <c r="N24" s="118">
        <f t="shared" si="3"/>
        <v>97.41</v>
      </c>
      <c r="O24" s="118">
        <v>26.527810140440959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" thickBot="1" x14ac:dyDescent="0.35">
      <c r="B25" s="44">
        <v>204</v>
      </c>
      <c r="C25" s="110">
        <v>32</v>
      </c>
      <c r="D25" s="167"/>
      <c r="E25" s="127">
        <v>32</v>
      </c>
      <c r="F25" s="111">
        <v>9319</v>
      </c>
      <c r="G25" s="130">
        <v>15433.45</v>
      </c>
      <c r="H25" s="113">
        <v>272</v>
      </c>
      <c r="I25" s="128">
        <f t="shared" si="1"/>
        <v>24.888346055979643</v>
      </c>
      <c r="J25" s="115">
        <v>7335.84</v>
      </c>
      <c r="K25" s="115">
        <v>37.130000000000003</v>
      </c>
      <c r="L25" s="116" t="s">
        <v>81</v>
      </c>
      <c r="M25" s="117">
        <f t="shared" si="2"/>
        <v>1.2703385024755174</v>
      </c>
      <c r="N25" s="118">
        <f t="shared" si="3"/>
        <v>482.29531250000002</v>
      </c>
      <c r="O25" s="118">
        <v>25.081976478876076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2" thickBot="1" x14ac:dyDescent="0.35">
      <c r="B26" s="44">
        <v>206</v>
      </c>
      <c r="C26" s="110">
        <v>14</v>
      </c>
      <c r="D26" s="167"/>
      <c r="E26" s="127">
        <v>14</v>
      </c>
      <c r="F26" s="111">
        <v>4667</v>
      </c>
      <c r="G26" s="130">
        <v>7708.65</v>
      </c>
      <c r="H26" s="113">
        <v>111</v>
      </c>
      <c r="I26" s="128">
        <f t="shared" si="1"/>
        <v>23.961184882533196</v>
      </c>
      <c r="J26" s="115">
        <v>3518.7</v>
      </c>
      <c r="K26" s="115">
        <v>30.099999999999969</v>
      </c>
      <c r="L26" s="116" t="s">
        <v>82</v>
      </c>
      <c r="M26" s="117">
        <f t="shared" si="2"/>
        <v>1.3263421149856482</v>
      </c>
      <c r="N26" s="118">
        <f t="shared" si="3"/>
        <v>550.61785714285713</v>
      </c>
      <c r="O26" s="118">
        <v>23.047572667643745</v>
      </c>
      <c r="S26" t="s">
        <v>24</v>
      </c>
      <c r="T26" s="1"/>
      <c r="U26" s="181">
        <f>B3</f>
        <v>44071</v>
      </c>
      <c r="V26" s="182"/>
      <c r="W26" s="182"/>
      <c r="X26" s="182"/>
      <c r="Y26" s="182"/>
      <c r="Z26" s="182"/>
      <c r="AA26" s="183"/>
    </row>
    <row r="27" spans="2:29" ht="15" thickBot="1" x14ac:dyDescent="0.35">
      <c r="B27" s="44">
        <v>209</v>
      </c>
      <c r="C27" s="110">
        <v>42</v>
      </c>
      <c r="D27" s="167"/>
      <c r="E27" s="127">
        <v>42</v>
      </c>
      <c r="F27" s="111">
        <v>10693</v>
      </c>
      <c r="G27" s="112">
        <v>17671.5</v>
      </c>
      <c r="H27" s="113">
        <v>285</v>
      </c>
      <c r="I27" s="128">
        <f t="shared" si="1"/>
        <v>22.214458826769487</v>
      </c>
      <c r="J27" s="115">
        <v>6721.7250000000004</v>
      </c>
      <c r="K27" s="115">
        <v>23.87</v>
      </c>
      <c r="L27" s="116" t="s">
        <v>83</v>
      </c>
      <c r="M27" s="117">
        <f t="shared" si="2"/>
        <v>1.5908118823665056</v>
      </c>
      <c r="N27" s="118">
        <f t="shared" si="3"/>
        <v>420.75</v>
      </c>
      <c r="O27">
        <v>19.168487540275471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" thickBot="1" x14ac:dyDescent="0.35">
      <c r="B28" s="45">
        <v>257</v>
      </c>
      <c r="C28" s="110">
        <v>0</v>
      </c>
      <c r="D28" s="167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5">
      <c r="B29" s="49" t="s">
        <v>26</v>
      </c>
      <c r="C29" s="50">
        <f>SUM(C6+C9+C11+C17+C22)</f>
        <v>539</v>
      </c>
      <c r="D29" s="168"/>
      <c r="E29" s="50">
        <f>SUM(E6+E9+E11+E17+E22+P32)</f>
        <v>528</v>
      </c>
      <c r="F29" s="98">
        <f>SUM(F6+F9+F11+F17+F22)</f>
        <v>151175</v>
      </c>
      <c r="G29" s="90">
        <f>SUM(G6+G9+G11+G17+G22)</f>
        <v>232721.29999999993</v>
      </c>
      <c r="H29" s="52">
        <f>SUM(H6+H9+H11+H17+H22)</f>
        <v>5259</v>
      </c>
      <c r="I29" s="52"/>
      <c r="J29" s="53">
        <f>SUM(J6+J9+J11+J17+J22)</f>
        <v>98874.491999999998</v>
      </c>
      <c r="K29" s="53"/>
      <c r="L29" s="53"/>
      <c r="M29" s="53">
        <f t="shared" si="2"/>
        <v>1.5289585508060057</v>
      </c>
      <c r="N29" s="91">
        <f>G29/E29</f>
        <v>440.76003787878773</v>
      </c>
      <c r="O29" s="97"/>
      <c r="T29" s="1"/>
      <c r="U29" s="66" t="s">
        <v>14</v>
      </c>
      <c r="V29" s="54">
        <f>C6</f>
        <v>14</v>
      </c>
      <c r="W29" s="172"/>
      <c r="X29" s="54">
        <f>E6</f>
        <v>9</v>
      </c>
      <c r="Y29" s="55">
        <f t="shared" ref="Y29:Y34" si="5">+X29/V29</f>
        <v>0.6428571428571429</v>
      </c>
      <c r="Z29" s="24">
        <f>F7</f>
        <v>2866</v>
      </c>
      <c r="AA29" s="67">
        <f>G6</f>
        <v>3439.2</v>
      </c>
    </row>
    <row r="30" spans="2:29" ht="15.75" customHeight="1" x14ac:dyDescent="0.3">
      <c r="B30" s="175" t="s">
        <v>64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70</v>
      </c>
      <c r="W30" s="172"/>
      <c r="X30" s="56">
        <f>E9</f>
        <v>70</v>
      </c>
      <c r="Y30" s="55">
        <f t="shared" si="5"/>
        <v>1</v>
      </c>
      <c r="Z30" s="24">
        <f>F9</f>
        <v>10313</v>
      </c>
      <c r="AA30" s="67">
        <f>G9</f>
        <v>24522.5</v>
      </c>
    </row>
    <row r="31" spans="2:29" x14ac:dyDescent="0.3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168</v>
      </c>
      <c r="W31" s="172"/>
      <c r="X31" s="56">
        <f>E11</f>
        <v>162</v>
      </c>
      <c r="Y31" s="55">
        <f t="shared" si="5"/>
        <v>0.9642857142857143</v>
      </c>
      <c r="Z31" s="24">
        <f>F11</f>
        <v>48222</v>
      </c>
      <c r="AA31" s="67">
        <f>G11</f>
        <v>65910</v>
      </c>
    </row>
    <row r="32" spans="2:29" x14ac:dyDescent="0.3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115</v>
      </c>
      <c r="W32" s="172"/>
      <c r="X32" s="56">
        <f>E17</f>
        <v>115</v>
      </c>
      <c r="Y32" s="55">
        <f t="shared" si="5"/>
        <v>1</v>
      </c>
      <c r="Z32" s="24">
        <f>F17</f>
        <v>38262</v>
      </c>
      <c r="AA32" s="67">
        <f>G17</f>
        <v>53623.5</v>
      </c>
    </row>
    <row r="33" spans="2:27" ht="15" thickBot="1" x14ac:dyDescent="0.35">
      <c r="B33" s="141" t="s">
        <v>46</v>
      </c>
      <c r="C33" s="141"/>
      <c r="D33" s="140">
        <v>40</v>
      </c>
      <c r="E33" s="140"/>
      <c r="F33" s="140"/>
      <c r="G33" s="140">
        <v>33</v>
      </c>
      <c r="H33" s="140"/>
      <c r="I33" s="140">
        <v>7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172</v>
      </c>
      <c r="W33" s="172"/>
      <c r="X33" s="57">
        <f>E22</f>
        <v>172</v>
      </c>
      <c r="Y33" s="58">
        <f t="shared" si="5"/>
        <v>1</v>
      </c>
      <c r="Z33" s="47">
        <f>F22</f>
        <v>51512</v>
      </c>
      <c r="AA33" s="72">
        <f>G22</f>
        <v>85226.099999999904</v>
      </c>
    </row>
    <row r="34" spans="2:27" ht="15" thickBot="1" x14ac:dyDescent="0.35">
      <c r="B34" s="141" t="s">
        <v>47</v>
      </c>
      <c r="C34" s="141"/>
      <c r="D34" s="140">
        <v>58</v>
      </c>
      <c r="E34" s="140"/>
      <c r="F34" s="140"/>
      <c r="G34" s="140">
        <v>57</v>
      </c>
      <c r="H34" s="140"/>
      <c r="I34" s="140">
        <v>1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539</v>
      </c>
      <c r="W34" s="172"/>
      <c r="X34" s="75">
        <f>SUM(X29:X33)</f>
        <v>528</v>
      </c>
      <c r="Y34" s="59">
        <f t="shared" si="5"/>
        <v>0.97959183673469385</v>
      </c>
      <c r="Z34" s="51">
        <f>SUM(Z29+Z30+Z31+Z32+Z33)</f>
        <v>151175</v>
      </c>
      <c r="AA34" s="60">
        <f>SUM(AA29:AA33)</f>
        <v>232721.29999999993</v>
      </c>
    </row>
    <row r="35" spans="2:27" x14ac:dyDescent="0.3">
      <c r="B35" s="141" t="s">
        <v>48</v>
      </c>
      <c r="C35" s="141"/>
      <c r="D35" s="140">
        <v>70</v>
      </c>
      <c r="E35" s="140"/>
      <c r="F35" s="140"/>
      <c r="G35" s="144">
        <v>72</v>
      </c>
      <c r="H35" s="145"/>
      <c r="I35" s="140">
        <v>0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3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6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3">
      <c r="B37" s="149" t="s">
        <v>26</v>
      </c>
      <c r="C37" s="149"/>
      <c r="D37" s="199">
        <f>SUM(D33+D34+D35+D36)</f>
        <v>168</v>
      </c>
      <c r="E37" s="200"/>
      <c r="F37" s="201"/>
      <c r="G37" s="149">
        <f>SUM(G33+G34+G35+G36)</f>
        <v>162</v>
      </c>
      <c r="H37" s="149"/>
      <c r="I37" s="149">
        <f>SUM(I33+I34+I35+I36)</f>
        <v>8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3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3">
      <c r="B39" s="79" t="s">
        <v>51</v>
      </c>
      <c r="C39" s="194" t="s">
        <v>60</v>
      </c>
      <c r="D39" s="194"/>
      <c r="E39" s="194"/>
    </row>
    <row r="40" spans="2:27" x14ac:dyDescent="0.3">
      <c r="B40" s="78" t="s">
        <v>52</v>
      </c>
      <c r="C40" s="146" t="s">
        <v>60</v>
      </c>
      <c r="D40" s="146"/>
      <c r="E40" s="146"/>
    </row>
    <row r="41" spans="2:27" x14ac:dyDescent="0.3">
      <c r="B41" s="86" t="s">
        <v>59</v>
      </c>
      <c r="C41" s="147" t="s">
        <v>60</v>
      </c>
      <c r="D41" s="147"/>
      <c r="E41" s="147"/>
    </row>
    <row r="48" spans="2:27" x14ac:dyDescent="0.3">
      <c r="K48" s="142"/>
      <c r="L48" s="143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3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3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2020-09-01T00:10:59Z</dcterms:modified>
</cp:coreProperties>
</file>