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Lesson\computer performance evaluation\assignment1\"/>
    </mc:Choice>
  </mc:AlternateContent>
  <xr:revisionPtr revIDLastSave="0" documentId="13_ncr:1_{AAFFF0A8-365E-4F88-816D-E89EE521F40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" i="1"/>
  <c r="E202" i="1"/>
  <c r="D20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" i="1"/>
  <c r="E203" i="1" l="1"/>
  <c r="I203" i="1"/>
  <c r="D203" i="1"/>
  <c r="I202" i="1" l="1"/>
  <c r="H202" i="1"/>
  <c r="H203" i="1"/>
</calcChain>
</file>

<file path=xl/sharedStrings.xml><?xml version="1.0" encoding="utf-8"?>
<sst xmlns="http://schemas.openxmlformats.org/spreadsheetml/2006/main" count="11" uniqueCount="9">
  <si>
    <t>lambda</t>
  </si>
  <si>
    <t>Pb Analytic</t>
  </si>
  <si>
    <t>Pb Simulation</t>
  </si>
  <si>
    <t>Absolute Error</t>
  </si>
  <si>
    <t>Relative Error</t>
  </si>
  <si>
    <t>Max</t>
  </si>
  <si>
    <t>Average</t>
  </si>
  <si>
    <t>Pd Simulation</t>
  </si>
  <si>
    <t>Pd Analytic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</si>
</sst>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Pb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Sheet1!$B$1</c:f>
              <c:strCache>
                <c:ptCount val="1"/>
                <c:pt idx="0">
                  <c:v>Pb Simulation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Sheet1!$A$2:$A$201</c:f>
              <c:numCache>
                <c:formatCode>General</c:formatCode>
                <c:ptCount val="2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16.100000000000001</c:v>
                </c:pt>
                <c:pt idx="161">
                  <c:v>16.2</c:v>
                </c:pt>
                <c:pt idx="162">
                  <c:v>16.3</c:v>
                </c:pt>
                <c:pt idx="163">
                  <c:v>16.399999999999999</c:v>
                </c:pt>
                <c:pt idx="164">
                  <c:v>16.5</c:v>
                </c:pt>
                <c:pt idx="165">
                  <c:v>16.600000000000001</c:v>
                </c:pt>
                <c:pt idx="166">
                  <c:v>16.7</c:v>
                </c:pt>
                <c:pt idx="167">
                  <c:v>16.8</c:v>
                </c:pt>
                <c:pt idx="168">
                  <c:v>16.899999999999999</c:v>
                </c:pt>
                <c:pt idx="169">
                  <c:v>17</c:v>
                </c:pt>
                <c:pt idx="170">
                  <c:v>17.100000000000001</c:v>
                </c:pt>
                <c:pt idx="171">
                  <c:v>17.2</c:v>
                </c:pt>
                <c:pt idx="172">
                  <c:v>17.3</c:v>
                </c:pt>
                <c:pt idx="173">
                  <c:v>17.399999999999999</c:v>
                </c:pt>
                <c:pt idx="174">
                  <c:v>17.5</c:v>
                </c:pt>
                <c:pt idx="175">
                  <c:v>17.600000000000001</c:v>
                </c:pt>
                <c:pt idx="176">
                  <c:v>17.7</c:v>
                </c:pt>
                <c:pt idx="177">
                  <c:v>17.8</c:v>
                </c:pt>
                <c:pt idx="178">
                  <c:v>17.899999999999999</c:v>
                </c:pt>
                <c:pt idx="179">
                  <c:v>18</c:v>
                </c:pt>
                <c:pt idx="180">
                  <c:v>18.100000000000001</c:v>
                </c:pt>
                <c:pt idx="181">
                  <c:v>18.2</c:v>
                </c:pt>
                <c:pt idx="182">
                  <c:v>18.3</c:v>
                </c:pt>
                <c:pt idx="183">
                  <c:v>18.399999999999999</c:v>
                </c:pt>
                <c:pt idx="184">
                  <c:v>18.5</c:v>
                </c:pt>
                <c:pt idx="185">
                  <c:v>18.600000000000001</c:v>
                </c:pt>
                <c:pt idx="186">
                  <c:v>18.7</c:v>
                </c:pt>
                <c:pt idx="187">
                  <c:v>18.8</c:v>
                </c:pt>
                <c:pt idx="188">
                  <c:v>18.899999999999999</c:v>
                </c:pt>
                <c:pt idx="189">
                  <c:v>19</c:v>
                </c:pt>
                <c:pt idx="190">
                  <c:v>19.100000000000001</c:v>
                </c:pt>
                <c:pt idx="191">
                  <c:v>19.2</c:v>
                </c:pt>
                <c:pt idx="192">
                  <c:v>19.3</c:v>
                </c:pt>
                <c:pt idx="193">
                  <c:v>19.399999999999999</c:v>
                </c:pt>
                <c:pt idx="194">
                  <c:v>19.5</c:v>
                </c:pt>
                <c:pt idx="195">
                  <c:v>19.600000000000001</c:v>
                </c:pt>
                <c:pt idx="196">
                  <c:v>19.7</c:v>
                </c:pt>
                <c:pt idx="197">
                  <c:v>19.8</c:v>
                </c:pt>
                <c:pt idx="198">
                  <c:v>19.899999999999999</c:v>
                </c:pt>
                <c:pt idx="199">
                  <c:v>20</c:v>
                </c:pt>
              </c:numCache>
            </c:numRef>
          </c:xVal>
          <c:yVal>
            <c:numRef>
              <c:f>Sheet1!$B$2:$B$201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0.00E+00">
                  <c:v>9.9999999999999995E-7</c:v>
                </c:pt>
                <c:pt idx="12" formatCode="0.00E+00">
                  <c:v>1.1E-5</c:v>
                </c:pt>
                <c:pt idx="13" formatCode="0.00E+00">
                  <c:v>3.9999999999999998E-6</c:v>
                </c:pt>
                <c:pt idx="14" formatCode="0.00E+00">
                  <c:v>1.9000000000000001E-5</c:v>
                </c:pt>
                <c:pt idx="15" formatCode="0.00E+00">
                  <c:v>1.8E-5</c:v>
                </c:pt>
                <c:pt idx="16" formatCode="0.00E+00">
                  <c:v>5.8999999999999998E-5</c:v>
                </c:pt>
                <c:pt idx="17" formatCode="0.00E+00">
                  <c:v>8.6000000000000003E-5</c:v>
                </c:pt>
                <c:pt idx="18">
                  <c:v>1.3300000000000001E-4</c:v>
                </c:pt>
                <c:pt idx="19">
                  <c:v>1.92E-4</c:v>
                </c:pt>
                <c:pt idx="20">
                  <c:v>3.0699999999999998E-4</c:v>
                </c:pt>
                <c:pt idx="21">
                  <c:v>4.8099999999999998E-4</c:v>
                </c:pt>
                <c:pt idx="22">
                  <c:v>6.4499999999999996E-4</c:v>
                </c:pt>
                <c:pt idx="23">
                  <c:v>9.0899999999999998E-4</c:v>
                </c:pt>
                <c:pt idx="24">
                  <c:v>1.3929999999999999E-3</c:v>
                </c:pt>
                <c:pt idx="25">
                  <c:v>1.8439999999999999E-3</c:v>
                </c:pt>
                <c:pt idx="26">
                  <c:v>2.526E-3</c:v>
                </c:pt>
                <c:pt idx="27">
                  <c:v>3.14E-3</c:v>
                </c:pt>
                <c:pt idx="28">
                  <c:v>4.1130000000000003E-3</c:v>
                </c:pt>
                <c:pt idx="29">
                  <c:v>5.4609999999999997E-3</c:v>
                </c:pt>
                <c:pt idx="30">
                  <c:v>6.6210000000000001E-3</c:v>
                </c:pt>
                <c:pt idx="31">
                  <c:v>8.1700000000000002E-3</c:v>
                </c:pt>
                <c:pt idx="32">
                  <c:v>1.0175E-2</c:v>
                </c:pt>
                <c:pt idx="33">
                  <c:v>1.2017999999999999E-2</c:v>
                </c:pt>
                <c:pt idx="34">
                  <c:v>1.4478E-2</c:v>
                </c:pt>
                <c:pt idx="35">
                  <c:v>1.7059000000000001E-2</c:v>
                </c:pt>
                <c:pt idx="36">
                  <c:v>2.0379000000000001E-2</c:v>
                </c:pt>
                <c:pt idx="37">
                  <c:v>2.3088000000000001E-2</c:v>
                </c:pt>
                <c:pt idx="38">
                  <c:v>2.7725E-2</c:v>
                </c:pt>
                <c:pt idx="39">
                  <c:v>3.0797000000000001E-2</c:v>
                </c:pt>
                <c:pt idx="40">
                  <c:v>3.5254000000000001E-2</c:v>
                </c:pt>
                <c:pt idx="41">
                  <c:v>3.9743000000000001E-2</c:v>
                </c:pt>
                <c:pt idx="42">
                  <c:v>4.4343E-2</c:v>
                </c:pt>
                <c:pt idx="43">
                  <c:v>4.8755E-2</c:v>
                </c:pt>
                <c:pt idx="44">
                  <c:v>5.4621000000000003E-2</c:v>
                </c:pt>
                <c:pt idx="45">
                  <c:v>5.9871000000000001E-2</c:v>
                </c:pt>
                <c:pt idx="46">
                  <c:v>6.5520999999999996E-2</c:v>
                </c:pt>
                <c:pt idx="47">
                  <c:v>7.1706000000000006E-2</c:v>
                </c:pt>
                <c:pt idx="48">
                  <c:v>7.9204999999999998E-2</c:v>
                </c:pt>
                <c:pt idx="49">
                  <c:v>8.4017999999999995E-2</c:v>
                </c:pt>
                <c:pt idx="50">
                  <c:v>9.1689000000000007E-2</c:v>
                </c:pt>
                <c:pt idx="51">
                  <c:v>9.7983000000000001E-2</c:v>
                </c:pt>
                <c:pt idx="52">
                  <c:v>0.104213</c:v>
                </c:pt>
                <c:pt idx="53">
                  <c:v>0.11062</c:v>
                </c:pt>
                <c:pt idx="54">
                  <c:v>0.118828</c:v>
                </c:pt>
                <c:pt idx="55">
                  <c:v>0.12606600000000001</c:v>
                </c:pt>
                <c:pt idx="56">
                  <c:v>0.13261600000000001</c:v>
                </c:pt>
                <c:pt idx="57">
                  <c:v>0.13874500000000001</c:v>
                </c:pt>
                <c:pt idx="58">
                  <c:v>0.14688100000000001</c:v>
                </c:pt>
                <c:pt idx="59">
                  <c:v>0.155829</c:v>
                </c:pt>
                <c:pt idx="60">
                  <c:v>0.161439</c:v>
                </c:pt>
                <c:pt idx="61">
                  <c:v>0.169542</c:v>
                </c:pt>
                <c:pt idx="62">
                  <c:v>0.177729</c:v>
                </c:pt>
                <c:pt idx="63">
                  <c:v>0.18462100000000001</c:v>
                </c:pt>
                <c:pt idx="64">
                  <c:v>0.19273499999999999</c:v>
                </c:pt>
                <c:pt idx="65">
                  <c:v>0.19933799999999999</c:v>
                </c:pt>
                <c:pt idx="66">
                  <c:v>0.20576700000000001</c:v>
                </c:pt>
                <c:pt idx="67">
                  <c:v>0.21473500000000001</c:v>
                </c:pt>
                <c:pt idx="68">
                  <c:v>0.22137399999999999</c:v>
                </c:pt>
                <c:pt idx="69">
                  <c:v>0.22808300000000001</c:v>
                </c:pt>
                <c:pt idx="70">
                  <c:v>0.234845</c:v>
                </c:pt>
                <c:pt idx="71">
                  <c:v>0.24374799999999999</c:v>
                </c:pt>
                <c:pt idx="72">
                  <c:v>0.24865200000000001</c:v>
                </c:pt>
                <c:pt idx="73">
                  <c:v>0.25698199999999999</c:v>
                </c:pt>
                <c:pt idx="74">
                  <c:v>0.26448700000000003</c:v>
                </c:pt>
                <c:pt idx="75">
                  <c:v>0.271202</c:v>
                </c:pt>
                <c:pt idx="76">
                  <c:v>0.27768100000000001</c:v>
                </c:pt>
                <c:pt idx="77">
                  <c:v>0.28299099999999999</c:v>
                </c:pt>
                <c:pt idx="78">
                  <c:v>0.29150100000000001</c:v>
                </c:pt>
                <c:pt idx="79">
                  <c:v>0.29555300000000001</c:v>
                </c:pt>
                <c:pt idx="80">
                  <c:v>0.30192999999999998</c:v>
                </c:pt>
                <c:pt idx="81">
                  <c:v>0.31151299999999998</c:v>
                </c:pt>
                <c:pt idx="82">
                  <c:v>0.31495099999999998</c:v>
                </c:pt>
                <c:pt idx="83">
                  <c:v>0.321106</c:v>
                </c:pt>
                <c:pt idx="84">
                  <c:v>0.327685</c:v>
                </c:pt>
                <c:pt idx="85">
                  <c:v>0.33290599999999998</c:v>
                </c:pt>
                <c:pt idx="86">
                  <c:v>0.33967799999999998</c:v>
                </c:pt>
                <c:pt idx="87">
                  <c:v>0.344557</c:v>
                </c:pt>
                <c:pt idx="88">
                  <c:v>0.35120400000000002</c:v>
                </c:pt>
                <c:pt idx="89">
                  <c:v>0.35682000000000003</c:v>
                </c:pt>
                <c:pt idx="90">
                  <c:v>0.36329899999999998</c:v>
                </c:pt>
                <c:pt idx="91">
                  <c:v>0.36699300000000001</c:v>
                </c:pt>
                <c:pt idx="92">
                  <c:v>0.37402099999999999</c:v>
                </c:pt>
                <c:pt idx="93">
                  <c:v>0.38062400000000002</c:v>
                </c:pt>
                <c:pt idx="94">
                  <c:v>0.38528899999999999</c:v>
                </c:pt>
                <c:pt idx="95">
                  <c:v>0.38891700000000001</c:v>
                </c:pt>
                <c:pt idx="96">
                  <c:v>0.39591100000000001</c:v>
                </c:pt>
                <c:pt idx="97">
                  <c:v>0.39954000000000001</c:v>
                </c:pt>
                <c:pt idx="98">
                  <c:v>0.404748</c:v>
                </c:pt>
                <c:pt idx="99">
                  <c:v>0.41078500000000001</c:v>
                </c:pt>
                <c:pt idx="100">
                  <c:v>0.41524699999999998</c:v>
                </c:pt>
                <c:pt idx="101">
                  <c:v>0.41950999999999999</c:v>
                </c:pt>
                <c:pt idx="102">
                  <c:v>0.42426900000000001</c:v>
                </c:pt>
                <c:pt idx="103">
                  <c:v>0.42977799999999999</c:v>
                </c:pt>
                <c:pt idx="104">
                  <c:v>0.43376700000000001</c:v>
                </c:pt>
                <c:pt idx="105">
                  <c:v>0.43831900000000001</c:v>
                </c:pt>
                <c:pt idx="106">
                  <c:v>0.44193199999999999</c:v>
                </c:pt>
                <c:pt idx="107">
                  <c:v>0.44854100000000002</c:v>
                </c:pt>
                <c:pt idx="108">
                  <c:v>0.45223200000000002</c:v>
                </c:pt>
                <c:pt idx="109">
                  <c:v>0.45508700000000002</c:v>
                </c:pt>
                <c:pt idx="110">
                  <c:v>0.46082099999999998</c:v>
                </c:pt>
                <c:pt idx="111">
                  <c:v>0.46411000000000002</c:v>
                </c:pt>
                <c:pt idx="112">
                  <c:v>0.46822999999999998</c:v>
                </c:pt>
                <c:pt idx="113">
                  <c:v>0.47215499999999999</c:v>
                </c:pt>
                <c:pt idx="114">
                  <c:v>0.47649000000000002</c:v>
                </c:pt>
                <c:pt idx="115">
                  <c:v>0.47989799999999999</c:v>
                </c:pt>
                <c:pt idx="116">
                  <c:v>0.48494300000000001</c:v>
                </c:pt>
                <c:pt idx="117">
                  <c:v>0.48771300000000001</c:v>
                </c:pt>
                <c:pt idx="118">
                  <c:v>0.49150899999999997</c:v>
                </c:pt>
                <c:pt idx="119">
                  <c:v>0.49729099999999998</c:v>
                </c:pt>
                <c:pt idx="120">
                  <c:v>0.49922899999999998</c:v>
                </c:pt>
                <c:pt idx="121">
                  <c:v>0.50307900000000005</c:v>
                </c:pt>
                <c:pt idx="122">
                  <c:v>0.50690000000000002</c:v>
                </c:pt>
                <c:pt idx="123">
                  <c:v>0.50996600000000003</c:v>
                </c:pt>
                <c:pt idx="124">
                  <c:v>0.514436</c:v>
                </c:pt>
                <c:pt idx="125">
                  <c:v>0.51749000000000001</c:v>
                </c:pt>
                <c:pt idx="126">
                  <c:v>0.52162600000000003</c:v>
                </c:pt>
                <c:pt idx="127">
                  <c:v>0.52557600000000004</c:v>
                </c:pt>
                <c:pt idx="128">
                  <c:v>0.52689600000000003</c:v>
                </c:pt>
                <c:pt idx="129">
                  <c:v>0.53110599999999997</c:v>
                </c:pt>
                <c:pt idx="130">
                  <c:v>0.53342299999999998</c:v>
                </c:pt>
                <c:pt idx="131">
                  <c:v>0.53771500000000005</c:v>
                </c:pt>
                <c:pt idx="132">
                  <c:v>0.54056300000000002</c:v>
                </c:pt>
                <c:pt idx="133">
                  <c:v>0.54308400000000001</c:v>
                </c:pt>
                <c:pt idx="134">
                  <c:v>0.547875</c:v>
                </c:pt>
                <c:pt idx="135">
                  <c:v>0.55049199999999998</c:v>
                </c:pt>
                <c:pt idx="136">
                  <c:v>0.552894</c:v>
                </c:pt>
                <c:pt idx="137">
                  <c:v>0.55548200000000003</c:v>
                </c:pt>
                <c:pt idx="138">
                  <c:v>0.55803800000000003</c:v>
                </c:pt>
                <c:pt idx="139">
                  <c:v>0.56198999999999999</c:v>
                </c:pt>
                <c:pt idx="140">
                  <c:v>0.56569899999999995</c:v>
                </c:pt>
                <c:pt idx="141">
                  <c:v>0.566778</c:v>
                </c:pt>
                <c:pt idx="142">
                  <c:v>0.56876800000000005</c:v>
                </c:pt>
                <c:pt idx="143">
                  <c:v>0.57159899999999997</c:v>
                </c:pt>
                <c:pt idx="144">
                  <c:v>0.573797</c:v>
                </c:pt>
                <c:pt idx="145">
                  <c:v>0.57795700000000005</c:v>
                </c:pt>
                <c:pt idx="146">
                  <c:v>0.57977999999999996</c:v>
                </c:pt>
                <c:pt idx="147">
                  <c:v>0.58307900000000001</c:v>
                </c:pt>
                <c:pt idx="148">
                  <c:v>0.58685500000000002</c:v>
                </c:pt>
                <c:pt idx="149">
                  <c:v>0.586835</c:v>
                </c:pt>
                <c:pt idx="150">
                  <c:v>0.591082</c:v>
                </c:pt>
                <c:pt idx="151">
                  <c:v>0.593615</c:v>
                </c:pt>
                <c:pt idx="152">
                  <c:v>0.59540700000000002</c:v>
                </c:pt>
                <c:pt idx="153">
                  <c:v>0.59932799999999997</c:v>
                </c:pt>
                <c:pt idx="154">
                  <c:v>0.60047200000000001</c:v>
                </c:pt>
                <c:pt idx="155">
                  <c:v>0.60390600000000005</c:v>
                </c:pt>
                <c:pt idx="156">
                  <c:v>0.60515699999999994</c:v>
                </c:pt>
                <c:pt idx="157">
                  <c:v>0.60780699999999999</c:v>
                </c:pt>
                <c:pt idx="158">
                  <c:v>0.60913099999999998</c:v>
                </c:pt>
                <c:pt idx="159">
                  <c:v>0.61332299999999995</c:v>
                </c:pt>
                <c:pt idx="160">
                  <c:v>0.61444699999999997</c:v>
                </c:pt>
                <c:pt idx="161">
                  <c:v>0.61648199999999997</c:v>
                </c:pt>
                <c:pt idx="162">
                  <c:v>0.61955499999999997</c:v>
                </c:pt>
                <c:pt idx="163">
                  <c:v>0.62074799999999997</c:v>
                </c:pt>
                <c:pt idx="164">
                  <c:v>0.62381799999999998</c:v>
                </c:pt>
                <c:pt idx="165">
                  <c:v>0.62549699999999997</c:v>
                </c:pt>
                <c:pt idx="166">
                  <c:v>0.627745</c:v>
                </c:pt>
                <c:pt idx="167">
                  <c:v>0.62976399999999999</c:v>
                </c:pt>
                <c:pt idx="168">
                  <c:v>0.63099400000000005</c:v>
                </c:pt>
                <c:pt idx="169">
                  <c:v>0.63354600000000005</c:v>
                </c:pt>
                <c:pt idx="170">
                  <c:v>0.63580899999999996</c:v>
                </c:pt>
                <c:pt idx="171">
                  <c:v>0.63582300000000003</c:v>
                </c:pt>
                <c:pt idx="172">
                  <c:v>0.63969399999999998</c:v>
                </c:pt>
                <c:pt idx="173">
                  <c:v>0.64211300000000004</c:v>
                </c:pt>
                <c:pt idx="174">
                  <c:v>0.64329199999999997</c:v>
                </c:pt>
                <c:pt idx="175">
                  <c:v>0.64589600000000003</c:v>
                </c:pt>
                <c:pt idx="176">
                  <c:v>0.647262</c:v>
                </c:pt>
                <c:pt idx="177">
                  <c:v>0.64856400000000003</c:v>
                </c:pt>
                <c:pt idx="178">
                  <c:v>0.65197799999999995</c:v>
                </c:pt>
                <c:pt idx="179">
                  <c:v>0.65248300000000004</c:v>
                </c:pt>
                <c:pt idx="180">
                  <c:v>0.65449999999999997</c:v>
                </c:pt>
                <c:pt idx="181">
                  <c:v>0.65601200000000004</c:v>
                </c:pt>
                <c:pt idx="182">
                  <c:v>0.65775099999999997</c:v>
                </c:pt>
                <c:pt idx="183">
                  <c:v>0.65981900000000004</c:v>
                </c:pt>
                <c:pt idx="184">
                  <c:v>0.66186500000000004</c:v>
                </c:pt>
                <c:pt idx="185">
                  <c:v>0.66375300000000004</c:v>
                </c:pt>
                <c:pt idx="186">
                  <c:v>0.66665399999999997</c:v>
                </c:pt>
                <c:pt idx="187">
                  <c:v>0.66535500000000003</c:v>
                </c:pt>
                <c:pt idx="188">
                  <c:v>0.66852299999999998</c:v>
                </c:pt>
                <c:pt idx="189">
                  <c:v>0.67081999999999997</c:v>
                </c:pt>
                <c:pt idx="190">
                  <c:v>0.67169699999999999</c:v>
                </c:pt>
                <c:pt idx="191">
                  <c:v>0.67249800000000004</c:v>
                </c:pt>
                <c:pt idx="192">
                  <c:v>0.67541099999999998</c:v>
                </c:pt>
                <c:pt idx="193">
                  <c:v>0.67677299999999996</c:v>
                </c:pt>
                <c:pt idx="194">
                  <c:v>0.67914699999999995</c:v>
                </c:pt>
                <c:pt idx="195">
                  <c:v>0.67858499999999999</c:v>
                </c:pt>
                <c:pt idx="196">
                  <c:v>0.682307</c:v>
                </c:pt>
                <c:pt idx="197">
                  <c:v>0.68244700000000003</c:v>
                </c:pt>
                <c:pt idx="198">
                  <c:v>0.68511599999999995</c:v>
                </c:pt>
                <c:pt idx="199">
                  <c:v>0.68498400000000004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82-4A57-A4C4-C0B6BF2C9370}"/>
            </c:ext>
          </c:extLst>
        </c:ser>
        <c:ser>
          <c:idx val="3"/>
          <c:order val="1"/>
          <c:tx>
            <c:strRef>
              <c:f>Sheet1!$C$1</c:f>
              <c:strCache>
                <c:ptCount val="1"/>
                <c:pt idx="0">
                  <c:v>Pb Analytic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Sheet1!$A$2:$A$201</c:f>
              <c:numCache>
                <c:formatCode>General</c:formatCode>
                <c:ptCount val="2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16.100000000000001</c:v>
                </c:pt>
                <c:pt idx="161">
                  <c:v>16.2</c:v>
                </c:pt>
                <c:pt idx="162">
                  <c:v>16.3</c:v>
                </c:pt>
                <c:pt idx="163">
                  <c:v>16.399999999999999</c:v>
                </c:pt>
                <c:pt idx="164">
                  <c:v>16.5</c:v>
                </c:pt>
                <c:pt idx="165">
                  <c:v>16.600000000000001</c:v>
                </c:pt>
                <c:pt idx="166">
                  <c:v>16.7</c:v>
                </c:pt>
                <c:pt idx="167">
                  <c:v>16.8</c:v>
                </c:pt>
                <c:pt idx="168">
                  <c:v>16.899999999999999</c:v>
                </c:pt>
                <c:pt idx="169">
                  <c:v>17</c:v>
                </c:pt>
                <c:pt idx="170">
                  <c:v>17.100000000000001</c:v>
                </c:pt>
                <c:pt idx="171">
                  <c:v>17.2</c:v>
                </c:pt>
                <c:pt idx="172">
                  <c:v>17.3</c:v>
                </c:pt>
                <c:pt idx="173">
                  <c:v>17.399999999999999</c:v>
                </c:pt>
                <c:pt idx="174">
                  <c:v>17.5</c:v>
                </c:pt>
                <c:pt idx="175">
                  <c:v>17.600000000000001</c:v>
                </c:pt>
                <c:pt idx="176">
                  <c:v>17.7</c:v>
                </c:pt>
                <c:pt idx="177">
                  <c:v>17.8</c:v>
                </c:pt>
                <c:pt idx="178">
                  <c:v>17.899999999999999</c:v>
                </c:pt>
                <c:pt idx="179">
                  <c:v>18</c:v>
                </c:pt>
                <c:pt idx="180">
                  <c:v>18.100000000000001</c:v>
                </c:pt>
                <c:pt idx="181">
                  <c:v>18.2</c:v>
                </c:pt>
                <c:pt idx="182">
                  <c:v>18.3</c:v>
                </c:pt>
                <c:pt idx="183">
                  <c:v>18.399999999999999</c:v>
                </c:pt>
                <c:pt idx="184">
                  <c:v>18.5</c:v>
                </c:pt>
                <c:pt idx="185">
                  <c:v>18.600000000000001</c:v>
                </c:pt>
                <c:pt idx="186">
                  <c:v>18.7</c:v>
                </c:pt>
                <c:pt idx="187">
                  <c:v>18.8</c:v>
                </c:pt>
                <c:pt idx="188">
                  <c:v>18.899999999999999</c:v>
                </c:pt>
                <c:pt idx="189">
                  <c:v>19</c:v>
                </c:pt>
                <c:pt idx="190">
                  <c:v>19.100000000000001</c:v>
                </c:pt>
                <c:pt idx="191">
                  <c:v>19.2</c:v>
                </c:pt>
                <c:pt idx="192">
                  <c:v>19.3</c:v>
                </c:pt>
                <c:pt idx="193">
                  <c:v>19.399999999999999</c:v>
                </c:pt>
                <c:pt idx="194">
                  <c:v>19.5</c:v>
                </c:pt>
                <c:pt idx="195">
                  <c:v>19.600000000000001</c:v>
                </c:pt>
                <c:pt idx="196">
                  <c:v>19.7</c:v>
                </c:pt>
                <c:pt idx="197">
                  <c:v>19.8</c:v>
                </c:pt>
                <c:pt idx="198">
                  <c:v>19.899999999999999</c:v>
                </c:pt>
                <c:pt idx="199">
                  <c:v>20</c:v>
                </c:pt>
              </c:numCache>
            </c:numRef>
          </c:xVal>
          <c:yVal>
            <c:numRef>
              <c:f>Sheet1!$C$2:$C$201</c:f>
              <c:numCache>
                <c:formatCode>0.00E+00</c:formatCode>
                <c:ptCount val="200"/>
                <c:pt idx="0">
                  <c:v>5.9419172644665502E-19</c:v>
                </c:pt>
                <c:pt idx="1">
                  <c:v>2.1912364181462099E-15</c:v>
                </c:pt>
                <c:pt idx="2">
                  <c:v>2.55124025436021E-13</c:v>
                </c:pt>
                <c:pt idx="3">
                  <c:v>7.2038007948365602E-12</c:v>
                </c:pt>
                <c:pt idx="4">
                  <c:v>9.3459894476904206E-11</c:v>
                </c:pt>
                <c:pt idx="5">
                  <c:v>7.4056982159177796E-10</c:v>
                </c:pt>
                <c:pt idx="6">
                  <c:v>4.1720019906410998E-9</c:v>
                </c:pt>
                <c:pt idx="7">
                  <c:v>1.8295702196178401E-8</c:v>
                </c:pt>
                <c:pt idx="8">
                  <c:v>6.6221832549459098E-8</c:v>
                </c:pt>
                <c:pt idx="9">
                  <c:v>2.0590786734838599E-7</c:v>
                </c:pt>
                <c:pt idx="10">
                  <c:v>5.6593793765542004E-7</c:v>
                </c:pt>
                <c:pt idx="11">
                  <c:v>1.4043022032714199E-6</c:v>
                </c:pt>
                <c:pt idx="12">
                  <c:v>3.1968716918247498E-6</c:v>
                </c:pt>
                <c:pt idx="13">
                  <c:v>6.7607804158862399E-6</c:v>
                </c:pt>
                <c:pt idx="14">
                  <c:v>1.34150769320004E-5</c:v>
                </c:pt>
                <c:pt idx="15">
                  <c:v>2.5176997717335599E-5</c:v>
                </c:pt>
                <c:pt idx="16">
                  <c:v>4.4987480490920097E-5</c:v>
                </c:pt>
                <c:pt idx="17">
                  <c:v>7.6954669542463703E-5</c:v>
                </c:pt>
                <c:pt idx="18" formatCode="General">
                  <c:v>1.2659981947492401E-4</c:v>
                </c:pt>
                <c:pt idx="19" formatCode="General">
                  <c:v>2.0108678916375399E-4</c:v>
                </c:pt>
                <c:pt idx="20" formatCode="General">
                  <c:v>3.0941471572557997E-4</c:v>
                </c:pt>
                <c:pt idx="21" formatCode="General">
                  <c:v>4.6255375891132201E-4</c:v>
                </c:pt>
                <c:pt idx="22" formatCode="General">
                  <c:v>6.7350607614058205E-4</c:v>
                </c:pt>
                <c:pt idx="23" formatCode="General">
                  <c:v>9.5727826888117405E-4</c:v>
                </c:pt>
                <c:pt idx="24" formatCode="General">
                  <c:v>1.33075707403288E-3</c:v>
                </c:pt>
                <c:pt idx="25" formatCode="General">
                  <c:v>1.81248654795811E-3</c:v>
                </c:pt>
                <c:pt idx="26" formatCode="General">
                  <c:v>2.42235180207253E-3</c:v>
                </c:pt>
                <c:pt idx="27" formatCode="General">
                  <c:v>3.1811808695185202E-3</c:v>
                </c:pt>
                <c:pt idx="28" formatCode="General">
                  <c:v>4.1102819280901398E-3</c:v>
                </c:pt>
                <c:pt idx="29" formatCode="General">
                  <c:v>5.2309373949836098E-3</c:v>
                </c:pt>
                <c:pt idx="30" formatCode="General">
                  <c:v>6.56387901426537E-3</c:v>
                </c:pt>
                <c:pt idx="31" formatCode="General">
                  <c:v>8.1287688262009702E-3</c:v>
                </c:pt>
                <c:pt idx="32" formatCode="General">
                  <c:v>9.9437098704018307E-3</c:v>
                </c:pt>
                <c:pt idx="33" formatCode="General">
                  <c:v>1.2024807831579601E-2</c:v>
                </c:pt>
                <c:pt idx="34" formatCode="General">
                  <c:v>1.43858009206543E-2</c:v>
                </c:pt>
                <c:pt idx="35" formatCode="General">
                  <c:v>1.70377705148731E-2</c:v>
                </c:pt>
                <c:pt idx="36" formatCode="General">
                  <c:v>1.99889399125458E-2</c:v>
                </c:pt>
                <c:pt idx="37" formatCode="General">
                  <c:v>2.3244563428696099E-2</c:v>
                </c:pt>
                <c:pt idx="38" formatCode="General">
                  <c:v>2.68069033463708E-2</c:v>
                </c:pt>
                <c:pt idx="39" formatCode="General">
                  <c:v>3.0675288235150699E-2</c:v>
                </c:pt>
                <c:pt idx="40" formatCode="General">
                  <c:v>3.4846243040743699E-2</c:v>
                </c:pt>
                <c:pt idx="41" formatCode="General">
                  <c:v>3.9313679220136503E-2</c:v>
                </c:pt>
                <c:pt idx="42" formatCode="General">
                  <c:v>4.4069132034660501E-2</c:v>
                </c:pt>
                <c:pt idx="43" formatCode="General">
                  <c:v>4.9102031832488097E-2</c:v>
                </c:pt>
                <c:pt idx="44" formatCode="General">
                  <c:v>5.4399996614366702E-2</c:v>
                </c:pt>
                <c:pt idx="45" formatCode="General">
                  <c:v>5.9949134214774803E-2</c:v>
                </c:pt>
                <c:pt idx="46" formatCode="General">
                  <c:v>6.5734343870102005E-2</c:v>
                </c:pt>
                <c:pt idx="47" formatCode="General">
                  <c:v>7.1739608619615702E-2</c:v>
                </c:pt>
                <c:pt idx="48" formatCode="General">
                  <c:v>7.7948271748055201E-2</c:v>
                </c:pt>
                <c:pt idx="49" formatCode="General">
                  <c:v>8.4343292212139501E-2</c:v>
                </c:pt>
                <c:pt idx="50" formatCode="General">
                  <c:v>9.0907475608374297E-2</c:v>
                </c:pt>
                <c:pt idx="51" formatCode="General">
                  <c:v>9.7623678676478504E-2</c:v>
                </c:pt>
                <c:pt idx="52" formatCode="General">
                  <c:v>0.104474986557597</c:v>
                </c:pt>
                <c:pt idx="53" formatCode="General">
                  <c:v>0.11144486302662999</c:v>
                </c:pt>
                <c:pt idx="54" formatCode="General">
                  <c:v>0.118517274697372</c:v>
                </c:pt>
                <c:pt idx="55" formatCode="General">
                  <c:v>0.12567679077330601</c:v>
                </c:pt>
                <c:pt idx="56" formatCode="General">
                  <c:v>0.13290866030869999</c:v>
                </c:pt>
                <c:pt idx="57" formatCode="General">
                  <c:v>0.14019886918087199</c:v>
                </c:pt>
                <c:pt idx="58" formatCode="General">
                  <c:v>0.14753417908293001</c:v>
                </c:pt>
                <c:pt idx="59" formatCode="General">
                  <c:v>0.15490215085374101</c:v>
                </c:pt>
                <c:pt idx="60" formatCode="General">
                  <c:v>0.162291154393049</c:v>
                </c:pt>
                <c:pt idx="61" formatCode="General">
                  <c:v>0.16969036728603801</c:v>
                </c:pt>
                <c:pt idx="62" formatCode="General">
                  <c:v>0.17708976410159999</c:v>
                </c:pt>
                <c:pt idx="63" formatCode="General">
                  <c:v>0.184480098147072</c:v>
                </c:pt>
                <c:pt idx="64" formatCode="General">
                  <c:v>0.191852877270967</c:v>
                </c:pt>
                <c:pt idx="65" formatCode="General">
                  <c:v>0.199200335113423</c:v>
                </c:pt>
                <c:pt idx="66" formatCode="General">
                  <c:v>0.206515399018151</c:v>
                </c:pt>
                <c:pt idx="67" formatCode="General">
                  <c:v>0.21379165564424901</c:v>
                </c:pt>
                <c:pt idx="68" formatCode="General">
                  <c:v>0.22102331515419299</c:v>
                </c:pt>
                <c:pt idx="69" formatCode="General">
                  <c:v>0.22820517470731</c:v>
                </c:pt>
                <c:pt idx="70" formatCode="General">
                  <c:v>0.235332581856671</c:v>
                </c:pt>
                <c:pt idx="71" formatCode="General">
                  <c:v>0.24240139833152499</c:v>
                </c:pt>
                <c:pt idx="72" formatCode="General">
                  <c:v>0.24940796458659101</c:v>
                </c:pt>
                <c:pt idx="73" formatCode="General">
                  <c:v>0.25634906541269997</c:v>
                </c:pt>
                <c:pt idx="74" formatCode="General">
                  <c:v>0.263221896829406</c:v>
                </c:pt>
                <c:pt idx="75" formatCode="General">
                  <c:v>0.27002403441792699</c:v>
                </c:pt>
                <c:pt idx="76" formatCode="General">
                  <c:v>0.27675340320094599</c:v>
                </c:pt>
                <c:pt idx="77" formatCode="General">
                  <c:v>0.283408249133066</c:v>
                </c:pt>
                <c:pt idx="78" formatCode="General">
                  <c:v>0.28998711223102203</c:v>
                </c:pt>
                <c:pt idx="79" formatCode="General">
                  <c:v>0.29648880134483602</c:v>
                </c:pt>
                <c:pt idx="80" formatCode="General">
                  <c:v>0.302912370549137</c:v>
                </c:pt>
                <c:pt idx="81" formatCode="General">
                  <c:v>0.30925709711683402</c:v>
                </c:pt>
                <c:pt idx="82" formatCode="General">
                  <c:v>0.31552246102444498</c:v>
                </c:pt>
                <c:pt idx="83" formatCode="General">
                  <c:v>0.32170812592903902</c:v>
                </c:pt>
                <c:pt idx="84" formatCode="General">
                  <c:v>0.32781392155019001</c:v>
                </c:pt>
                <c:pt idx="85" formatCode="General">
                  <c:v>0.33383982738618101</c:v>
                </c:pt>
                <c:pt idx="86" formatCode="General">
                  <c:v>0.33978595769137399</c:v>
                </c:pt>
                <c:pt idx="87" formatCode="General">
                  <c:v>0.34565254764088899</c:v>
                </c:pt>
                <c:pt idx="88" formatCode="General">
                  <c:v>0.35143994060913902</c:v>
                </c:pt>
                <c:pt idx="89" formatCode="General">
                  <c:v>0.35714857649005</c:v>
                </c:pt>
                <c:pt idx="90" formatCode="General">
                  <c:v>0.36277898098885603</c:v>
                </c:pt>
                <c:pt idx="91" formatCode="General">
                  <c:v>0.368331755817844</c:v>
                </c:pt>
                <c:pt idx="92" formatCode="General">
                  <c:v>0.37380756973131901</c:v>
                </c:pt>
                <c:pt idx="93" formatCode="General">
                  <c:v>0.37920715033820301</c:v>
                </c:pt>
                <c:pt idx="94" formatCode="General">
                  <c:v>0.384531276633926</c:v>
                </c:pt>
                <c:pt idx="95" formatCode="General">
                  <c:v>0.38978077219660301</c:v>
                </c:pt>
                <c:pt idx="96" formatCode="General">
                  <c:v>0.39495649899582502</c:v>
                </c:pt>
                <c:pt idx="97" formatCode="General">
                  <c:v>0.40005935176569102</c:v>
                </c:pt>
                <c:pt idx="98" formatCode="General">
                  <c:v>0.405090252896884</c:v>
                </c:pt>
                <c:pt idx="99" formatCode="General">
                  <c:v>0.41005014780571802</c:v>
                </c:pt>
                <c:pt idx="100" formatCode="General">
                  <c:v>0.41494000074104997</c:v>
                </c:pt>
                <c:pt idx="101" formatCode="General">
                  <c:v>0.41976079099276697</c:v>
                </c:pt>
                <c:pt idx="102" formatCode="General">
                  <c:v>0.42451350946826999</c:v>
                </c:pt>
                <c:pt idx="103" formatCode="General">
                  <c:v>0.42919915560588001</c:v>
                </c:pt>
                <c:pt idx="104" formatCode="General">
                  <c:v>0.43381873459650599</c:v>
                </c:pt>
                <c:pt idx="105" formatCode="General">
                  <c:v>0.43837325488711598</c:v>
                </c:pt>
                <c:pt idx="106" formatCode="General">
                  <c:v>0.44286372594166701</c:v>
                </c:pt>
                <c:pt idx="107" formatCode="General">
                  <c:v>0.447291156237067</c:v>
                </c:pt>
                <c:pt idx="108" formatCode="General">
                  <c:v>0.45165655147357398</c:v>
                </c:pt>
                <c:pt idx="109" formatCode="General">
                  <c:v>0.45596091298068198</c:v>
                </c:pt>
                <c:pt idx="110" formatCode="General">
                  <c:v>0.46020523630114601</c:v>
                </c:pt>
                <c:pt idx="111" formatCode="General">
                  <c:v>0.46439050993716802</c:v>
                </c:pt>
                <c:pt idx="112" formatCode="General">
                  <c:v>0.46851771424417199</c:v>
                </c:pt>
                <c:pt idx="113" formatCode="General">
                  <c:v>0.47258782045873199</c:v>
                </c:pt>
                <c:pt idx="114" formatCode="General">
                  <c:v>0.47660178984843699</c:v>
                </c:pt>
                <c:pt idx="115" formatCode="General">
                  <c:v>0.48056057297243099</c:v>
                </c:pt>
                <c:pt idx="116" formatCode="General">
                  <c:v>0.48446510904238599</c:v>
                </c:pt>
                <c:pt idx="117" formatCode="General">
                  <c:v>0.48831632537450498</c:v>
                </c:pt>
                <c:pt idx="118" formatCode="General">
                  <c:v>0.49211513692396902</c:v>
                </c:pt>
                <c:pt idx="119" formatCode="General">
                  <c:v>0.49586244589400102</c:v>
                </c:pt>
                <c:pt idx="120" formatCode="General">
                  <c:v>0.49955914141235402</c:v>
                </c:pt>
                <c:pt idx="121" formatCode="General">
                  <c:v>0.50320609926871296</c:v>
                </c:pt>
                <c:pt idx="122" formatCode="General">
                  <c:v>0.50680418170700803</c:v>
                </c:pt>
                <c:pt idx="123" formatCode="General">
                  <c:v>0.51035423726721896</c:v>
                </c:pt>
                <c:pt idx="124" formatCode="General">
                  <c:v>0.513857100671678</c:v>
                </c:pt>
                <c:pt idx="125" formatCode="General">
                  <c:v>0.51731359275135302</c:v>
                </c:pt>
                <c:pt idx="126" formatCode="General">
                  <c:v>0.52072452040797101</c:v>
                </c:pt>
                <c:pt idx="127" formatCode="General">
                  <c:v>0.52409067660823405</c:v>
                </c:pt>
                <c:pt idx="128" formatCode="General">
                  <c:v>0.52741284040667902</c:v>
                </c:pt>
                <c:pt idx="129" formatCode="General">
                  <c:v>0.53069177699407899</c:v>
                </c:pt>
                <c:pt idx="130" formatCode="General">
                  <c:v>0.53392823776854004</c:v>
                </c:pt>
                <c:pt idx="131" formatCode="General">
                  <c:v>0.53712296042670304</c:v>
                </c:pt>
                <c:pt idx="132" formatCode="General">
                  <c:v>0.54027666907271898</c:v>
                </c:pt>
                <c:pt idx="133" formatCode="General">
                  <c:v>0.54339007434285203</c:v>
                </c:pt>
                <c:pt idx="134" formatCode="General">
                  <c:v>0.54646387354377302</c:v>
                </c:pt>
                <c:pt idx="135" formatCode="General">
                  <c:v>0.54949875080278998</c:v>
                </c:pt>
                <c:pt idx="136" formatCode="General">
                  <c:v>0.55249537722841702</c:v>
                </c:pt>
                <c:pt idx="137" formatCode="General">
                  <c:v>0.55545441107983695</c:v>
                </c:pt>
                <c:pt idx="138" formatCode="General">
                  <c:v>0.55837649794395094</c:v>
                </c:pt>
                <c:pt idx="139" formatCode="General">
                  <c:v>0.56126227091881797</c:v>
                </c:pt>
                <c:pt idx="140" formatCode="General">
                  <c:v>0.56411235080243305</c:v>
                </c:pt>
                <c:pt idx="141" formatCode="General">
                  <c:v>0.56692734628585495</c:v>
                </c:pt>
                <c:pt idx="142" formatCode="General">
                  <c:v>0.56970785414982805</c:v>
                </c:pt>
                <c:pt idx="143" formatCode="General">
                  <c:v>0.57245445946409501</c:v>
                </c:pt>
                <c:pt idx="144" formatCode="General">
                  <c:v>0.57516773578871205</c:v>
                </c:pt>
                <c:pt idx="145" formatCode="General">
                  <c:v>0.57784824537670398</c:v>
                </c:pt>
                <c:pt idx="146" formatCode="General">
                  <c:v>0.580496539377517</c:v>
                </c:pt>
                <c:pt idx="147" formatCode="General">
                  <c:v>0.58311315804073305</c:v>
                </c:pt>
                <c:pt idx="148" formatCode="General">
                  <c:v>0.58569863091960195</c:v>
                </c:pt>
                <c:pt idx="149" formatCode="General">
                  <c:v>0.58825347707398201</c:v>
                </c:pt>
                <c:pt idx="150" formatCode="General">
                  <c:v>0.59077820527232305</c:v>
                </c:pt>
                <c:pt idx="151" formatCode="General">
                  <c:v>0.59327331419236895</c:v>
                </c:pt>
                <c:pt idx="152" formatCode="General">
                  <c:v>0.59573929262030401</c:v>
                </c:pt>
                <c:pt idx="153" formatCode="General">
                  <c:v>0.598176619648078</c:v>
                </c:pt>
                <c:pt idx="154" formatCode="General">
                  <c:v>0.60058576486870396</c:v>
                </c:pt>
                <c:pt idx="155" formatCode="General">
                  <c:v>0.60296718856933196</c:v>
                </c:pt>
                <c:pt idx="156" formatCode="General">
                  <c:v>0.60532134192192</c:v>
                </c:pt>
                <c:pt idx="157" formatCode="General">
                  <c:v>0.60764866717138599</c:v>
                </c:pt>
                <c:pt idx="158" formatCode="General">
                  <c:v>0.60994959782108804</c:v>
                </c:pt>
                <c:pt idx="159" formatCode="General">
                  <c:v>0.61222455881555005</c:v>
                </c:pt>
                <c:pt idx="160" formatCode="General">
                  <c:v>0.61447396672033605</c:v>
                </c:pt>
                <c:pt idx="161" formatCode="General">
                  <c:v>0.61669822989900103</c:v>
                </c:pt>
                <c:pt idx="162" formatCode="General">
                  <c:v>0.61889774868707303</c:v>
                </c:pt>
                <c:pt idx="163" formatCode="General">
                  <c:v>0.62107291556300503</c:v>
                </c:pt>
                <c:pt idx="164" formatCode="General">
                  <c:v>0.62322411531607502</c:v>
                </c:pt>
                <c:pt idx="165" formatCode="General">
                  <c:v>0.62535172521120297</c:v>
                </c:pt>
                <c:pt idx="166" formatCode="General">
                  <c:v>0.627456115150681</c:v>
                </c:pt>
                <c:pt idx="167" formatCode="General">
                  <c:v>0.62953764783280397</c:v>
                </c:pt>
                <c:pt idx="168" formatCode="General">
                  <c:v>0.63159667890739002</c:v>
                </c:pt>
                <c:pt idx="169" formatCode="General">
                  <c:v>0.63363355712823399</c:v>
                </c:pt>
                <c:pt idx="170" formatCode="General">
                  <c:v>0.63564862450246395</c:v>
                </c:pt>
                <c:pt idx="171" formatCode="General">
                  <c:v>0.63764221643685204</c:v>
                </c:pt>
                <c:pt idx="172" formatCode="General">
                  <c:v>0.63961466188109195</c:v>
                </c:pt>
                <c:pt idx="173" formatCode="General">
                  <c:v>0.64156628346806899</c:v>
                </c:pt>
                <c:pt idx="174" formatCode="General">
                  <c:v>0.64349739765115199</c:v>
                </c:pt>
                <c:pt idx="175" formatCode="General">
                  <c:v>0.64540831483855698</c:v>
                </c:pt>
                <c:pt idx="176" formatCode="General">
                  <c:v>0.64729933952479302</c:v>
                </c:pt>
                <c:pt idx="177" formatCode="General">
                  <c:v>0.64917077041925697</c:v>
                </c:pt>
                <c:pt idx="178" formatCode="General">
                  <c:v>0.65102290057199697</c:v>
                </c:pt>
                <c:pt idx="179" formatCode="General">
                  <c:v>0.65285601749670497</c:v>
                </c:pt>
                <c:pt idx="180" formatCode="General">
                  <c:v>0.65467040329096904</c:v>
                </c:pt>
                <c:pt idx="181" formatCode="General">
                  <c:v>0.65646633475383398</c:v>
                </c:pt>
                <c:pt idx="182" formatCode="General">
                  <c:v>0.65824408350072905</c:v>
                </c:pt>
                <c:pt idx="183" formatCode="General">
                  <c:v>0.66000391607578901</c:v>
                </c:pt>
                <c:pt idx="184" formatCode="General">
                  <c:v>0.66174609406163598</c:v>
                </c:pt>
                <c:pt idx="185" formatCode="General">
                  <c:v>0.66347087418665596</c:v>
                </c:pt>
                <c:pt idx="186" formatCode="General">
                  <c:v>0.66517850842983095</c:v>
                </c:pt>
                <c:pt idx="187" formatCode="General">
                  <c:v>0.66686924412315995</c:v>
                </c:pt>
                <c:pt idx="188" formatCode="General">
                  <c:v>0.668543324051734</c:v>
                </c:pt>
                <c:pt idx="189" formatCode="General">
                  <c:v>0.67020098655150395</c:v>
                </c:pt>
                <c:pt idx="190" formatCode="General">
                  <c:v>0.671842465604785</c:v>
                </c:pt>
                <c:pt idx="191" formatCode="General">
                  <c:v>0.67346799093356102</c:v>
                </c:pt>
                <c:pt idx="192" formatCode="General">
                  <c:v>0.67507778809062202</c:v>
                </c:pt>
                <c:pt idx="193" formatCode="General">
                  <c:v>0.67667207854858702</c:v>
                </c:pt>
                <c:pt idx="194" formatCode="General">
                  <c:v>0.67825107978685695</c:v>
                </c:pt>
                <c:pt idx="195" formatCode="General">
                  <c:v>0.67981500537655404</c:v>
                </c:pt>
                <c:pt idx="196" formatCode="General">
                  <c:v>0.68136406506347502</c:v>
                </c:pt>
                <c:pt idx="197" formatCode="General">
                  <c:v>0.68289846484911498</c:v>
                </c:pt>
                <c:pt idx="198" formatCode="General">
                  <c:v>0.68441840706981005</c:v>
                </c:pt>
                <c:pt idx="199" formatCode="General">
                  <c:v>0.68592409047402703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82-4A57-A4C4-C0B6BF2C9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892312"/>
        <c:axId val="576893488"/>
      </c:scatterChart>
      <c:valAx>
        <c:axId val="576892312"/>
        <c:scaling>
          <c:orientation val="minMax"/>
          <c:max val="2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6893488"/>
        <c:crosses val="autoZero"/>
        <c:crossBetween val="midCat"/>
      </c:valAx>
      <c:valAx>
        <c:axId val="57689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6892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Pd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Pd Simulation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Sheet1!$A$2:$A$201</c:f>
              <c:numCache>
                <c:formatCode>General</c:formatCode>
                <c:ptCount val="2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16.100000000000001</c:v>
                </c:pt>
                <c:pt idx="161">
                  <c:v>16.2</c:v>
                </c:pt>
                <c:pt idx="162">
                  <c:v>16.3</c:v>
                </c:pt>
                <c:pt idx="163">
                  <c:v>16.399999999999999</c:v>
                </c:pt>
                <c:pt idx="164">
                  <c:v>16.5</c:v>
                </c:pt>
                <c:pt idx="165">
                  <c:v>16.600000000000001</c:v>
                </c:pt>
                <c:pt idx="166">
                  <c:v>16.7</c:v>
                </c:pt>
                <c:pt idx="167">
                  <c:v>16.8</c:v>
                </c:pt>
                <c:pt idx="168">
                  <c:v>16.899999999999999</c:v>
                </c:pt>
                <c:pt idx="169">
                  <c:v>17</c:v>
                </c:pt>
                <c:pt idx="170">
                  <c:v>17.100000000000001</c:v>
                </c:pt>
                <c:pt idx="171">
                  <c:v>17.2</c:v>
                </c:pt>
                <c:pt idx="172">
                  <c:v>17.3</c:v>
                </c:pt>
                <c:pt idx="173">
                  <c:v>17.399999999999999</c:v>
                </c:pt>
                <c:pt idx="174">
                  <c:v>17.5</c:v>
                </c:pt>
                <c:pt idx="175">
                  <c:v>17.600000000000001</c:v>
                </c:pt>
                <c:pt idx="176">
                  <c:v>17.7</c:v>
                </c:pt>
                <c:pt idx="177">
                  <c:v>17.8</c:v>
                </c:pt>
                <c:pt idx="178">
                  <c:v>17.899999999999999</c:v>
                </c:pt>
                <c:pt idx="179">
                  <c:v>18</c:v>
                </c:pt>
                <c:pt idx="180">
                  <c:v>18.100000000000001</c:v>
                </c:pt>
                <c:pt idx="181">
                  <c:v>18.2</c:v>
                </c:pt>
                <c:pt idx="182">
                  <c:v>18.3</c:v>
                </c:pt>
                <c:pt idx="183">
                  <c:v>18.399999999999999</c:v>
                </c:pt>
                <c:pt idx="184">
                  <c:v>18.5</c:v>
                </c:pt>
                <c:pt idx="185">
                  <c:v>18.600000000000001</c:v>
                </c:pt>
                <c:pt idx="186">
                  <c:v>18.7</c:v>
                </c:pt>
                <c:pt idx="187">
                  <c:v>18.8</c:v>
                </c:pt>
                <c:pt idx="188">
                  <c:v>18.899999999999999</c:v>
                </c:pt>
                <c:pt idx="189">
                  <c:v>19</c:v>
                </c:pt>
                <c:pt idx="190">
                  <c:v>19.100000000000001</c:v>
                </c:pt>
                <c:pt idx="191">
                  <c:v>19.2</c:v>
                </c:pt>
                <c:pt idx="192">
                  <c:v>19.3</c:v>
                </c:pt>
                <c:pt idx="193">
                  <c:v>19.399999999999999</c:v>
                </c:pt>
                <c:pt idx="194">
                  <c:v>19.5</c:v>
                </c:pt>
                <c:pt idx="195">
                  <c:v>19.600000000000001</c:v>
                </c:pt>
                <c:pt idx="196">
                  <c:v>19.7</c:v>
                </c:pt>
                <c:pt idx="197">
                  <c:v>19.8</c:v>
                </c:pt>
                <c:pt idx="198">
                  <c:v>19.899999999999999</c:v>
                </c:pt>
                <c:pt idx="199">
                  <c:v>20</c:v>
                </c:pt>
              </c:numCache>
            </c:numRef>
          </c:xVal>
          <c:yVal>
            <c:numRef>
              <c:f>Sheet1!$F$2:$F$201</c:f>
              <c:numCache>
                <c:formatCode>General</c:formatCode>
                <c:ptCount val="200"/>
                <c:pt idx="0">
                  <c:v>3.3362000000000003E-2</c:v>
                </c:pt>
                <c:pt idx="1">
                  <c:v>6.6520999999999997E-2</c:v>
                </c:pt>
                <c:pt idx="2">
                  <c:v>9.9352999999999997E-2</c:v>
                </c:pt>
                <c:pt idx="3">
                  <c:v>0.13226299999999999</c:v>
                </c:pt>
                <c:pt idx="4">
                  <c:v>0.16476399999999999</c:v>
                </c:pt>
                <c:pt idx="5">
                  <c:v>0.19639100000000001</c:v>
                </c:pt>
                <c:pt idx="6">
                  <c:v>0.22589300000000001</c:v>
                </c:pt>
                <c:pt idx="7">
                  <c:v>0.25623099999999999</c:v>
                </c:pt>
                <c:pt idx="8">
                  <c:v>0.28486499999999998</c:v>
                </c:pt>
                <c:pt idx="9">
                  <c:v>0.31393799999999999</c:v>
                </c:pt>
                <c:pt idx="10">
                  <c:v>0.340445</c:v>
                </c:pt>
                <c:pt idx="11">
                  <c:v>0.365203</c:v>
                </c:pt>
                <c:pt idx="12">
                  <c:v>0.39084099999999999</c:v>
                </c:pt>
                <c:pt idx="13">
                  <c:v>0.41707499999999997</c:v>
                </c:pt>
                <c:pt idx="14">
                  <c:v>0.43857000000000002</c:v>
                </c:pt>
                <c:pt idx="15">
                  <c:v>0.458486</c:v>
                </c:pt>
                <c:pt idx="16">
                  <c:v>0.48272900000000002</c:v>
                </c:pt>
                <c:pt idx="17">
                  <c:v>0.50070899999999996</c:v>
                </c:pt>
                <c:pt idx="18">
                  <c:v>0.51955700000000005</c:v>
                </c:pt>
                <c:pt idx="19">
                  <c:v>0.53759699999999999</c:v>
                </c:pt>
                <c:pt idx="20">
                  <c:v>0.55416900000000002</c:v>
                </c:pt>
                <c:pt idx="21">
                  <c:v>0.56990099999999999</c:v>
                </c:pt>
                <c:pt idx="22">
                  <c:v>0.58581899999999998</c:v>
                </c:pt>
                <c:pt idx="23">
                  <c:v>0.59897400000000001</c:v>
                </c:pt>
                <c:pt idx="24">
                  <c:v>0.611931</c:v>
                </c:pt>
                <c:pt idx="25">
                  <c:v>0.62514000000000003</c:v>
                </c:pt>
                <c:pt idx="26">
                  <c:v>0.63676100000000002</c:v>
                </c:pt>
                <c:pt idx="27">
                  <c:v>0.64490899999999995</c:v>
                </c:pt>
                <c:pt idx="28">
                  <c:v>0.65662200000000004</c:v>
                </c:pt>
                <c:pt idx="29">
                  <c:v>0.66633299999999995</c:v>
                </c:pt>
                <c:pt idx="30">
                  <c:v>0.67519600000000002</c:v>
                </c:pt>
                <c:pt idx="31">
                  <c:v>0.68275399999999997</c:v>
                </c:pt>
                <c:pt idx="32">
                  <c:v>0.68957199999999996</c:v>
                </c:pt>
                <c:pt idx="33">
                  <c:v>0.69739899999999999</c:v>
                </c:pt>
                <c:pt idx="34">
                  <c:v>0.70138800000000001</c:v>
                </c:pt>
                <c:pt idx="35">
                  <c:v>0.70756799999999997</c:v>
                </c:pt>
                <c:pt idx="36">
                  <c:v>0.71108700000000002</c:v>
                </c:pt>
                <c:pt idx="37">
                  <c:v>0.71462099999999995</c:v>
                </c:pt>
                <c:pt idx="38">
                  <c:v>0.71716400000000002</c:v>
                </c:pt>
                <c:pt idx="39">
                  <c:v>0.72035099999999996</c:v>
                </c:pt>
                <c:pt idx="40">
                  <c:v>0.72258500000000003</c:v>
                </c:pt>
                <c:pt idx="41">
                  <c:v>0.72268600000000005</c:v>
                </c:pt>
                <c:pt idx="42">
                  <c:v>0.72449699999999995</c:v>
                </c:pt>
                <c:pt idx="43">
                  <c:v>0.72312100000000001</c:v>
                </c:pt>
                <c:pt idx="44">
                  <c:v>0.72424599999999995</c:v>
                </c:pt>
                <c:pt idx="45">
                  <c:v>0.72316199999999997</c:v>
                </c:pt>
                <c:pt idx="46">
                  <c:v>0.72248500000000004</c:v>
                </c:pt>
                <c:pt idx="47">
                  <c:v>0.72041500000000003</c:v>
                </c:pt>
                <c:pt idx="48">
                  <c:v>0.71774899999999997</c:v>
                </c:pt>
                <c:pt idx="49">
                  <c:v>0.71603600000000001</c:v>
                </c:pt>
                <c:pt idx="50">
                  <c:v>0.71260800000000002</c:v>
                </c:pt>
                <c:pt idx="51">
                  <c:v>0.70999500000000004</c:v>
                </c:pt>
                <c:pt idx="52">
                  <c:v>0.70772599999999997</c:v>
                </c:pt>
                <c:pt idx="53">
                  <c:v>0.70387599999999995</c:v>
                </c:pt>
                <c:pt idx="54">
                  <c:v>0.699882</c:v>
                </c:pt>
                <c:pt idx="55">
                  <c:v>0.69503999999999999</c:v>
                </c:pt>
                <c:pt idx="56">
                  <c:v>0.69211999999999996</c:v>
                </c:pt>
                <c:pt idx="57">
                  <c:v>0.68804900000000002</c:v>
                </c:pt>
                <c:pt idx="58">
                  <c:v>0.68376300000000001</c:v>
                </c:pt>
                <c:pt idx="59">
                  <c:v>0.67746399999999996</c:v>
                </c:pt>
                <c:pt idx="60">
                  <c:v>0.67397799999999997</c:v>
                </c:pt>
                <c:pt idx="61">
                  <c:v>0.66883800000000004</c:v>
                </c:pt>
                <c:pt idx="62">
                  <c:v>0.66399300000000006</c:v>
                </c:pt>
                <c:pt idx="63">
                  <c:v>0.65853600000000001</c:v>
                </c:pt>
                <c:pt idx="64">
                  <c:v>0.65341099999999996</c:v>
                </c:pt>
                <c:pt idx="65">
                  <c:v>0.64969699999999997</c:v>
                </c:pt>
                <c:pt idx="66">
                  <c:v>0.64525100000000002</c:v>
                </c:pt>
                <c:pt idx="67">
                  <c:v>0.63798200000000005</c:v>
                </c:pt>
                <c:pt idx="68">
                  <c:v>0.63361299999999998</c:v>
                </c:pt>
                <c:pt idx="69">
                  <c:v>0.62829000000000002</c:v>
                </c:pt>
                <c:pt idx="70">
                  <c:v>0.62414499999999995</c:v>
                </c:pt>
                <c:pt idx="71">
                  <c:v>0.61777800000000005</c:v>
                </c:pt>
                <c:pt idx="72">
                  <c:v>0.61402500000000004</c:v>
                </c:pt>
                <c:pt idx="73">
                  <c:v>0.60810900000000001</c:v>
                </c:pt>
                <c:pt idx="74">
                  <c:v>0.60266500000000001</c:v>
                </c:pt>
                <c:pt idx="75">
                  <c:v>0.59767400000000004</c:v>
                </c:pt>
                <c:pt idx="76">
                  <c:v>0.59229699999999996</c:v>
                </c:pt>
                <c:pt idx="77">
                  <c:v>0.58856299999999995</c:v>
                </c:pt>
                <c:pt idx="78">
                  <c:v>0.58219200000000004</c:v>
                </c:pt>
                <c:pt idx="79">
                  <c:v>0.57898499999999997</c:v>
                </c:pt>
                <c:pt idx="80">
                  <c:v>0.57403499999999996</c:v>
                </c:pt>
                <c:pt idx="81">
                  <c:v>0.56738100000000002</c:v>
                </c:pt>
                <c:pt idx="82">
                  <c:v>0.56420000000000003</c:v>
                </c:pt>
                <c:pt idx="83">
                  <c:v>0.55986499999999995</c:v>
                </c:pt>
                <c:pt idx="84">
                  <c:v>0.55490600000000001</c:v>
                </c:pt>
                <c:pt idx="85">
                  <c:v>0.55064999999999997</c:v>
                </c:pt>
                <c:pt idx="86">
                  <c:v>0.54516500000000001</c:v>
                </c:pt>
                <c:pt idx="87">
                  <c:v>0.54135900000000003</c:v>
                </c:pt>
                <c:pt idx="88">
                  <c:v>0.53654900000000005</c:v>
                </c:pt>
                <c:pt idx="89">
                  <c:v>0.53248399999999996</c:v>
                </c:pt>
                <c:pt idx="90">
                  <c:v>0.52673599999999998</c:v>
                </c:pt>
                <c:pt idx="91">
                  <c:v>0.52410800000000002</c:v>
                </c:pt>
                <c:pt idx="92">
                  <c:v>0.51863099999999995</c:v>
                </c:pt>
                <c:pt idx="93">
                  <c:v>0.51300400000000002</c:v>
                </c:pt>
                <c:pt idx="94">
                  <c:v>0.50935699999999995</c:v>
                </c:pt>
                <c:pt idx="95">
                  <c:v>0.50678199999999995</c:v>
                </c:pt>
                <c:pt idx="96">
                  <c:v>0.50117500000000004</c:v>
                </c:pt>
                <c:pt idx="97">
                  <c:v>0.49856699999999998</c:v>
                </c:pt>
                <c:pt idx="98">
                  <c:v>0.49406899999999998</c:v>
                </c:pt>
                <c:pt idx="99">
                  <c:v>0.489205</c:v>
                </c:pt>
                <c:pt idx="100">
                  <c:v>0.48563499999999998</c:v>
                </c:pt>
                <c:pt idx="101">
                  <c:v>0.48255399999999998</c:v>
                </c:pt>
                <c:pt idx="102">
                  <c:v>0.47853499999999999</c:v>
                </c:pt>
                <c:pt idx="103">
                  <c:v>0.47425899999999999</c:v>
                </c:pt>
                <c:pt idx="104">
                  <c:v>0.47073700000000002</c:v>
                </c:pt>
                <c:pt idx="105">
                  <c:v>0.46707100000000001</c:v>
                </c:pt>
                <c:pt idx="106">
                  <c:v>0.46458700000000003</c:v>
                </c:pt>
                <c:pt idx="107">
                  <c:v>0.458866</c:v>
                </c:pt>
                <c:pt idx="108">
                  <c:v>0.45600400000000002</c:v>
                </c:pt>
                <c:pt idx="109">
                  <c:v>0.45401999999999998</c:v>
                </c:pt>
                <c:pt idx="110">
                  <c:v>0.449096</c:v>
                </c:pt>
                <c:pt idx="111">
                  <c:v>0.44653100000000001</c:v>
                </c:pt>
                <c:pt idx="112">
                  <c:v>0.44295499999999999</c:v>
                </c:pt>
                <c:pt idx="113">
                  <c:v>0.440027</c:v>
                </c:pt>
                <c:pt idx="114">
                  <c:v>0.43599300000000002</c:v>
                </c:pt>
                <c:pt idx="115">
                  <c:v>0.43343700000000002</c:v>
                </c:pt>
                <c:pt idx="116">
                  <c:v>0.42987999999999998</c:v>
                </c:pt>
                <c:pt idx="117">
                  <c:v>0.42745899999999998</c:v>
                </c:pt>
                <c:pt idx="118">
                  <c:v>0.42427399999999998</c:v>
                </c:pt>
                <c:pt idx="119">
                  <c:v>0.41974800000000001</c:v>
                </c:pt>
                <c:pt idx="120">
                  <c:v>0.41759400000000002</c:v>
                </c:pt>
                <c:pt idx="121">
                  <c:v>0.415074</c:v>
                </c:pt>
                <c:pt idx="122">
                  <c:v>0.41194399999999998</c:v>
                </c:pt>
                <c:pt idx="123">
                  <c:v>0.408993</c:v>
                </c:pt>
                <c:pt idx="124">
                  <c:v>0.40535399999999999</c:v>
                </c:pt>
                <c:pt idx="125">
                  <c:v>0.403445</c:v>
                </c:pt>
                <c:pt idx="126">
                  <c:v>0.40026800000000001</c:v>
                </c:pt>
                <c:pt idx="127">
                  <c:v>0.39658100000000002</c:v>
                </c:pt>
                <c:pt idx="128">
                  <c:v>0.39577699999999999</c:v>
                </c:pt>
                <c:pt idx="129">
                  <c:v>0.39168599999999998</c:v>
                </c:pt>
                <c:pt idx="130">
                  <c:v>0.39039499999999999</c:v>
                </c:pt>
                <c:pt idx="131">
                  <c:v>0.38661699999999999</c:v>
                </c:pt>
                <c:pt idx="132">
                  <c:v>0.384494</c:v>
                </c:pt>
                <c:pt idx="133">
                  <c:v>0.38220199999999999</c:v>
                </c:pt>
                <c:pt idx="134">
                  <c:v>0.37817200000000001</c:v>
                </c:pt>
                <c:pt idx="135">
                  <c:v>0.37631199999999998</c:v>
                </c:pt>
                <c:pt idx="136">
                  <c:v>0.37404500000000002</c:v>
                </c:pt>
                <c:pt idx="137">
                  <c:v>0.37244500000000003</c:v>
                </c:pt>
                <c:pt idx="138">
                  <c:v>0.369919</c:v>
                </c:pt>
                <c:pt idx="139">
                  <c:v>0.36648700000000001</c:v>
                </c:pt>
                <c:pt idx="140">
                  <c:v>0.36352699999999999</c:v>
                </c:pt>
                <c:pt idx="141">
                  <c:v>0.36269499999999999</c:v>
                </c:pt>
                <c:pt idx="142">
                  <c:v>0.36089599999999999</c:v>
                </c:pt>
                <c:pt idx="143">
                  <c:v>0.35874</c:v>
                </c:pt>
                <c:pt idx="144">
                  <c:v>0.35691000000000001</c:v>
                </c:pt>
                <c:pt idx="145">
                  <c:v>0.35418100000000002</c:v>
                </c:pt>
                <c:pt idx="146">
                  <c:v>0.35216500000000001</c:v>
                </c:pt>
                <c:pt idx="147">
                  <c:v>0.34916900000000001</c:v>
                </c:pt>
                <c:pt idx="148">
                  <c:v>0.34637099999999998</c:v>
                </c:pt>
                <c:pt idx="149">
                  <c:v>0.34667700000000001</c:v>
                </c:pt>
                <c:pt idx="150">
                  <c:v>0.34312300000000001</c:v>
                </c:pt>
                <c:pt idx="151">
                  <c:v>0.34050799999999998</c:v>
                </c:pt>
                <c:pt idx="152">
                  <c:v>0.33915600000000001</c:v>
                </c:pt>
                <c:pt idx="153">
                  <c:v>0.335675</c:v>
                </c:pt>
                <c:pt idx="154">
                  <c:v>0.334756</c:v>
                </c:pt>
                <c:pt idx="155">
                  <c:v>0.33254899999999998</c:v>
                </c:pt>
                <c:pt idx="156">
                  <c:v>0.33151999999999998</c:v>
                </c:pt>
                <c:pt idx="157">
                  <c:v>0.32939499999999999</c:v>
                </c:pt>
                <c:pt idx="158">
                  <c:v>0.32786799999999999</c:v>
                </c:pt>
                <c:pt idx="159">
                  <c:v>0.32399899999999998</c:v>
                </c:pt>
                <c:pt idx="160">
                  <c:v>0.32391399999999998</c:v>
                </c:pt>
                <c:pt idx="161">
                  <c:v>0.321025</c:v>
                </c:pt>
                <c:pt idx="162">
                  <c:v>0.31922200000000001</c:v>
                </c:pt>
                <c:pt idx="163">
                  <c:v>0.31832700000000003</c:v>
                </c:pt>
                <c:pt idx="164">
                  <c:v>0.31570100000000001</c:v>
                </c:pt>
                <c:pt idx="165">
                  <c:v>0.31440600000000002</c:v>
                </c:pt>
                <c:pt idx="166">
                  <c:v>0.31210399999999999</c:v>
                </c:pt>
                <c:pt idx="167">
                  <c:v>0.310834</c:v>
                </c:pt>
                <c:pt idx="168">
                  <c:v>0.30941099999999999</c:v>
                </c:pt>
                <c:pt idx="169">
                  <c:v>0.30765500000000001</c:v>
                </c:pt>
                <c:pt idx="170">
                  <c:v>0.30609700000000001</c:v>
                </c:pt>
                <c:pt idx="171">
                  <c:v>0.30587900000000001</c:v>
                </c:pt>
                <c:pt idx="172">
                  <c:v>0.302037</c:v>
                </c:pt>
                <c:pt idx="173">
                  <c:v>0.30003400000000002</c:v>
                </c:pt>
                <c:pt idx="174">
                  <c:v>0.29961700000000002</c:v>
                </c:pt>
                <c:pt idx="175">
                  <c:v>0.29773300000000003</c:v>
                </c:pt>
                <c:pt idx="176">
                  <c:v>0.29608000000000001</c:v>
                </c:pt>
                <c:pt idx="177">
                  <c:v>0.29529</c:v>
                </c:pt>
                <c:pt idx="178">
                  <c:v>0.29190500000000003</c:v>
                </c:pt>
                <c:pt idx="179">
                  <c:v>0.292209</c:v>
                </c:pt>
                <c:pt idx="180">
                  <c:v>0.29031299999999999</c:v>
                </c:pt>
                <c:pt idx="181">
                  <c:v>0.28883300000000001</c:v>
                </c:pt>
                <c:pt idx="182">
                  <c:v>0.28756700000000002</c:v>
                </c:pt>
                <c:pt idx="183">
                  <c:v>0.28561900000000001</c:v>
                </c:pt>
                <c:pt idx="184">
                  <c:v>0.28463300000000002</c:v>
                </c:pt>
                <c:pt idx="185">
                  <c:v>0.28259299999999998</c:v>
                </c:pt>
                <c:pt idx="186">
                  <c:v>0.27984199999999998</c:v>
                </c:pt>
                <c:pt idx="187">
                  <c:v>0.28115899999999999</c:v>
                </c:pt>
                <c:pt idx="188">
                  <c:v>0.278451</c:v>
                </c:pt>
                <c:pt idx="189">
                  <c:v>0.27691399999999999</c:v>
                </c:pt>
                <c:pt idx="190">
                  <c:v>0.27606900000000001</c:v>
                </c:pt>
                <c:pt idx="191">
                  <c:v>0.27531099999999997</c:v>
                </c:pt>
                <c:pt idx="192">
                  <c:v>0.27280599999999999</c:v>
                </c:pt>
                <c:pt idx="193">
                  <c:v>0.27172200000000002</c:v>
                </c:pt>
                <c:pt idx="194">
                  <c:v>0.26919500000000002</c:v>
                </c:pt>
                <c:pt idx="195">
                  <c:v>0.270339</c:v>
                </c:pt>
                <c:pt idx="196">
                  <c:v>0.267237</c:v>
                </c:pt>
                <c:pt idx="197">
                  <c:v>0.267017</c:v>
                </c:pt>
                <c:pt idx="198">
                  <c:v>0.26474700000000001</c:v>
                </c:pt>
                <c:pt idx="199">
                  <c:v>0.26500499999999999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5D-455C-9C71-2BE8F94128ED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Pd Analytic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Sheet1!$A$2:$A$201</c:f>
              <c:numCache>
                <c:formatCode>General</c:formatCode>
                <c:ptCount val="2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16.100000000000001</c:v>
                </c:pt>
                <c:pt idx="161">
                  <c:v>16.2</c:v>
                </c:pt>
                <c:pt idx="162">
                  <c:v>16.3</c:v>
                </c:pt>
                <c:pt idx="163">
                  <c:v>16.399999999999999</c:v>
                </c:pt>
                <c:pt idx="164">
                  <c:v>16.5</c:v>
                </c:pt>
                <c:pt idx="165">
                  <c:v>16.600000000000001</c:v>
                </c:pt>
                <c:pt idx="166">
                  <c:v>16.7</c:v>
                </c:pt>
                <c:pt idx="167">
                  <c:v>16.8</c:v>
                </c:pt>
                <c:pt idx="168">
                  <c:v>16.899999999999999</c:v>
                </c:pt>
                <c:pt idx="169">
                  <c:v>17</c:v>
                </c:pt>
                <c:pt idx="170">
                  <c:v>17.100000000000001</c:v>
                </c:pt>
                <c:pt idx="171">
                  <c:v>17.2</c:v>
                </c:pt>
                <c:pt idx="172">
                  <c:v>17.3</c:v>
                </c:pt>
                <c:pt idx="173">
                  <c:v>17.399999999999999</c:v>
                </c:pt>
                <c:pt idx="174">
                  <c:v>17.5</c:v>
                </c:pt>
                <c:pt idx="175">
                  <c:v>17.600000000000001</c:v>
                </c:pt>
                <c:pt idx="176">
                  <c:v>17.7</c:v>
                </c:pt>
                <c:pt idx="177">
                  <c:v>17.8</c:v>
                </c:pt>
                <c:pt idx="178">
                  <c:v>17.899999999999999</c:v>
                </c:pt>
                <c:pt idx="179">
                  <c:v>18</c:v>
                </c:pt>
                <c:pt idx="180">
                  <c:v>18.100000000000001</c:v>
                </c:pt>
                <c:pt idx="181">
                  <c:v>18.2</c:v>
                </c:pt>
                <c:pt idx="182">
                  <c:v>18.3</c:v>
                </c:pt>
                <c:pt idx="183">
                  <c:v>18.399999999999999</c:v>
                </c:pt>
                <c:pt idx="184">
                  <c:v>18.5</c:v>
                </c:pt>
                <c:pt idx="185">
                  <c:v>18.600000000000001</c:v>
                </c:pt>
                <c:pt idx="186">
                  <c:v>18.7</c:v>
                </c:pt>
                <c:pt idx="187">
                  <c:v>18.8</c:v>
                </c:pt>
                <c:pt idx="188">
                  <c:v>18.899999999999999</c:v>
                </c:pt>
                <c:pt idx="189">
                  <c:v>19</c:v>
                </c:pt>
                <c:pt idx="190">
                  <c:v>19.100000000000001</c:v>
                </c:pt>
                <c:pt idx="191">
                  <c:v>19.2</c:v>
                </c:pt>
                <c:pt idx="192">
                  <c:v>19.3</c:v>
                </c:pt>
                <c:pt idx="193">
                  <c:v>19.399999999999999</c:v>
                </c:pt>
                <c:pt idx="194">
                  <c:v>19.5</c:v>
                </c:pt>
                <c:pt idx="195">
                  <c:v>19.600000000000001</c:v>
                </c:pt>
                <c:pt idx="196">
                  <c:v>19.7</c:v>
                </c:pt>
                <c:pt idx="197">
                  <c:v>19.8</c:v>
                </c:pt>
                <c:pt idx="198">
                  <c:v>19.899999999999999</c:v>
                </c:pt>
                <c:pt idx="199">
                  <c:v>20</c:v>
                </c:pt>
              </c:numCache>
            </c:numRef>
          </c:xVal>
          <c:yVal>
            <c:numRef>
              <c:f>Sheet1!$G$2:$G$201</c:f>
              <c:numCache>
                <c:formatCode>General</c:formatCode>
                <c:ptCount val="200"/>
                <c:pt idx="0">
                  <c:v>3.3311132253988199E-2</c:v>
                </c:pt>
                <c:pt idx="1">
                  <c:v>6.6489563439471003E-2</c:v>
                </c:pt>
                <c:pt idx="2">
                  <c:v>9.9405096988180605E-2</c:v>
                </c:pt>
                <c:pt idx="3">
                  <c:v>0.131932441825694</c:v>
                </c:pt>
                <c:pt idx="4">
                  <c:v>0.16395341365351501</c:v>
                </c:pt>
                <c:pt idx="5">
                  <c:v>0.19535885403887901</c:v>
                </c:pt>
                <c:pt idx="6">
                  <c:v>0.22605020336022599</c:v>
                </c:pt>
                <c:pt idx="7">
                  <c:v>0.25594068493118499</c:v>
                </c:pt>
                <c:pt idx="8">
                  <c:v>0.28495607952481999</c:v>
                </c:pt>
                <c:pt idx="9">
                  <c:v>0.31303509020102999</c:v>
                </c:pt>
                <c:pt idx="10">
                  <c:v>0.34012931546696401</c:v>
                </c:pt>
                <c:pt idx="11">
                  <c:v>0.366202863619215</c:v>
                </c:pt>
                <c:pt idx="12">
                  <c:v>0.39123165240027502</c:v>
                </c:pt>
                <c:pt idx="13">
                  <c:v>0.41520244600916101</c:v>
                </c:pt>
                <c:pt idx="14">
                  <c:v>0.43811168641024101</c:v>
                </c:pt>
                <c:pt idx="15">
                  <c:v>0.45996417821908803</c:v>
                </c:pt>
                <c:pt idx="16">
                  <c:v>0.48077168659713299</c:v>
                </c:pt>
                <c:pt idx="17">
                  <c:v>0.50055150584883601</c:v>
                </c:pt>
                <c:pt idx="18">
                  <c:v>0.519325052980255</c:v>
                </c:pt>
                <c:pt idx="19">
                  <c:v>0.53711653547688698</c:v>
                </c:pt>
                <c:pt idx="20">
                  <c:v>0.55395173610909199</c:v>
                </c:pt>
                <c:pt idx="21">
                  <c:v>0.56985694982801505</c:v>
                </c:pt>
                <c:pt idx="22">
                  <c:v>0.58485809899956798</c:v>
                </c:pt>
                <c:pt idx="23">
                  <c:v>0.59898004365581503</c:v>
                </c:pt>
                <c:pt idx="24">
                  <c:v>0.61224609352958903</c:v>
                </c:pt>
                <c:pt idx="25">
                  <c:v>0.62467771885658196</c:v>
                </c:pt>
                <c:pt idx="26">
                  <c:v>0.63629444779106403</c:v>
                </c:pt>
                <c:pt idx="27">
                  <c:v>0.64711393028710995</c:v>
                </c:pt>
                <c:pt idx="28">
                  <c:v>0.65715214188659499</c:v>
                </c:pt>
                <c:pt idx="29">
                  <c:v>0.66642369636166399</c:v>
                </c:pt>
                <c:pt idx="30">
                  <c:v>0.67494223377408002</c:v>
                </c:pt>
                <c:pt idx="31">
                  <c:v>0.68272085026458995</c:v>
                </c:pt>
                <c:pt idx="32">
                  <c:v>0.68977253763507795</c:v>
                </c:pt>
                <c:pt idx="33">
                  <c:v>0.69611060424934401</c:v>
                </c:pt>
                <c:pt idx="34">
                  <c:v>0.70174905355508299</c:v>
                </c:pt>
                <c:pt idx="35">
                  <c:v>0.70670290215100695</c:v>
                </c:pt>
                <c:pt idx="36">
                  <c:v>0.71098842530120099</c:v>
                </c:pt>
                <c:pt idx="37">
                  <c:v>0.71462332367445103</c:v>
                </c:pt>
                <c:pt idx="38">
                  <c:v>0.71762681046920296</c:v>
                </c:pt>
                <c:pt idx="39">
                  <c:v>0.72001962268006203</c:v>
                </c:pt>
                <c:pt idx="40">
                  <c:v>0.72182396388337899</c:v>
                </c:pt>
                <c:pt idx="41">
                  <c:v>0.72306338848913099</c:v>
                </c:pt>
                <c:pt idx="42">
                  <c:v>0.72376263894144799</c:v>
                </c:pt>
                <c:pt idx="43">
                  <c:v>0.72394744794398203</c:v>
                </c:pt>
                <c:pt idx="44">
                  <c:v>0.72364431758454095</c:v>
                </c:pt>
                <c:pt idx="45">
                  <c:v>0.72288028641019297</c:v>
                </c:pt>
                <c:pt idx="46">
                  <c:v>0.72168269424098197</c:v>
                </c:pt>
                <c:pt idx="47">
                  <c:v>0.72007895297966795</c:v>
                </c:pt>
                <c:pt idx="48">
                  <c:v>0.71809633002749795</c:v>
                </c:pt>
                <c:pt idx="49">
                  <c:v>0.71576174927484904</c:v>
                </c:pt>
                <c:pt idx="50">
                  <c:v>0.71310161309328801</c:v>
                </c:pt>
                <c:pt idx="51">
                  <c:v>0.71014164737508101</c:v>
                </c:pt>
                <c:pt idx="52">
                  <c:v>0.70690677048435802</c:v>
                </c:pt>
                <c:pt idx="53">
                  <c:v>0.70342098601570902</c:v>
                </c:pt>
                <c:pt idx="54">
                  <c:v>0.69970729849926705</c:v>
                </c:pt>
                <c:pt idx="55">
                  <c:v>0.69578765063237702</c:v>
                </c:pt>
                <c:pt idx="56">
                  <c:v>0.69168288023525304</c:v>
                </c:pt>
                <c:pt idx="57">
                  <c:v>0.68741269489622003</c:v>
                </c:pt>
                <c:pt idx="58">
                  <c:v>0.68299566216427599</c:v>
                </c:pt>
                <c:pt idx="59">
                  <c:v>0.67844921313699502</c:v>
                </c:pt>
                <c:pt idx="60">
                  <c:v>0.67378965735616103</c:v>
                </c:pt>
                <c:pt idx="61">
                  <c:v>0.669032207041103</c:v>
                </c:pt>
                <c:pt idx="62">
                  <c:v>0.66419100884256999</c:v>
                </c:pt>
                <c:pt idx="63">
                  <c:v>0.65927918147368303</c:v>
                </c:pt>
                <c:pt idx="64">
                  <c:v>0.65430885775740899</c:v>
                </c:pt>
                <c:pt idx="65">
                  <c:v>0.64929122981346099</c:v>
                </c:pt>
                <c:pt idx="66">
                  <c:v>0.64423659628504704</c:v>
                </c:pt>
                <c:pt idx="67">
                  <c:v>0.63915441067314904</c:v>
                </c:pt>
                <c:pt idx="68">
                  <c:v>0.63405333000008302</c:v>
                </c:pt>
                <c:pt idx="69">
                  <c:v>0.62894126316358001</c:v>
                </c:pt>
                <c:pt idx="70">
                  <c:v>0.62382541846679196</c:v>
                </c:pt>
                <c:pt idx="71">
                  <c:v>0.61871234991867097</c:v>
                </c:pt>
                <c:pt idx="72">
                  <c:v>0.61360800199369803</c:v>
                </c:pt>
                <c:pt idx="73">
                  <c:v>0.60851775262083896</c:v>
                </c:pt>
                <c:pt idx="74">
                  <c:v>0.60344645424007604</c:v>
                </c:pt>
                <c:pt idx="75">
                  <c:v>0.59839847282204905</c:v>
                </c:pt>
                <c:pt idx="76">
                  <c:v>0.59337772479356998</c:v>
                </c:pt>
                <c:pt idx="77">
                  <c:v>0.58838771185023697</c:v>
                </c:pt>
                <c:pt idx="78">
                  <c:v>0.58343155366817701</c:v>
                </c:pt>
                <c:pt idx="79">
                  <c:v>0.57851201855128498</c:v>
                </c:pt>
                <c:pt idx="80">
                  <c:v>0.57363155206904604</c:v>
                </c:pt>
                <c:pt idx="81">
                  <c:v>0.56879230375407497</c:v>
                </c:pt>
                <c:pt idx="82">
                  <c:v>0.56399615193866404</c:v>
                </c:pt>
                <c:pt idx="83">
                  <c:v>0.55924472681654502</c:v>
                </c:pt>
                <c:pt idx="84">
                  <c:v>0.55453943182033805</c:v>
                </c:pt>
                <c:pt idx="85">
                  <c:v>0.54988146340729305</c:v>
                </c:pt>
                <c:pt idx="86">
                  <c:v>0.54527182934636997</c:v>
                </c:pt>
                <c:pt idx="87">
                  <c:v>0.54071136559879796</c:v>
                </c:pt>
                <c:pt idx="88">
                  <c:v>0.53620075188229399</c:v>
                </c:pt>
                <c:pt idx="89">
                  <c:v>0.53174052600642296</c:v>
                </c:pt>
                <c:pt idx="90">
                  <c:v>0.52733109706326697</c:v>
                </c:pt>
                <c:pt idx="91">
                  <c:v>0.52297275755389305</c:v>
                </c:pt>
                <c:pt idx="92">
                  <c:v>0.51866569452716504</c:v>
                </c:pt>
                <c:pt idx="93">
                  <c:v>0.51440999980333602</c:v>
                </c:pt>
                <c:pt idx="94">
                  <c:v>0.51020567935073602</c:v>
                </c:pt>
                <c:pt idx="95">
                  <c:v>0.50605266187969999</c:v>
                </c:pt>
                <c:pt idx="96">
                  <c:v>0.50195080671385695</c:v>
                </c:pt>
                <c:pt idx="97">
                  <c:v>0.49789991099490599</c:v>
                </c:pt>
                <c:pt idx="98">
                  <c:v>0.49389971627321899</c:v>
                </c:pt>
                <c:pt idx="99">
                  <c:v>0.48994991453292303</c:v>
                </c:pt>
                <c:pt idx="100">
                  <c:v>0.48605015369667198</c:v>
                </c:pt>
                <c:pt idx="101">
                  <c:v>0.48220004265196698</c:v>
                </c:pt>
                <c:pt idx="102">
                  <c:v>0.478399155837824</c:v>
                </c:pt>
                <c:pt idx="103">
                  <c:v>0.47464703742761599</c:v>
                </c:pt>
                <c:pt idx="104">
                  <c:v>0.47094320514120802</c:v>
                </c:pt>
                <c:pt idx="105">
                  <c:v>0.46728715371692398</c:v>
                </c:pt>
                <c:pt idx="106">
                  <c:v>0.46367835807148799</c:v>
                </c:pt>
                <c:pt idx="107">
                  <c:v>0.4601162761739</c:v>
                </c:pt>
                <c:pt idx="108">
                  <c:v>0.45660035165707902</c:v>
                </c:pt>
                <c:pt idx="109">
                  <c:v>0.45313001618927201</c:v>
                </c:pt>
                <c:pt idx="110">
                  <c:v>0.44970469162537802</c:v>
                </c:pt>
                <c:pt idx="111">
                  <c:v>0.44632379195677702</c:v>
                </c:pt>
                <c:pt idx="112">
                  <c:v>0.44298672507667097</c:v>
                </c:pt>
                <c:pt idx="113">
                  <c:v>0.43969289437661901</c:v>
                </c:pt>
                <c:pt idx="114">
                  <c:v>0.43644170018860301</c:v>
                </c:pt>
                <c:pt idx="115">
                  <c:v>0.43323254108582598</c:v>
                </c:pt>
                <c:pt idx="116">
                  <c:v>0.43006481505432698</c:v>
                </c:pt>
                <c:pt idx="117">
                  <c:v>0.42693792054650598</c:v>
                </c:pt>
                <c:pt idx="118">
                  <c:v>0.42385125742673702</c:v>
                </c:pt>
                <c:pt idx="119">
                  <c:v>0.420804227818385</c:v>
                </c:pt>
                <c:pt idx="120">
                  <c:v>0.41779623686078998</c:v>
                </c:pt>
                <c:pt idx="121">
                  <c:v>0.41482669338404399</c:v>
                </c:pt>
                <c:pt idx="122">
                  <c:v>0.41189501050875199</c:v>
                </c:pt>
                <c:pt idx="123">
                  <c:v>0.40900060617735101</c:v>
                </c:pt>
                <c:pt idx="124">
                  <c:v>0.40614290362301803</c:v>
                </c:pt>
                <c:pt idx="125">
                  <c:v>0.40332133178170498</c:v>
                </c:pt>
                <c:pt idx="126">
                  <c:v>0.40053532565233901</c:v>
                </c:pt>
                <c:pt idx="127">
                  <c:v>0.39778432660984803</c:v>
                </c:pt>
                <c:pt idx="128">
                  <c:v>0.39506778267523801</c:v>
                </c:pt>
                <c:pt idx="129">
                  <c:v>0.392385148746628</c:v>
                </c:pt>
                <c:pt idx="130">
                  <c:v>0.38973588679478299</c:v>
                </c:pt>
                <c:pt idx="131">
                  <c:v>0.38711946602643699</c:v>
                </c:pt>
                <c:pt idx="132">
                  <c:v>0.38453536301835101</c:v>
                </c:pt>
                <c:pt idx="133">
                  <c:v>0.38198306182487801</c:v>
                </c:pt>
                <c:pt idx="134">
                  <c:v>0.37946205406150801</c:v>
                </c:pt>
                <c:pt idx="135">
                  <c:v>0.376971838966701</c:v>
                </c:pt>
                <c:pt idx="136">
                  <c:v>0.37451192344408701</c:v>
                </c:pt>
                <c:pt idx="137">
                  <c:v>0.372081822086966</c:v>
                </c:pt>
                <c:pt idx="138">
                  <c:v>0.36968105718684702</c:v>
                </c:pt>
                <c:pt idx="139">
                  <c:v>0.36730915872764203</c:v>
                </c:pt>
                <c:pt idx="140">
                  <c:v>0.36496566436696598</c:v>
                </c:pt>
                <c:pt idx="141">
                  <c:v>0.36265011940589997</c:v>
                </c:pt>
                <c:pt idx="142">
                  <c:v>0.36036207674843301</c:v>
                </c:pt>
                <c:pt idx="143">
                  <c:v>0.358101096851696</c:v>
                </c:pt>
                <c:pt idx="144">
                  <c:v>0.355866747668029</c:v>
                </c:pt>
                <c:pt idx="145">
                  <c:v>0.35365860457978998</c:v>
                </c:pt>
                <c:pt idx="146">
                  <c:v>0.35147625032777902</c:v>
                </c:pt>
                <c:pt idx="147">
                  <c:v>0.34931927493403803</c:v>
                </c:pt>
                <c:pt idx="148">
                  <c:v>0.34718727561974899</c:v>
                </c:pt>
                <c:pt idx="149">
                  <c:v>0.34507985671886399</c:v>
                </c:pt>
                <c:pt idx="150">
                  <c:v>0.34299662958805899</c:v>
                </c:pt>
                <c:pt idx="151">
                  <c:v>0.34093721251354903</c:v>
                </c:pt>
                <c:pt idx="152">
                  <c:v>0.33890123061525101</c:v>
                </c:pt>
                <c:pt idx="153">
                  <c:v>0.33688831574873601</c:v>
                </c:pt>
                <c:pt idx="154">
                  <c:v>0.33489810640536199</c:v>
                </c:pt>
                <c:pt idx="155">
                  <c:v>0.332930247610978</c:v>
                </c:pt>
                <c:pt idx="156">
                  <c:v>0.33098439082349901</c:v>
                </c:pt>
                <c:pt idx="157">
                  <c:v>0.32906019382967</c:v>
                </c:pt>
                <c:pt idx="158">
                  <c:v>0.327157320641288</c:v>
                </c:pt>
                <c:pt idx="159">
                  <c:v>0.32527544139111603</c:v>
                </c:pt>
                <c:pt idx="160">
                  <c:v>0.32341423222871502</c:v>
                </c:pt>
                <c:pt idx="161">
                  <c:v>0.321573375216402</c:v>
                </c:pt>
                <c:pt idx="162">
                  <c:v>0.31975255822548898</c:v>
                </c:pt>
                <c:pt idx="163">
                  <c:v>0.31795147483298303</c:v>
                </c:pt>
                <c:pt idx="164">
                  <c:v>0.31616982421888101</c:v>
                </c:pt>
                <c:pt idx="165">
                  <c:v>0.31440731106418401</c:v>
                </c:pt>
                <c:pt idx="166">
                  <c:v>0.312663645449751</c:v>
                </c:pt>
                <c:pt idx="167">
                  <c:v>0.31093854275608501</c:v>
                </c:pt>
                <c:pt idx="168">
                  <c:v>0.30923172356414502</c:v>
                </c:pt>
                <c:pt idx="169">
                  <c:v>0.30754291355725799</c:v>
                </c:pt>
                <c:pt idx="170">
                  <c:v>0.30587184342419699</c:v>
                </c:pt>
                <c:pt idx="171">
                  <c:v>0.30421824876349401</c:v>
                </c:pt>
                <c:pt idx="172">
                  <c:v>0.30258186998902098</c:v>
                </c:pt>
                <c:pt idx="173">
                  <c:v>0.30096245223689599</c:v>
                </c:pt>
                <c:pt idx="174">
                  <c:v>0.29935974527374898</c:v>
                </c:pt>
                <c:pt idx="175">
                  <c:v>0.29777350340636899</c:v>
                </c:pt>
                <c:pt idx="176">
                  <c:v>0.29620348539276198</c:v>
                </c:pt>
                <c:pt idx="177">
                  <c:v>0.29464945435464801</c:v>
                </c:pt>
                <c:pt idx="178">
                  <c:v>0.293111177691394</c:v>
                </c:pt>
                <c:pt idx="179">
                  <c:v>0.29158842699540299</c:v>
                </c:pt>
                <c:pt idx="180">
                  <c:v>0.29008097796897597</c:v>
                </c:pt>
                <c:pt idx="181">
                  <c:v>0.28858861034262501</c:v>
                </c:pt>
                <c:pt idx="182">
                  <c:v>0.28711110779486598</c:v>
                </c:pt>
                <c:pt idx="183">
                  <c:v>0.28564825787346398</c:v>
                </c:pt>
                <c:pt idx="184">
                  <c:v>0.28419985191814501</c:v>
                </c:pt>
                <c:pt idx="185">
                  <c:v>0.28276568498475602</c:v>
                </c:pt>
                <c:pt idx="186">
                  <c:v>0.28134555577086601</c:v>
                </c:pt>
                <c:pt idx="187">
                  <c:v>0.27993926654280099</c:v>
                </c:pt>
                <c:pt idx="188">
                  <c:v>0.278546623064097</c:v>
                </c:pt>
                <c:pt idx="189">
                  <c:v>0.27716743452535603</c:v>
                </c:pt>
                <c:pt idx="190">
                  <c:v>0.27580151347549198</c:v>
                </c:pt>
                <c:pt idx="191">
                  <c:v>0.274448675754353</c:v>
                </c:pt>
                <c:pt idx="192">
                  <c:v>0.27310874042669397</c:v>
                </c:pt>
                <c:pt idx="193">
                  <c:v>0.27178152971749397</c:v>
                </c:pt>
                <c:pt idx="194">
                  <c:v>0.27046686894858402</c:v>
                </c:pt>
                <c:pt idx="195">
                  <c:v>0.26916458647658498</c:v>
                </c:pt>
                <c:pt idx="196">
                  <c:v>0.26787451363211701</c:v>
                </c:pt>
                <c:pt idx="197">
                  <c:v>0.26659648466027502</c:v>
                </c:pt>
                <c:pt idx="198">
                  <c:v>0.26533033666233802</c:v>
                </c:pt>
                <c:pt idx="199">
                  <c:v>0.26407590953870103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5D-455C-9C71-2BE8F9412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894272"/>
        <c:axId val="576894664"/>
      </c:scatterChart>
      <c:valAx>
        <c:axId val="576894272"/>
        <c:scaling>
          <c:orientation val="minMax"/>
          <c:max val="2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6894664"/>
        <c:crosses val="autoZero"/>
        <c:crossBetween val="midCat"/>
      </c:valAx>
      <c:valAx>
        <c:axId val="57689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6894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204</xdr:row>
      <xdr:rowOff>4762</xdr:rowOff>
    </xdr:from>
    <xdr:to>
      <xdr:col>5</xdr:col>
      <xdr:colOff>657225</xdr:colOff>
      <xdr:row>218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714375</xdr:colOff>
      <xdr:row>204</xdr:row>
      <xdr:rowOff>0</xdr:rowOff>
    </xdr:from>
    <xdr:to>
      <xdr:col>10</xdr:col>
      <xdr:colOff>407670</xdr:colOff>
      <xdr:row>218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6" displayName="Table6" ref="B1:E203" totalsRowShown="0" headerRowDxfId="14" dataDxfId="13">
  <autoFilter ref="B1:E203" xr:uid="{00000000-0009-0000-0100-000006000000}"/>
  <tableColumns count="4">
    <tableColumn id="1" xr3:uid="{00000000-0010-0000-0000-000001000000}" name="Pb Simulation" dataDxfId="12"/>
    <tableColumn id="2" xr3:uid="{00000000-0010-0000-0000-000002000000}" name="Pb Analytic" dataDxfId="11"/>
    <tableColumn id="3" xr3:uid="{00000000-0010-0000-0000-000003000000}" name="Absolute Error" dataDxfId="10"/>
    <tableColumn id="4" xr3:uid="{00000000-0010-0000-0000-000004000000}" name="Relative Error" dataDxfId="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Table7" displayName="Table7" ref="F1:I203" totalsRowShown="0" headerRowDxfId="8" dataDxfId="7">
  <autoFilter ref="F1:I203" xr:uid="{00000000-0009-0000-0100-000007000000}"/>
  <tableColumns count="4">
    <tableColumn id="1" xr3:uid="{00000000-0010-0000-0100-000001000000}" name="Pd Simulation" dataDxfId="6"/>
    <tableColumn id="2" xr3:uid="{00000000-0010-0000-0100-000002000000}" name="Pd Analytic" dataDxfId="5"/>
    <tableColumn id="3" xr3:uid="{00000000-0010-0000-0100-000003000000}" name="Absolute Error" dataDxfId="4"/>
    <tableColumn id="4" xr3:uid="{00000000-0010-0000-0100-000004000000}" name="Relative Error" dataDxfId="3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2000000}" name="Table11" displayName="Table11" ref="A1:A203" totalsRowShown="0" headerRowDxfId="2" dataDxfId="1">
  <autoFilter ref="A1:A203" xr:uid="{00000000-0009-0000-0100-00000B000000}"/>
  <tableColumns count="1">
    <tableColumn id="1" xr3:uid="{00000000-0010-0000-0200-000001000000}" name="lambda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3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99" sqref="K199"/>
    </sheetView>
  </sheetViews>
  <sheetFormatPr defaultColWidth="9.1796875" defaultRowHeight="14.5" x14ac:dyDescent="0.35"/>
  <cols>
    <col min="1" max="1" width="9.7265625" style="1" customWidth="1"/>
    <col min="2" max="2" width="18.90625" style="1" customWidth="1"/>
    <col min="3" max="3" width="17.08984375" style="1" customWidth="1"/>
    <col min="4" max="4" width="21" style="1" customWidth="1"/>
    <col min="5" max="5" width="25.36328125" style="1" customWidth="1"/>
    <col min="6" max="6" width="17" style="1" customWidth="1"/>
    <col min="7" max="7" width="19.81640625" style="1" customWidth="1"/>
    <col min="8" max="8" width="18.81640625" style="1" customWidth="1"/>
    <col min="9" max="9" width="19.26953125" style="1" customWidth="1"/>
    <col min="10" max="10" width="15.1796875" style="1" customWidth="1"/>
    <col min="11" max="11" width="23.81640625" style="1" customWidth="1"/>
    <col min="12" max="12" width="16.81640625" style="1" customWidth="1"/>
    <col min="13" max="13" width="16.1796875" style="1" customWidth="1"/>
    <col min="14" max="16384" width="9.1796875" style="1"/>
  </cols>
  <sheetData>
    <row r="1" spans="1:9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3</v>
      </c>
      <c r="I1" s="1" t="s">
        <v>4</v>
      </c>
    </row>
    <row r="2" spans="1:9" x14ac:dyDescent="0.35">
      <c r="A2" s="1">
        <v>0.1</v>
      </c>
      <c r="B2" s="1">
        <v>0</v>
      </c>
      <c r="C2" s="2">
        <v>5.9419172644665502E-19</v>
      </c>
      <c r="D2" s="1">
        <f>ABS(Table6[[#This Row],[Pb Analytic]]-Table6[[#This Row],[Pb Simulation]])</f>
        <v>5.9419172644665502E-19</v>
      </c>
      <c r="E2" s="2">
        <f>Table6[[#This Row],[Absolute Error]]/Table6[[#This Row],[Pb Analytic]]</f>
        <v>1</v>
      </c>
      <c r="F2" s="1">
        <v>3.3362000000000003E-2</v>
      </c>
      <c r="G2" s="1">
        <v>3.3311132253988199E-2</v>
      </c>
      <c r="H2" s="1">
        <f>ABS(Table7[[#This Row],[Pd Analytic]]-Table7[[#This Row],[Pd Simulation]])</f>
        <v>5.0867746011803994E-5</v>
      </c>
      <c r="I2" s="1">
        <f>Table7[[#This Row],[Absolute Error]]/Table7[[#This Row],[Pd Analytic]]</f>
        <v>1.5270494447307121E-3</v>
      </c>
    </row>
    <row r="3" spans="1:9" x14ac:dyDescent="0.35">
      <c r="A3" s="1">
        <v>0.2</v>
      </c>
      <c r="B3" s="1">
        <v>0</v>
      </c>
      <c r="C3" s="2">
        <v>2.1912364181462099E-15</v>
      </c>
      <c r="D3" s="1">
        <f>ABS(Table6[[#This Row],[Pb Analytic]]-Table6[[#This Row],[Pb Simulation]])</f>
        <v>2.1912364181462099E-15</v>
      </c>
      <c r="E3" s="2">
        <f>Table6[[#This Row],[Absolute Error]]/Table6[[#This Row],[Pb Analytic]]</f>
        <v>1</v>
      </c>
      <c r="F3" s="1">
        <v>6.6520999999999997E-2</v>
      </c>
      <c r="G3" s="1">
        <v>6.6489563439471003E-2</v>
      </c>
      <c r="H3" s="1">
        <f>ABS(Table7[[#This Row],[Pd Analytic]]-Table7[[#This Row],[Pd Simulation]])</f>
        <v>3.1436560528994018E-5</v>
      </c>
      <c r="I3" s="1">
        <f>Table7[[#This Row],[Absolute Error]]/Table7[[#This Row],[Pd Analytic]]</f>
        <v>4.728044358061156E-4</v>
      </c>
    </row>
    <row r="4" spans="1:9" x14ac:dyDescent="0.35">
      <c r="A4" s="1">
        <v>0.3</v>
      </c>
      <c r="B4" s="1">
        <v>0</v>
      </c>
      <c r="C4" s="2">
        <v>2.55124025436021E-13</v>
      </c>
      <c r="D4" s="1">
        <f>ABS(Table6[[#This Row],[Pb Analytic]]-Table6[[#This Row],[Pb Simulation]])</f>
        <v>2.55124025436021E-13</v>
      </c>
      <c r="E4" s="2">
        <f>Table6[[#This Row],[Absolute Error]]/Table6[[#This Row],[Pb Analytic]]</f>
        <v>1</v>
      </c>
      <c r="F4" s="1">
        <v>9.9352999999999997E-2</v>
      </c>
      <c r="G4" s="1">
        <v>9.9405096988180605E-2</v>
      </c>
      <c r="H4" s="1">
        <f>ABS(Table7[[#This Row],[Pd Analytic]]-Table7[[#This Row],[Pd Simulation]])</f>
        <v>5.2096988180608261E-5</v>
      </c>
      <c r="I4" s="1">
        <f>Table7[[#This Row],[Absolute Error]]/Table7[[#This Row],[Pd Analytic]]</f>
        <v>5.2408769528993729E-4</v>
      </c>
    </row>
    <row r="5" spans="1:9" x14ac:dyDescent="0.35">
      <c r="A5" s="1">
        <v>0.4</v>
      </c>
      <c r="B5" s="1">
        <v>0</v>
      </c>
      <c r="C5" s="2">
        <v>7.2038007948365602E-12</v>
      </c>
      <c r="D5" s="1">
        <f>ABS(Table6[[#This Row],[Pb Analytic]]-Table6[[#This Row],[Pb Simulation]])</f>
        <v>7.2038007948365602E-12</v>
      </c>
      <c r="E5" s="2">
        <f>Table6[[#This Row],[Absolute Error]]/Table6[[#This Row],[Pb Analytic]]</f>
        <v>1</v>
      </c>
      <c r="F5" s="1">
        <v>0.13226299999999999</v>
      </c>
      <c r="G5" s="1">
        <v>0.131932441825694</v>
      </c>
      <c r="H5" s="1">
        <f>ABS(Table7[[#This Row],[Pd Analytic]]-Table7[[#This Row],[Pd Simulation]])</f>
        <v>3.3055817430599488E-4</v>
      </c>
      <c r="I5" s="1">
        <f>Table7[[#This Row],[Absolute Error]]/Table7[[#This Row],[Pd Analytic]]</f>
        <v>2.5055109246194386E-3</v>
      </c>
    </row>
    <row r="6" spans="1:9" x14ac:dyDescent="0.35">
      <c r="A6" s="1">
        <v>0.5</v>
      </c>
      <c r="B6" s="1">
        <v>0</v>
      </c>
      <c r="C6" s="2">
        <v>9.3459894476904206E-11</v>
      </c>
      <c r="D6" s="1">
        <f>ABS(Table6[[#This Row],[Pb Analytic]]-Table6[[#This Row],[Pb Simulation]])</f>
        <v>9.3459894476904206E-11</v>
      </c>
      <c r="E6" s="2">
        <f>Table6[[#This Row],[Absolute Error]]/Table6[[#This Row],[Pb Analytic]]</f>
        <v>1</v>
      </c>
      <c r="F6" s="1">
        <v>0.16476399999999999</v>
      </c>
      <c r="G6" s="1">
        <v>0.16395341365351501</v>
      </c>
      <c r="H6" s="1">
        <f>ABS(Table7[[#This Row],[Pd Analytic]]-Table7[[#This Row],[Pd Simulation]])</f>
        <v>8.1058634648498162E-4</v>
      </c>
      <c r="I6" s="1">
        <f>Table7[[#This Row],[Absolute Error]]/Table7[[#This Row],[Pd Analytic]]</f>
        <v>4.9440040827573428E-3</v>
      </c>
    </row>
    <row r="7" spans="1:9" x14ac:dyDescent="0.35">
      <c r="A7" s="1">
        <v>0.6</v>
      </c>
      <c r="B7" s="1">
        <v>0</v>
      </c>
      <c r="C7" s="2">
        <v>7.4056982159177796E-10</v>
      </c>
      <c r="D7" s="1">
        <f>ABS(Table6[[#This Row],[Pb Analytic]]-Table6[[#This Row],[Pb Simulation]])</f>
        <v>7.4056982159177796E-10</v>
      </c>
      <c r="E7" s="2">
        <f>Table6[[#This Row],[Absolute Error]]/Table6[[#This Row],[Pb Analytic]]</f>
        <v>1</v>
      </c>
      <c r="F7" s="1">
        <v>0.19639100000000001</v>
      </c>
      <c r="G7" s="1">
        <v>0.19535885403887901</v>
      </c>
      <c r="H7" s="1">
        <f>ABS(Table7[[#This Row],[Pd Analytic]]-Table7[[#This Row],[Pd Simulation]])</f>
        <v>1.0321459611210004E-3</v>
      </c>
      <c r="I7" s="1">
        <f>Table7[[#This Row],[Absolute Error]]/Table7[[#This Row],[Pd Analytic]]</f>
        <v>5.283333413266182E-3</v>
      </c>
    </row>
    <row r="8" spans="1:9" x14ac:dyDescent="0.35">
      <c r="A8" s="1">
        <v>0.7</v>
      </c>
      <c r="B8" s="1">
        <v>0</v>
      </c>
      <c r="C8" s="2">
        <v>4.1720019906410998E-9</v>
      </c>
      <c r="D8" s="1">
        <f>ABS(Table6[[#This Row],[Pb Analytic]]-Table6[[#This Row],[Pb Simulation]])</f>
        <v>4.1720019906410998E-9</v>
      </c>
      <c r="E8" s="2">
        <f>Table6[[#This Row],[Absolute Error]]/Table6[[#This Row],[Pb Analytic]]</f>
        <v>1</v>
      </c>
      <c r="F8" s="1">
        <v>0.22589300000000001</v>
      </c>
      <c r="G8" s="1">
        <v>0.22605020336022599</v>
      </c>
      <c r="H8" s="1">
        <f>ABS(Table7[[#This Row],[Pd Analytic]]-Table7[[#This Row],[Pd Simulation]])</f>
        <v>1.5720336022598258E-4</v>
      </c>
      <c r="I8" s="1">
        <f>Table7[[#This Row],[Absolute Error]]/Table7[[#This Row],[Pd Analytic]]</f>
        <v>6.9543560629082288E-4</v>
      </c>
    </row>
    <row r="9" spans="1:9" x14ac:dyDescent="0.35">
      <c r="A9" s="1">
        <v>0.8</v>
      </c>
      <c r="B9" s="1">
        <v>0</v>
      </c>
      <c r="C9" s="2">
        <v>1.8295702196178401E-8</v>
      </c>
      <c r="D9" s="1">
        <f>ABS(Table6[[#This Row],[Pb Analytic]]-Table6[[#This Row],[Pb Simulation]])</f>
        <v>1.8295702196178401E-8</v>
      </c>
      <c r="E9" s="2">
        <f>Table6[[#This Row],[Absolute Error]]/Table6[[#This Row],[Pb Analytic]]</f>
        <v>1</v>
      </c>
      <c r="F9" s="1">
        <v>0.25623099999999999</v>
      </c>
      <c r="G9" s="1">
        <v>0.25594068493118499</v>
      </c>
      <c r="H9" s="1">
        <f>ABS(Table7[[#This Row],[Pd Analytic]]-Table7[[#This Row],[Pd Simulation]])</f>
        <v>2.9031506881499469E-4</v>
      </c>
      <c r="I9" s="1">
        <f>Table7[[#This Row],[Absolute Error]]/Table7[[#This Row],[Pd Analytic]]</f>
        <v>1.1343060556904111E-3</v>
      </c>
    </row>
    <row r="10" spans="1:9" x14ac:dyDescent="0.35">
      <c r="A10" s="1">
        <v>0.9</v>
      </c>
      <c r="B10" s="1">
        <v>0</v>
      </c>
      <c r="C10" s="2">
        <v>6.6221832549459098E-8</v>
      </c>
      <c r="D10" s="1">
        <f>ABS(Table6[[#This Row],[Pb Analytic]]-Table6[[#This Row],[Pb Simulation]])</f>
        <v>6.6221832549459098E-8</v>
      </c>
      <c r="E10" s="2">
        <f>Table6[[#This Row],[Absolute Error]]/Table6[[#This Row],[Pb Analytic]]</f>
        <v>1</v>
      </c>
      <c r="F10" s="1">
        <v>0.28486499999999998</v>
      </c>
      <c r="G10" s="1">
        <v>0.28495607952481999</v>
      </c>
      <c r="H10" s="1">
        <f>ABS(Table7[[#This Row],[Pd Analytic]]-Table7[[#This Row],[Pd Simulation]])</f>
        <v>9.107952482001469E-5</v>
      </c>
      <c r="I10" s="1">
        <f>Table7[[#This Row],[Absolute Error]]/Table7[[#This Row],[Pd Analytic]]</f>
        <v>3.1962653673469553E-4</v>
      </c>
    </row>
    <row r="11" spans="1:9" x14ac:dyDescent="0.35">
      <c r="A11" s="1">
        <v>1</v>
      </c>
      <c r="B11" s="1">
        <v>0</v>
      </c>
      <c r="C11" s="2">
        <v>2.0590786734838599E-7</v>
      </c>
      <c r="D11" s="1">
        <f>ABS(Table6[[#This Row],[Pb Analytic]]-Table6[[#This Row],[Pb Simulation]])</f>
        <v>2.0590786734838599E-7</v>
      </c>
      <c r="E11" s="2">
        <f>Table6[[#This Row],[Absolute Error]]/Table6[[#This Row],[Pb Analytic]]</f>
        <v>1</v>
      </c>
      <c r="F11" s="1">
        <v>0.31393799999999999</v>
      </c>
      <c r="G11" s="1">
        <v>0.31303509020102999</v>
      </c>
      <c r="H11" s="1">
        <f>ABS(Table7[[#This Row],[Pd Analytic]]-Table7[[#This Row],[Pd Simulation]])</f>
        <v>9.0290979897000856E-4</v>
      </c>
      <c r="I11" s="1">
        <f>Table7[[#This Row],[Absolute Error]]/Table7[[#This Row],[Pd Analytic]]</f>
        <v>2.8843724784661144E-3</v>
      </c>
    </row>
    <row r="12" spans="1:9" x14ac:dyDescent="0.35">
      <c r="A12" s="1">
        <v>1.1000000000000001</v>
      </c>
      <c r="B12" s="1">
        <v>0</v>
      </c>
      <c r="C12" s="2">
        <v>5.6593793765542004E-7</v>
      </c>
      <c r="D12" s="1">
        <f>ABS(Table6[[#This Row],[Pb Analytic]]-Table6[[#This Row],[Pb Simulation]])</f>
        <v>5.6593793765542004E-7</v>
      </c>
      <c r="E12" s="2">
        <f>Table6[[#This Row],[Absolute Error]]/Table6[[#This Row],[Pb Analytic]]</f>
        <v>1</v>
      </c>
      <c r="F12" s="1">
        <v>0.340445</v>
      </c>
      <c r="G12" s="1">
        <v>0.34012931546696401</v>
      </c>
      <c r="H12" s="1">
        <f>ABS(Table7[[#This Row],[Pd Analytic]]-Table7[[#This Row],[Pd Simulation]])</f>
        <v>3.1568453303598698E-4</v>
      </c>
      <c r="I12" s="1">
        <f>Table7[[#This Row],[Absolute Error]]/Table7[[#This Row],[Pd Analytic]]</f>
        <v>9.2813091574474619E-4</v>
      </c>
    </row>
    <row r="13" spans="1:9" x14ac:dyDescent="0.35">
      <c r="A13" s="1">
        <v>1.2</v>
      </c>
      <c r="B13" s="2">
        <v>9.9999999999999995E-7</v>
      </c>
      <c r="C13" s="2">
        <v>1.4043022032714199E-6</v>
      </c>
      <c r="D13" s="1">
        <f>ABS(Table6[[#This Row],[Pb Analytic]]-Table6[[#This Row],[Pb Simulation]])</f>
        <v>4.0430220327141999E-7</v>
      </c>
      <c r="E13" s="2">
        <f>Table6[[#This Row],[Absolute Error]]/Table6[[#This Row],[Pb Analytic]]</f>
        <v>0.28790256280277121</v>
      </c>
      <c r="F13" s="1">
        <v>0.365203</v>
      </c>
      <c r="G13" s="1">
        <v>0.366202863619215</v>
      </c>
      <c r="H13" s="1">
        <f>ABS(Table7[[#This Row],[Pd Analytic]]-Table7[[#This Row],[Pd Simulation]])</f>
        <v>9.9986361921500233E-4</v>
      </c>
      <c r="I13" s="1">
        <f>Table7[[#This Row],[Absolute Error]]/Table7[[#This Row],[Pd Analytic]]</f>
        <v>2.7303544525383075E-3</v>
      </c>
    </row>
    <row r="14" spans="1:9" x14ac:dyDescent="0.35">
      <c r="A14" s="1">
        <v>1.3</v>
      </c>
      <c r="B14" s="2">
        <v>1.1E-5</v>
      </c>
      <c r="C14" s="2">
        <v>3.1968716918247498E-6</v>
      </c>
      <c r="D14" s="1">
        <f>ABS(Table6[[#This Row],[Pb Analytic]]-Table6[[#This Row],[Pb Simulation]])</f>
        <v>7.8031283081752499E-6</v>
      </c>
      <c r="E14" s="2">
        <f>Table6[[#This Row],[Absolute Error]]/Table6[[#This Row],[Pb Analytic]]</f>
        <v>2.4408637757123386</v>
      </c>
      <c r="F14" s="1">
        <v>0.39084099999999999</v>
      </c>
      <c r="G14" s="1">
        <v>0.39123165240027502</v>
      </c>
      <c r="H14" s="1">
        <f>ABS(Table7[[#This Row],[Pd Analytic]]-Table7[[#This Row],[Pd Simulation]])</f>
        <v>3.9065240027502668E-4</v>
      </c>
      <c r="I14" s="1">
        <f>Table7[[#This Row],[Absolute Error]]/Table7[[#This Row],[Pd Analytic]]</f>
        <v>9.9851941395412533E-4</v>
      </c>
    </row>
    <row r="15" spans="1:9" x14ac:dyDescent="0.35">
      <c r="A15" s="1">
        <v>1.4</v>
      </c>
      <c r="B15" s="2">
        <v>3.9999999999999998E-6</v>
      </c>
      <c r="C15" s="2">
        <v>6.7607804158862399E-6</v>
      </c>
      <c r="D15" s="1">
        <f>ABS(Table6[[#This Row],[Pb Analytic]]-Table6[[#This Row],[Pb Simulation]])</f>
        <v>2.7607804158862401E-6</v>
      </c>
      <c r="E15" s="2">
        <f>Table6[[#This Row],[Absolute Error]]/Table6[[#This Row],[Pb Analytic]]</f>
        <v>0.40835232710695013</v>
      </c>
      <c r="F15" s="1">
        <v>0.41707499999999997</v>
      </c>
      <c r="G15" s="1">
        <v>0.41520244600916101</v>
      </c>
      <c r="H15" s="1">
        <f>ABS(Table7[[#This Row],[Pd Analytic]]-Table7[[#This Row],[Pd Simulation]])</f>
        <v>1.8725539908389655E-3</v>
      </c>
      <c r="I15" s="1">
        <f>Table7[[#This Row],[Absolute Error]]/Table7[[#This Row],[Pd Analytic]]</f>
        <v>4.5099782258933262E-3</v>
      </c>
    </row>
    <row r="16" spans="1:9" x14ac:dyDescent="0.35">
      <c r="A16" s="1">
        <v>1.5</v>
      </c>
      <c r="B16" s="2">
        <v>1.9000000000000001E-5</v>
      </c>
      <c r="C16" s="2">
        <v>1.34150769320004E-5</v>
      </c>
      <c r="D16" s="1">
        <f>ABS(Table6[[#This Row],[Pb Analytic]]-Table6[[#This Row],[Pb Simulation]])</f>
        <v>5.584923067999601E-6</v>
      </c>
      <c r="E16" s="2">
        <f>Table6[[#This Row],[Absolute Error]]/Table6[[#This Row],[Pb Analytic]]</f>
        <v>0.41631688705990899</v>
      </c>
      <c r="F16" s="1">
        <v>0.43857000000000002</v>
      </c>
      <c r="G16" s="1">
        <v>0.43811168641024101</v>
      </c>
      <c r="H16" s="1">
        <f>ABS(Table7[[#This Row],[Pd Analytic]]-Table7[[#This Row],[Pd Simulation]])</f>
        <v>4.5831358975900738E-4</v>
      </c>
      <c r="I16" s="1">
        <f>Table7[[#This Row],[Absolute Error]]/Table7[[#This Row],[Pd Analytic]]</f>
        <v>1.0461113090004398E-3</v>
      </c>
    </row>
    <row r="17" spans="1:9" x14ac:dyDescent="0.35">
      <c r="A17" s="1">
        <v>1.6</v>
      </c>
      <c r="B17" s="2">
        <v>1.8E-5</v>
      </c>
      <c r="C17" s="2">
        <v>2.5176997717335599E-5</v>
      </c>
      <c r="D17" s="1">
        <f>ABS(Table6[[#This Row],[Pb Analytic]]-Table6[[#This Row],[Pb Simulation]])</f>
        <v>7.1769977173355988E-6</v>
      </c>
      <c r="E17" s="2">
        <f>Table6[[#This Row],[Absolute Error]]/Table6[[#This Row],[Pb Analytic]]</f>
        <v>0.28506169790029745</v>
      </c>
      <c r="F17" s="1">
        <v>0.458486</v>
      </c>
      <c r="G17" s="1">
        <v>0.45996417821908803</v>
      </c>
      <c r="H17" s="1">
        <f>ABS(Table7[[#This Row],[Pd Analytic]]-Table7[[#This Row],[Pd Simulation]])</f>
        <v>1.4781782190880222E-3</v>
      </c>
      <c r="I17" s="1">
        <f>Table7[[#This Row],[Absolute Error]]/Table7[[#This Row],[Pd Analytic]]</f>
        <v>3.2136811714584069E-3</v>
      </c>
    </row>
    <row r="18" spans="1:9" x14ac:dyDescent="0.35">
      <c r="A18" s="1">
        <v>1.7</v>
      </c>
      <c r="B18" s="2">
        <v>5.8999999999999998E-5</v>
      </c>
      <c r="C18" s="2">
        <v>4.4987480490920097E-5</v>
      </c>
      <c r="D18" s="1">
        <f>ABS(Table6[[#This Row],[Pb Analytic]]-Table6[[#This Row],[Pb Simulation]])</f>
        <v>1.40125195090799E-5</v>
      </c>
      <c r="E18" s="2">
        <f>Table6[[#This Row],[Absolute Error]]/Table6[[#This Row],[Pb Analytic]]</f>
        <v>0.31147597856492704</v>
      </c>
      <c r="F18" s="1">
        <v>0.48272900000000002</v>
      </c>
      <c r="G18" s="1">
        <v>0.48077168659713299</v>
      </c>
      <c r="H18" s="1">
        <f>ABS(Table7[[#This Row],[Pd Analytic]]-Table7[[#This Row],[Pd Simulation]])</f>
        <v>1.9573134028670336E-3</v>
      </c>
      <c r="I18" s="1">
        <f>Table7[[#This Row],[Absolute Error]]/Table7[[#This Row],[Pd Analytic]]</f>
        <v>4.0711910818225496E-3</v>
      </c>
    </row>
    <row r="19" spans="1:9" x14ac:dyDescent="0.35">
      <c r="A19" s="1">
        <v>1.8</v>
      </c>
      <c r="B19" s="2">
        <v>8.6000000000000003E-5</v>
      </c>
      <c r="C19" s="2">
        <v>7.6954669542463703E-5</v>
      </c>
      <c r="D19" s="1">
        <f>ABS(Table6[[#This Row],[Pb Analytic]]-Table6[[#This Row],[Pb Simulation]])</f>
        <v>9.0453304575363001E-6</v>
      </c>
      <c r="E19" s="2">
        <f>Table6[[#This Row],[Absolute Error]]/Table6[[#This Row],[Pb Analytic]]</f>
        <v>0.11754102137421399</v>
      </c>
      <c r="F19" s="1">
        <v>0.50070899999999996</v>
      </c>
      <c r="G19" s="1">
        <v>0.50055150584883601</v>
      </c>
      <c r="H19" s="1">
        <f>ABS(Table7[[#This Row],[Pd Analytic]]-Table7[[#This Row],[Pd Simulation]])</f>
        <v>1.5749415116395049E-4</v>
      </c>
      <c r="I19" s="1">
        <f>Table7[[#This Row],[Absolute Error]]/Table7[[#This Row],[Pd Analytic]]</f>
        <v>3.1464124934929859E-4</v>
      </c>
    </row>
    <row r="20" spans="1:9" x14ac:dyDescent="0.35">
      <c r="A20" s="1">
        <v>1.9</v>
      </c>
      <c r="B20" s="1">
        <v>1.3300000000000001E-4</v>
      </c>
      <c r="C20" s="1">
        <v>1.2659981947492401E-4</v>
      </c>
      <c r="D20" s="1">
        <f>ABS(Table6[[#This Row],[Pb Analytic]]-Table6[[#This Row],[Pb Simulation]])</f>
        <v>6.4001805250760006E-6</v>
      </c>
      <c r="E20" s="2">
        <f>Table6[[#This Row],[Absolute Error]]/Table6[[#This Row],[Pb Analytic]]</f>
        <v>5.0554420627303524E-2</v>
      </c>
      <c r="F20" s="1">
        <v>0.51955700000000005</v>
      </c>
      <c r="G20" s="1">
        <v>0.519325052980255</v>
      </c>
      <c r="H20" s="1">
        <f>ABS(Table7[[#This Row],[Pd Analytic]]-Table7[[#This Row],[Pd Simulation]])</f>
        <v>2.3194701974504905E-4</v>
      </c>
      <c r="I20" s="1">
        <f>Table7[[#This Row],[Absolute Error]]/Table7[[#This Row],[Pd Analytic]]</f>
        <v>4.4663167781714509E-4</v>
      </c>
    </row>
    <row r="21" spans="1:9" x14ac:dyDescent="0.35">
      <c r="A21" s="1">
        <v>2</v>
      </c>
      <c r="B21" s="1">
        <v>1.92E-4</v>
      </c>
      <c r="C21" s="1">
        <v>2.0108678916375399E-4</v>
      </c>
      <c r="D21" s="1">
        <f>ABS(Table6[[#This Row],[Pb Analytic]]-Table6[[#This Row],[Pb Simulation]])</f>
        <v>9.0867891637539853E-6</v>
      </c>
      <c r="E21" s="2">
        <f>Table6[[#This Row],[Absolute Error]]/Table6[[#This Row],[Pb Analytic]]</f>
        <v>4.5188394531249912E-2</v>
      </c>
      <c r="F21" s="1">
        <v>0.53759699999999999</v>
      </c>
      <c r="G21" s="1">
        <v>0.53711653547688698</v>
      </c>
      <c r="H21" s="1">
        <f>ABS(Table7[[#This Row],[Pd Analytic]]-Table7[[#This Row],[Pd Simulation]])</f>
        <v>4.8046452311301113E-4</v>
      </c>
      <c r="I21" s="1">
        <f>Table7[[#This Row],[Absolute Error]]/Table7[[#This Row],[Pd Analytic]]</f>
        <v>8.9452565947615724E-4</v>
      </c>
    </row>
    <row r="22" spans="1:9" x14ac:dyDescent="0.35">
      <c r="A22" s="1">
        <v>2.1</v>
      </c>
      <c r="B22" s="1">
        <v>3.0699999999999998E-4</v>
      </c>
      <c r="C22" s="1">
        <v>3.0941471572557997E-4</v>
      </c>
      <c r="D22" s="1">
        <f>ABS(Table6[[#This Row],[Pb Analytic]]-Table6[[#This Row],[Pb Simulation]])</f>
        <v>2.4147157255799932E-6</v>
      </c>
      <c r="E22" s="2">
        <f>Table6[[#This Row],[Absolute Error]]/Table6[[#This Row],[Pb Analytic]]</f>
        <v>7.804139890106602E-3</v>
      </c>
      <c r="F22" s="1">
        <v>0.55416900000000002</v>
      </c>
      <c r="G22" s="1">
        <v>0.55395173610909199</v>
      </c>
      <c r="H22" s="1">
        <f>ABS(Table7[[#This Row],[Pd Analytic]]-Table7[[#This Row],[Pd Simulation]])</f>
        <v>2.1726389090803711E-4</v>
      </c>
      <c r="I22" s="1">
        <f>Table7[[#This Row],[Absolute Error]]/Table7[[#This Row],[Pd Analytic]]</f>
        <v>3.9220725696083103E-4</v>
      </c>
    </row>
    <row r="23" spans="1:9" x14ac:dyDescent="0.35">
      <c r="A23" s="1">
        <v>2.2000000000000002</v>
      </c>
      <c r="B23" s="1">
        <v>4.8099999999999998E-4</v>
      </c>
      <c r="C23" s="1">
        <v>4.6255375891132201E-4</v>
      </c>
      <c r="D23" s="1">
        <f>ABS(Table6[[#This Row],[Pb Analytic]]-Table6[[#This Row],[Pb Simulation]])</f>
        <v>1.8446241088677972E-5</v>
      </c>
      <c r="E23" s="2">
        <f>Table6[[#This Row],[Absolute Error]]/Table6[[#This Row],[Pb Analytic]]</f>
        <v>3.9879129146185084E-2</v>
      </c>
      <c r="F23" s="1">
        <v>0.56990099999999999</v>
      </c>
      <c r="G23" s="1">
        <v>0.56985694982801505</v>
      </c>
      <c r="H23" s="1">
        <f>ABS(Table7[[#This Row],[Pd Analytic]]-Table7[[#This Row],[Pd Simulation]])</f>
        <v>4.4050171984943987E-5</v>
      </c>
      <c r="I23" s="1">
        <f>Table7[[#This Row],[Absolute Error]]/Table7[[#This Row],[Pd Analytic]]</f>
        <v>7.7300403194588565E-5</v>
      </c>
    </row>
    <row r="24" spans="1:9" x14ac:dyDescent="0.35">
      <c r="A24" s="1">
        <v>2.2999999999999998</v>
      </c>
      <c r="B24" s="1">
        <v>6.4499999999999996E-4</v>
      </c>
      <c r="C24" s="1">
        <v>6.7350607614058205E-4</v>
      </c>
      <c r="D24" s="1">
        <f>ABS(Table6[[#This Row],[Pb Analytic]]-Table6[[#This Row],[Pb Simulation]])</f>
        <v>2.8506076140582095E-5</v>
      </c>
      <c r="E24" s="2">
        <f>Table6[[#This Row],[Absolute Error]]/Table6[[#This Row],[Pb Analytic]]</f>
        <v>4.2324898245805841E-2</v>
      </c>
      <c r="F24" s="1">
        <v>0.58581899999999998</v>
      </c>
      <c r="G24" s="1">
        <v>0.58485809899956798</v>
      </c>
      <c r="H24" s="1">
        <f>ABS(Table7[[#This Row],[Pd Analytic]]-Table7[[#This Row],[Pd Simulation]])</f>
        <v>9.6090100043200177E-4</v>
      </c>
      <c r="I24" s="1">
        <f>Table7[[#This Row],[Absolute Error]]/Table7[[#This Row],[Pd Analytic]]</f>
        <v>1.6429643396845763E-3</v>
      </c>
    </row>
    <row r="25" spans="1:9" x14ac:dyDescent="0.35">
      <c r="A25" s="1">
        <v>2.4</v>
      </c>
      <c r="B25" s="1">
        <v>9.0899999999999998E-4</v>
      </c>
      <c r="C25" s="1">
        <v>9.5727826888117405E-4</v>
      </c>
      <c r="D25" s="1">
        <f>ABS(Table6[[#This Row],[Pb Analytic]]-Table6[[#This Row],[Pb Simulation]])</f>
        <v>4.8278268881174068E-5</v>
      </c>
      <c r="E25" s="2">
        <f>Table6[[#This Row],[Absolute Error]]/Table6[[#This Row],[Pb Analytic]]</f>
        <v>5.0432847428574394E-2</v>
      </c>
      <c r="F25" s="1">
        <v>0.59897400000000001</v>
      </c>
      <c r="G25" s="1">
        <v>0.59898004365581503</v>
      </c>
      <c r="H25" s="1">
        <f>ABS(Table7[[#This Row],[Pd Analytic]]-Table7[[#This Row],[Pd Simulation]])</f>
        <v>6.043655815024529E-6</v>
      </c>
      <c r="I25" s="1">
        <f>Table7[[#This Row],[Absolute Error]]/Table7[[#This Row],[Pd Analytic]]</f>
        <v>1.0089911807641666E-5</v>
      </c>
    </row>
    <row r="26" spans="1:9" x14ac:dyDescent="0.35">
      <c r="A26" s="1">
        <v>2.5</v>
      </c>
      <c r="B26" s="1">
        <v>1.3929999999999999E-3</v>
      </c>
      <c r="C26" s="1">
        <v>1.33075707403288E-3</v>
      </c>
      <c r="D26" s="1">
        <f>ABS(Table6[[#This Row],[Pb Analytic]]-Table6[[#This Row],[Pb Simulation]])</f>
        <v>6.2242925967119934E-5</v>
      </c>
      <c r="E26" s="2">
        <f>Table6[[#This Row],[Absolute Error]]/Table6[[#This Row],[Pb Analytic]]</f>
        <v>4.6772568173161597E-2</v>
      </c>
      <c r="F26" s="1">
        <v>0.611931</v>
      </c>
      <c r="G26" s="1">
        <v>0.61224609352958903</v>
      </c>
      <c r="H26" s="1">
        <f>ABS(Table7[[#This Row],[Pd Analytic]]-Table7[[#This Row],[Pd Simulation]])</f>
        <v>3.1509352958902781E-4</v>
      </c>
      <c r="I26" s="1">
        <f>Table7[[#This Row],[Absolute Error]]/Table7[[#This Row],[Pd Analytic]]</f>
        <v>5.1465176000147037E-4</v>
      </c>
    </row>
    <row r="27" spans="1:9" x14ac:dyDescent="0.35">
      <c r="A27" s="1">
        <v>2.6</v>
      </c>
      <c r="B27" s="1">
        <v>1.8439999999999999E-3</v>
      </c>
      <c r="C27" s="1">
        <v>1.81248654795811E-3</v>
      </c>
      <c r="D27" s="1">
        <f>ABS(Table6[[#This Row],[Pb Analytic]]-Table6[[#This Row],[Pb Simulation]])</f>
        <v>3.1513452041889971E-5</v>
      </c>
      <c r="E27" s="2">
        <f>Table6[[#This Row],[Absolute Error]]/Table6[[#This Row],[Pb Analytic]]</f>
        <v>1.7386861203131151E-2</v>
      </c>
      <c r="F27" s="1">
        <v>0.62514000000000003</v>
      </c>
      <c r="G27" s="1">
        <v>0.62467771885658196</v>
      </c>
      <c r="H27" s="1">
        <f>ABS(Table7[[#This Row],[Pd Analytic]]-Table7[[#This Row],[Pd Simulation]])</f>
        <v>4.6228114341806403E-4</v>
      </c>
      <c r="I27" s="1">
        <f>Table7[[#This Row],[Absolute Error]]/Table7[[#This Row],[Pd Analytic]]</f>
        <v>7.4003142654780342E-4</v>
      </c>
    </row>
    <row r="28" spans="1:9" x14ac:dyDescent="0.35">
      <c r="A28" s="1">
        <v>2.7</v>
      </c>
      <c r="B28" s="1">
        <v>2.526E-3</v>
      </c>
      <c r="C28" s="1">
        <v>2.42235180207253E-3</v>
      </c>
      <c r="D28" s="1">
        <f>ABS(Table6[[#This Row],[Pb Analytic]]-Table6[[#This Row],[Pb Simulation]])</f>
        <v>1.0364819792747001E-4</v>
      </c>
      <c r="E28" s="2">
        <f>Table6[[#This Row],[Absolute Error]]/Table6[[#This Row],[Pb Analytic]]</f>
        <v>4.2788251416986611E-2</v>
      </c>
      <c r="F28" s="1">
        <v>0.63676100000000002</v>
      </c>
      <c r="G28" s="1">
        <v>0.63629444779106403</v>
      </c>
      <c r="H28" s="1">
        <f>ABS(Table7[[#This Row],[Pd Analytic]]-Table7[[#This Row],[Pd Simulation]])</f>
        <v>4.6655220893598859E-4</v>
      </c>
      <c r="I28" s="1">
        <f>Table7[[#This Row],[Absolute Error]]/Table7[[#This Row],[Pd Analytic]]</f>
        <v>7.3323319189041135E-4</v>
      </c>
    </row>
    <row r="29" spans="1:9" x14ac:dyDescent="0.35">
      <c r="A29" s="1">
        <v>2.8</v>
      </c>
      <c r="B29" s="1">
        <v>3.14E-3</v>
      </c>
      <c r="C29" s="1">
        <v>3.1811808695185202E-3</v>
      </c>
      <c r="D29" s="1">
        <f>ABS(Table6[[#This Row],[Pb Analytic]]-Table6[[#This Row],[Pb Simulation]])</f>
        <v>4.1180869518520156E-5</v>
      </c>
      <c r="E29" s="2">
        <f>Table6[[#This Row],[Absolute Error]]/Table6[[#This Row],[Pb Analytic]]</f>
        <v>1.2945151881525362E-2</v>
      </c>
      <c r="F29" s="1">
        <v>0.64490899999999995</v>
      </c>
      <c r="G29" s="1">
        <v>0.64711393028710995</v>
      </c>
      <c r="H29" s="1">
        <f>ABS(Table7[[#This Row],[Pd Analytic]]-Table7[[#This Row],[Pd Simulation]])</f>
        <v>2.2049302871099963E-3</v>
      </c>
      <c r="I29" s="1">
        <f>Table7[[#This Row],[Absolute Error]]/Table7[[#This Row],[Pd Analytic]]</f>
        <v>3.4073293494573946E-3</v>
      </c>
    </row>
    <row r="30" spans="1:9" x14ac:dyDescent="0.35">
      <c r="A30" s="1">
        <v>2.9</v>
      </c>
      <c r="B30" s="1">
        <v>4.1130000000000003E-3</v>
      </c>
      <c r="C30" s="1">
        <v>4.1102819280901398E-3</v>
      </c>
      <c r="D30" s="1">
        <f>ABS(Table6[[#This Row],[Pb Analytic]]-Table6[[#This Row],[Pb Simulation]])</f>
        <v>2.7180719098605227E-6</v>
      </c>
      <c r="E30" s="2">
        <f>Table6[[#This Row],[Absolute Error]]/Table6[[#This Row],[Pb Analytic]]</f>
        <v>6.6128600359136112E-4</v>
      </c>
      <c r="F30" s="1">
        <v>0.65662200000000004</v>
      </c>
      <c r="G30" s="1">
        <v>0.65715214188659499</v>
      </c>
      <c r="H30" s="1">
        <f>ABS(Table7[[#This Row],[Pd Analytic]]-Table7[[#This Row],[Pd Simulation]])</f>
        <v>5.301418865949481E-4</v>
      </c>
      <c r="I30" s="1">
        <f>Table7[[#This Row],[Absolute Error]]/Table7[[#This Row],[Pd Analytic]]</f>
        <v>8.0672625531278406E-4</v>
      </c>
    </row>
    <row r="31" spans="1:9" x14ac:dyDescent="0.35">
      <c r="A31" s="1">
        <v>3</v>
      </c>
      <c r="B31" s="1">
        <v>5.4609999999999997E-3</v>
      </c>
      <c r="C31" s="1">
        <v>5.2309373949836098E-3</v>
      </c>
      <c r="D31" s="1">
        <f>ABS(Table6[[#This Row],[Pb Analytic]]-Table6[[#This Row],[Pb Simulation]])</f>
        <v>2.3006260501638991E-4</v>
      </c>
      <c r="E31" s="2">
        <f>Table6[[#This Row],[Absolute Error]]/Table6[[#This Row],[Pb Analytic]]</f>
        <v>4.3981142889803364E-2</v>
      </c>
      <c r="F31" s="1">
        <v>0.66633299999999995</v>
      </c>
      <c r="G31" s="1">
        <v>0.66642369636166399</v>
      </c>
      <c r="H31" s="1">
        <f>ABS(Table7[[#This Row],[Pd Analytic]]-Table7[[#This Row],[Pd Simulation]])</f>
        <v>9.0696361664033276E-5</v>
      </c>
      <c r="I31" s="1">
        <f>Table7[[#This Row],[Absolute Error]]/Table7[[#This Row],[Pd Analytic]]</f>
        <v>1.3609414274910915E-4</v>
      </c>
    </row>
    <row r="32" spans="1:9" x14ac:dyDescent="0.35">
      <c r="A32" s="1">
        <v>3.1</v>
      </c>
      <c r="B32" s="1">
        <v>6.6210000000000001E-3</v>
      </c>
      <c r="C32" s="1">
        <v>6.56387901426537E-3</v>
      </c>
      <c r="D32" s="1">
        <f>ABS(Table6[[#This Row],[Pb Analytic]]-Table6[[#This Row],[Pb Simulation]])</f>
        <v>5.712098573463012E-5</v>
      </c>
      <c r="E32" s="2">
        <f>Table6[[#This Row],[Absolute Error]]/Table6[[#This Row],[Pb Analytic]]</f>
        <v>8.702321540431851E-3</v>
      </c>
      <c r="F32" s="1">
        <v>0.67519600000000002</v>
      </c>
      <c r="G32" s="1">
        <v>0.67494223377408002</v>
      </c>
      <c r="H32" s="1">
        <f>ABS(Table7[[#This Row],[Pd Analytic]]-Table7[[#This Row],[Pd Simulation]])</f>
        <v>2.5376622591999354E-4</v>
      </c>
      <c r="I32" s="1">
        <f>Table7[[#This Row],[Absolute Error]]/Table7[[#This Row],[Pd Analytic]]</f>
        <v>3.759821407248541E-4</v>
      </c>
    </row>
    <row r="33" spans="1:9" x14ac:dyDescent="0.35">
      <c r="A33" s="1">
        <v>3.2</v>
      </c>
      <c r="B33" s="1">
        <v>8.1700000000000002E-3</v>
      </c>
      <c r="C33" s="1">
        <v>8.1287688262009702E-3</v>
      </c>
      <c r="D33" s="1">
        <f>ABS(Table6[[#This Row],[Pb Analytic]]-Table6[[#This Row],[Pb Simulation]])</f>
        <v>4.1231173799029935E-5</v>
      </c>
      <c r="E33" s="2">
        <f>Table6[[#This Row],[Absolute Error]]/Table6[[#This Row],[Pb Analytic]]</f>
        <v>5.0722532133195839E-3</v>
      </c>
      <c r="F33" s="1">
        <v>0.68275399999999997</v>
      </c>
      <c r="G33" s="1">
        <v>0.68272085026458995</v>
      </c>
      <c r="H33" s="1">
        <f>ABS(Table7[[#This Row],[Pd Analytic]]-Table7[[#This Row],[Pd Simulation]])</f>
        <v>3.3149735410020753E-5</v>
      </c>
      <c r="I33" s="1">
        <f>Table7[[#This Row],[Absolute Error]]/Table7[[#This Row],[Pd Analytic]]</f>
        <v>4.8555328868560997E-5</v>
      </c>
    </row>
    <row r="34" spans="1:9" x14ac:dyDescent="0.35">
      <c r="A34" s="1">
        <v>3.3</v>
      </c>
      <c r="B34" s="1">
        <v>1.0175E-2</v>
      </c>
      <c r="C34" s="1">
        <v>9.9437098704018307E-3</v>
      </c>
      <c r="D34" s="1">
        <f>ABS(Table6[[#This Row],[Pb Analytic]]-Table6[[#This Row],[Pb Simulation]])</f>
        <v>2.3129012959816932E-4</v>
      </c>
      <c r="E34" s="2">
        <f>Table6[[#This Row],[Absolute Error]]/Table6[[#This Row],[Pb Analytic]]</f>
        <v>2.325994348312807E-2</v>
      </c>
      <c r="F34" s="1">
        <v>0.68957199999999996</v>
      </c>
      <c r="G34" s="1">
        <v>0.68977253763507795</v>
      </c>
      <c r="H34" s="1">
        <f>ABS(Table7[[#This Row],[Pd Analytic]]-Table7[[#This Row],[Pd Simulation]])</f>
        <v>2.0053763507799083E-4</v>
      </c>
      <c r="I34" s="1">
        <f>Table7[[#This Row],[Absolute Error]]/Table7[[#This Row],[Pd Analytic]]</f>
        <v>2.9073009454036084E-4</v>
      </c>
    </row>
    <row r="35" spans="1:9" x14ac:dyDescent="0.35">
      <c r="A35" s="1">
        <v>3.4</v>
      </c>
      <c r="B35" s="1">
        <v>1.2017999999999999E-2</v>
      </c>
      <c r="C35" s="1">
        <v>1.2024807831579601E-2</v>
      </c>
      <c r="D35" s="1">
        <f>ABS(Table6[[#This Row],[Pb Analytic]]-Table6[[#This Row],[Pb Simulation]])</f>
        <v>6.8078315796013533E-6</v>
      </c>
      <c r="E35" s="2">
        <f>Table6[[#This Row],[Absolute Error]]/Table6[[#This Row],[Pb Analytic]]</f>
        <v>5.6614888777869674E-4</v>
      </c>
      <c r="F35" s="1">
        <v>0.69739899999999999</v>
      </c>
      <c r="G35" s="1">
        <v>0.69611060424934401</v>
      </c>
      <c r="H35" s="1">
        <f>ABS(Table7[[#This Row],[Pd Analytic]]-Table7[[#This Row],[Pd Simulation]])</f>
        <v>1.2883957506559796E-3</v>
      </c>
      <c r="I35" s="1">
        <f>Table7[[#This Row],[Absolute Error]]/Table7[[#This Row],[Pd Analytic]]</f>
        <v>1.8508491937790986E-3</v>
      </c>
    </row>
    <row r="36" spans="1:9" x14ac:dyDescent="0.35">
      <c r="A36" s="1">
        <v>3.5</v>
      </c>
      <c r="B36" s="1">
        <v>1.4478E-2</v>
      </c>
      <c r="C36" s="1">
        <v>1.43858009206543E-2</v>
      </c>
      <c r="D36" s="1">
        <f>ABS(Table6[[#This Row],[Pb Analytic]]-Table6[[#This Row],[Pb Simulation]])</f>
        <v>9.2199079345699556E-5</v>
      </c>
      <c r="E36" s="2">
        <f>Table6[[#This Row],[Absolute Error]]/Table6[[#This Row],[Pb Analytic]]</f>
        <v>6.4090334527934041E-3</v>
      </c>
      <c r="F36" s="1">
        <v>0.70138800000000001</v>
      </c>
      <c r="G36" s="1">
        <v>0.70174905355508299</v>
      </c>
      <c r="H36" s="1">
        <f>ABS(Table7[[#This Row],[Pd Analytic]]-Table7[[#This Row],[Pd Simulation]])</f>
        <v>3.6105355508297965E-4</v>
      </c>
      <c r="I36" s="1">
        <f>Table7[[#This Row],[Absolute Error]]/Table7[[#This Row],[Pd Analytic]]</f>
        <v>5.1450522555587482E-4</v>
      </c>
    </row>
    <row r="37" spans="1:9" x14ac:dyDescent="0.35">
      <c r="A37" s="1">
        <v>3.6</v>
      </c>
      <c r="B37" s="1">
        <v>1.7059000000000001E-2</v>
      </c>
      <c r="C37" s="1">
        <v>1.70377705148731E-2</v>
      </c>
      <c r="D37" s="1">
        <f>ABS(Table6[[#This Row],[Pb Analytic]]-Table6[[#This Row],[Pb Simulation]])</f>
        <v>2.1229485126901537E-5</v>
      </c>
      <c r="E37" s="2">
        <f>Table6[[#This Row],[Absolute Error]]/Table6[[#This Row],[Pb Analytic]]</f>
        <v>1.2460248310287596E-3</v>
      </c>
      <c r="F37" s="1">
        <v>0.70756799999999997</v>
      </c>
      <c r="G37" s="1">
        <v>0.70670290215100695</v>
      </c>
      <c r="H37" s="1">
        <f>ABS(Table7[[#This Row],[Pd Analytic]]-Table7[[#This Row],[Pd Simulation]])</f>
        <v>8.6509784899302389E-4</v>
      </c>
      <c r="I37" s="1">
        <f>Table7[[#This Row],[Absolute Error]]/Table7[[#This Row],[Pd Analytic]]</f>
        <v>1.2241322999522243E-3</v>
      </c>
    </row>
    <row r="38" spans="1:9" x14ac:dyDescent="0.35">
      <c r="A38" s="1">
        <v>3.7</v>
      </c>
      <c r="B38" s="1">
        <v>2.0379000000000001E-2</v>
      </c>
      <c r="C38" s="1">
        <v>1.99889399125458E-2</v>
      </c>
      <c r="D38" s="1">
        <f>ABS(Table6[[#This Row],[Pb Analytic]]-Table6[[#This Row],[Pb Simulation]])</f>
        <v>3.9006008745420123E-4</v>
      </c>
      <c r="E38" s="2">
        <f>Table6[[#This Row],[Absolute Error]]/Table6[[#This Row],[Pb Analytic]]</f>
        <v>1.951379558699784E-2</v>
      </c>
      <c r="F38" s="1">
        <v>0.71108700000000002</v>
      </c>
      <c r="G38" s="1">
        <v>0.71098842530120099</v>
      </c>
      <c r="H38" s="1">
        <f>ABS(Table7[[#This Row],[Pd Analytic]]-Table7[[#This Row],[Pd Simulation]])</f>
        <v>9.8574698799036575E-5</v>
      </c>
      <c r="I38" s="1">
        <f>Table7[[#This Row],[Absolute Error]]/Table7[[#This Row],[Pd Analytic]]</f>
        <v>1.3864459011027737E-4</v>
      </c>
    </row>
    <row r="39" spans="1:9" x14ac:dyDescent="0.35">
      <c r="A39" s="1">
        <v>3.8</v>
      </c>
      <c r="B39" s="1">
        <v>2.3088000000000001E-2</v>
      </c>
      <c r="C39" s="1">
        <v>2.3244563428696099E-2</v>
      </c>
      <c r="D39" s="1">
        <f>ABS(Table6[[#This Row],[Pb Analytic]]-Table6[[#This Row],[Pb Simulation]])</f>
        <v>1.5656342869609791E-4</v>
      </c>
      <c r="E39" s="2">
        <f>Table6[[#This Row],[Absolute Error]]/Table6[[#This Row],[Pb Analytic]]</f>
        <v>6.7354858772187449E-3</v>
      </c>
      <c r="F39" s="1">
        <v>0.71462099999999995</v>
      </c>
      <c r="G39" s="1">
        <v>0.71462332367445103</v>
      </c>
      <c r="H39" s="1">
        <f>ABS(Table7[[#This Row],[Pd Analytic]]-Table7[[#This Row],[Pd Simulation]])</f>
        <v>2.3236744510768403E-6</v>
      </c>
      <c r="I39" s="1">
        <f>Table7[[#This Row],[Absolute Error]]/Table7[[#This Row],[Pd Analytic]]</f>
        <v>3.2516073490702324E-6</v>
      </c>
    </row>
    <row r="40" spans="1:9" x14ac:dyDescent="0.35">
      <c r="A40" s="1">
        <v>3.9</v>
      </c>
      <c r="B40" s="1">
        <v>2.7725E-2</v>
      </c>
      <c r="C40" s="1">
        <v>2.68069033463708E-2</v>
      </c>
      <c r="D40" s="1">
        <f>ABS(Table6[[#This Row],[Pb Analytic]]-Table6[[#This Row],[Pb Simulation]])</f>
        <v>9.1809665362919957E-4</v>
      </c>
      <c r="E40" s="2">
        <f>Table6[[#This Row],[Absolute Error]]/Table6[[#This Row],[Pb Analytic]]</f>
        <v>3.4248515830661741E-2</v>
      </c>
      <c r="F40" s="1">
        <v>0.71716400000000002</v>
      </c>
      <c r="G40" s="1">
        <v>0.71762681046920296</v>
      </c>
      <c r="H40" s="1">
        <f>ABS(Table7[[#This Row],[Pd Analytic]]-Table7[[#This Row],[Pd Simulation]])</f>
        <v>4.6281046920293445E-4</v>
      </c>
      <c r="I40" s="1">
        <f>Table7[[#This Row],[Absolute Error]]/Table7[[#This Row],[Pd Analytic]]</f>
        <v>6.4491803044584828E-4</v>
      </c>
    </row>
    <row r="41" spans="1:9" x14ac:dyDescent="0.35">
      <c r="A41" s="1">
        <v>4</v>
      </c>
      <c r="B41" s="1">
        <v>3.0797000000000001E-2</v>
      </c>
      <c r="C41" s="1">
        <v>3.0675288235150699E-2</v>
      </c>
      <c r="D41" s="1">
        <f>ABS(Table6[[#This Row],[Pb Analytic]]-Table6[[#This Row],[Pb Simulation]])</f>
        <v>1.2171176484930199E-4</v>
      </c>
      <c r="E41" s="2">
        <f>Table6[[#This Row],[Absolute Error]]/Table6[[#This Row],[Pb Analytic]]</f>
        <v>3.9677464125612658E-3</v>
      </c>
      <c r="F41" s="1">
        <v>0.72035099999999996</v>
      </c>
      <c r="G41" s="1">
        <v>0.72001962268006203</v>
      </c>
      <c r="H41" s="1">
        <f>ABS(Table7[[#This Row],[Pd Analytic]]-Table7[[#This Row],[Pd Simulation]])</f>
        <v>3.3137731993793107E-4</v>
      </c>
      <c r="I41" s="1">
        <f>Table7[[#This Row],[Absolute Error]]/Table7[[#This Row],[Pd Analytic]]</f>
        <v>4.6023373460917096E-4</v>
      </c>
    </row>
    <row r="42" spans="1:9" x14ac:dyDescent="0.35">
      <c r="A42" s="1">
        <v>4.0999999999999996</v>
      </c>
      <c r="B42" s="1">
        <v>3.5254000000000001E-2</v>
      </c>
      <c r="C42" s="1">
        <v>3.4846243040743699E-2</v>
      </c>
      <c r="D42" s="1">
        <f>ABS(Table6[[#This Row],[Pb Analytic]]-Table6[[#This Row],[Pb Simulation]])</f>
        <v>4.0775695925630157E-4</v>
      </c>
      <c r="E42" s="2">
        <f>Table6[[#This Row],[Absolute Error]]/Table6[[#This Row],[Pb Analytic]]</f>
        <v>1.1701604640119594E-2</v>
      </c>
      <c r="F42" s="1">
        <v>0.72258500000000003</v>
      </c>
      <c r="G42" s="1">
        <v>0.72182396388337899</v>
      </c>
      <c r="H42" s="1">
        <f>ABS(Table7[[#This Row],[Pd Analytic]]-Table7[[#This Row],[Pd Simulation]])</f>
        <v>7.6103611662103887E-4</v>
      </c>
      <c r="I42" s="1">
        <f>Table7[[#This Row],[Absolute Error]]/Table7[[#This Row],[Pd Analytic]]</f>
        <v>1.054323705916745E-3</v>
      </c>
    </row>
    <row r="43" spans="1:9" x14ac:dyDescent="0.35">
      <c r="A43" s="1">
        <v>4.2</v>
      </c>
      <c r="B43" s="1">
        <v>3.9743000000000001E-2</v>
      </c>
      <c r="C43" s="1">
        <v>3.9313679220136503E-2</v>
      </c>
      <c r="D43" s="1">
        <f>ABS(Table6[[#This Row],[Pb Analytic]]-Table6[[#This Row],[Pb Simulation]])</f>
        <v>4.2932077986349709E-4</v>
      </c>
      <c r="E43" s="2">
        <f>Table6[[#This Row],[Absolute Error]]/Table6[[#This Row],[Pb Analytic]]</f>
        <v>1.0920391791862579E-2</v>
      </c>
      <c r="F43" s="1">
        <v>0.72268600000000005</v>
      </c>
      <c r="G43" s="1">
        <v>0.72306338848913099</v>
      </c>
      <c r="H43" s="1">
        <f>ABS(Table7[[#This Row],[Pd Analytic]]-Table7[[#This Row],[Pd Simulation]])</f>
        <v>3.7738848913093648E-4</v>
      </c>
      <c r="I43" s="1">
        <f>Table7[[#This Row],[Absolute Error]]/Table7[[#This Row],[Pd Analytic]]</f>
        <v>5.2193002043638857E-4</v>
      </c>
    </row>
    <row r="44" spans="1:9" x14ac:dyDescent="0.35">
      <c r="A44" s="1">
        <v>4.3</v>
      </c>
      <c r="B44" s="1">
        <v>4.4343E-2</v>
      </c>
      <c r="C44" s="1">
        <v>4.4069132034660501E-2</v>
      </c>
      <c r="D44" s="1">
        <f>ABS(Table6[[#This Row],[Pb Analytic]]-Table6[[#This Row],[Pb Simulation]])</f>
        <v>2.7386796533949986E-4</v>
      </c>
      <c r="E44" s="2">
        <f>Table6[[#This Row],[Absolute Error]]/Table6[[#This Row],[Pb Analytic]]</f>
        <v>6.2145078129540177E-3</v>
      </c>
      <c r="F44" s="1">
        <v>0.72449699999999995</v>
      </c>
      <c r="G44" s="1">
        <v>0.72376263894144799</v>
      </c>
      <c r="H44" s="1">
        <f>ABS(Table7[[#This Row],[Pd Analytic]]-Table7[[#This Row],[Pd Simulation]])</f>
        <v>7.3436105855195777E-4</v>
      </c>
      <c r="I44" s="1">
        <f>Table7[[#This Row],[Absolute Error]]/Table7[[#This Row],[Pd Analytic]]</f>
        <v>1.0146435019442433E-3</v>
      </c>
    </row>
    <row r="45" spans="1:9" x14ac:dyDescent="0.35">
      <c r="A45" s="1">
        <v>4.4000000000000004</v>
      </c>
      <c r="B45" s="1">
        <v>4.8755E-2</v>
      </c>
      <c r="C45" s="1">
        <v>4.9102031832488097E-2</v>
      </c>
      <c r="D45" s="1">
        <f>ABS(Table6[[#This Row],[Pb Analytic]]-Table6[[#This Row],[Pb Simulation]])</f>
        <v>3.4703183248809694E-4</v>
      </c>
      <c r="E45" s="2">
        <f>Table6[[#This Row],[Absolute Error]]/Table6[[#This Row],[Pb Analytic]]</f>
        <v>7.0675656288928801E-3</v>
      </c>
      <c r="F45" s="1">
        <v>0.72312100000000001</v>
      </c>
      <c r="G45" s="1">
        <v>0.72394744794398203</v>
      </c>
      <c r="H45" s="1">
        <f>ABS(Table7[[#This Row],[Pd Analytic]]-Table7[[#This Row],[Pd Simulation]])</f>
        <v>8.264479439820116E-4</v>
      </c>
      <c r="I45" s="1">
        <f>Table7[[#This Row],[Absolute Error]]/Table7[[#This Row],[Pd Analytic]]</f>
        <v>1.141585547858663E-3</v>
      </c>
    </row>
    <row r="46" spans="1:9" x14ac:dyDescent="0.35">
      <c r="A46" s="1">
        <v>4.5</v>
      </c>
      <c r="B46" s="1">
        <v>5.4621000000000003E-2</v>
      </c>
      <c r="C46" s="1">
        <v>5.4399996614366702E-2</v>
      </c>
      <c r="D46" s="1">
        <f>ABS(Table6[[#This Row],[Pb Analytic]]-Table6[[#This Row],[Pb Simulation]])</f>
        <v>2.2100338563330046E-4</v>
      </c>
      <c r="E46" s="2">
        <f>Table6[[#This Row],[Absolute Error]]/Table6[[#This Row],[Pb Analytic]]</f>
        <v>4.0625624887435166E-3</v>
      </c>
      <c r="F46" s="1">
        <v>0.72424599999999995</v>
      </c>
      <c r="G46" s="1">
        <v>0.72364431758454095</v>
      </c>
      <c r="H46" s="1">
        <f>ABS(Table7[[#This Row],[Pd Analytic]]-Table7[[#This Row],[Pd Simulation]])</f>
        <v>6.0168241545899281E-4</v>
      </c>
      <c r="I46" s="1">
        <f>Table7[[#This Row],[Absolute Error]]/Table7[[#This Row],[Pd Analytic]]</f>
        <v>8.3146153550594322E-4</v>
      </c>
    </row>
    <row r="47" spans="1:9" x14ac:dyDescent="0.35">
      <c r="A47" s="1">
        <v>4.5999999999999996</v>
      </c>
      <c r="B47" s="1">
        <v>5.9871000000000001E-2</v>
      </c>
      <c r="C47" s="1">
        <v>5.9949134214774803E-2</v>
      </c>
      <c r="D47" s="1">
        <f>ABS(Table6[[#This Row],[Pb Analytic]]-Table6[[#This Row],[Pb Simulation]])</f>
        <v>7.8134214774802646E-5</v>
      </c>
      <c r="E47" s="2">
        <f>Table6[[#This Row],[Absolute Error]]/Table6[[#This Row],[Pb Analytic]]</f>
        <v>1.303341838013501E-3</v>
      </c>
      <c r="F47" s="1">
        <v>0.72316199999999997</v>
      </c>
      <c r="G47" s="1">
        <v>0.72288028641019297</v>
      </c>
      <c r="H47" s="1">
        <f>ABS(Table7[[#This Row],[Pd Analytic]]-Table7[[#This Row],[Pd Simulation]])</f>
        <v>2.8171358980699779E-4</v>
      </c>
      <c r="I47" s="1">
        <f>Table7[[#This Row],[Absolute Error]]/Table7[[#This Row],[Pd Analytic]]</f>
        <v>3.8970988018774318E-4</v>
      </c>
    </row>
    <row r="48" spans="1:9" x14ac:dyDescent="0.35">
      <c r="A48" s="1">
        <v>4.7</v>
      </c>
      <c r="B48" s="1">
        <v>6.5520999999999996E-2</v>
      </c>
      <c r="C48" s="1">
        <v>6.5734343870102005E-2</v>
      </c>
      <c r="D48" s="1">
        <f>ABS(Table6[[#This Row],[Pb Analytic]]-Table6[[#This Row],[Pb Simulation]])</f>
        <v>2.1334387010200906E-4</v>
      </c>
      <c r="E48" s="2">
        <f>Table6[[#This Row],[Absolute Error]]/Table6[[#This Row],[Pb Analytic]]</f>
        <v>3.245546506459379E-3</v>
      </c>
      <c r="F48" s="1">
        <v>0.72248500000000004</v>
      </c>
      <c r="G48" s="1">
        <v>0.72168269424098197</v>
      </c>
      <c r="H48" s="1">
        <f>ABS(Table7[[#This Row],[Pd Analytic]]-Table7[[#This Row],[Pd Simulation]])</f>
        <v>8.0230575901807377E-4</v>
      </c>
      <c r="I48" s="1">
        <f>Table7[[#This Row],[Absolute Error]]/Table7[[#This Row],[Pd Analytic]]</f>
        <v>1.1117153915709255E-3</v>
      </c>
    </row>
    <row r="49" spans="1:9" x14ac:dyDescent="0.35">
      <c r="A49" s="1">
        <v>4.8</v>
      </c>
      <c r="B49" s="1">
        <v>7.1706000000000006E-2</v>
      </c>
      <c r="C49" s="1">
        <v>7.1739608619615702E-2</v>
      </c>
      <c r="D49" s="1">
        <f>ABS(Table6[[#This Row],[Pb Analytic]]-Table6[[#This Row],[Pb Simulation]])</f>
        <v>3.36086196156965E-5</v>
      </c>
      <c r="E49" s="2">
        <f>Table6[[#This Row],[Absolute Error]]/Table6[[#This Row],[Pb Analytic]]</f>
        <v>4.6848066587454063E-4</v>
      </c>
      <c r="F49" s="1">
        <v>0.72041500000000003</v>
      </c>
      <c r="G49" s="1">
        <v>0.72007895297966795</v>
      </c>
      <c r="H49" s="1">
        <f>ABS(Table7[[#This Row],[Pd Analytic]]-Table7[[#This Row],[Pd Simulation]])</f>
        <v>3.3604702033207534E-4</v>
      </c>
      <c r="I49" s="1">
        <f>Table7[[#This Row],[Absolute Error]]/Table7[[#This Row],[Pd Analytic]]</f>
        <v>4.6668079790628724E-4</v>
      </c>
    </row>
    <row r="50" spans="1:9" x14ac:dyDescent="0.35">
      <c r="A50" s="1">
        <v>4.9000000000000004</v>
      </c>
      <c r="B50" s="1">
        <v>7.9204999999999998E-2</v>
      </c>
      <c r="C50" s="1">
        <v>7.7948271748055201E-2</v>
      </c>
      <c r="D50" s="1">
        <f>ABS(Table6[[#This Row],[Pb Analytic]]-Table6[[#This Row],[Pb Simulation]])</f>
        <v>1.256728251944797E-3</v>
      </c>
      <c r="E50" s="2">
        <f>Table6[[#This Row],[Absolute Error]]/Table6[[#This Row],[Pb Analytic]]</f>
        <v>1.6122592890921307E-2</v>
      </c>
      <c r="F50" s="1">
        <v>0.71774899999999997</v>
      </c>
      <c r="G50" s="1">
        <v>0.71809633002749795</v>
      </c>
      <c r="H50" s="1">
        <f>ABS(Table7[[#This Row],[Pd Analytic]]-Table7[[#This Row],[Pd Simulation]])</f>
        <v>3.4733002749798292E-4</v>
      </c>
      <c r="I50" s="1">
        <f>Table7[[#This Row],[Absolute Error]]/Table7[[#This Row],[Pd Analytic]]</f>
        <v>4.8368166355157764E-4</v>
      </c>
    </row>
    <row r="51" spans="1:9" x14ac:dyDescent="0.35">
      <c r="A51" s="1">
        <v>5</v>
      </c>
      <c r="B51" s="1">
        <v>8.4017999999999995E-2</v>
      </c>
      <c r="C51" s="1">
        <v>8.4343292212139501E-2</v>
      </c>
      <c r="D51" s="1">
        <f>ABS(Table6[[#This Row],[Pb Analytic]]-Table6[[#This Row],[Pb Simulation]])</f>
        <v>3.2529221213950521E-4</v>
      </c>
      <c r="E51" s="2">
        <f>Table6[[#This Row],[Absolute Error]]/Table6[[#This Row],[Pb Analytic]]</f>
        <v>3.8567644635133891E-3</v>
      </c>
      <c r="F51" s="1">
        <v>0.71603600000000001</v>
      </c>
      <c r="G51" s="1">
        <v>0.71576174927484904</v>
      </c>
      <c r="H51" s="1">
        <f>ABS(Table7[[#This Row],[Pd Analytic]]-Table7[[#This Row],[Pd Simulation]])</f>
        <v>2.7425072515097071E-4</v>
      </c>
      <c r="I51" s="1">
        <f>Table7[[#This Row],[Absolute Error]]/Table7[[#This Row],[Pd Analytic]]</f>
        <v>3.8315923619670791E-4</v>
      </c>
    </row>
    <row r="52" spans="1:9" x14ac:dyDescent="0.35">
      <c r="A52" s="1">
        <v>5.0999999999999996</v>
      </c>
      <c r="B52" s="1">
        <v>9.1689000000000007E-2</v>
      </c>
      <c r="C52" s="1">
        <v>9.0907475608374297E-2</v>
      </c>
      <c r="D52" s="1">
        <f>ABS(Table6[[#This Row],[Pb Analytic]]-Table6[[#This Row],[Pb Simulation]])</f>
        <v>7.8152439162570975E-4</v>
      </c>
      <c r="E52" s="2">
        <f>Table6[[#This Row],[Absolute Error]]/Table6[[#This Row],[Pb Analytic]]</f>
        <v>8.5969210606230556E-3</v>
      </c>
      <c r="F52" s="1">
        <v>0.71260800000000002</v>
      </c>
      <c r="G52" s="1">
        <v>0.71310161309328801</v>
      </c>
      <c r="H52" s="1">
        <f>ABS(Table7[[#This Row],[Pd Analytic]]-Table7[[#This Row],[Pd Simulation]])</f>
        <v>4.936130932879923E-4</v>
      </c>
      <c r="I52" s="1">
        <f>Table7[[#This Row],[Absolute Error]]/Table7[[#This Row],[Pd Analytic]]</f>
        <v>6.9220582904980438E-4</v>
      </c>
    </row>
    <row r="53" spans="1:9" x14ac:dyDescent="0.35">
      <c r="A53" s="1">
        <v>5.2</v>
      </c>
      <c r="B53" s="1">
        <v>9.7983000000000001E-2</v>
      </c>
      <c r="C53" s="1">
        <v>9.7623678676478504E-2</v>
      </c>
      <c r="D53" s="1">
        <f>ABS(Table6[[#This Row],[Pb Analytic]]-Table6[[#This Row],[Pb Simulation]])</f>
        <v>3.5932132352149704E-4</v>
      </c>
      <c r="E53" s="2">
        <f>Table6[[#This Row],[Absolute Error]]/Table6[[#This Row],[Pb Analytic]]</f>
        <v>3.6806779706824557E-3</v>
      </c>
      <c r="F53" s="1">
        <v>0.70999500000000004</v>
      </c>
      <c r="G53" s="1">
        <v>0.71014164737508101</v>
      </c>
      <c r="H53" s="1">
        <f>ABS(Table7[[#This Row],[Pd Analytic]]-Table7[[#This Row],[Pd Simulation]])</f>
        <v>1.4664737508096604E-4</v>
      </c>
      <c r="I53" s="1">
        <f>Table7[[#This Row],[Absolute Error]]/Table7[[#This Row],[Pd Analytic]]</f>
        <v>2.0650440038691344E-4</v>
      </c>
    </row>
    <row r="54" spans="1:9" x14ac:dyDescent="0.35">
      <c r="A54" s="1">
        <v>5.3</v>
      </c>
      <c r="B54" s="1">
        <v>0.104213</v>
      </c>
      <c r="C54" s="1">
        <v>0.104474986557597</v>
      </c>
      <c r="D54" s="1">
        <f>ABS(Table6[[#This Row],[Pb Analytic]]-Table6[[#This Row],[Pb Simulation]])</f>
        <v>2.6198655759700207E-4</v>
      </c>
      <c r="E54" s="2">
        <f>Table6[[#This Row],[Absolute Error]]/Table6[[#This Row],[Pb Analytic]]</f>
        <v>2.5076486365716738E-3</v>
      </c>
      <c r="F54" s="1">
        <v>0.70772599999999997</v>
      </c>
      <c r="G54" s="1">
        <v>0.70690677048435802</v>
      </c>
      <c r="H54" s="1">
        <f>ABS(Table7[[#This Row],[Pd Analytic]]-Table7[[#This Row],[Pd Simulation]])</f>
        <v>8.1922951564195046E-4</v>
      </c>
      <c r="I54" s="1">
        <f>Table7[[#This Row],[Absolute Error]]/Table7[[#This Row],[Pd Analytic]]</f>
        <v>1.1588932937799297E-3</v>
      </c>
    </row>
    <row r="55" spans="1:9" x14ac:dyDescent="0.35">
      <c r="A55" s="1">
        <v>5.4</v>
      </c>
      <c r="B55" s="1">
        <v>0.11062</v>
      </c>
      <c r="C55" s="1">
        <v>0.11144486302662999</v>
      </c>
      <c r="D55" s="1">
        <f>ABS(Table6[[#This Row],[Pb Analytic]]-Table6[[#This Row],[Pb Simulation]])</f>
        <v>8.2486302662999889E-4</v>
      </c>
      <c r="E55" s="2">
        <f>Table6[[#This Row],[Absolute Error]]/Table6[[#This Row],[Pb Analytic]]</f>
        <v>7.4015347520584784E-3</v>
      </c>
      <c r="F55" s="1">
        <v>0.70387599999999995</v>
      </c>
      <c r="G55" s="1">
        <v>0.70342098601570902</v>
      </c>
      <c r="H55" s="1">
        <f>ABS(Table7[[#This Row],[Pd Analytic]]-Table7[[#This Row],[Pd Simulation]])</f>
        <v>4.5501398429093065E-4</v>
      </c>
      <c r="I55" s="1">
        <f>Table7[[#This Row],[Absolute Error]]/Table7[[#This Row],[Pd Analytic]]</f>
        <v>6.4685869960776109E-4</v>
      </c>
    </row>
    <row r="56" spans="1:9" x14ac:dyDescent="0.35">
      <c r="A56" s="1">
        <v>5.5</v>
      </c>
      <c r="B56" s="1">
        <v>0.118828</v>
      </c>
      <c r="C56" s="1">
        <v>0.118517274697372</v>
      </c>
      <c r="D56" s="1">
        <f>ABS(Table6[[#This Row],[Pb Analytic]]-Table6[[#This Row],[Pb Simulation]])</f>
        <v>3.107253026280038E-4</v>
      </c>
      <c r="E56" s="2">
        <f>Table6[[#This Row],[Absolute Error]]/Table6[[#This Row],[Pb Analytic]]</f>
        <v>2.6217722557443672E-3</v>
      </c>
      <c r="F56" s="1">
        <v>0.699882</v>
      </c>
      <c r="G56" s="1">
        <v>0.69970729849926705</v>
      </c>
      <c r="H56" s="1">
        <f>ABS(Table7[[#This Row],[Pd Analytic]]-Table7[[#This Row],[Pd Simulation]])</f>
        <v>1.7470150073295443E-4</v>
      </c>
      <c r="I56" s="1">
        <f>Table7[[#This Row],[Absolute Error]]/Table7[[#This Row],[Pd Analytic]]</f>
        <v>2.4967797407237909E-4</v>
      </c>
    </row>
    <row r="57" spans="1:9" x14ac:dyDescent="0.35">
      <c r="A57" s="1">
        <v>5.6</v>
      </c>
      <c r="B57" s="1">
        <v>0.12606600000000001</v>
      </c>
      <c r="C57" s="1">
        <v>0.12567679077330601</v>
      </c>
      <c r="D57" s="1">
        <f>ABS(Table6[[#This Row],[Pb Analytic]]-Table6[[#This Row],[Pb Simulation]])</f>
        <v>3.8920922669399838E-4</v>
      </c>
      <c r="E57" s="2">
        <f>Table6[[#This Row],[Absolute Error]]/Table6[[#This Row],[Pb Analytic]]</f>
        <v>3.0969061534682914E-3</v>
      </c>
      <c r="F57" s="1">
        <v>0.69503999999999999</v>
      </c>
      <c r="G57" s="1">
        <v>0.69578765063237702</v>
      </c>
      <c r="H57" s="1">
        <f>ABS(Table7[[#This Row],[Pd Analytic]]-Table7[[#This Row],[Pd Simulation]])</f>
        <v>7.4765063237702822E-4</v>
      </c>
      <c r="I57" s="1">
        <f>Table7[[#This Row],[Absolute Error]]/Table7[[#This Row],[Pd Analytic]]</f>
        <v>1.0745385200463314E-3</v>
      </c>
    </row>
    <row r="58" spans="1:9" x14ac:dyDescent="0.35">
      <c r="A58" s="1">
        <v>5.7</v>
      </c>
      <c r="B58" s="1">
        <v>0.13261600000000001</v>
      </c>
      <c r="C58" s="1">
        <v>0.13290866030869999</v>
      </c>
      <c r="D58" s="1">
        <f>ABS(Table6[[#This Row],[Pb Analytic]]-Table6[[#This Row],[Pb Simulation]])</f>
        <v>2.9266030869998239E-4</v>
      </c>
      <c r="E58" s="2">
        <f>Table6[[#This Row],[Absolute Error]]/Table6[[#This Row],[Pb Analytic]]</f>
        <v>2.201965680943857E-3</v>
      </c>
      <c r="F58" s="1">
        <v>0.69211999999999996</v>
      </c>
      <c r="G58" s="1">
        <v>0.69168288023525304</v>
      </c>
      <c r="H58" s="1">
        <f>ABS(Table7[[#This Row],[Pd Analytic]]-Table7[[#This Row],[Pd Simulation]])</f>
        <v>4.3711976474691827E-4</v>
      </c>
      <c r="I58" s="1">
        <f>Table7[[#This Row],[Absolute Error]]/Table7[[#This Row],[Pd Analytic]]</f>
        <v>6.319655686696286E-4</v>
      </c>
    </row>
    <row r="59" spans="1:9" x14ac:dyDescent="0.35">
      <c r="A59" s="1">
        <v>5.8</v>
      </c>
      <c r="B59" s="1">
        <v>0.13874500000000001</v>
      </c>
      <c r="C59" s="1">
        <v>0.14019886918087199</v>
      </c>
      <c r="D59" s="1">
        <f>ABS(Table6[[#This Row],[Pb Analytic]]-Table6[[#This Row],[Pb Simulation]])</f>
        <v>1.4538691808719806E-3</v>
      </c>
      <c r="E59" s="2">
        <f>Table6[[#This Row],[Absolute Error]]/Table6[[#This Row],[Pb Analytic]]</f>
        <v>1.0370049269058861E-2</v>
      </c>
      <c r="F59" s="1">
        <v>0.68804900000000002</v>
      </c>
      <c r="G59" s="1">
        <v>0.68741269489622003</v>
      </c>
      <c r="H59" s="1">
        <f>ABS(Table7[[#This Row],[Pd Analytic]]-Table7[[#This Row],[Pd Simulation]])</f>
        <v>6.3630510377998828E-4</v>
      </c>
      <c r="I59" s="1">
        <f>Table7[[#This Row],[Absolute Error]]/Table7[[#This Row],[Pd Analytic]]</f>
        <v>9.2565224428398497E-4</v>
      </c>
    </row>
    <row r="60" spans="1:9" x14ac:dyDescent="0.35">
      <c r="A60" s="1">
        <v>5.9</v>
      </c>
      <c r="B60" s="1">
        <v>0.14688100000000001</v>
      </c>
      <c r="C60" s="1">
        <v>0.14753417908293001</v>
      </c>
      <c r="D60" s="1">
        <f>ABS(Table6[[#This Row],[Pb Analytic]]-Table6[[#This Row],[Pb Simulation]])</f>
        <v>6.5317908292999993E-4</v>
      </c>
      <c r="E60" s="2">
        <f>Table6[[#This Row],[Absolute Error]]/Table6[[#This Row],[Pb Analytic]]</f>
        <v>4.4273068585879566E-3</v>
      </c>
      <c r="F60" s="1">
        <v>0.68376300000000001</v>
      </c>
      <c r="G60" s="1">
        <v>0.68299566216427599</v>
      </c>
      <c r="H60" s="1">
        <f>ABS(Table7[[#This Row],[Pd Analytic]]-Table7[[#This Row],[Pd Simulation]])</f>
        <v>7.6733783572402459E-4</v>
      </c>
      <c r="I60" s="1">
        <f>Table7[[#This Row],[Absolute Error]]/Table7[[#This Row],[Pd Analytic]]</f>
        <v>1.1234885933132945E-3</v>
      </c>
    </row>
    <row r="61" spans="1:9" x14ac:dyDescent="0.35">
      <c r="A61" s="1">
        <v>6</v>
      </c>
      <c r="B61" s="1">
        <v>0.155829</v>
      </c>
      <c r="C61" s="1">
        <v>0.15490215085374101</v>
      </c>
      <c r="D61" s="1">
        <f>ABS(Table6[[#This Row],[Pb Analytic]]-Table6[[#This Row],[Pb Simulation]])</f>
        <v>9.2684914625898451E-4</v>
      </c>
      <c r="E61" s="2">
        <f>Table6[[#This Row],[Absolute Error]]/Table6[[#This Row],[Pb Analytic]]</f>
        <v>5.9834491719493151E-3</v>
      </c>
      <c r="F61" s="1">
        <v>0.67746399999999996</v>
      </c>
      <c r="G61" s="1">
        <v>0.67844921313699502</v>
      </c>
      <c r="H61" s="1">
        <f>ABS(Table7[[#This Row],[Pd Analytic]]-Table7[[#This Row],[Pd Simulation]])</f>
        <v>9.8521313699506674E-4</v>
      </c>
      <c r="I61" s="1">
        <f>Table7[[#This Row],[Absolute Error]]/Table7[[#This Row],[Pd Analytic]]</f>
        <v>1.452154587135071E-3</v>
      </c>
    </row>
    <row r="62" spans="1:9" x14ac:dyDescent="0.35">
      <c r="A62" s="1">
        <v>6.1</v>
      </c>
      <c r="B62" s="1">
        <v>0.161439</v>
      </c>
      <c r="C62" s="1">
        <v>0.162291154393049</v>
      </c>
      <c r="D62" s="1">
        <f>ABS(Table6[[#This Row],[Pb Analytic]]-Table6[[#This Row],[Pb Simulation]])</f>
        <v>8.5215439304900387E-4</v>
      </c>
      <c r="E62" s="2">
        <f>Table6[[#This Row],[Absolute Error]]/Table6[[#This Row],[Pb Analytic]]</f>
        <v>5.2507753502399265E-3</v>
      </c>
      <c r="F62" s="1">
        <v>0.67397799999999997</v>
      </c>
      <c r="G62" s="1">
        <v>0.67378965735616103</v>
      </c>
      <c r="H62" s="1">
        <f>ABS(Table7[[#This Row],[Pd Analytic]]-Table7[[#This Row],[Pd Simulation]])</f>
        <v>1.8834264383893462E-4</v>
      </c>
      <c r="I62" s="1">
        <f>Table7[[#This Row],[Absolute Error]]/Table7[[#This Row],[Pd Analytic]]</f>
        <v>2.7952735958868815E-4</v>
      </c>
    </row>
    <row r="63" spans="1:9" x14ac:dyDescent="0.35">
      <c r="A63" s="1">
        <v>6.2</v>
      </c>
      <c r="B63" s="1">
        <v>0.169542</v>
      </c>
      <c r="C63" s="1">
        <v>0.16969036728603801</v>
      </c>
      <c r="D63" s="1">
        <f>ABS(Table6[[#This Row],[Pb Analytic]]-Table6[[#This Row],[Pb Simulation]])</f>
        <v>1.4836728603800919E-4</v>
      </c>
      <c r="E63" s="2">
        <f>Table6[[#This Row],[Absolute Error]]/Table6[[#This Row],[Pb Analytic]]</f>
        <v>8.7434123934633469E-4</v>
      </c>
      <c r="F63" s="1">
        <v>0.66883800000000004</v>
      </c>
      <c r="G63" s="1">
        <v>0.669032207041103</v>
      </c>
      <c r="H63" s="1">
        <f>ABS(Table7[[#This Row],[Pd Analytic]]-Table7[[#This Row],[Pd Simulation]])</f>
        <v>1.9420704110295617E-4</v>
      </c>
      <c r="I63" s="1">
        <f>Table7[[#This Row],[Absolute Error]]/Table7[[#This Row],[Pd Analytic]]</f>
        <v>2.9028055609141214E-4</v>
      </c>
    </row>
    <row r="64" spans="1:9" x14ac:dyDescent="0.35">
      <c r="A64" s="1">
        <v>6.3</v>
      </c>
      <c r="B64" s="1">
        <v>0.177729</v>
      </c>
      <c r="C64" s="1">
        <v>0.17708976410159999</v>
      </c>
      <c r="D64" s="1">
        <f>ABS(Table6[[#This Row],[Pb Analytic]]-Table6[[#This Row],[Pb Simulation]])</f>
        <v>6.3923589840000905E-4</v>
      </c>
      <c r="E64" s="2">
        <f>Table6[[#This Row],[Absolute Error]]/Table6[[#This Row],[Pb Analytic]]</f>
        <v>3.6096716354157344E-3</v>
      </c>
      <c r="F64" s="1">
        <v>0.66399300000000006</v>
      </c>
      <c r="G64" s="1">
        <v>0.66419100884256999</v>
      </c>
      <c r="H64" s="1">
        <f>ABS(Table7[[#This Row],[Pd Analytic]]-Table7[[#This Row],[Pd Simulation]])</f>
        <v>1.9800884256993001E-4</v>
      </c>
      <c r="I64" s="1">
        <f>Table7[[#This Row],[Absolute Error]]/Table7[[#This Row],[Pd Analytic]]</f>
        <v>2.9812032974517894E-4</v>
      </c>
    </row>
    <row r="65" spans="1:9" x14ac:dyDescent="0.35">
      <c r="A65" s="1">
        <v>6.4</v>
      </c>
      <c r="B65" s="1">
        <v>0.18462100000000001</v>
      </c>
      <c r="C65" s="1">
        <v>0.184480098147072</v>
      </c>
      <c r="D65" s="1">
        <f>ABS(Table6[[#This Row],[Pb Analytic]]-Table6[[#This Row],[Pb Simulation]])</f>
        <v>1.4090185292800483E-4</v>
      </c>
      <c r="E65" s="2">
        <f>Table6[[#This Row],[Absolute Error]]/Table6[[#This Row],[Pb Analytic]]</f>
        <v>7.6377806789583588E-4</v>
      </c>
      <c r="F65" s="1">
        <v>0.65853600000000001</v>
      </c>
      <c r="G65" s="1">
        <v>0.65927918147368303</v>
      </c>
      <c r="H65" s="1">
        <f>ABS(Table7[[#This Row],[Pd Analytic]]-Table7[[#This Row],[Pd Simulation]])</f>
        <v>7.431814736830189E-4</v>
      </c>
      <c r="I65" s="1">
        <f>Table7[[#This Row],[Absolute Error]]/Table7[[#This Row],[Pd Analytic]]</f>
        <v>1.1272636760981736E-3</v>
      </c>
    </row>
    <row r="66" spans="1:9" x14ac:dyDescent="0.35">
      <c r="A66" s="1">
        <v>6.5</v>
      </c>
      <c r="B66" s="1">
        <v>0.19273499999999999</v>
      </c>
      <c r="C66" s="1">
        <v>0.191852877270967</v>
      </c>
      <c r="D66" s="1">
        <f>ABS(Table6[[#This Row],[Pb Analytic]]-Table6[[#This Row],[Pb Simulation]])</f>
        <v>8.8212272903298583E-4</v>
      </c>
      <c r="E66" s="2">
        <f>Table6[[#This Row],[Absolute Error]]/Table6[[#This Row],[Pb Analytic]]</f>
        <v>4.5979124294659559E-3</v>
      </c>
      <c r="F66" s="1">
        <v>0.65341099999999996</v>
      </c>
      <c r="G66" s="1">
        <v>0.65430885775740899</v>
      </c>
      <c r="H66" s="1">
        <f>ABS(Table7[[#This Row],[Pd Analytic]]-Table7[[#This Row],[Pd Simulation]])</f>
        <v>8.9785775740902629E-4</v>
      </c>
      <c r="I66" s="1">
        <f>Table7[[#This Row],[Absolute Error]]/Table7[[#This Row],[Pd Analytic]]</f>
        <v>1.3722231431901465E-3</v>
      </c>
    </row>
    <row r="67" spans="1:9" x14ac:dyDescent="0.35">
      <c r="A67" s="1">
        <v>6.6</v>
      </c>
      <c r="B67" s="1">
        <v>0.19933799999999999</v>
      </c>
      <c r="C67" s="1">
        <v>0.199200335113423</v>
      </c>
      <c r="D67" s="1">
        <f>ABS(Table6[[#This Row],[Pb Analytic]]-Table6[[#This Row],[Pb Simulation]])</f>
        <v>1.3766488657698805E-4</v>
      </c>
      <c r="E67" s="2">
        <f>Table6[[#This Row],[Absolute Error]]/Table6[[#This Row],[Pb Analytic]]</f>
        <v>6.9108762542293323E-4</v>
      </c>
      <c r="F67" s="1">
        <v>0.64969699999999997</v>
      </c>
      <c r="G67" s="1">
        <v>0.64929122981346099</v>
      </c>
      <c r="H67" s="1">
        <f>ABS(Table7[[#This Row],[Pd Analytic]]-Table7[[#This Row],[Pd Simulation]])</f>
        <v>4.0577018653897845E-4</v>
      </c>
      <c r="I67" s="1">
        <f>Table7[[#This Row],[Absolute Error]]/Table7[[#This Row],[Pd Analytic]]</f>
        <v>6.2494327338373989E-4</v>
      </c>
    </row>
    <row r="68" spans="1:9" x14ac:dyDescent="0.35">
      <c r="A68" s="1">
        <v>6.7</v>
      </c>
      <c r="B68" s="1">
        <v>0.20576700000000001</v>
      </c>
      <c r="C68" s="1">
        <v>0.206515399018151</v>
      </c>
      <c r="D68" s="1">
        <f>ABS(Table6[[#This Row],[Pb Analytic]]-Table6[[#This Row],[Pb Simulation]])</f>
        <v>7.4839901815099141E-4</v>
      </c>
      <c r="E68" s="2">
        <f>Table6[[#This Row],[Absolute Error]]/Table6[[#This Row],[Pb Analytic]]</f>
        <v>3.6239380777857311E-3</v>
      </c>
      <c r="F68" s="1">
        <v>0.64525100000000002</v>
      </c>
      <c r="G68" s="1">
        <v>0.64423659628504704</v>
      </c>
      <c r="H68" s="1">
        <f>ABS(Table7[[#This Row],[Pd Analytic]]-Table7[[#This Row],[Pd Simulation]])</f>
        <v>1.0144037149529828E-3</v>
      </c>
      <c r="I68" s="1">
        <f>Table7[[#This Row],[Absolute Error]]/Table7[[#This Row],[Pd Analytic]]</f>
        <v>1.5745825692028098E-3</v>
      </c>
    </row>
    <row r="69" spans="1:9" x14ac:dyDescent="0.35">
      <c r="A69" s="1">
        <v>6.8</v>
      </c>
      <c r="B69" s="1">
        <v>0.21473500000000001</v>
      </c>
      <c r="C69" s="1">
        <v>0.21379165564424901</v>
      </c>
      <c r="D69" s="1">
        <f>ABS(Table6[[#This Row],[Pb Analytic]]-Table6[[#This Row],[Pb Simulation]])</f>
        <v>9.4334435575099684E-4</v>
      </c>
      <c r="E69" s="2">
        <f>Table6[[#This Row],[Absolute Error]]/Table6[[#This Row],[Pb Analytic]]</f>
        <v>4.4124470288996178E-3</v>
      </c>
      <c r="F69" s="1">
        <v>0.63798200000000005</v>
      </c>
      <c r="G69" s="1">
        <v>0.63915441067314904</v>
      </c>
      <c r="H69" s="1">
        <f>ABS(Table7[[#This Row],[Pd Analytic]]-Table7[[#This Row],[Pd Simulation]])</f>
        <v>1.1724106731489936E-3</v>
      </c>
      <c r="I69" s="1">
        <f>Table7[[#This Row],[Absolute Error]]/Table7[[#This Row],[Pd Analytic]]</f>
        <v>1.8343152352093229E-3</v>
      </c>
    </row>
    <row r="70" spans="1:9" x14ac:dyDescent="0.35">
      <c r="A70" s="1">
        <v>6.9</v>
      </c>
      <c r="B70" s="1">
        <v>0.22137399999999999</v>
      </c>
      <c r="C70" s="1">
        <v>0.22102331515419299</v>
      </c>
      <c r="D70" s="1">
        <f>ABS(Table6[[#This Row],[Pb Analytic]]-Table6[[#This Row],[Pb Simulation]])</f>
        <v>3.5068484580699777E-4</v>
      </c>
      <c r="E70" s="2">
        <f>Table6[[#This Row],[Absolute Error]]/Table6[[#This Row],[Pb Analytic]]</f>
        <v>1.5866418688107575E-3</v>
      </c>
      <c r="F70" s="1">
        <v>0.63361299999999998</v>
      </c>
      <c r="G70" s="1">
        <v>0.63405333000008302</v>
      </c>
      <c r="H70" s="1">
        <f>ABS(Table7[[#This Row],[Pd Analytic]]-Table7[[#This Row],[Pd Simulation]])</f>
        <v>4.4033000008303347E-4</v>
      </c>
      <c r="I70" s="1">
        <f>Table7[[#This Row],[Absolute Error]]/Table7[[#This Row],[Pd Analytic]]</f>
        <v>6.9446839760777825E-4</v>
      </c>
    </row>
    <row r="71" spans="1:9" x14ac:dyDescent="0.35">
      <c r="A71" s="1">
        <v>7</v>
      </c>
      <c r="B71" s="1">
        <v>0.22808300000000001</v>
      </c>
      <c r="C71" s="1">
        <v>0.22820517470731</v>
      </c>
      <c r="D71" s="1">
        <f>ABS(Table6[[#This Row],[Pb Analytic]]-Table6[[#This Row],[Pb Simulation]])</f>
        <v>1.2217470730999103E-4</v>
      </c>
      <c r="E71" s="2">
        <f>Table6[[#This Row],[Absolute Error]]/Table6[[#This Row],[Pb Analytic]]</f>
        <v>5.3537220383669708E-4</v>
      </c>
      <c r="F71" s="1">
        <v>0.62829000000000002</v>
      </c>
      <c r="G71" s="1">
        <v>0.62894126316358001</v>
      </c>
      <c r="H71" s="1">
        <f>ABS(Table7[[#This Row],[Pd Analytic]]-Table7[[#This Row],[Pd Simulation]])</f>
        <v>6.5126316357999592E-4</v>
      </c>
      <c r="I71" s="1">
        <f>Table7[[#This Row],[Absolute Error]]/Table7[[#This Row],[Pd Analytic]]</f>
        <v>1.0354912322084523E-3</v>
      </c>
    </row>
    <row r="72" spans="1:9" x14ac:dyDescent="0.35">
      <c r="A72" s="1">
        <v>7.1</v>
      </c>
      <c r="B72" s="1">
        <v>0.234845</v>
      </c>
      <c r="C72" s="1">
        <v>0.235332581856671</v>
      </c>
      <c r="D72" s="1">
        <f>ABS(Table6[[#This Row],[Pb Analytic]]-Table6[[#This Row],[Pb Simulation]])</f>
        <v>4.8758185667099885E-4</v>
      </c>
      <c r="E72" s="2">
        <f>Table6[[#This Row],[Absolute Error]]/Table6[[#This Row],[Pb Analytic]]</f>
        <v>2.0718841939530498E-3</v>
      </c>
      <c r="F72" s="1">
        <v>0.62414499999999995</v>
      </c>
      <c r="G72" s="1">
        <v>0.62382541846679196</v>
      </c>
      <c r="H72" s="1">
        <f>ABS(Table7[[#This Row],[Pd Analytic]]-Table7[[#This Row],[Pd Simulation]])</f>
        <v>3.1958153320799099E-4</v>
      </c>
      <c r="I72" s="1">
        <f>Table7[[#This Row],[Absolute Error]]/Table7[[#This Row],[Pd Analytic]]</f>
        <v>5.1229322138466736E-4</v>
      </c>
    </row>
    <row r="73" spans="1:9" x14ac:dyDescent="0.35">
      <c r="A73" s="1">
        <v>7.2</v>
      </c>
      <c r="B73" s="1">
        <v>0.24374799999999999</v>
      </c>
      <c r="C73" s="1">
        <v>0.24240139833152499</v>
      </c>
      <c r="D73" s="1">
        <f>ABS(Table6[[#This Row],[Pb Analytic]]-Table6[[#This Row],[Pb Simulation]])</f>
        <v>1.3466016684750004E-3</v>
      </c>
      <c r="E73" s="2">
        <f>Table6[[#This Row],[Absolute Error]]/Table6[[#This Row],[Pb Analytic]]</f>
        <v>5.5552553646299281E-3</v>
      </c>
      <c r="F73" s="1">
        <v>0.61777800000000005</v>
      </c>
      <c r="G73" s="1">
        <v>0.61871234991867097</v>
      </c>
      <c r="H73" s="1">
        <f>ABS(Table7[[#This Row],[Pd Analytic]]-Table7[[#This Row],[Pd Simulation]])</f>
        <v>9.343499186709181E-4</v>
      </c>
      <c r="I73" s="1">
        <f>Table7[[#This Row],[Absolute Error]]/Table7[[#This Row],[Pd Analytic]]</f>
        <v>1.5101523653014803E-3</v>
      </c>
    </row>
    <row r="74" spans="1:9" x14ac:dyDescent="0.35">
      <c r="A74" s="1">
        <v>7.3</v>
      </c>
      <c r="B74" s="1">
        <v>0.24865200000000001</v>
      </c>
      <c r="C74" s="1">
        <v>0.24940796458659101</v>
      </c>
      <c r="D74" s="1">
        <f>ABS(Table6[[#This Row],[Pb Analytic]]-Table6[[#This Row],[Pb Simulation]])</f>
        <v>7.5596458659099586E-4</v>
      </c>
      <c r="E74" s="2">
        <f>Table6[[#This Row],[Absolute Error]]/Table6[[#This Row],[Pb Analytic]]</f>
        <v>3.0310362696077228E-3</v>
      </c>
      <c r="F74" s="1">
        <v>0.61402500000000004</v>
      </c>
      <c r="G74" s="1">
        <v>0.61360800199369803</v>
      </c>
      <c r="H74" s="1">
        <f>ABS(Table7[[#This Row],[Pd Analytic]]-Table7[[#This Row],[Pd Simulation]])</f>
        <v>4.1699800630201622E-4</v>
      </c>
      <c r="I74" s="1">
        <f>Table7[[#This Row],[Absolute Error]]/Table7[[#This Row],[Pd Analytic]]</f>
        <v>6.7958371622783842E-4</v>
      </c>
    </row>
    <row r="75" spans="1:9" x14ac:dyDescent="0.35">
      <c r="A75" s="1">
        <v>7.4</v>
      </c>
      <c r="B75" s="1">
        <v>0.25698199999999999</v>
      </c>
      <c r="C75" s="1">
        <v>0.25634906541269997</v>
      </c>
      <c r="D75" s="1">
        <f>ABS(Table6[[#This Row],[Pb Analytic]]-Table6[[#This Row],[Pb Simulation]])</f>
        <v>6.3293458730001584E-4</v>
      </c>
      <c r="E75" s="2">
        <f>Table6[[#This Row],[Absolute Error]]/Table6[[#This Row],[Pb Analytic]]</f>
        <v>2.4690341128454888E-3</v>
      </c>
      <c r="F75" s="1">
        <v>0.60810900000000001</v>
      </c>
      <c r="G75" s="1">
        <v>0.60851775262083896</v>
      </c>
      <c r="H75" s="1">
        <f>ABS(Table7[[#This Row],[Pd Analytic]]-Table7[[#This Row],[Pd Simulation]])</f>
        <v>4.0875262083894803E-4</v>
      </c>
      <c r="I75" s="1">
        <f>Table7[[#This Row],[Absolute Error]]/Table7[[#This Row],[Pd Analytic]]</f>
        <v>6.7171848163588013E-4</v>
      </c>
    </row>
    <row r="76" spans="1:9" x14ac:dyDescent="0.35">
      <c r="A76" s="1">
        <v>7.5</v>
      </c>
      <c r="B76" s="1">
        <v>0.26448700000000003</v>
      </c>
      <c r="C76" s="1">
        <v>0.263221896829406</v>
      </c>
      <c r="D76" s="1">
        <f>ABS(Table6[[#This Row],[Pb Analytic]]-Table6[[#This Row],[Pb Simulation]])</f>
        <v>1.2651031705940285E-3</v>
      </c>
      <c r="E76" s="2">
        <f>Table6[[#This Row],[Absolute Error]]/Table6[[#This Row],[Pb Analytic]]</f>
        <v>4.8062231365726439E-3</v>
      </c>
      <c r="F76" s="1">
        <v>0.60266500000000001</v>
      </c>
      <c r="G76" s="1">
        <v>0.60344645424007604</v>
      </c>
      <c r="H76" s="1">
        <f>ABS(Table7[[#This Row],[Pd Analytic]]-Table7[[#This Row],[Pd Simulation]])</f>
        <v>7.8145424007602937E-4</v>
      </c>
      <c r="I76" s="1">
        <f>Table7[[#This Row],[Absolute Error]]/Table7[[#This Row],[Pd Analytic]]</f>
        <v>1.294985221282176E-3</v>
      </c>
    </row>
    <row r="77" spans="1:9" x14ac:dyDescent="0.35">
      <c r="A77" s="1">
        <v>7.6</v>
      </c>
      <c r="B77" s="1">
        <v>0.271202</v>
      </c>
      <c r="C77" s="1">
        <v>0.27002403441792699</v>
      </c>
      <c r="D77" s="1">
        <f>ABS(Table6[[#This Row],[Pb Analytic]]-Table6[[#This Row],[Pb Simulation]])</f>
        <v>1.1779655820730039E-3</v>
      </c>
      <c r="E77" s="2">
        <f>Table6[[#This Row],[Absolute Error]]/Table6[[#This Row],[Pb Analytic]]</f>
        <v>4.3624471599806539E-3</v>
      </c>
      <c r="F77" s="1">
        <v>0.59767400000000004</v>
      </c>
      <c r="G77" s="1">
        <v>0.59839847282204905</v>
      </c>
      <c r="H77" s="1">
        <f>ABS(Table7[[#This Row],[Pd Analytic]]-Table7[[#This Row],[Pd Simulation]])</f>
        <v>7.2447282204901597E-4</v>
      </c>
      <c r="I77" s="1">
        <f>Table7[[#This Row],[Absolute Error]]/Table7[[#This Row],[Pd Analytic]]</f>
        <v>1.2106862817219434E-3</v>
      </c>
    </row>
    <row r="78" spans="1:9" x14ac:dyDescent="0.35">
      <c r="A78" s="1">
        <v>7.7</v>
      </c>
      <c r="B78" s="1">
        <v>0.27768100000000001</v>
      </c>
      <c r="C78" s="1">
        <v>0.27675340320094599</v>
      </c>
      <c r="D78" s="1">
        <f>ABS(Table6[[#This Row],[Pb Analytic]]-Table6[[#This Row],[Pb Simulation]])</f>
        <v>9.2759679905402015E-4</v>
      </c>
      <c r="E78" s="2">
        <f>Table6[[#This Row],[Absolute Error]]/Table6[[#This Row],[Pb Analytic]]</f>
        <v>3.3517087353773485E-3</v>
      </c>
      <c r="F78" s="1">
        <v>0.59229699999999996</v>
      </c>
      <c r="G78" s="1">
        <v>0.59337772479356998</v>
      </c>
      <c r="H78" s="1">
        <f>ABS(Table7[[#This Row],[Pd Analytic]]-Table7[[#This Row],[Pd Simulation]])</f>
        <v>1.0807247935700204E-3</v>
      </c>
      <c r="I78" s="1">
        <f>Table7[[#This Row],[Absolute Error]]/Table7[[#This Row],[Pd Analytic]]</f>
        <v>1.821310016222792E-3</v>
      </c>
    </row>
    <row r="79" spans="1:9" x14ac:dyDescent="0.35">
      <c r="A79" s="1">
        <v>7.8</v>
      </c>
      <c r="B79" s="1">
        <v>0.28299099999999999</v>
      </c>
      <c r="C79" s="1">
        <v>0.283408249133066</v>
      </c>
      <c r="D79" s="1">
        <f>ABS(Table6[[#This Row],[Pb Analytic]]-Table6[[#This Row],[Pb Simulation]])</f>
        <v>4.1724913306601108E-4</v>
      </c>
      <c r="E79" s="2">
        <f>Table6[[#This Row],[Absolute Error]]/Table6[[#This Row],[Pb Analytic]]</f>
        <v>1.4722547220921013E-3</v>
      </c>
      <c r="F79" s="1">
        <v>0.58856299999999995</v>
      </c>
      <c r="G79" s="1">
        <v>0.58838771185023697</v>
      </c>
      <c r="H79" s="1">
        <f>ABS(Table7[[#This Row],[Pd Analytic]]-Table7[[#This Row],[Pd Simulation]])</f>
        <v>1.7528814976297546E-4</v>
      </c>
      <c r="I79" s="1">
        <f>Table7[[#This Row],[Absolute Error]]/Table7[[#This Row],[Pd Analytic]]</f>
        <v>2.9791266240378547E-4</v>
      </c>
    </row>
    <row r="80" spans="1:9" x14ac:dyDescent="0.35">
      <c r="A80" s="1">
        <v>7.9</v>
      </c>
      <c r="B80" s="1">
        <v>0.29150100000000001</v>
      </c>
      <c r="C80" s="1">
        <v>0.28998711223102203</v>
      </c>
      <c r="D80" s="1">
        <f>ABS(Table6[[#This Row],[Pb Analytic]]-Table6[[#This Row],[Pb Simulation]])</f>
        <v>1.5138877689779839E-3</v>
      </c>
      <c r="E80" s="2">
        <f>Table6[[#This Row],[Absolute Error]]/Table6[[#This Row],[Pb Analytic]]</f>
        <v>5.220534655250215E-3</v>
      </c>
      <c r="F80" s="1">
        <v>0.58219200000000004</v>
      </c>
      <c r="G80" s="1">
        <v>0.58343155366817701</v>
      </c>
      <c r="H80" s="1">
        <f>ABS(Table7[[#This Row],[Pd Analytic]]-Table7[[#This Row],[Pd Simulation]])</f>
        <v>1.2395536681769626E-3</v>
      </c>
      <c r="I80" s="1">
        <f>Table7[[#This Row],[Absolute Error]]/Table7[[#This Row],[Pd Analytic]]</f>
        <v>2.1245914115950453E-3</v>
      </c>
    </row>
    <row r="81" spans="1:9" x14ac:dyDescent="0.35">
      <c r="A81" s="1">
        <v>8</v>
      </c>
      <c r="B81" s="1">
        <v>0.29555300000000001</v>
      </c>
      <c r="C81" s="1">
        <v>0.29648880134483602</v>
      </c>
      <c r="D81" s="1">
        <f>ABS(Table6[[#This Row],[Pb Analytic]]-Table6[[#This Row],[Pb Simulation]])</f>
        <v>9.3580134483600697E-4</v>
      </c>
      <c r="E81" s="2">
        <f>Table6[[#This Row],[Absolute Error]]/Table6[[#This Row],[Pb Analytic]]</f>
        <v>3.1562788901008383E-3</v>
      </c>
      <c r="F81" s="1">
        <v>0.57898499999999997</v>
      </c>
      <c r="G81" s="1">
        <v>0.57851201855128498</v>
      </c>
      <c r="H81" s="1">
        <f>ABS(Table7[[#This Row],[Pd Analytic]]-Table7[[#This Row],[Pd Simulation]])</f>
        <v>4.7298144871499304E-4</v>
      </c>
      <c r="I81" s="1">
        <f>Table7[[#This Row],[Absolute Error]]/Table7[[#This Row],[Pd Analytic]]</f>
        <v>8.175827529036258E-4</v>
      </c>
    </row>
    <row r="82" spans="1:9" x14ac:dyDescent="0.35">
      <c r="A82" s="1">
        <v>8.1</v>
      </c>
      <c r="B82" s="1">
        <v>0.30192999999999998</v>
      </c>
      <c r="C82" s="1">
        <v>0.302912370549137</v>
      </c>
      <c r="D82" s="1">
        <f>ABS(Table6[[#This Row],[Pb Analytic]]-Table6[[#This Row],[Pb Simulation]])</f>
        <v>9.8237054913702382E-4</v>
      </c>
      <c r="E82" s="2">
        <f>Table6[[#This Row],[Absolute Error]]/Table6[[#This Row],[Pb Analytic]]</f>
        <v>3.2430849468317383E-3</v>
      </c>
      <c r="F82" s="1">
        <v>0.57403499999999996</v>
      </c>
      <c r="G82" s="1">
        <v>0.57363155206904604</v>
      </c>
      <c r="H82" s="1">
        <f>ABS(Table7[[#This Row],[Pd Analytic]]-Table7[[#This Row],[Pd Simulation]])</f>
        <v>4.0344793095392628E-4</v>
      </c>
      <c r="I82" s="1">
        <f>Table7[[#This Row],[Absolute Error]]/Table7[[#This Row],[Pd Analytic]]</f>
        <v>7.0332241924057318E-4</v>
      </c>
    </row>
    <row r="83" spans="1:9" x14ac:dyDescent="0.35">
      <c r="A83" s="1">
        <v>8.1999999999999993</v>
      </c>
      <c r="B83" s="1">
        <v>0.31151299999999998</v>
      </c>
      <c r="C83" s="1">
        <v>0.30925709711683402</v>
      </c>
      <c r="D83" s="1">
        <f>ABS(Table6[[#This Row],[Pb Analytic]]-Table6[[#This Row],[Pb Simulation]])</f>
        <v>2.2559028831659611E-3</v>
      </c>
      <c r="E83" s="2">
        <f>Table6[[#This Row],[Absolute Error]]/Table6[[#This Row],[Pb Analytic]]</f>
        <v>7.2945872679963273E-3</v>
      </c>
      <c r="F83" s="1">
        <v>0.56738100000000002</v>
      </c>
      <c r="G83" s="1">
        <v>0.56879230375407497</v>
      </c>
      <c r="H83" s="1">
        <f>ABS(Table7[[#This Row],[Pd Analytic]]-Table7[[#This Row],[Pd Simulation]])</f>
        <v>1.411303754074944E-3</v>
      </c>
      <c r="I83" s="1">
        <f>Table7[[#This Row],[Absolute Error]]/Table7[[#This Row],[Pd Analytic]]</f>
        <v>2.4812286396286055E-3</v>
      </c>
    </row>
    <row r="84" spans="1:9" x14ac:dyDescent="0.35">
      <c r="A84" s="1">
        <v>8.3000000000000007</v>
      </c>
      <c r="B84" s="1">
        <v>0.31495099999999998</v>
      </c>
      <c r="C84" s="1">
        <v>0.31552246102444498</v>
      </c>
      <c r="D84" s="1">
        <f>ABS(Table6[[#This Row],[Pb Analytic]]-Table6[[#This Row],[Pb Simulation]])</f>
        <v>5.7146102444499691E-4</v>
      </c>
      <c r="E84" s="2">
        <f>Table6[[#This Row],[Absolute Error]]/Table6[[#This Row],[Pb Analytic]]</f>
        <v>1.8111579840926861E-3</v>
      </c>
      <c r="F84" s="1">
        <v>0.56420000000000003</v>
      </c>
      <c r="G84" s="1">
        <v>0.56399615193866404</v>
      </c>
      <c r="H84" s="1">
        <f>ABS(Table7[[#This Row],[Pd Analytic]]-Table7[[#This Row],[Pd Simulation]])</f>
        <v>2.0384806133599831E-4</v>
      </c>
      <c r="I84" s="1">
        <f>Table7[[#This Row],[Absolute Error]]/Table7[[#This Row],[Pd Analytic]]</f>
        <v>3.6143519886668886E-4</v>
      </c>
    </row>
    <row r="85" spans="1:9" x14ac:dyDescent="0.35">
      <c r="A85" s="1">
        <v>8.4</v>
      </c>
      <c r="B85" s="1">
        <v>0.321106</v>
      </c>
      <c r="C85" s="1">
        <v>0.32170812592903902</v>
      </c>
      <c r="D85" s="1">
        <f>ABS(Table6[[#This Row],[Pb Analytic]]-Table6[[#This Row],[Pb Simulation]])</f>
        <v>6.0212592903902129E-4</v>
      </c>
      <c r="E85" s="2">
        <f>Table6[[#This Row],[Absolute Error]]/Table6[[#This Row],[Pb Analytic]]</f>
        <v>1.8716528446404105E-3</v>
      </c>
      <c r="F85" s="1">
        <v>0.55986499999999995</v>
      </c>
      <c r="G85" s="1">
        <v>0.55924472681654502</v>
      </c>
      <c r="H85" s="1">
        <f>ABS(Table7[[#This Row],[Pd Analytic]]-Table7[[#This Row],[Pd Simulation]])</f>
        <v>6.2027318345492244E-4</v>
      </c>
      <c r="I85" s="1">
        <f>Table7[[#This Row],[Absolute Error]]/Table7[[#This Row],[Pd Analytic]]</f>
        <v>1.1091265660845421E-3</v>
      </c>
    </row>
    <row r="86" spans="1:9" x14ac:dyDescent="0.35">
      <c r="A86" s="1">
        <v>8.5</v>
      </c>
      <c r="B86" s="1">
        <v>0.327685</v>
      </c>
      <c r="C86" s="1">
        <v>0.32781392155019001</v>
      </c>
      <c r="D86" s="1">
        <f>ABS(Table6[[#This Row],[Pb Analytic]]-Table6[[#This Row],[Pb Simulation]])</f>
        <v>1.2892155019000873E-4</v>
      </c>
      <c r="E86" s="2">
        <f>Table6[[#This Row],[Absolute Error]]/Table6[[#This Row],[Pb Analytic]]</f>
        <v>3.9327661735766208E-4</v>
      </c>
      <c r="F86" s="1">
        <v>0.55490600000000001</v>
      </c>
      <c r="G86" s="1">
        <v>0.55453943182033805</v>
      </c>
      <c r="H86" s="1">
        <f>ABS(Table7[[#This Row],[Pd Analytic]]-Table7[[#This Row],[Pd Simulation]])</f>
        <v>3.6656817966196353E-4</v>
      </c>
      <c r="I86" s="1">
        <f>Table7[[#This Row],[Absolute Error]]/Table7[[#This Row],[Pd Analytic]]</f>
        <v>6.6103176551153857E-4</v>
      </c>
    </row>
    <row r="87" spans="1:9" x14ac:dyDescent="0.35">
      <c r="A87" s="1">
        <v>8.6</v>
      </c>
      <c r="B87" s="1">
        <v>0.33290599999999998</v>
      </c>
      <c r="C87" s="1">
        <v>0.33383982738618101</v>
      </c>
      <c r="D87" s="1">
        <f>ABS(Table6[[#This Row],[Pb Analytic]]-Table6[[#This Row],[Pb Simulation]])</f>
        <v>9.3382738618102978E-4</v>
      </c>
      <c r="E87" s="2">
        <f>Table6[[#This Row],[Absolute Error]]/Table6[[#This Row],[Pb Analytic]]</f>
        <v>2.7972318147073327E-3</v>
      </c>
      <c r="F87" s="1">
        <v>0.55064999999999997</v>
      </c>
      <c r="G87" s="1">
        <v>0.54988146340729305</v>
      </c>
      <c r="H87" s="1">
        <f>ABS(Table7[[#This Row],[Pd Analytic]]-Table7[[#This Row],[Pd Simulation]])</f>
        <v>7.6853659270692543E-4</v>
      </c>
      <c r="I87" s="1">
        <f>Table7[[#This Row],[Absolute Error]]/Table7[[#This Row],[Pd Analytic]]</f>
        <v>1.3976404804496496E-3</v>
      </c>
    </row>
    <row r="88" spans="1:9" x14ac:dyDescent="0.35">
      <c r="A88" s="1">
        <v>8.6999999999999993</v>
      </c>
      <c r="B88" s="1">
        <v>0.33967799999999998</v>
      </c>
      <c r="C88" s="1">
        <v>0.33978595769137399</v>
      </c>
      <c r="D88" s="1">
        <f>ABS(Table6[[#This Row],[Pb Analytic]]-Table6[[#This Row],[Pb Simulation]])</f>
        <v>1.0795769137400546E-4</v>
      </c>
      <c r="E88" s="2">
        <f>Table6[[#This Row],[Absolute Error]]/Table6[[#This Row],[Pb Analytic]]</f>
        <v>3.177226395920191E-4</v>
      </c>
      <c r="F88" s="1">
        <v>0.54516500000000001</v>
      </c>
      <c r="G88" s="1">
        <v>0.54527182934636997</v>
      </c>
      <c r="H88" s="1">
        <f>ABS(Table7[[#This Row],[Pd Analytic]]-Table7[[#This Row],[Pd Simulation]])</f>
        <v>1.0682934636996322E-4</v>
      </c>
      <c r="I88" s="1">
        <f>Table7[[#This Row],[Absolute Error]]/Table7[[#This Row],[Pd Analytic]]</f>
        <v>1.9591943067739633E-4</v>
      </c>
    </row>
    <row r="89" spans="1:9" x14ac:dyDescent="0.35">
      <c r="A89" s="1">
        <v>8.8000000000000007</v>
      </c>
      <c r="B89" s="1">
        <v>0.344557</v>
      </c>
      <c r="C89" s="1">
        <v>0.34565254764088899</v>
      </c>
      <c r="D89" s="1">
        <f>ABS(Table6[[#This Row],[Pb Analytic]]-Table6[[#This Row],[Pb Simulation]])</f>
        <v>1.095547640888983E-3</v>
      </c>
      <c r="E89" s="2">
        <f>Table6[[#This Row],[Absolute Error]]/Table6[[#This Row],[Pb Analytic]]</f>
        <v>3.1695054712201553E-3</v>
      </c>
      <c r="F89" s="1">
        <v>0.54135900000000003</v>
      </c>
      <c r="G89" s="1">
        <v>0.54071136559879796</v>
      </c>
      <c r="H89" s="1">
        <f>ABS(Table7[[#This Row],[Pd Analytic]]-Table7[[#This Row],[Pd Simulation]])</f>
        <v>6.476344012020796E-4</v>
      </c>
      <c r="I89" s="1">
        <f>Table7[[#This Row],[Absolute Error]]/Table7[[#This Row],[Pd Analytic]]</f>
        <v>1.1977451231950198E-3</v>
      </c>
    </row>
    <row r="90" spans="1:9" x14ac:dyDescent="0.35">
      <c r="A90" s="1">
        <v>8.9</v>
      </c>
      <c r="B90" s="1">
        <v>0.35120400000000002</v>
      </c>
      <c r="C90" s="1">
        <v>0.35143994060913902</v>
      </c>
      <c r="D90" s="1">
        <f>ABS(Table6[[#This Row],[Pb Analytic]]-Table6[[#This Row],[Pb Simulation]])</f>
        <v>2.3594060913900705E-4</v>
      </c>
      <c r="E90" s="2">
        <f>Table6[[#This Row],[Absolute Error]]/Table6[[#This Row],[Pb Analytic]]</f>
        <v>6.7135399786961926E-4</v>
      </c>
      <c r="F90" s="1">
        <v>0.53654900000000005</v>
      </c>
      <c r="G90" s="1">
        <v>0.53620075188229399</v>
      </c>
      <c r="H90" s="1">
        <f>ABS(Table7[[#This Row],[Pd Analytic]]-Table7[[#This Row],[Pd Simulation]])</f>
        <v>3.4824811770606257E-4</v>
      </c>
      <c r="I90" s="1">
        <f>Table7[[#This Row],[Absolute Error]]/Table7[[#This Row],[Pd Analytic]]</f>
        <v>6.49473385636933E-4</v>
      </c>
    </row>
    <row r="91" spans="1:9" x14ac:dyDescent="0.35">
      <c r="A91" s="1">
        <v>9</v>
      </c>
      <c r="B91" s="1">
        <v>0.35682000000000003</v>
      </c>
      <c r="C91" s="1">
        <v>0.35714857649005</v>
      </c>
      <c r="D91" s="1">
        <f>ABS(Table6[[#This Row],[Pb Analytic]]-Table6[[#This Row],[Pb Simulation]])</f>
        <v>3.2857649004996992E-4</v>
      </c>
      <c r="E91" s="2">
        <f>Table6[[#This Row],[Absolute Error]]/Table6[[#This Row],[Pb Analytic]]</f>
        <v>9.199994391105292E-4</v>
      </c>
      <c r="F91" s="1">
        <v>0.53248399999999996</v>
      </c>
      <c r="G91" s="1">
        <v>0.53174052600642296</v>
      </c>
      <c r="H91" s="1">
        <f>ABS(Table7[[#This Row],[Pd Analytic]]-Table7[[#This Row],[Pd Simulation]])</f>
        <v>7.4347399357699295E-4</v>
      </c>
      <c r="I91" s="1">
        <f>Table7[[#This Row],[Absolute Error]]/Table7[[#This Row],[Pd Analytic]]</f>
        <v>1.3981894499574261E-3</v>
      </c>
    </row>
    <row r="92" spans="1:9" x14ac:dyDescent="0.35">
      <c r="A92" s="1">
        <v>9.1</v>
      </c>
      <c r="B92" s="1">
        <v>0.36329899999999998</v>
      </c>
      <c r="C92" s="1">
        <v>0.36277898098885603</v>
      </c>
      <c r="D92" s="1">
        <f>ABS(Table6[[#This Row],[Pb Analytic]]-Table6[[#This Row],[Pb Simulation]])</f>
        <v>5.2001901114395732E-4</v>
      </c>
      <c r="E92" s="2">
        <f>Table6[[#This Row],[Absolute Error]]/Table6[[#This Row],[Pb Analytic]]</f>
        <v>1.4334320299552621E-3</v>
      </c>
      <c r="F92" s="1">
        <v>0.52673599999999998</v>
      </c>
      <c r="G92" s="1">
        <v>0.52733109706326697</v>
      </c>
      <c r="H92" s="1">
        <f>ABS(Table7[[#This Row],[Pd Analytic]]-Table7[[#This Row],[Pd Simulation]])</f>
        <v>5.9509706326699163E-4</v>
      </c>
      <c r="I92" s="1">
        <f>Table7[[#This Row],[Absolute Error]]/Table7[[#This Row],[Pd Analytic]]</f>
        <v>1.1285074340980775E-3</v>
      </c>
    </row>
    <row r="93" spans="1:9" x14ac:dyDescent="0.35">
      <c r="A93" s="1">
        <v>9.1999999999999993</v>
      </c>
      <c r="B93" s="1">
        <v>0.36699300000000001</v>
      </c>
      <c r="C93" s="1">
        <v>0.368331755817844</v>
      </c>
      <c r="D93" s="1">
        <f>ABS(Table6[[#This Row],[Pb Analytic]]-Table6[[#This Row],[Pb Simulation]])</f>
        <v>1.338755817843984E-3</v>
      </c>
      <c r="E93" s="2">
        <f>Table6[[#This Row],[Absolute Error]]/Table6[[#This Row],[Pb Analytic]]</f>
        <v>3.6346467463045915E-3</v>
      </c>
      <c r="F93" s="1">
        <v>0.52410800000000002</v>
      </c>
      <c r="G93" s="1">
        <v>0.52297275755389305</v>
      </c>
      <c r="H93" s="1">
        <f>ABS(Table7[[#This Row],[Pd Analytic]]-Table7[[#This Row],[Pd Simulation]])</f>
        <v>1.1352424461069655E-3</v>
      </c>
      <c r="I93" s="1">
        <f>Table7[[#This Row],[Absolute Error]]/Table7[[#This Row],[Pd Analytic]]</f>
        <v>2.1707487239236876E-3</v>
      </c>
    </row>
    <row r="94" spans="1:9" x14ac:dyDescent="0.35">
      <c r="A94" s="1">
        <v>9.3000000000000007</v>
      </c>
      <c r="B94" s="1">
        <v>0.37402099999999999</v>
      </c>
      <c r="C94" s="1">
        <v>0.37380756973131901</v>
      </c>
      <c r="D94" s="1">
        <f>ABS(Table6[[#This Row],[Pb Analytic]]-Table6[[#This Row],[Pb Simulation]])</f>
        <v>2.1343026868098081E-4</v>
      </c>
      <c r="E94" s="2">
        <f>Table6[[#This Row],[Absolute Error]]/Table6[[#This Row],[Pb Analytic]]</f>
        <v>5.7096293912503615E-4</v>
      </c>
      <c r="F94" s="1">
        <v>0.51863099999999995</v>
      </c>
      <c r="G94" s="1">
        <v>0.51866569452716504</v>
      </c>
      <c r="H94" s="1">
        <f>ABS(Table7[[#This Row],[Pd Analytic]]-Table7[[#This Row],[Pd Simulation]])</f>
        <v>3.4694527165091138E-5</v>
      </c>
      <c r="I94" s="1">
        <f>Table7[[#This Row],[Absolute Error]]/Table7[[#This Row],[Pd Analytic]]</f>
        <v>6.6891887262218022E-5</v>
      </c>
    </row>
    <row r="95" spans="1:9" x14ac:dyDescent="0.35">
      <c r="A95" s="1">
        <v>9.4</v>
      </c>
      <c r="B95" s="1">
        <v>0.38062400000000002</v>
      </c>
      <c r="C95" s="1">
        <v>0.37920715033820301</v>
      </c>
      <c r="D95" s="1">
        <f>ABS(Table6[[#This Row],[Pb Analytic]]-Table6[[#This Row],[Pb Simulation]])</f>
        <v>1.4168496617970039E-3</v>
      </c>
      <c r="E95" s="2">
        <f>Table6[[#This Row],[Absolute Error]]/Table6[[#This Row],[Pb Analytic]]</f>
        <v>3.7363474305095773E-3</v>
      </c>
      <c r="F95" s="1">
        <v>0.51300400000000002</v>
      </c>
      <c r="G95" s="1">
        <v>0.51440999980333602</v>
      </c>
      <c r="H95" s="1">
        <f>ABS(Table7[[#This Row],[Pd Analytic]]-Table7[[#This Row],[Pd Simulation]])</f>
        <v>1.4059998033359999E-3</v>
      </c>
      <c r="I95" s="1">
        <f>Table7[[#This Row],[Absolute Error]]/Table7[[#This Row],[Pd Analytic]]</f>
        <v>2.7332279774373116E-3</v>
      </c>
    </row>
    <row r="96" spans="1:9" x14ac:dyDescent="0.35">
      <c r="A96" s="1">
        <v>9.5</v>
      </c>
      <c r="B96" s="1">
        <v>0.38528899999999999</v>
      </c>
      <c r="C96" s="1">
        <v>0.384531276633926</v>
      </c>
      <c r="D96" s="1">
        <f>ABS(Table6[[#This Row],[Pb Analytic]]-Table6[[#This Row],[Pb Simulation]])</f>
        <v>7.5772336607399238E-4</v>
      </c>
      <c r="E96" s="2">
        <f>Table6[[#This Row],[Absolute Error]]/Table6[[#This Row],[Pb Analytic]]</f>
        <v>1.9705116647646464E-3</v>
      </c>
      <c r="F96" s="1">
        <v>0.50935699999999995</v>
      </c>
      <c r="G96" s="1">
        <v>0.51020567935073602</v>
      </c>
      <c r="H96" s="1">
        <f>ABS(Table7[[#This Row],[Pd Analytic]]-Table7[[#This Row],[Pd Simulation]])</f>
        <v>8.4867935073607015E-4</v>
      </c>
      <c r="I96" s="1">
        <f>Table7[[#This Row],[Absolute Error]]/Table7[[#This Row],[Pd Analytic]]</f>
        <v>1.6634063184401632E-3</v>
      </c>
    </row>
    <row r="97" spans="1:9" x14ac:dyDescent="0.35">
      <c r="A97" s="1">
        <v>9.6</v>
      </c>
      <c r="B97" s="1">
        <v>0.38891700000000001</v>
      </c>
      <c r="C97" s="1">
        <v>0.38978077219660301</v>
      </c>
      <c r="D97" s="1">
        <f>ABS(Table6[[#This Row],[Pb Analytic]]-Table6[[#This Row],[Pb Simulation]])</f>
        <v>8.6377219660299653E-4</v>
      </c>
      <c r="E97" s="2">
        <f>Table6[[#This Row],[Absolute Error]]/Table6[[#This Row],[Pb Analytic]]</f>
        <v>2.2160461936981211E-3</v>
      </c>
      <c r="F97" s="1">
        <v>0.50678199999999995</v>
      </c>
      <c r="G97" s="1">
        <v>0.50605266187969999</v>
      </c>
      <c r="H97" s="1">
        <f>ABS(Table7[[#This Row],[Pd Analytic]]-Table7[[#This Row],[Pd Simulation]])</f>
        <v>7.2933812029996048E-4</v>
      </c>
      <c r="I97" s="1">
        <f>Table7[[#This Row],[Absolute Error]]/Table7[[#This Row],[Pd Analytic]]</f>
        <v>1.4412296886076659E-3</v>
      </c>
    </row>
    <row r="98" spans="1:9" x14ac:dyDescent="0.35">
      <c r="A98" s="1">
        <v>9.6999999999999993</v>
      </c>
      <c r="B98" s="1">
        <v>0.39591100000000001</v>
      </c>
      <c r="C98" s="1">
        <v>0.39495649899582502</v>
      </c>
      <c r="D98" s="1">
        <f>ABS(Table6[[#This Row],[Pb Analytic]]-Table6[[#This Row],[Pb Simulation]])</f>
        <v>9.5450100417499018E-4</v>
      </c>
      <c r="E98" s="2">
        <f>Table6[[#This Row],[Absolute Error]]/Table6[[#This Row],[Pb Analytic]]</f>
        <v>2.4167243901589272E-3</v>
      </c>
      <c r="F98" s="1">
        <v>0.50117500000000004</v>
      </c>
      <c r="G98" s="1">
        <v>0.50195080671385695</v>
      </c>
      <c r="H98" s="1">
        <f>ABS(Table7[[#This Row],[Pd Analytic]]-Table7[[#This Row],[Pd Simulation]])</f>
        <v>7.7580671385690803E-4</v>
      </c>
      <c r="I98" s="1">
        <f>Table7[[#This Row],[Absolute Error]]/Table7[[#This Row],[Pd Analytic]]</f>
        <v>1.5455831597042653E-3</v>
      </c>
    </row>
    <row r="99" spans="1:9" x14ac:dyDescent="0.35">
      <c r="A99" s="1">
        <v>9.8000000000000007</v>
      </c>
      <c r="B99" s="1">
        <v>0.39954000000000001</v>
      </c>
      <c r="C99" s="1">
        <v>0.40005935176569102</v>
      </c>
      <c r="D99" s="1">
        <f>ABS(Table6[[#This Row],[Pb Analytic]]-Table6[[#This Row],[Pb Simulation]])</f>
        <v>5.1935176569101182E-4</v>
      </c>
      <c r="E99" s="2">
        <f>Table6[[#This Row],[Absolute Error]]/Table6[[#This Row],[Pb Analytic]]</f>
        <v>1.2981867900320667E-3</v>
      </c>
      <c r="F99" s="1">
        <v>0.49856699999999998</v>
      </c>
      <c r="G99" s="1">
        <v>0.49789991099490599</v>
      </c>
      <c r="H99" s="1">
        <f>ABS(Table7[[#This Row],[Pd Analytic]]-Table7[[#This Row],[Pd Simulation]])</f>
        <v>6.6708900509399038E-4</v>
      </c>
      <c r="I99" s="1">
        <f>Table7[[#This Row],[Absolute Error]]/Table7[[#This Row],[Pd Analytic]]</f>
        <v>1.3398054314992945E-3</v>
      </c>
    </row>
    <row r="100" spans="1:9" x14ac:dyDescent="0.35">
      <c r="A100" s="1">
        <v>9.9</v>
      </c>
      <c r="B100" s="1">
        <v>0.404748</v>
      </c>
      <c r="C100" s="1">
        <v>0.405090252896884</v>
      </c>
      <c r="D100" s="1">
        <f>ABS(Table6[[#This Row],[Pb Analytic]]-Table6[[#This Row],[Pb Simulation]])</f>
        <v>3.4225289688399885E-4</v>
      </c>
      <c r="E100" s="2">
        <f>Table6[[#This Row],[Absolute Error]]/Table6[[#This Row],[Pb Analytic]]</f>
        <v>8.4488060237558854E-4</v>
      </c>
      <c r="F100" s="1">
        <v>0.49406899999999998</v>
      </c>
      <c r="G100" s="1">
        <v>0.49389971627321899</v>
      </c>
      <c r="H100" s="1">
        <f>ABS(Table7[[#This Row],[Pd Analytic]]-Table7[[#This Row],[Pd Simulation]])</f>
        <v>1.692837267809888E-4</v>
      </c>
      <c r="I100" s="1">
        <f>Table7[[#This Row],[Absolute Error]]/Table7[[#This Row],[Pd Analytic]]</f>
        <v>3.4274918815167571E-4</v>
      </c>
    </row>
    <row r="101" spans="1:9" x14ac:dyDescent="0.35">
      <c r="A101" s="1">
        <v>10</v>
      </c>
      <c r="B101" s="1">
        <v>0.41078500000000001</v>
      </c>
      <c r="C101" s="1">
        <v>0.41005014780571802</v>
      </c>
      <c r="D101" s="1">
        <f>ABS(Table6[[#This Row],[Pb Analytic]]-Table6[[#This Row],[Pb Simulation]])</f>
        <v>7.3485219428198745E-4</v>
      </c>
      <c r="E101" s="2">
        <f>Table6[[#This Row],[Absolute Error]]/Table6[[#This Row],[Pb Analytic]]</f>
        <v>1.7921032298472937E-3</v>
      </c>
      <c r="F101" s="1">
        <v>0.489205</v>
      </c>
      <c r="G101" s="1">
        <v>0.48994991453292303</v>
      </c>
      <c r="H101" s="1">
        <f>ABS(Table7[[#This Row],[Pd Analytic]]-Table7[[#This Row],[Pd Simulation]])</f>
        <v>7.4491453292302445E-4</v>
      </c>
      <c r="I101" s="1">
        <f>Table7[[#This Row],[Absolute Error]]/Table7[[#This Row],[Pd Analytic]]</f>
        <v>1.5203891475992261E-3</v>
      </c>
    </row>
    <row r="102" spans="1:9" x14ac:dyDescent="0.35">
      <c r="A102" s="1">
        <v>10.1</v>
      </c>
      <c r="B102" s="1">
        <v>0.41524699999999998</v>
      </c>
      <c r="C102" s="1">
        <v>0.41494000074104997</v>
      </c>
      <c r="D102" s="1">
        <f>ABS(Table6[[#This Row],[Pb Analytic]]-Table6[[#This Row],[Pb Simulation]])</f>
        <v>3.0699925895000257E-4</v>
      </c>
      <c r="E102" s="2">
        <f>Table6[[#This Row],[Absolute Error]]/Table6[[#This Row],[Pb Analytic]]</f>
        <v>7.3986421748138578E-4</v>
      </c>
      <c r="F102" s="1">
        <v>0.48563499999999998</v>
      </c>
      <c r="G102" s="1">
        <v>0.48605015369667198</v>
      </c>
      <c r="H102" s="1">
        <f>ABS(Table7[[#This Row],[Pd Analytic]]-Table7[[#This Row],[Pd Simulation]])</f>
        <v>4.1515369667199931E-4</v>
      </c>
      <c r="I102" s="1">
        <f>Table7[[#This Row],[Absolute Error]]/Table7[[#This Row],[Pd Analytic]]</f>
        <v>8.5413756896183016E-4</v>
      </c>
    </row>
    <row r="103" spans="1:9" x14ac:dyDescent="0.35">
      <c r="A103" s="1">
        <v>10.199999999999999</v>
      </c>
      <c r="B103" s="1">
        <v>0.41950999999999999</v>
      </c>
      <c r="C103" s="1">
        <v>0.41976079099276697</v>
      </c>
      <c r="D103" s="1">
        <f>ABS(Table6[[#This Row],[Pb Analytic]]-Table6[[#This Row],[Pb Simulation]])</f>
        <v>2.5079099276698047E-4</v>
      </c>
      <c r="E103" s="2">
        <f>Table6[[#This Row],[Absolute Error]]/Table6[[#This Row],[Pb Analytic]]</f>
        <v>5.9746169282233399E-4</v>
      </c>
      <c r="F103" s="1">
        <v>0.48255399999999998</v>
      </c>
      <c r="G103" s="1">
        <v>0.48220004265196698</v>
      </c>
      <c r="H103" s="1">
        <f>ABS(Table7[[#This Row],[Pd Analytic]]-Table7[[#This Row],[Pd Simulation]])</f>
        <v>3.5395734803300716E-4</v>
      </c>
      <c r="I103" s="1">
        <f>Table7[[#This Row],[Absolute Error]]/Table7[[#This Row],[Pd Analytic]]</f>
        <v>7.3404669582014046E-4</v>
      </c>
    </row>
    <row r="104" spans="1:9" x14ac:dyDescent="0.35">
      <c r="A104" s="1">
        <v>10.3</v>
      </c>
      <c r="B104" s="1">
        <v>0.42426900000000001</v>
      </c>
      <c r="C104" s="1">
        <v>0.42451350946826999</v>
      </c>
      <c r="D104" s="1">
        <f>ABS(Table6[[#This Row],[Pb Analytic]]-Table6[[#This Row],[Pb Simulation]])</f>
        <v>2.4450946826998221E-4</v>
      </c>
      <c r="E104" s="2">
        <f>Table6[[#This Row],[Absolute Error]]/Table6[[#This Row],[Pb Analytic]]</f>
        <v>5.7597570587622938E-4</v>
      </c>
      <c r="F104" s="1">
        <v>0.47853499999999999</v>
      </c>
      <c r="G104" s="1">
        <v>0.478399155837824</v>
      </c>
      <c r="H104" s="1">
        <f>ABS(Table7[[#This Row],[Pd Analytic]]-Table7[[#This Row],[Pd Simulation]])</f>
        <v>1.3584416217599093E-4</v>
      </c>
      <c r="I104" s="1">
        <f>Table7[[#This Row],[Absolute Error]]/Table7[[#This Row],[Pd Analytic]]</f>
        <v>2.8395568954984053E-4</v>
      </c>
    </row>
    <row r="105" spans="1:9" x14ac:dyDescent="0.35">
      <c r="A105" s="1">
        <v>10.4</v>
      </c>
      <c r="B105" s="1">
        <v>0.42977799999999999</v>
      </c>
      <c r="C105" s="1">
        <v>0.42919915560588001</v>
      </c>
      <c r="D105" s="1">
        <f>ABS(Table6[[#This Row],[Pb Analytic]]-Table6[[#This Row],[Pb Simulation]])</f>
        <v>5.7884439411998168E-4</v>
      </c>
      <c r="E105" s="2">
        <f>Table6[[#This Row],[Absolute Error]]/Table6[[#This Row],[Pb Analytic]]</f>
        <v>1.3486615398924878E-3</v>
      </c>
      <c r="F105" s="1">
        <v>0.47425899999999999</v>
      </c>
      <c r="G105" s="1">
        <v>0.47464703742761599</v>
      </c>
      <c r="H105" s="1">
        <f>ABS(Table7[[#This Row],[Pd Analytic]]-Table7[[#This Row],[Pd Simulation]])</f>
        <v>3.880374276160059E-4</v>
      </c>
      <c r="I105" s="1">
        <f>Table7[[#This Row],[Absolute Error]]/Table7[[#This Row],[Pd Analytic]]</f>
        <v>8.1752838850317666E-4</v>
      </c>
    </row>
    <row r="106" spans="1:9" x14ac:dyDescent="0.35">
      <c r="A106" s="1">
        <v>10.5</v>
      </c>
      <c r="B106" s="1">
        <v>0.43376700000000001</v>
      </c>
      <c r="C106" s="1">
        <v>0.43381873459650599</v>
      </c>
      <c r="D106" s="1">
        <f>ABS(Table6[[#This Row],[Pb Analytic]]-Table6[[#This Row],[Pb Simulation]])</f>
        <v>5.1734596505981223E-5</v>
      </c>
      <c r="E106" s="2">
        <f>Table6[[#This Row],[Absolute Error]]/Table6[[#This Row],[Pb Analytic]]</f>
        <v>1.1925394728307314E-4</v>
      </c>
      <c r="F106" s="1">
        <v>0.47073700000000002</v>
      </c>
      <c r="G106" s="1">
        <v>0.47094320514120802</v>
      </c>
      <c r="H106" s="1">
        <f>ABS(Table7[[#This Row],[Pd Analytic]]-Table7[[#This Row],[Pd Simulation]])</f>
        <v>2.0620514120800459E-4</v>
      </c>
      <c r="I106" s="1">
        <f>Table7[[#This Row],[Absolute Error]]/Table7[[#This Row],[Pd Analytic]]</f>
        <v>4.3785564576980331E-4</v>
      </c>
    </row>
    <row r="107" spans="1:9" x14ac:dyDescent="0.35">
      <c r="A107" s="1">
        <v>10.6</v>
      </c>
      <c r="B107" s="1">
        <v>0.43831900000000001</v>
      </c>
      <c r="C107" s="1">
        <v>0.43837325488711598</v>
      </c>
      <c r="D107" s="1">
        <f>ABS(Table6[[#This Row],[Pb Analytic]]-Table6[[#This Row],[Pb Simulation]])</f>
        <v>5.4254887115967598E-5</v>
      </c>
      <c r="E107" s="2">
        <f>Table6[[#This Row],[Absolute Error]]/Table6[[#This Row],[Pb Analytic]]</f>
        <v>1.2376413595290752E-4</v>
      </c>
      <c r="F107" s="1">
        <v>0.46707100000000001</v>
      </c>
      <c r="G107" s="1">
        <v>0.46728715371692398</v>
      </c>
      <c r="H107" s="1">
        <f>ABS(Table7[[#This Row],[Pd Analytic]]-Table7[[#This Row],[Pd Simulation]])</f>
        <v>2.1615371692396135E-4</v>
      </c>
      <c r="I107" s="1">
        <f>Table7[[#This Row],[Absolute Error]]/Table7[[#This Row],[Pd Analytic]]</f>
        <v>4.6257149421852982E-4</v>
      </c>
    </row>
    <row r="108" spans="1:9" x14ac:dyDescent="0.35">
      <c r="A108" s="1">
        <v>10.7</v>
      </c>
      <c r="B108" s="1">
        <v>0.44193199999999999</v>
      </c>
      <c r="C108" s="1">
        <v>0.44286372594166701</v>
      </c>
      <c r="D108" s="1">
        <f>ABS(Table6[[#This Row],[Pb Analytic]]-Table6[[#This Row],[Pb Simulation]])</f>
        <v>9.317259416670165E-4</v>
      </c>
      <c r="E108" s="2">
        <f>Table6[[#This Row],[Absolute Error]]/Table6[[#This Row],[Pb Analytic]]</f>
        <v>2.1038660136046936E-3</v>
      </c>
      <c r="F108" s="1">
        <v>0.46458700000000003</v>
      </c>
      <c r="G108" s="1">
        <v>0.46367835807148799</v>
      </c>
      <c r="H108" s="1">
        <f>ABS(Table7[[#This Row],[Pd Analytic]]-Table7[[#This Row],[Pd Simulation]])</f>
        <v>9.0864192851203285E-4</v>
      </c>
      <c r="I108" s="1">
        <f>Table7[[#This Row],[Absolute Error]]/Table7[[#This Row],[Pd Analytic]]</f>
        <v>1.9596384275755701E-3</v>
      </c>
    </row>
    <row r="109" spans="1:9" x14ac:dyDescent="0.35">
      <c r="A109" s="1">
        <v>10.8</v>
      </c>
      <c r="B109" s="1">
        <v>0.44854100000000002</v>
      </c>
      <c r="C109" s="1">
        <v>0.447291156237067</v>
      </c>
      <c r="D109" s="1">
        <f>ABS(Table6[[#This Row],[Pb Analytic]]-Table6[[#This Row],[Pb Simulation]])</f>
        <v>1.2498437629330228E-3</v>
      </c>
      <c r="E109" s="2">
        <f>Table6[[#This Row],[Absolute Error]]/Table6[[#This Row],[Pb Analytic]]</f>
        <v>2.7942510052011808E-3</v>
      </c>
      <c r="F109" s="1">
        <v>0.458866</v>
      </c>
      <c r="G109" s="1">
        <v>0.4601162761739</v>
      </c>
      <c r="H109" s="1">
        <f>ABS(Table7[[#This Row],[Pd Analytic]]-Table7[[#This Row],[Pd Simulation]])</f>
        <v>1.2502761739000001E-3</v>
      </c>
      <c r="I109" s="1">
        <f>Table7[[#This Row],[Absolute Error]]/Table7[[#This Row],[Pd Analytic]]</f>
        <v>2.7173048175923704E-3</v>
      </c>
    </row>
    <row r="110" spans="1:9" x14ac:dyDescent="0.35">
      <c r="A110" s="1">
        <v>10.9</v>
      </c>
      <c r="B110" s="1">
        <v>0.45223200000000002</v>
      </c>
      <c r="C110" s="1">
        <v>0.45165655147357398</v>
      </c>
      <c r="D110" s="1">
        <f>ABS(Table6[[#This Row],[Pb Analytic]]-Table6[[#This Row],[Pb Simulation]])</f>
        <v>5.7544852642604782E-4</v>
      </c>
      <c r="E110" s="2">
        <f>Table6[[#This Row],[Absolute Error]]/Table6[[#This Row],[Pb Analytic]]</f>
        <v>1.2740843115163288E-3</v>
      </c>
      <c r="F110" s="1">
        <v>0.45600400000000002</v>
      </c>
      <c r="G110" s="1">
        <v>0.45660035165707902</v>
      </c>
      <c r="H110" s="1">
        <f>ABS(Table7[[#This Row],[Pd Analytic]]-Table7[[#This Row],[Pd Simulation]])</f>
        <v>5.9635165707899729E-4</v>
      </c>
      <c r="I110" s="1">
        <f>Table7[[#This Row],[Absolute Error]]/Table7[[#This Row],[Pd Analytic]]</f>
        <v>1.3060692023445391E-3</v>
      </c>
    </row>
    <row r="111" spans="1:9" x14ac:dyDescent="0.35">
      <c r="A111" s="1">
        <v>11</v>
      </c>
      <c r="B111" s="1">
        <v>0.45508700000000002</v>
      </c>
      <c r="C111" s="1">
        <v>0.45596091298068198</v>
      </c>
      <c r="D111" s="1">
        <f>ABS(Table6[[#This Row],[Pb Analytic]]-Table6[[#This Row],[Pb Simulation]])</f>
        <v>8.7391298068195677E-4</v>
      </c>
      <c r="E111" s="2">
        <f>Table6[[#This Row],[Absolute Error]]/Table6[[#This Row],[Pb Analytic]]</f>
        <v>1.9166401237532887E-3</v>
      </c>
      <c r="F111" s="1">
        <v>0.45401999999999998</v>
      </c>
      <c r="G111" s="1">
        <v>0.45313001618927201</v>
      </c>
      <c r="H111" s="1">
        <f>ABS(Table7[[#This Row],[Pd Analytic]]-Table7[[#This Row],[Pd Simulation]])</f>
        <v>8.8998381072796784E-4</v>
      </c>
      <c r="I111" s="1">
        <f>Table7[[#This Row],[Absolute Error]]/Table7[[#This Row],[Pd Analytic]]</f>
        <v>1.9640804602011233E-3</v>
      </c>
    </row>
    <row r="112" spans="1:9" x14ac:dyDescent="0.35">
      <c r="A112" s="1">
        <v>11.1</v>
      </c>
      <c r="B112" s="1">
        <v>0.46082099999999998</v>
      </c>
      <c r="C112" s="1">
        <v>0.46020523630114601</v>
      </c>
      <c r="D112" s="1">
        <f>ABS(Table6[[#This Row],[Pb Analytic]]-Table6[[#This Row],[Pb Simulation]])</f>
        <v>6.1576369885396609E-4</v>
      </c>
      <c r="E112" s="2">
        <f>Table6[[#This Row],[Absolute Error]]/Table6[[#This Row],[Pb Analytic]]</f>
        <v>1.3380197578869502E-3</v>
      </c>
      <c r="F112" s="1">
        <v>0.449096</v>
      </c>
      <c r="G112" s="1">
        <v>0.44970469162537802</v>
      </c>
      <c r="H112" s="1">
        <f>ABS(Table7[[#This Row],[Pd Analytic]]-Table7[[#This Row],[Pd Simulation]])</f>
        <v>6.0869162537802168E-4</v>
      </c>
      <c r="I112" s="1">
        <f>Table7[[#This Row],[Absolute Error]]/Table7[[#This Row],[Pd Analytic]]</f>
        <v>1.3535363021853597E-3</v>
      </c>
    </row>
    <row r="113" spans="1:9" x14ac:dyDescent="0.35">
      <c r="A113" s="1">
        <v>11.2</v>
      </c>
      <c r="B113" s="1">
        <v>0.46411000000000002</v>
      </c>
      <c r="C113" s="1">
        <v>0.46439050993716802</v>
      </c>
      <c r="D113" s="1">
        <f>ABS(Table6[[#This Row],[Pb Analytic]]-Table6[[#This Row],[Pb Simulation]])</f>
        <v>2.8050993716799422E-4</v>
      </c>
      <c r="E113" s="2">
        <f>Table6[[#This Row],[Absolute Error]]/Table6[[#This Row],[Pb Analytic]]</f>
        <v>6.0403890942118343E-4</v>
      </c>
      <c r="F113" s="1">
        <v>0.44653100000000001</v>
      </c>
      <c r="G113" s="1">
        <v>0.44632379195677702</v>
      </c>
      <c r="H113" s="1">
        <f>ABS(Table7[[#This Row],[Pd Analytic]]-Table7[[#This Row],[Pd Simulation]])</f>
        <v>2.0720804322299502E-4</v>
      </c>
      <c r="I113" s="1">
        <f>Table7[[#This Row],[Absolute Error]]/Table7[[#This Row],[Pd Analytic]]</f>
        <v>4.6425498025671352E-4</v>
      </c>
    </row>
    <row r="114" spans="1:9" x14ac:dyDescent="0.35">
      <c r="A114" s="1">
        <v>11.3</v>
      </c>
      <c r="B114" s="1">
        <v>0.46822999999999998</v>
      </c>
      <c r="C114" s="1">
        <v>0.46851771424417199</v>
      </c>
      <c r="D114" s="1">
        <f>ABS(Table6[[#This Row],[Pb Analytic]]-Table6[[#This Row],[Pb Simulation]])</f>
        <v>2.8771424417201041E-4</v>
      </c>
      <c r="E114" s="2">
        <f>Table6[[#This Row],[Absolute Error]]/Table6[[#This Row],[Pb Analytic]]</f>
        <v>6.140946978625139E-4</v>
      </c>
      <c r="F114" s="1">
        <v>0.44295499999999999</v>
      </c>
      <c r="G114" s="1">
        <v>0.44298672507667097</v>
      </c>
      <c r="H114" s="1">
        <f>ABS(Table7[[#This Row],[Pd Analytic]]-Table7[[#This Row],[Pd Simulation]])</f>
        <v>3.1725076670985342E-5</v>
      </c>
      <c r="I114" s="1">
        <f>Table7[[#This Row],[Absolute Error]]/Table7[[#This Row],[Pd Analytic]]</f>
        <v>7.1616314609640843E-5</v>
      </c>
    </row>
    <row r="115" spans="1:9" x14ac:dyDescent="0.35">
      <c r="A115" s="1">
        <v>11.4</v>
      </c>
      <c r="B115" s="1">
        <v>0.47215499999999999</v>
      </c>
      <c r="C115" s="1">
        <v>0.47258782045873199</v>
      </c>
      <c r="D115" s="1">
        <f>ABS(Table6[[#This Row],[Pb Analytic]]-Table6[[#This Row],[Pb Simulation]])</f>
        <v>4.3282045873199726E-4</v>
      </c>
      <c r="E115" s="2">
        <f>Table6[[#This Row],[Absolute Error]]/Table6[[#This Row],[Pb Analytic]]</f>
        <v>9.1585191152803445E-4</v>
      </c>
      <c r="F115" s="1">
        <v>0.440027</v>
      </c>
      <c r="G115" s="1">
        <v>0.43969289437661901</v>
      </c>
      <c r="H115" s="1">
        <f>ABS(Table7[[#This Row],[Pd Analytic]]-Table7[[#This Row],[Pd Simulation]])</f>
        <v>3.3410562338098693E-4</v>
      </c>
      <c r="I115" s="1">
        <f>Table7[[#This Row],[Absolute Error]]/Table7[[#This Row],[Pd Analytic]]</f>
        <v>7.5986132060348627E-4</v>
      </c>
    </row>
    <row r="116" spans="1:9" x14ac:dyDescent="0.35">
      <c r="A116" s="1">
        <v>11.5</v>
      </c>
      <c r="B116" s="1">
        <v>0.47649000000000002</v>
      </c>
      <c r="C116" s="1">
        <v>0.47660178984843699</v>
      </c>
      <c r="D116" s="1">
        <f>ABS(Table6[[#This Row],[Pb Analytic]]-Table6[[#This Row],[Pb Simulation]])</f>
        <v>1.117898484369606E-4</v>
      </c>
      <c r="E116" s="2">
        <f>Table6[[#This Row],[Absolute Error]]/Table6[[#This Row],[Pb Analytic]]</f>
        <v>2.3455608186555621E-4</v>
      </c>
      <c r="F116" s="1">
        <v>0.43599300000000002</v>
      </c>
      <c r="G116" s="1">
        <v>0.43644170018860301</v>
      </c>
      <c r="H116" s="1">
        <f>ABS(Table7[[#This Row],[Pd Analytic]]-Table7[[#This Row],[Pd Simulation]])</f>
        <v>4.4870018860299066E-4</v>
      </c>
      <c r="I116" s="1">
        <f>Table7[[#This Row],[Absolute Error]]/Table7[[#This Row],[Pd Analytic]]</f>
        <v>1.0280873445619205E-3</v>
      </c>
    </row>
    <row r="117" spans="1:9" x14ac:dyDescent="0.35">
      <c r="A117" s="1">
        <v>11.6</v>
      </c>
      <c r="B117" s="1">
        <v>0.47989799999999999</v>
      </c>
      <c r="C117" s="1">
        <v>0.48056057297243099</v>
      </c>
      <c r="D117" s="1">
        <f>ABS(Table6[[#This Row],[Pb Analytic]]-Table6[[#This Row],[Pb Simulation]])</f>
        <v>6.62572972430997E-4</v>
      </c>
      <c r="E117" s="2">
        <f>Table6[[#This Row],[Absolute Error]]/Table6[[#This Row],[Pb Analytic]]</f>
        <v>1.3787501715605949E-3</v>
      </c>
      <c r="F117" s="1">
        <v>0.43343700000000002</v>
      </c>
      <c r="G117" s="1">
        <v>0.43323254108582598</v>
      </c>
      <c r="H117" s="1">
        <f>ABS(Table7[[#This Row],[Pd Analytic]]-Table7[[#This Row],[Pd Simulation]])</f>
        <v>2.0445891417403272E-4</v>
      </c>
      <c r="I117" s="1">
        <f>Table7[[#This Row],[Absolute Error]]/Table7[[#This Row],[Pd Analytic]]</f>
        <v>4.7193803508293757E-4</v>
      </c>
    </row>
    <row r="118" spans="1:9" x14ac:dyDescent="0.35">
      <c r="A118" s="1">
        <v>11.7</v>
      </c>
      <c r="B118" s="1">
        <v>0.48494300000000001</v>
      </c>
      <c r="C118" s="1">
        <v>0.48446510904238599</v>
      </c>
      <c r="D118" s="1">
        <f>ABS(Table6[[#This Row],[Pb Analytic]]-Table6[[#This Row],[Pb Simulation]])</f>
        <v>4.7789095761402445E-4</v>
      </c>
      <c r="E118" s="2">
        <f>Table6[[#This Row],[Absolute Error]]/Table6[[#This Row],[Pb Analytic]]</f>
        <v>9.8643008277447212E-4</v>
      </c>
      <c r="F118" s="1">
        <v>0.42987999999999998</v>
      </c>
      <c r="G118" s="1">
        <v>0.43006481505432698</v>
      </c>
      <c r="H118" s="1">
        <f>ABS(Table7[[#This Row],[Pd Analytic]]-Table7[[#This Row],[Pd Simulation]])</f>
        <v>1.8481505432699219E-4</v>
      </c>
      <c r="I118" s="1">
        <f>Table7[[#This Row],[Absolute Error]]/Table7[[#This Row],[Pd Analytic]]</f>
        <v>4.2973767640964967E-4</v>
      </c>
    </row>
    <row r="119" spans="1:9" x14ac:dyDescent="0.35">
      <c r="A119" s="1">
        <v>11.8</v>
      </c>
      <c r="B119" s="1">
        <v>0.48771300000000001</v>
      </c>
      <c r="C119" s="1">
        <v>0.48831632537450498</v>
      </c>
      <c r="D119" s="1">
        <f>ABS(Table6[[#This Row],[Pb Analytic]]-Table6[[#This Row],[Pb Simulation]])</f>
        <v>6.0332537450497048E-4</v>
      </c>
      <c r="E119" s="2">
        <f>Table6[[#This Row],[Absolute Error]]/Table6[[#This Row],[Pb Analytic]]</f>
        <v>1.2355216140731348E-3</v>
      </c>
      <c r="F119" s="1">
        <v>0.42745899999999998</v>
      </c>
      <c r="G119" s="1">
        <v>0.42693792054650598</v>
      </c>
      <c r="H119" s="1">
        <f>ABS(Table7[[#This Row],[Pd Analytic]]-Table7[[#This Row],[Pd Simulation]])</f>
        <v>5.2107945349399998E-4</v>
      </c>
      <c r="I119" s="1">
        <f>Table7[[#This Row],[Absolute Error]]/Table7[[#This Row],[Pd Analytic]]</f>
        <v>1.220504032124828E-3</v>
      </c>
    </row>
    <row r="120" spans="1:9" x14ac:dyDescent="0.35">
      <c r="A120" s="1">
        <v>11.9</v>
      </c>
      <c r="B120" s="1">
        <v>0.49150899999999997</v>
      </c>
      <c r="C120" s="1">
        <v>0.49211513692396902</v>
      </c>
      <c r="D120" s="1">
        <f>ABS(Table6[[#This Row],[Pb Analytic]]-Table6[[#This Row],[Pb Simulation]])</f>
        <v>6.0613692396904728E-4</v>
      </c>
      <c r="E120" s="2">
        <f>Table6[[#This Row],[Absolute Error]]/Table6[[#This Row],[Pb Analytic]]</f>
        <v>1.2316973782960357E-3</v>
      </c>
      <c r="F120" s="1">
        <v>0.42427399999999998</v>
      </c>
      <c r="G120" s="1">
        <v>0.42385125742673702</v>
      </c>
      <c r="H120" s="1">
        <f>ABS(Table7[[#This Row],[Pd Analytic]]-Table7[[#This Row],[Pd Simulation]])</f>
        <v>4.227425732629686E-4</v>
      </c>
      <c r="I120" s="1">
        <f>Table7[[#This Row],[Absolute Error]]/Table7[[#This Row],[Pd Analytic]]</f>
        <v>9.9738426123706847E-4</v>
      </c>
    </row>
    <row r="121" spans="1:9" x14ac:dyDescent="0.35">
      <c r="A121" s="1">
        <v>12</v>
      </c>
      <c r="B121" s="1">
        <v>0.49729099999999998</v>
      </c>
      <c r="C121" s="1">
        <v>0.49586244589400102</v>
      </c>
      <c r="D121" s="1">
        <f>ABS(Table6[[#This Row],[Pb Analytic]]-Table6[[#This Row],[Pb Simulation]])</f>
        <v>1.4285541059989582E-3</v>
      </c>
      <c r="E121" s="2">
        <f>Table6[[#This Row],[Absolute Error]]/Table6[[#This Row],[Pb Analytic]]</f>
        <v>2.8809483715254687E-3</v>
      </c>
      <c r="F121" s="1">
        <v>0.41974800000000001</v>
      </c>
      <c r="G121" s="1">
        <v>0.420804227818385</v>
      </c>
      <c r="H121" s="1">
        <f>ABS(Table7[[#This Row],[Pd Analytic]]-Table7[[#This Row],[Pd Simulation]])</f>
        <v>1.0562278183849916E-3</v>
      </c>
      <c r="I121" s="1">
        <f>Table7[[#This Row],[Absolute Error]]/Table7[[#This Row],[Pd Analytic]]</f>
        <v>2.5100218784894178E-3</v>
      </c>
    </row>
    <row r="122" spans="1:9" x14ac:dyDescent="0.35">
      <c r="A122" s="1">
        <v>12.1</v>
      </c>
      <c r="B122" s="1">
        <v>0.49922899999999998</v>
      </c>
      <c r="C122" s="1">
        <v>0.49955914141235402</v>
      </c>
      <c r="D122" s="1">
        <f>ABS(Table6[[#This Row],[Pb Analytic]]-Table6[[#This Row],[Pb Simulation]])</f>
        <v>3.3014141235404582E-4</v>
      </c>
      <c r="E122" s="2">
        <f>Table6[[#This Row],[Absolute Error]]/Table6[[#This Row],[Pb Analytic]]</f>
        <v>6.6086552118868201E-4</v>
      </c>
      <c r="F122" s="1">
        <v>0.41759400000000002</v>
      </c>
      <c r="G122" s="1">
        <v>0.41779623686078998</v>
      </c>
      <c r="H122" s="1">
        <f>ABS(Table7[[#This Row],[Pd Analytic]]-Table7[[#This Row],[Pd Simulation]])</f>
        <v>2.0223686078996161E-4</v>
      </c>
      <c r="I122" s="1">
        <f>Table7[[#This Row],[Absolute Error]]/Table7[[#This Row],[Pd Analytic]]</f>
        <v>4.8405620478900359E-4</v>
      </c>
    </row>
    <row r="123" spans="1:9" x14ac:dyDescent="0.35">
      <c r="A123" s="1">
        <v>12.2</v>
      </c>
      <c r="B123" s="1">
        <v>0.50307900000000005</v>
      </c>
      <c r="C123" s="1">
        <v>0.50320609926871296</v>
      </c>
      <c r="D123" s="1">
        <f>ABS(Table6[[#This Row],[Pb Analytic]]-Table6[[#This Row],[Pb Simulation]])</f>
        <v>1.2709926871290467E-4</v>
      </c>
      <c r="E123" s="2">
        <f>Table6[[#This Row],[Absolute Error]]/Table6[[#This Row],[Pb Analytic]]</f>
        <v>2.5257895104533189E-4</v>
      </c>
      <c r="F123" s="1">
        <v>0.415074</v>
      </c>
      <c r="G123" s="1">
        <v>0.41482669338404399</v>
      </c>
      <c r="H123" s="1">
        <f>ABS(Table7[[#This Row],[Pd Analytic]]-Table7[[#This Row],[Pd Simulation]])</f>
        <v>2.4730661595601111E-4</v>
      </c>
      <c r="I123" s="1">
        <f>Table7[[#This Row],[Absolute Error]]/Table7[[#This Row],[Pd Analytic]]</f>
        <v>5.9616852025251945E-4</v>
      </c>
    </row>
    <row r="124" spans="1:9" x14ac:dyDescent="0.35">
      <c r="A124" s="1">
        <v>12.3</v>
      </c>
      <c r="B124" s="1">
        <v>0.50690000000000002</v>
      </c>
      <c r="C124" s="1">
        <v>0.50680418170700803</v>
      </c>
      <c r="D124" s="1">
        <f>ABS(Table6[[#This Row],[Pb Analytic]]-Table6[[#This Row],[Pb Simulation]])</f>
        <v>9.5818292991989296E-5</v>
      </c>
      <c r="E124" s="2">
        <f>Table6[[#This Row],[Absolute Error]]/Table6[[#This Row],[Pb Analytic]]</f>
        <v>1.8906373792981735E-4</v>
      </c>
      <c r="F124" s="1">
        <v>0.41194399999999998</v>
      </c>
      <c r="G124" s="1">
        <v>0.41189501050875199</v>
      </c>
      <c r="H124" s="1">
        <f>ABS(Table7[[#This Row],[Pd Analytic]]-Table7[[#This Row],[Pd Simulation]])</f>
        <v>4.8989491247986017E-5</v>
      </c>
      <c r="I124" s="1">
        <f>Table7[[#This Row],[Absolute Error]]/Table7[[#This Row],[Pd Analytic]]</f>
        <v>1.189368406951001E-4</v>
      </c>
    </row>
    <row r="125" spans="1:9" x14ac:dyDescent="0.35">
      <c r="A125" s="1">
        <v>12.4</v>
      </c>
      <c r="B125" s="1">
        <v>0.50996600000000003</v>
      </c>
      <c r="C125" s="1">
        <v>0.51035423726721896</v>
      </c>
      <c r="D125" s="1">
        <f>ABS(Table6[[#This Row],[Pb Analytic]]-Table6[[#This Row],[Pb Simulation]])</f>
        <v>3.8823726721892715E-4</v>
      </c>
      <c r="E125" s="2">
        <f>Table6[[#This Row],[Absolute Error]]/Table6[[#This Row],[Pb Analytic]]</f>
        <v>7.6072115967491815E-4</v>
      </c>
      <c r="F125" s="1">
        <v>0.408993</v>
      </c>
      <c r="G125" s="1">
        <v>0.40900060617735101</v>
      </c>
      <c r="H125" s="1">
        <f>ABS(Table7[[#This Row],[Pd Analytic]]-Table7[[#This Row],[Pd Simulation]])</f>
        <v>7.6061773510160968E-6</v>
      </c>
      <c r="I125" s="1">
        <f>Table7[[#This Row],[Absolute Error]]/Table7[[#This Row],[Pd Analytic]]</f>
        <v>1.8596983075662982E-5</v>
      </c>
    </row>
    <row r="126" spans="1:9" x14ac:dyDescent="0.35">
      <c r="A126" s="1">
        <v>12.5</v>
      </c>
      <c r="B126" s="1">
        <v>0.514436</v>
      </c>
      <c r="C126" s="1">
        <v>0.513857100671678</v>
      </c>
      <c r="D126" s="1">
        <f>ABS(Table6[[#This Row],[Pb Analytic]]-Table6[[#This Row],[Pb Simulation]])</f>
        <v>5.788993283220023E-4</v>
      </c>
      <c r="E126" s="2">
        <f>Table6[[#This Row],[Absolute Error]]/Table6[[#This Row],[Pb Analytic]]</f>
        <v>1.1265764889991899E-3</v>
      </c>
      <c r="F126" s="1">
        <v>0.40535399999999999</v>
      </c>
      <c r="G126" s="1">
        <v>0.40614290362301803</v>
      </c>
      <c r="H126" s="1">
        <f>ABS(Table7[[#This Row],[Pd Analytic]]-Table7[[#This Row],[Pd Simulation]])</f>
        <v>7.8890362301803352E-4</v>
      </c>
      <c r="I126" s="1">
        <f>Table7[[#This Row],[Absolute Error]]/Table7[[#This Row],[Pd Analytic]]</f>
        <v>1.9424286771492975E-3</v>
      </c>
    </row>
    <row r="127" spans="1:9" x14ac:dyDescent="0.35">
      <c r="A127" s="1">
        <v>12.6</v>
      </c>
      <c r="B127" s="1">
        <v>0.51749000000000001</v>
      </c>
      <c r="C127" s="1">
        <v>0.51731359275135302</v>
      </c>
      <c r="D127" s="1">
        <f>ABS(Table6[[#This Row],[Pb Analytic]]-Table6[[#This Row],[Pb Simulation]])</f>
        <v>1.7640724864698143E-4</v>
      </c>
      <c r="E127" s="2">
        <f>Table6[[#This Row],[Absolute Error]]/Table6[[#This Row],[Pb Analytic]]</f>
        <v>3.4100640524203593E-4</v>
      </c>
      <c r="F127" s="1">
        <v>0.403445</v>
      </c>
      <c r="G127" s="1">
        <v>0.40332133178170498</v>
      </c>
      <c r="H127" s="1">
        <f>ABS(Table7[[#This Row],[Pd Analytic]]-Table7[[#This Row],[Pd Simulation]])</f>
        <v>1.236682182950144E-4</v>
      </c>
      <c r="I127" s="1">
        <f>Table7[[#This Row],[Absolute Error]]/Table7[[#This Row],[Pd Analytic]]</f>
        <v>3.066245411535758E-4</v>
      </c>
    </row>
    <row r="128" spans="1:9" x14ac:dyDescent="0.35">
      <c r="A128" s="1">
        <v>12.7</v>
      </c>
      <c r="B128" s="1">
        <v>0.52162600000000003</v>
      </c>
      <c r="C128" s="1">
        <v>0.52072452040797101</v>
      </c>
      <c r="D128" s="1">
        <f>ABS(Table6[[#This Row],[Pb Analytic]]-Table6[[#This Row],[Pb Simulation]])</f>
        <v>9.0147959202901973E-4</v>
      </c>
      <c r="E128" s="2">
        <f>Table6[[#This Row],[Absolute Error]]/Table6[[#This Row],[Pb Analytic]]</f>
        <v>1.7312025009360789E-3</v>
      </c>
      <c r="F128" s="1">
        <v>0.40026800000000001</v>
      </c>
      <c r="G128" s="1">
        <v>0.40053532565233901</v>
      </c>
      <c r="H128" s="1">
        <f>ABS(Table7[[#This Row],[Pd Analytic]]-Table7[[#This Row],[Pd Simulation]])</f>
        <v>2.6732565233900107E-4</v>
      </c>
      <c r="I128" s="1">
        <f>Table7[[#This Row],[Absolute Error]]/Table7[[#This Row],[Pd Analytic]]</f>
        <v>6.6742091200973689E-4</v>
      </c>
    </row>
    <row r="129" spans="1:9" x14ac:dyDescent="0.35">
      <c r="A129" s="1">
        <v>12.8</v>
      </c>
      <c r="B129" s="1">
        <v>0.52557600000000004</v>
      </c>
      <c r="C129" s="1">
        <v>0.52409067660823405</v>
      </c>
      <c r="D129" s="1">
        <f>ABS(Table6[[#This Row],[Pb Analytic]]-Table6[[#This Row],[Pb Simulation]])</f>
        <v>1.4853233917659914E-3</v>
      </c>
      <c r="E129" s="2">
        <f>Table6[[#This Row],[Absolute Error]]/Table6[[#This Row],[Pb Analytic]]</f>
        <v>2.8340961937704796E-3</v>
      </c>
      <c r="F129" s="1">
        <v>0.39658100000000002</v>
      </c>
      <c r="G129" s="1">
        <v>0.39778432660984803</v>
      </c>
      <c r="H129" s="1">
        <f>ABS(Table7[[#This Row],[Pd Analytic]]-Table7[[#This Row],[Pd Simulation]])</f>
        <v>1.20332660984801E-3</v>
      </c>
      <c r="I129" s="1">
        <f>Table7[[#This Row],[Absolute Error]]/Table7[[#This Row],[Pd Analytic]]</f>
        <v>3.025072958765035E-3</v>
      </c>
    </row>
    <row r="130" spans="1:9" x14ac:dyDescent="0.35">
      <c r="A130" s="1">
        <v>12.9</v>
      </c>
      <c r="B130" s="1">
        <v>0.52689600000000003</v>
      </c>
      <c r="C130" s="1">
        <v>0.52741284040667902</v>
      </c>
      <c r="D130" s="1">
        <f>ABS(Table6[[#This Row],[Pb Analytic]]-Table6[[#This Row],[Pb Simulation]])</f>
        <v>5.1684040667898667E-4</v>
      </c>
      <c r="E130" s="2">
        <f>Table6[[#This Row],[Absolute Error]]/Table6[[#This Row],[Pb Analytic]]</f>
        <v>9.7995415940283111E-4</v>
      </c>
      <c r="F130" s="1">
        <v>0.39577699999999999</v>
      </c>
      <c r="G130" s="1">
        <v>0.39506778267523801</v>
      </c>
      <c r="H130" s="1">
        <f>ABS(Table7[[#This Row],[Pd Analytic]]-Table7[[#This Row],[Pd Simulation]])</f>
        <v>7.092173247619793E-4</v>
      </c>
      <c r="I130" s="1">
        <f>Table7[[#This Row],[Absolute Error]]/Table7[[#This Row],[Pd Analytic]]</f>
        <v>1.7951788423734496E-3</v>
      </c>
    </row>
    <row r="131" spans="1:9" x14ac:dyDescent="0.35">
      <c r="A131" s="1">
        <v>13</v>
      </c>
      <c r="B131" s="1">
        <v>0.53110599999999997</v>
      </c>
      <c r="C131" s="1">
        <v>0.53069177699407899</v>
      </c>
      <c r="D131" s="1">
        <f>ABS(Table6[[#This Row],[Pb Analytic]]-Table6[[#This Row],[Pb Simulation]])</f>
        <v>4.1422300592097727E-4</v>
      </c>
      <c r="E131" s="2">
        <f>Table6[[#This Row],[Absolute Error]]/Table6[[#This Row],[Pb Analytic]]</f>
        <v>7.8053405739052716E-4</v>
      </c>
      <c r="F131" s="1">
        <v>0.39168599999999998</v>
      </c>
      <c r="G131" s="1">
        <v>0.392385148746628</v>
      </c>
      <c r="H131" s="1">
        <f>ABS(Table7[[#This Row],[Pd Analytic]]-Table7[[#This Row],[Pd Simulation]])</f>
        <v>6.9914874662801996E-4</v>
      </c>
      <c r="I131" s="1">
        <f>Table7[[#This Row],[Absolute Error]]/Table7[[#This Row],[Pd Analytic]]</f>
        <v>1.78179207052374E-3</v>
      </c>
    </row>
    <row r="132" spans="1:9" x14ac:dyDescent="0.35">
      <c r="A132" s="1">
        <v>13.1</v>
      </c>
      <c r="B132" s="1">
        <v>0.53342299999999998</v>
      </c>
      <c r="C132" s="1">
        <v>0.53392823776854004</v>
      </c>
      <c r="D132" s="1">
        <f>ABS(Table6[[#This Row],[Pb Analytic]]-Table6[[#This Row],[Pb Simulation]])</f>
        <v>5.0523776854005664E-4</v>
      </c>
      <c r="E132" s="2">
        <f>Table6[[#This Row],[Absolute Error]]/Table6[[#This Row],[Pb Analytic]]</f>
        <v>9.4626530833358767E-4</v>
      </c>
      <c r="F132" s="1">
        <v>0.39039499999999999</v>
      </c>
      <c r="G132" s="1">
        <v>0.38973588679478299</v>
      </c>
      <c r="H132" s="1">
        <f>ABS(Table7[[#This Row],[Pd Analytic]]-Table7[[#This Row],[Pd Simulation]])</f>
        <v>6.5911320521699901E-4</v>
      </c>
      <c r="I132" s="1">
        <f>Table7[[#This Row],[Absolute Error]]/Table7[[#This Row],[Pd Analytic]]</f>
        <v>1.6911791486218916E-3</v>
      </c>
    </row>
    <row r="133" spans="1:9" x14ac:dyDescent="0.35">
      <c r="A133" s="1">
        <v>13.2</v>
      </c>
      <c r="B133" s="1">
        <v>0.53771500000000005</v>
      </c>
      <c r="C133" s="1">
        <v>0.53712296042670304</v>
      </c>
      <c r="D133" s="1">
        <f>ABS(Table6[[#This Row],[Pb Analytic]]-Table6[[#This Row],[Pb Simulation]])</f>
        <v>5.9203957329700962E-4</v>
      </c>
      <c r="E133" s="2">
        <f>Table6[[#This Row],[Absolute Error]]/Table6[[#This Row],[Pb Analytic]]</f>
        <v>1.1022421622540201E-3</v>
      </c>
      <c r="F133" s="1">
        <v>0.38661699999999999</v>
      </c>
      <c r="G133" s="1">
        <v>0.38711946602643699</v>
      </c>
      <c r="H133" s="1">
        <f>ABS(Table7[[#This Row],[Pd Analytic]]-Table7[[#This Row],[Pd Simulation]])</f>
        <v>5.0246602643699845E-4</v>
      </c>
      <c r="I133" s="1">
        <f>Table7[[#This Row],[Absolute Error]]/Table7[[#This Row],[Pd Analytic]]</f>
        <v>1.2979611477421397E-3</v>
      </c>
    </row>
    <row r="134" spans="1:9" x14ac:dyDescent="0.35">
      <c r="A134" s="1">
        <v>13.3</v>
      </c>
      <c r="B134" s="1">
        <v>0.54056300000000002</v>
      </c>
      <c r="C134" s="1">
        <v>0.54027666907271898</v>
      </c>
      <c r="D134" s="1">
        <f>ABS(Table6[[#This Row],[Pb Analytic]]-Table6[[#This Row],[Pb Simulation]])</f>
        <v>2.8633092728103104E-4</v>
      </c>
      <c r="E134" s="2">
        <f>Table6[[#This Row],[Absolute Error]]/Table6[[#This Row],[Pb Analytic]]</f>
        <v>5.2997092725188936E-4</v>
      </c>
      <c r="F134" s="1">
        <v>0.384494</v>
      </c>
      <c r="G134" s="1">
        <v>0.38453536301835101</v>
      </c>
      <c r="H134" s="1">
        <f>ABS(Table7[[#This Row],[Pd Analytic]]-Table7[[#This Row],[Pd Simulation]])</f>
        <v>4.1363018351003866E-5</v>
      </c>
      <c r="I134" s="1">
        <f>Table7[[#This Row],[Absolute Error]]/Table7[[#This Row],[Pd Analytic]]</f>
        <v>1.075662275280256E-4</v>
      </c>
    </row>
    <row r="135" spans="1:9" x14ac:dyDescent="0.35">
      <c r="A135" s="1">
        <v>13.4</v>
      </c>
      <c r="B135" s="1">
        <v>0.54308400000000001</v>
      </c>
      <c r="C135" s="1">
        <v>0.54339007434285203</v>
      </c>
      <c r="D135" s="1">
        <f>ABS(Table6[[#This Row],[Pb Analytic]]-Table6[[#This Row],[Pb Simulation]])</f>
        <v>3.0607434285201407E-4</v>
      </c>
      <c r="E135" s="2">
        <f>Table6[[#This Row],[Absolute Error]]/Table6[[#This Row],[Pb Analytic]]</f>
        <v>5.6326818855159362E-4</v>
      </c>
      <c r="F135" s="1">
        <v>0.38220199999999999</v>
      </c>
      <c r="G135" s="1">
        <v>0.38198306182487801</v>
      </c>
      <c r="H135" s="1">
        <f>ABS(Table7[[#This Row],[Pd Analytic]]-Table7[[#This Row],[Pd Simulation]])</f>
        <v>2.1893817512197433E-4</v>
      </c>
      <c r="I135" s="1">
        <f>Table7[[#This Row],[Absolute Error]]/Table7[[#This Row],[Pd Analytic]]</f>
        <v>5.7316199853476126E-4</v>
      </c>
    </row>
    <row r="136" spans="1:9" x14ac:dyDescent="0.35">
      <c r="A136" s="1">
        <v>13.5</v>
      </c>
      <c r="B136" s="1">
        <v>0.547875</v>
      </c>
      <c r="C136" s="1">
        <v>0.54646387354377302</v>
      </c>
      <c r="D136" s="1">
        <f>ABS(Table6[[#This Row],[Pb Analytic]]-Table6[[#This Row],[Pb Simulation]])</f>
        <v>1.4111264562269854E-3</v>
      </c>
      <c r="E136" s="2">
        <f>Table6[[#This Row],[Absolute Error]]/Table6[[#This Row],[Pb Analytic]]</f>
        <v>2.5822868162829267E-3</v>
      </c>
      <c r="F136" s="1">
        <v>0.37817200000000001</v>
      </c>
      <c r="G136" s="1">
        <v>0.37946205406150801</v>
      </c>
      <c r="H136" s="1">
        <f>ABS(Table7[[#This Row],[Pd Analytic]]-Table7[[#This Row],[Pd Simulation]])</f>
        <v>1.2900540615080058E-3</v>
      </c>
      <c r="I136" s="1">
        <f>Table7[[#This Row],[Absolute Error]]/Table7[[#This Row],[Pd Analytic]]</f>
        <v>3.3996918735355224E-3</v>
      </c>
    </row>
    <row r="137" spans="1:9" x14ac:dyDescent="0.35">
      <c r="A137" s="1">
        <v>13.6</v>
      </c>
      <c r="B137" s="1">
        <v>0.55049199999999998</v>
      </c>
      <c r="C137" s="1">
        <v>0.54949875080278998</v>
      </c>
      <c r="D137" s="1">
        <f>ABS(Table6[[#This Row],[Pb Analytic]]-Table6[[#This Row],[Pb Simulation]])</f>
        <v>9.9324919720999993E-4</v>
      </c>
      <c r="E137" s="2">
        <f>Table6[[#This Row],[Absolute Error]]/Table6[[#This Row],[Pb Analytic]]</f>
        <v>1.807554968521608E-3</v>
      </c>
      <c r="F137" s="1">
        <v>0.37631199999999998</v>
      </c>
      <c r="G137" s="1">
        <v>0.376971838966701</v>
      </c>
      <c r="H137" s="1">
        <f>ABS(Table7[[#This Row],[Pd Analytic]]-Table7[[#This Row],[Pd Simulation]])</f>
        <v>6.5983896670102071E-4</v>
      </c>
      <c r="I137" s="1">
        <f>Table7[[#This Row],[Absolute Error]]/Table7[[#This Row],[Pd Analytic]]</f>
        <v>1.7503667343154144E-3</v>
      </c>
    </row>
    <row r="138" spans="1:9" x14ac:dyDescent="0.35">
      <c r="A138" s="1">
        <v>13.7</v>
      </c>
      <c r="B138" s="1">
        <v>0.552894</v>
      </c>
      <c r="C138" s="1">
        <v>0.55249537722841702</v>
      </c>
      <c r="D138" s="1">
        <f>ABS(Table6[[#This Row],[Pb Analytic]]-Table6[[#This Row],[Pb Simulation]])</f>
        <v>3.9862277158297932E-4</v>
      </c>
      <c r="E138" s="2">
        <f>Table6[[#This Row],[Absolute Error]]/Table6[[#This Row],[Pb Analytic]]</f>
        <v>7.214952160915141E-4</v>
      </c>
      <c r="F138" s="1">
        <v>0.37404500000000002</v>
      </c>
      <c r="G138" s="1">
        <v>0.37451192344408701</v>
      </c>
      <c r="H138" s="1">
        <f>ABS(Table7[[#This Row],[Pd Analytic]]-Table7[[#This Row],[Pd Simulation]])</f>
        <v>4.6692344408699737E-4</v>
      </c>
      <c r="I138" s="1">
        <f>Table7[[#This Row],[Absolute Error]]/Table7[[#This Row],[Pd Analytic]]</f>
        <v>1.2467518785331997E-3</v>
      </c>
    </row>
    <row r="139" spans="1:9" x14ac:dyDescent="0.35">
      <c r="A139" s="1">
        <v>13.8</v>
      </c>
      <c r="B139" s="1">
        <v>0.55548200000000003</v>
      </c>
      <c r="C139" s="1">
        <v>0.55545441107983695</v>
      </c>
      <c r="D139" s="1">
        <f>ABS(Table6[[#This Row],[Pb Analytic]]-Table6[[#This Row],[Pb Simulation]])</f>
        <v>2.7588920163079678E-5</v>
      </c>
      <c r="E139" s="2">
        <f>Table6[[#This Row],[Absolute Error]]/Table6[[#This Row],[Pb Analytic]]</f>
        <v>4.9669099052512965E-5</v>
      </c>
      <c r="F139" s="1">
        <v>0.37244500000000003</v>
      </c>
      <c r="G139" s="1">
        <v>0.372081822086966</v>
      </c>
      <c r="H139" s="1">
        <f>ABS(Table7[[#This Row],[Pd Analytic]]-Table7[[#This Row],[Pd Simulation]])</f>
        <v>3.6317791303402958E-4</v>
      </c>
      <c r="I139" s="1">
        <f>Table7[[#This Row],[Absolute Error]]/Table7[[#This Row],[Pd Analytic]]</f>
        <v>9.7607002405278667E-4</v>
      </c>
    </row>
    <row r="140" spans="1:9" x14ac:dyDescent="0.35">
      <c r="A140" s="1">
        <v>13.9</v>
      </c>
      <c r="B140" s="1">
        <v>0.55803800000000003</v>
      </c>
      <c r="C140" s="1">
        <v>0.55837649794395094</v>
      </c>
      <c r="D140" s="1">
        <f>ABS(Table6[[#This Row],[Pb Analytic]]-Table6[[#This Row],[Pb Simulation]])</f>
        <v>3.384979439509106E-4</v>
      </c>
      <c r="E140" s="2">
        <f>Table6[[#This Row],[Absolute Error]]/Table6[[#This Row],[Pb Analytic]]</f>
        <v>6.0621810766986928E-4</v>
      </c>
      <c r="F140" s="1">
        <v>0.369919</v>
      </c>
      <c r="G140" s="1">
        <v>0.36968105718684702</v>
      </c>
      <c r="H140" s="1">
        <f>ABS(Table7[[#This Row],[Pd Analytic]]-Table7[[#This Row],[Pd Simulation]])</f>
        <v>2.3794281315298038E-4</v>
      </c>
      <c r="I140" s="1">
        <f>Table7[[#This Row],[Absolute Error]]/Table7[[#This Row],[Pd Analytic]]</f>
        <v>6.4364350979638518E-4</v>
      </c>
    </row>
    <row r="141" spans="1:9" x14ac:dyDescent="0.35">
      <c r="A141" s="1">
        <v>14</v>
      </c>
      <c r="B141" s="1">
        <v>0.56198999999999999</v>
      </c>
      <c r="C141" s="1">
        <v>0.56126227091881797</v>
      </c>
      <c r="D141" s="1">
        <f>ABS(Table6[[#This Row],[Pb Analytic]]-Table6[[#This Row],[Pb Simulation]])</f>
        <v>7.2772908118201585E-4</v>
      </c>
      <c r="E141" s="2">
        <f>Table6[[#This Row],[Absolute Error]]/Table6[[#This Row],[Pb Analytic]]</f>
        <v>1.2965936227829502E-3</v>
      </c>
      <c r="F141" s="1">
        <v>0.36648700000000001</v>
      </c>
      <c r="G141" s="1">
        <v>0.36730915872764203</v>
      </c>
      <c r="H141" s="1">
        <f>ABS(Table7[[#This Row],[Pd Analytic]]-Table7[[#This Row],[Pd Simulation]])</f>
        <v>8.2215872764201947E-4</v>
      </c>
      <c r="I141" s="1">
        <f>Table7[[#This Row],[Absolute Error]]/Table7[[#This Row],[Pd Analytic]]</f>
        <v>2.2383289610582407E-3</v>
      </c>
    </row>
    <row r="142" spans="1:9" x14ac:dyDescent="0.35">
      <c r="A142" s="1">
        <v>14.1</v>
      </c>
      <c r="B142" s="1">
        <v>0.56569899999999995</v>
      </c>
      <c r="C142" s="1">
        <v>0.56411235080243305</v>
      </c>
      <c r="D142" s="1">
        <f>ABS(Table6[[#This Row],[Pb Analytic]]-Table6[[#This Row],[Pb Simulation]])</f>
        <v>1.5866491975669028E-3</v>
      </c>
      <c r="E142" s="2">
        <f>Table6[[#This Row],[Absolute Error]]/Table6[[#This Row],[Pb Analytic]]</f>
        <v>2.8126475077348361E-3</v>
      </c>
      <c r="F142" s="1">
        <v>0.36352699999999999</v>
      </c>
      <c r="G142" s="1">
        <v>0.36496566436696598</v>
      </c>
      <c r="H142" s="1">
        <f>ABS(Table7[[#This Row],[Pd Analytic]]-Table7[[#This Row],[Pd Simulation]])</f>
        <v>1.4386643669659915E-3</v>
      </c>
      <c r="I142" s="1">
        <f>Table7[[#This Row],[Absolute Error]]/Table7[[#This Row],[Pd Analytic]]</f>
        <v>3.9419170278972935E-3</v>
      </c>
    </row>
    <row r="143" spans="1:9" x14ac:dyDescent="0.35">
      <c r="A143" s="1">
        <v>14.2</v>
      </c>
      <c r="B143" s="1">
        <v>0.566778</v>
      </c>
      <c r="C143" s="1">
        <v>0.56692734628585495</v>
      </c>
      <c r="D143" s="1">
        <f>ABS(Table6[[#This Row],[Pb Analytic]]-Table6[[#This Row],[Pb Simulation]])</f>
        <v>1.4934628585494547E-4</v>
      </c>
      <c r="E143" s="2">
        <f>Table6[[#This Row],[Absolute Error]]/Table6[[#This Row],[Pb Analytic]]</f>
        <v>2.6343108483541452E-4</v>
      </c>
      <c r="F143" s="1">
        <v>0.36269499999999999</v>
      </c>
      <c r="G143" s="1">
        <v>0.36265011940589997</v>
      </c>
      <c r="H143" s="1">
        <f>ABS(Table7[[#This Row],[Pd Analytic]]-Table7[[#This Row],[Pd Simulation]])</f>
        <v>4.4880594100016324E-5</v>
      </c>
      <c r="I143" s="1">
        <f>Table7[[#This Row],[Absolute Error]]/Table7[[#This Row],[Pd Analytic]]</f>
        <v>1.2375728477227729E-4</v>
      </c>
    </row>
    <row r="144" spans="1:9" x14ac:dyDescent="0.35">
      <c r="A144" s="1">
        <v>14.3</v>
      </c>
      <c r="B144" s="1">
        <v>0.56876800000000005</v>
      </c>
      <c r="C144" s="1">
        <v>0.56970785414982805</v>
      </c>
      <c r="D144" s="1">
        <f>ABS(Table6[[#This Row],[Pb Analytic]]-Table6[[#This Row],[Pb Simulation]])</f>
        <v>9.3985414982800108E-4</v>
      </c>
      <c r="E144" s="2">
        <f>Table6[[#This Row],[Absolute Error]]/Table6[[#This Row],[Pb Analytic]]</f>
        <v>1.6497124675076498E-3</v>
      </c>
      <c r="F144" s="1">
        <v>0.36089599999999999</v>
      </c>
      <c r="G144" s="1">
        <v>0.36036207674843301</v>
      </c>
      <c r="H144" s="1">
        <f>ABS(Table7[[#This Row],[Pd Analytic]]-Table7[[#This Row],[Pd Simulation]])</f>
        <v>5.3392325156698117E-4</v>
      </c>
      <c r="I144" s="1">
        <f>Table7[[#This Row],[Absolute Error]]/Table7[[#This Row],[Pd Analytic]]</f>
        <v>1.4816299661290673E-3</v>
      </c>
    </row>
    <row r="145" spans="1:9" x14ac:dyDescent="0.35">
      <c r="A145" s="1">
        <v>14.4</v>
      </c>
      <c r="B145" s="1">
        <v>0.57159899999999997</v>
      </c>
      <c r="C145" s="1">
        <v>0.57245445946409501</v>
      </c>
      <c r="D145" s="1">
        <f>ABS(Table6[[#This Row],[Pb Analytic]]-Table6[[#This Row],[Pb Simulation]])</f>
        <v>8.5545946409504303E-4</v>
      </c>
      <c r="E145" s="2">
        <f>Table6[[#This Row],[Absolute Error]]/Table6[[#This Row],[Pb Analytic]]</f>
        <v>1.4943712114600068E-3</v>
      </c>
      <c r="F145" s="1">
        <v>0.35874</v>
      </c>
      <c r="G145" s="1">
        <v>0.358101096851696</v>
      </c>
      <c r="H145" s="1">
        <f>ABS(Table7[[#This Row],[Pd Analytic]]-Table7[[#This Row],[Pd Simulation]])</f>
        <v>6.3890314830400419E-4</v>
      </c>
      <c r="I145" s="1">
        <f>Table7[[#This Row],[Absolute Error]]/Table7[[#This Row],[Pd Analytic]]</f>
        <v>1.7841418357023339E-3</v>
      </c>
    </row>
    <row r="146" spans="1:9" x14ac:dyDescent="0.35">
      <c r="A146" s="1">
        <v>14.5</v>
      </c>
      <c r="B146" s="1">
        <v>0.573797</v>
      </c>
      <c r="C146" s="1">
        <v>0.57516773578871205</v>
      </c>
      <c r="D146" s="1">
        <f>ABS(Table6[[#This Row],[Pb Analytic]]-Table6[[#This Row],[Pb Simulation]])</f>
        <v>1.3707357887120519E-3</v>
      </c>
      <c r="E146" s="2">
        <f>Table6[[#This Row],[Absolute Error]]/Table6[[#This Row],[Pb Analytic]]</f>
        <v>2.3831931164087269E-3</v>
      </c>
      <c r="F146" s="1">
        <v>0.35691000000000001</v>
      </c>
      <c r="G146" s="1">
        <v>0.355866747668029</v>
      </c>
      <c r="H146" s="1">
        <f>ABS(Table7[[#This Row],[Pd Analytic]]-Table7[[#This Row],[Pd Simulation]])</f>
        <v>1.0432523319710008E-3</v>
      </c>
      <c r="I146" s="1">
        <f>Table7[[#This Row],[Absolute Error]]/Table7[[#This Row],[Pd Analytic]]</f>
        <v>2.9315813820969885E-3</v>
      </c>
    </row>
    <row r="147" spans="1:9" x14ac:dyDescent="0.35">
      <c r="A147" s="1">
        <v>14.6</v>
      </c>
      <c r="B147" s="1">
        <v>0.57795700000000005</v>
      </c>
      <c r="C147" s="1">
        <v>0.57784824537670398</v>
      </c>
      <c r="D147" s="1">
        <f>ABS(Table6[[#This Row],[Pb Analytic]]-Table6[[#This Row],[Pb Simulation]])</f>
        <v>1.0875462329607011E-4</v>
      </c>
      <c r="E147" s="2">
        <f>Table6[[#This Row],[Absolute Error]]/Table6[[#This Row],[Pb Analytic]]</f>
        <v>1.8820620148318022E-4</v>
      </c>
      <c r="F147" s="1">
        <v>0.35418100000000002</v>
      </c>
      <c r="G147" s="1">
        <v>0.35365860457978998</v>
      </c>
      <c r="H147" s="1">
        <f>ABS(Table7[[#This Row],[Pd Analytic]]-Table7[[#This Row],[Pd Simulation]])</f>
        <v>5.2239542021004226E-4</v>
      </c>
      <c r="I147" s="1">
        <f>Table7[[#This Row],[Absolute Error]]/Table7[[#This Row],[Pd Analytic]]</f>
        <v>1.4771178007410338E-3</v>
      </c>
    </row>
    <row r="148" spans="1:9" x14ac:dyDescent="0.35">
      <c r="A148" s="1">
        <v>14.7</v>
      </c>
      <c r="B148" s="1">
        <v>0.57977999999999996</v>
      </c>
      <c r="C148" s="1">
        <v>0.580496539377517</v>
      </c>
      <c r="D148" s="1">
        <f>ABS(Table6[[#This Row],[Pb Analytic]]-Table6[[#This Row],[Pb Simulation]])</f>
        <v>7.1653937751703367E-4</v>
      </c>
      <c r="E148" s="2">
        <f>Table6[[#This Row],[Absolute Error]]/Table6[[#This Row],[Pb Analytic]]</f>
        <v>1.2343559847667641E-3</v>
      </c>
      <c r="F148" s="1">
        <v>0.35216500000000001</v>
      </c>
      <c r="G148" s="1">
        <v>0.35147625032777902</v>
      </c>
      <c r="H148" s="1">
        <f>ABS(Table7[[#This Row],[Pd Analytic]]-Table7[[#This Row],[Pd Simulation]])</f>
        <v>6.8874967222098959E-4</v>
      </c>
      <c r="I148" s="1">
        <f>Table7[[#This Row],[Absolute Error]]/Table7[[#This Row],[Pd Analytic]]</f>
        <v>1.9595909299097076E-3</v>
      </c>
    </row>
    <row r="149" spans="1:9" x14ac:dyDescent="0.35">
      <c r="A149" s="1">
        <v>14.8</v>
      </c>
      <c r="B149" s="1">
        <v>0.58307900000000001</v>
      </c>
      <c r="C149" s="1">
        <v>0.58311315804073305</v>
      </c>
      <c r="D149" s="1">
        <f>ABS(Table6[[#This Row],[Pb Analytic]]-Table6[[#This Row],[Pb Simulation]])</f>
        <v>3.4158040733034412E-5</v>
      </c>
      <c r="E149" s="2">
        <f>Table6[[#This Row],[Absolute Error]]/Table6[[#This Row],[Pb Analytic]]</f>
        <v>5.8578751417316363E-5</v>
      </c>
      <c r="F149" s="1">
        <v>0.34916900000000001</v>
      </c>
      <c r="G149" s="1">
        <v>0.34931927493403803</v>
      </c>
      <c r="H149" s="1">
        <f>ABS(Table7[[#This Row],[Pd Analytic]]-Table7[[#This Row],[Pd Simulation]])</f>
        <v>1.5027493403801939E-4</v>
      </c>
      <c r="I149" s="1">
        <f>Table7[[#This Row],[Absolute Error]]/Table7[[#This Row],[Pd Analytic]]</f>
        <v>4.301936503973215E-4</v>
      </c>
    </row>
    <row r="150" spans="1:9" x14ac:dyDescent="0.35">
      <c r="A150" s="1">
        <v>14.9</v>
      </c>
      <c r="B150" s="1">
        <v>0.58685500000000002</v>
      </c>
      <c r="C150" s="1">
        <v>0.58569863091960195</v>
      </c>
      <c r="D150" s="1">
        <f>ABS(Table6[[#This Row],[Pb Analytic]]-Table6[[#This Row],[Pb Simulation]])</f>
        <v>1.1563690803980675E-3</v>
      </c>
      <c r="E150" s="2">
        <f>Table6[[#This Row],[Absolute Error]]/Table6[[#This Row],[Pb Analytic]]</f>
        <v>1.9743414434526835E-3</v>
      </c>
      <c r="F150" s="1">
        <v>0.34637099999999998</v>
      </c>
      <c r="G150" s="1">
        <v>0.34718727561974899</v>
      </c>
      <c r="H150" s="1">
        <f>ABS(Table7[[#This Row],[Pd Analytic]]-Table7[[#This Row],[Pd Simulation]])</f>
        <v>8.1627561974900731E-4</v>
      </c>
      <c r="I150" s="1">
        <f>Table7[[#This Row],[Absolute Error]]/Table7[[#This Row],[Pd Analytic]]</f>
        <v>2.3511104152417711E-3</v>
      </c>
    </row>
    <row r="151" spans="1:9" x14ac:dyDescent="0.35">
      <c r="A151" s="1">
        <v>15</v>
      </c>
      <c r="B151" s="1">
        <v>0.586835</v>
      </c>
      <c r="C151" s="1">
        <v>0.58825347707398201</v>
      </c>
      <c r="D151" s="1">
        <f>ABS(Table6[[#This Row],[Pb Analytic]]-Table6[[#This Row],[Pb Simulation]])</f>
        <v>1.4184770739820163E-3</v>
      </c>
      <c r="E151" s="2">
        <f>Table6[[#This Row],[Absolute Error]]/Table6[[#This Row],[Pb Analytic]]</f>
        <v>2.4113364888850809E-3</v>
      </c>
      <c r="F151" s="1">
        <v>0.34667700000000001</v>
      </c>
      <c r="G151" s="1">
        <v>0.34507985671886399</v>
      </c>
      <c r="H151" s="1">
        <f>ABS(Table7[[#This Row],[Pd Analytic]]-Table7[[#This Row],[Pd Simulation]])</f>
        <v>1.5971432811360264E-3</v>
      </c>
      <c r="I151" s="1">
        <f>Table7[[#This Row],[Absolute Error]]/Table7[[#This Row],[Pd Analytic]]</f>
        <v>4.6283295012412634E-3</v>
      </c>
    </row>
    <row r="152" spans="1:9" x14ac:dyDescent="0.35">
      <c r="A152" s="1">
        <v>15.1</v>
      </c>
      <c r="B152" s="1">
        <v>0.591082</v>
      </c>
      <c r="C152" s="1">
        <v>0.59077820527232305</v>
      </c>
      <c r="D152" s="1">
        <f>ABS(Table6[[#This Row],[Pb Analytic]]-Table6[[#This Row],[Pb Simulation]])</f>
        <v>3.037947276769426E-4</v>
      </c>
      <c r="E152" s="2">
        <f>Table6[[#This Row],[Absolute Error]]/Table6[[#This Row],[Pb Analytic]]</f>
        <v>5.1422805541194005E-4</v>
      </c>
      <c r="F152" s="1">
        <v>0.34312300000000001</v>
      </c>
      <c r="G152" s="1">
        <v>0.34299662958805899</v>
      </c>
      <c r="H152" s="1">
        <f>ABS(Table7[[#This Row],[Pd Analytic]]-Table7[[#This Row],[Pd Simulation]])</f>
        <v>1.2637041194102361E-4</v>
      </c>
      <c r="I152" s="1">
        <f>Table7[[#This Row],[Absolute Error]]/Table7[[#This Row],[Pd Analytic]]</f>
        <v>3.6843047726968991E-4</v>
      </c>
    </row>
    <row r="153" spans="1:9" x14ac:dyDescent="0.35">
      <c r="A153" s="1">
        <v>15.2</v>
      </c>
      <c r="B153" s="1">
        <v>0.593615</v>
      </c>
      <c r="C153" s="1">
        <v>0.59327331419236895</v>
      </c>
      <c r="D153" s="1">
        <f>ABS(Table6[[#This Row],[Pb Analytic]]-Table6[[#This Row],[Pb Simulation]])</f>
        <v>3.4168580763105361E-4</v>
      </c>
      <c r="E153" s="2">
        <f>Table6[[#This Row],[Absolute Error]]/Table6[[#This Row],[Pb Analytic]]</f>
        <v>5.7593321569872932E-4</v>
      </c>
      <c r="F153" s="1">
        <v>0.34050799999999998</v>
      </c>
      <c r="G153" s="1">
        <v>0.34093721251354903</v>
      </c>
      <c r="H153" s="1">
        <f>ABS(Table7[[#This Row],[Pd Analytic]]-Table7[[#This Row],[Pd Simulation]])</f>
        <v>4.2921251354904877E-4</v>
      </c>
      <c r="I153" s="1">
        <f>Table7[[#This Row],[Absolute Error]]/Table7[[#This Row],[Pd Analytic]]</f>
        <v>1.2589195247555785E-3</v>
      </c>
    </row>
    <row r="154" spans="1:9" x14ac:dyDescent="0.35">
      <c r="A154" s="1">
        <v>15.3</v>
      </c>
      <c r="B154" s="1">
        <v>0.59540700000000002</v>
      </c>
      <c r="C154" s="1">
        <v>0.59573929262030401</v>
      </c>
      <c r="D154" s="1">
        <f>ABS(Table6[[#This Row],[Pb Analytic]]-Table6[[#This Row],[Pb Simulation]])</f>
        <v>3.3229262030398665E-4</v>
      </c>
      <c r="E154" s="2">
        <f>Table6[[#This Row],[Absolute Error]]/Table6[[#This Row],[Pb Analytic]]</f>
        <v>5.5778194324303905E-4</v>
      </c>
      <c r="F154" s="1">
        <v>0.33915600000000001</v>
      </c>
      <c r="G154" s="1">
        <v>0.33890123061525101</v>
      </c>
      <c r="H154" s="1">
        <f>ABS(Table7[[#This Row],[Pd Analytic]]-Table7[[#This Row],[Pd Simulation]])</f>
        <v>2.5476938474899846E-4</v>
      </c>
      <c r="I154" s="1">
        <f>Table7[[#This Row],[Absolute Error]]/Table7[[#This Row],[Pd Analytic]]</f>
        <v>7.5175113494419248E-4</v>
      </c>
    </row>
    <row r="155" spans="1:9" x14ac:dyDescent="0.35">
      <c r="A155" s="1">
        <v>15.4</v>
      </c>
      <c r="B155" s="1">
        <v>0.59932799999999997</v>
      </c>
      <c r="C155" s="1">
        <v>0.598176619648078</v>
      </c>
      <c r="D155" s="1">
        <f>ABS(Table6[[#This Row],[Pb Analytic]]-Table6[[#This Row],[Pb Simulation]])</f>
        <v>1.1513803519219712E-3</v>
      </c>
      <c r="E155" s="2">
        <f>Table6[[#This Row],[Absolute Error]]/Table6[[#This Row],[Pb Analytic]]</f>
        <v>1.924816708147765E-3</v>
      </c>
      <c r="F155" s="1">
        <v>0.335675</v>
      </c>
      <c r="G155" s="1">
        <v>0.33688831574873601</v>
      </c>
      <c r="H155" s="1">
        <f>ABS(Table7[[#This Row],[Pd Analytic]]-Table7[[#This Row],[Pd Simulation]])</f>
        <v>1.2133157487360102E-3</v>
      </c>
      <c r="I155" s="1">
        <f>Table7[[#This Row],[Absolute Error]]/Table7[[#This Row],[Pd Analytic]]</f>
        <v>3.6015370436324268E-3</v>
      </c>
    </row>
    <row r="156" spans="1:9" x14ac:dyDescent="0.35">
      <c r="A156" s="1">
        <v>15.5</v>
      </c>
      <c r="B156" s="1">
        <v>0.60047200000000001</v>
      </c>
      <c r="C156" s="1">
        <v>0.60058576486870396</v>
      </c>
      <c r="D156" s="1">
        <f>ABS(Table6[[#This Row],[Pb Analytic]]-Table6[[#This Row],[Pb Simulation]])</f>
        <v>1.137648687039583E-4</v>
      </c>
      <c r="E156" s="2">
        <f>Table6[[#This Row],[Absolute Error]]/Table6[[#This Row],[Pb Analytic]]</f>
        <v>1.8942318542769461E-4</v>
      </c>
      <c r="F156" s="1">
        <v>0.334756</v>
      </c>
      <c r="G156" s="1">
        <v>0.33489810640536199</v>
      </c>
      <c r="H156" s="1">
        <f>ABS(Table7[[#This Row],[Pd Analytic]]-Table7[[#This Row],[Pd Simulation]])</f>
        <v>1.4210640536199692E-4</v>
      </c>
      <c r="I156" s="1">
        <f>Table7[[#This Row],[Absolute Error]]/Table7[[#This Row],[Pd Analytic]]</f>
        <v>4.2432728834241532E-4</v>
      </c>
    </row>
    <row r="157" spans="1:9" x14ac:dyDescent="0.35">
      <c r="A157" s="1">
        <v>15.6</v>
      </c>
      <c r="B157" s="1">
        <v>0.60390600000000005</v>
      </c>
      <c r="C157" s="1">
        <v>0.60296718856933196</v>
      </c>
      <c r="D157" s="1">
        <f>ABS(Table6[[#This Row],[Pb Analytic]]-Table6[[#This Row],[Pb Simulation]])</f>
        <v>9.3881143066809614E-4</v>
      </c>
      <c r="E157" s="2">
        <f>Table6[[#This Row],[Absolute Error]]/Table6[[#This Row],[Pb Analytic]]</f>
        <v>1.5569859330084382E-3</v>
      </c>
      <c r="F157" s="1">
        <v>0.33254899999999998</v>
      </c>
      <c r="G157" s="1">
        <v>0.332930247610978</v>
      </c>
      <c r="H157" s="1">
        <f>ABS(Table7[[#This Row],[Pd Analytic]]-Table7[[#This Row],[Pd Simulation]])</f>
        <v>3.812476109780194E-4</v>
      </c>
      <c r="I157" s="1">
        <f>Table7[[#This Row],[Absolute Error]]/Table7[[#This Row],[Pd Analytic]]</f>
        <v>1.1451275866754505E-3</v>
      </c>
    </row>
    <row r="158" spans="1:9" x14ac:dyDescent="0.35">
      <c r="A158" s="1">
        <v>15.7</v>
      </c>
      <c r="B158" s="1">
        <v>0.60515699999999994</v>
      </c>
      <c r="C158" s="1">
        <v>0.60532134192192</v>
      </c>
      <c r="D158" s="1">
        <f>ABS(Table6[[#This Row],[Pb Analytic]]-Table6[[#This Row],[Pb Simulation]])</f>
        <v>1.6434192192005259E-4</v>
      </c>
      <c r="E158" s="2">
        <f>Table6[[#This Row],[Absolute Error]]/Table6[[#This Row],[Pb Analytic]]</f>
        <v>2.7149533733315974E-4</v>
      </c>
      <c r="F158" s="1">
        <v>0.33151999999999998</v>
      </c>
      <c r="G158" s="1">
        <v>0.33098439082349901</v>
      </c>
      <c r="H158" s="1">
        <f>ABS(Table7[[#This Row],[Pd Analytic]]-Table7[[#This Row],[Pd Simulation]])</f>
        <v>5.3560917650097295E-4</v>
      </c>
      <c r="I158" s="1">
        <f>Table7[[#This Row],[Absolute Error]]/Table7[[#This Row],[Pd Analytic]]</f>
        <v>1.6182309237253196E-3</v>
      </c>
    </row>
    <row r="159" spans="1:9" x14ac:dyDescent="0.35">
      <c r="A159" s="1">
        <v>15.8</v>
      </c>
      <c r="B159" s="1">
        <v>0.60780699999999999</v>
      </c>
      <c r="C159" s="1">
        <v>0.60764866717138599</v>
      </c>
      <c r="D159" s="1">
        <f>ABS(Table6[[#This Row],[Pb Analytic]]-Table6[[#This Row],[Pb Simulation]])</f>
        <v>1.58332828613994E-4</v>
      </c>
      <c r="E159" s="2">
        <f>Table6[[#This Row],[Absolute Error]]/Table6[[#This Row],[Pb Analytic]]</f>
        <v>2.6056640484547724E-4</v>
      </c>
      <c r="F159" s="1">
        <v>0.32939499999999999</v>
      </c>
      <c r="G159" s="1">
        <v>0.32906019382967</v>
      </c>
      <c r="H159" s="1">
        <f>ABS(Table7[[#This Row],[Pd Analytic]]-Table7[[#This Row],[Pd Simulation]])</f>
        <v>3.3480617032999316E-4</v>
      </c>
      <c r="I159" s="1">
        <f>Table7[[#This Row],[Absolute Error]]/Table7[[#This Row],[Pd Analytic]]</f>
        <v>1.0174617793585127E-3</v>
      </c>
    </row>
    <row r="160" spans="1:9" x14ac:dyDescent="0.35">
      <c r="A160" s="1">
        <v>15.9</v>
      </c>
      <c r="B160" s="1">
        <v>0.60913099999999998</v>
      </c>
      <c r="C160" s="1">
        <v>0.60994959782108804</v>
      </c>
      <c r="D160" s="1">
        <f>ABS(Table6[[#This Row],[Pb Analytic]]-Table6[[#This Row],[Pb Simulation]])</f>
        <v>8.1859782108806289E-4</v>
      </c>
      <c r="E160" s="2">
        <f>Table6[[#This Row],[Absolute Error]]/Table6[[#This Row],[Pb Analytic]]</f>
        <v>1.3420745320799048E-3</v>
      </c>
      <c r="F160" s="1">
        <v>0.32786799999999999</v>
      </c>
      <c r="G160" s="1">
        <v>0.327157320641288</v>
      </c>
      <c r="H160" s="1">
        <f>ABS(Table7[[#This Row],[Pd Analytic]]-Table7[[#This Row],[Pd Simulation]])</f>
        <v>7.1067935871199639E-4</v>
      </c>
      <c r="I160" s="1">
        <f>Table7[[#This Row],[Absolute Error]]/Table7[[#This Row],[Pd Analytic]]</f>
        <v>2.1722862790260517E-3</v>
      </c>
    </row>
    <row r="161" spans="1:9" x14ac:dyDescent="0.35">
      <c r="A161" s="1">
        <v>16</v>
      </c>
      <c r="B161" s="1">
        <v>0.61332299999999995</v>
      </c>
      <c r="C161" s="1">
        <v>0.61222455881555005</v>
      </c>
      <c r="D161" s="1">
        <f>ABS(Table6[[#This Row],[Pb Analytic]]-Table6[[#This Row],[Pb Simulation]])</f>
        <v>1.0984411844499054E-3</v>
      </c>
      <c r="E161" s="2">
        <f>Table6[[#This Row],[Absolute Error]]/Table6[[#This Row],[Pb Analytic]]</f>
        <v>1.7941802050133729E-3</v>
      </c>
      <c r="F161" s="1">
        <v>0.32399899999999998</v>
      </c>
      <c r="G161" s="1">
        <v>0.32527544139111603</v>
      </c>
      <c r="H161" s="1">
        <f>ABS(Table7[[#This Row],[Pd Analytic]]-Table7[[#This Row],[Pd Simulation]])</f>
        <v>1.2764413911160455E-3</v>
      </c>
      <c r="I161" s="1">
        <f>Table7[[#This Row],[Absolute Error]]/Table7[[#This Row],[Pd Analytic]]</f>
        <v>3.9241861778960231E-3</v>
      </c>
    </row>
    <row r="162" spans="1:9" x14ac:dyDescent="0.35">
      <c r="A162" s="1">
        <v>16.100000000000001</v>
      </c>
      <c r="B162" s="1">
        <v>0.61444699999999997</v>
      </c>
      <c r="C162" s="1">
        <v>0.61447396672033605</v>
      </c>
      <c r="D162" s="1">
        <f>ABS(Table6[[#This Row],[Pb Analytic]]-Table6[[#This Row],[Pb Simulation]])</f>
        <v>2.6966720336085714E-5</v>
      </c>
      <c r="E162" s="2">
        <f>Table6[[#This Row],[Absolute Error]]/Table6[[#This Row],[Pb Analytic]]</f>
        <v>4.3885863025274445E-5</v>
      </c>
      <c r="F162" s="1">
        <v>0.32391399999999998</v>
      </c>
      <c r="G162" s="1">
        <v>0.32341423222871502</v>
      </c>
      <c r="H162" s="1">
        <f>ABS(Table7[[#This Row],[Pd Analytic]]-Table7[[#This Row],[Pd Simulation]])</f>
        <v>4.9976777128496463E-4</v>
      </c>
      <c r="I162" s="1">
        <f>Table7[[#This Row],[Absolute Error]]/Table7[[#This Row],[Pd Analytic]]</f>
        <v>1.545286884380321E-3</v>
      </c>
    </row>
    <row r="163" spans="1:9" x14ac:dyDescent="0.35">
      <c r="A163" s="1">
        <v>16.2</v>
      </c>
      <c r="B163" s="1">
        <v>0.61648199999999997</v>
      </c>
      <c r="C163" s="1">
        <v>0.61669822989900103</v>
      </c>
      <c r="D163" s="1">
        <f>ABS(Table6[[#This Row],[Pb Analytic]]-Table6[[#This Row],[Pb Simulation]])</f>
        <v>2.1622989900105249E-4</v>
      </c>
      <c r="E163" s="2">
        <f>Table6[[#This Row],[Absolute Error]]/Table6[[#This Row],[Pb Analytic]]</f>
        <v>3.5062513319758558E-4</v>
      </c>
      <c r="F163" s="1">
        <v>0.321025</v>
      </c>
      <c r="G163" s="1">
        <v>0.321573375216402</v>
      </c>
      <c r="H163" s="1">
        <f>ABS(Table7[[#This Row],[Pd Analytic]]-Table7[[#This Row],[Pd Simulation]])</f>
        <v>5.4837521640199727E-4</v>
      </c>
      <c r="I163" s="1">
        <f>Table7[[#This Row],[Absolute Error]]/Table7[[#This Row],[Pd Analytic]]</f>
        <v>1.7052879954161924E-3</v>
      </c>
    </row>
    <row r="164" spans="1:9" x14ac:dyDescent="0.35">
      <c r="A164" s="1">
        <v>16.3</v>
      </c>
      <c r="B164" s="1">
        <v>0.61955499999999997</v>
      </c>
      <c r="C164" s="1">
        <v>0.61889774868707303</v>
      </c>
      <c r="D164" s="1">
        <f>ABS(Table6[[#This Row],[Pb Analytic]]-Table6[[#This Row],[Pb Simulation]])</f>
        <v>6.5725131292693195E-4</v>
      </c>
      <c r="E164" s="2">
        <f>Table6[[#This Row],[Absolute Error]]/Table6[[#This Row],[Pb Analytic]]</f>
        <v>1.0619707606324663E-3</v>
      </c>
      <c r="F164" s="1">
        <v>0.31922200000000001</v>
      </c>
      <c r="G164" s="1">
        <v>0.31975255822548898</v>
      </c>
      <c r="H164" s="1">
        <f>ABS(Table7[[#This Row],[Pd Analytic]]-Table7[[#This Row],[Pd Simulation]])</f>
        <v>5.3055822548897513E-4</v>
      </c>
      <c r="I164" s="1">
        <f>Table7[[#This Row],[Absolute Error]]/Table7[[#This Row],[Pd Analytic]]</f>
        <v>1.6592775001813319E-3</v>
      </c>
    </row>
    <row r="165" spans="1:9" x14ac:dyDescent="0.35">
      <c r="A165" s="1">
        <v>16.399999999999999</v>
      </c>
      <c r="B165" s="1">
        <v>0.62074799999999997</v>
      </c>
      <c r="C165" s="1">
        <v>0.62107291556300503</v>
      </c>
      <c r="D165" s="1">
        <f>ABS(Table6[[#This Row],[Pb Analytic]]-Table6[[#This Row],[Pb Simulation]])</f>
        <v>3.2491556300506819E-4</v>
      </c>
      <c r="E165" s="2">
        <f>Table6[[#This Row],[Absolute Error]]/Table6[[#This Row],[Pb Analytic]]</f>
        <v>5.2315204038567834E-4</v>
      </c>
      <c r="F165" s="1">
        <v>0.31832700000000003</v>
      </c>
      <c r="G165" s="1">
        <v>0.31795147483298303</v>
      </c>
      <c r="H165" s="1">
        <f>ABS(Table7[[#This Row],[Pd Analytic]]-Table7[[#This Row],[Pd Simulation]])</f>
        <v>3.7552516701699901E-4</v>
      </c>
      <c r="I165" s="1">
        <f>Table7[[#This Row],[Absolute Error]]/Table7[[#This Row],[Pd Analytic]]</f>
        <v>1.1810769779075844E-3</v>
      </c>
    </row>
    <row r="166" spans="1:9" x14ac:dyDescent="0.35">
      <c r="A166" s="1">
        <v>16.5</v>
      </c>
      <c r="B166" s="1">
        <v>0.62381799999999998</v>
      </c>
      <c r="C166" s="1">
        <v>0.62322411531607502</v>
      </c>
      <c r="D166" s="1">
        <f>ABS(Table6[[#This Row],[Pb Analytic]]-Table6[[#This Row],[Pb Simulation]])</f>
        <v>5.9388468392496119E-4</v>
      </c>
      <c r="E166" s="2">
        <f>Table6[[#This Row],[Absolute Error]]/Table6[[#This Row],[Pb Analytic]]</f>
        <v>9.5292314486862561E-4</v>
      </c>
      <c r="F166" s="1">
        <v>0.31570100000000001</v>
      </c>
      <c r="G166" s="1">
        <v>0.31616982421888101</v>
      </c>
      <c r="H166" s="1">
        <f>ABS(Table7[[#This Row],[Pd Analytic]]-Table7[[#This Row],[Pd Simulation]])</f>
        <v>4.6882421888100323E-4</v>
      </c>
      <c r="I166" s="1">
        <f>Table7[[#This Row],[Absolute Error]]/Table7[[#This Row],[Pd Analytic]]</f>
        <v>1.4828240488771035E-3</v>
      </c>
    </row>
    <row r="167" spans="1:9" x14ac:dyDescent="0.35">
      <c r="A167" s="1">
        <v>16.600000000000001</v>
      </c>
      <c r="B167" s="1">
        <v>0.62549699999999997</v>
      </c>
      <c r="C167" s="1">
        <v>0.62535172521120297</v>
      </c>
      <c r="D167" s="1">
        <f>ABS(Table6[[#This Row],[Pb Analytic]]-Table6[[#This Row],[Pb Simulation]])</f>
        <v>1.4527478879700073E-4</v>
      </c>
      <c r="E167" s="2">
        <f>Table6[[#This Row],[Absolute Error]]/Table6[[#This Row],[Pb Analytic]]</f>
        <v>2.3230892782447572E-4</v>
      </c>
      <c r="F167" s="1">
        <v>0.31440600000000002</v>
      </c>
      <c r="G167" s="1">
        <v>0.31440731106418401</v>
      </c>
      <c r="H167" s="1">
        <f>ABS(Table7[[#This Row],[Pd Analytic]]-Table7[[#This Row],[Pd Simulation]])</f>
        <v>1.3110641839952919E-6</v>
      </c>
      <c r="I167" s="1">
        <f>Table7[[#This Row],[Absolute Error]]/Table7[[#This Row],[Pd Analytic]]</f>
        <v>4.1699545076025523E-6</v>
      </c>
    </row>
    <row r="168" spans="1:9" x14ac:dyDescent="0.35">
      <c r="A168" s="1">
        <v>16.7</v>
      </c>
      <c r="B168" s="1">
        <v>0.627745</v>
      </c>
      <c r="C168" s="1">
        <v>0.627456115150681</v>
      </c>
      <c r="D168" s="1">
        <f>ABS(Table6[[#This Row],[Pb Analytic]]-Table6[[#This Row],[Pb Simulation]])</f>
        <v>2.8888484931899328E-4</v>
      </c>
      <c r="E168" s="2">
        <f>Table6[[#This Row],[Absolute Error]]/Table6[[#This Row],[Pb Analytic]]</f>
        <v>4.6040646085602143E-4</v>
      </c>
      <c r="F168" s="1">
        <v>0.31210399999999999</v>
      </c>
      <c r="G168" s="1">
        <v>0.312663645449751</v>
      </c>
      <c r="H168" s="1">
        <f>ABS(Table7[[#This Row],[Pd Analytic]]-Table7[[#This Row],[Pd Simulation]])</f>
        <v>5.5964544975101171E-4</v>
      </c>
      <c r="I168" s="1">
        <f>Table7[[#This Row],[Absolute Error]]/Table7[[#This Row],[Pd Analytic]]</f>
        <v>1.7899281157103819E-3</v>
      </c>
    </row>
    <row r="169" spans="1:9" x14ac:dyDescent="0.35">
      <c r="A169" s="1">
        <v>16.8</v>
      </c>
      <c r="B169" s="1">
        <v>0.62976399999999999</v>
      </c>
      <c r="C169" s="1">
        <v>0.62953764783280397</v>
      </c>
      <c r="D169" s="1">
        <f>ABS(Table6[[#This Row],[Pb Analytic]]-Table6[[#This Row],[Pb Simulation]])</f>
        <v>2.2635216719602003E-4</v>
      </c>
      <c r="E169" s="2">
        <f>Table6[[#This Row],[Absolute Error]]/Table6[[#This Row],[Pb Analytic]]</f>
        <v>3.595530274880969E-4</v>
      </c>
      <c r="F169" s="1">
        <v>0.310834</v>
      </c>
      <c r="G169" s="1">
        <v>0.31093854275608501</v>
      </c>
      <c r="H169" s="1">
        <f>ABS(Table7[[#This Row],[Pd Analytic]]-Table7[[#This Row],[Pd Simulation]])</f>
        <v>1.0454275608501318E-4</v>
      </c>
      <c r="I169" s="1">
        <f>Table7[[#This Row],[Absolute Error]]/Table7[[#This Row],[Pd Analytic]]</f>
        <v>3.3621678148476272E-4</v>
      </c>
    </row>
    <row r="170" spans="1:9" x14ac:dyDescent="0.35">
      <c r="A170" s="1">
        <v>16.899999999999999</v>
      </c>
      <c r="B170" s="1">
        <v>0.63099400000000005</v>
      </c>
      <c r="C170" s="1">
        <v>0.63159667890739002</v>
      </c>
      <c r="D170" s="1">
        <f>ABS(Table6[[#This Row],[Pb Analytic]]-Table6[[#This Row],[Pb Simulation]])</f>
        <v>6.026789073899641E-4</v>
      </c>
      <c r="E170" s="2">
        <f>Table6[[#This Row],[Absolute Error]]/Table6[[#This Row],[Pb Analytic]]</f>
        <v>9.5421481384694534E-4</v>
      </c>
      <c r="F170" s="1">
        <v>0.30941099999999999</v>
      </c>
      <c r="G170" s="1">
        <v>0.30923172356414502</v>
      </c>
      <c r="H170" s="1">
        <f>ABS(Table7[[#This Row],[Pd Analytic]]-Table7[[#This Row],[Pd Simulation]])</f>
        <v>1.7927643585496922E-4</v>
      </c>
      <c r="I170" s="1">
        <f>Table7[[#This Row],[Absolute Error]]/Table7[[#This Row],[Pd Analytic]]</f>
        <v>5.7974787899722476E-4</v>
      </c>
    </row>
    <row r="171" spans="1:9" x14ac:dyDescent="0.35">
      <c r="A171" s="1">
        <v>17</v>
      </c>
      <c r="B171" s="1">
        <v>0.63354600000000005</v>
      </c>
      <c r="C171" s="1">
        <v>0.63363355712823399</v>
      </c>
      <c r="D171" s="1">
        <f>ABS(Table6[[#This Row],[Pb Analytic]]-Table6[[#This Row],[Pb Simulation]])</f>
        <v>8.7557128233939352E-5</v>
      </c>
      <c r="E171" s="2">
        <f>Table6[[#This Row],[Absolute Error]]/Table6[[#This Row],[Pb Analytic]]</f>
        <v>1.3818259347053434E-4</v>
      </c>
      <c r="F171" s="1">
        <v>0.30765500000000001</v>
      </c>
      <c r="G171" s="1">
        <v>0.30754291355725799</v>
      </c>
      <c r="H171" s="1">
        <f>ABS(Table7[[#This Row],[Pd Analytic]]-Table7[[#This Row],[Pd Simulation]])</f>
        <v>1.1208644274202095E-4</v>
      </c>
      <c r="I171" s="1">
        <f>Table7[[#This Row],[Absolute Error]]/Table7[[#This Row],[Pd Analytic]]</f>
        <v>3.6445789449527613E-4</v>
      </c>
    </row>
    <row r="172" spans="1:9" x14ac:dyDescent="0.35">
      <c r="A172" s="1">
        <v>17.100000000000001</v>
      </c>
      <c r="B172" s="1">
        <v>0.63580899999999996</v>
      </c>
      <c r="C172" s="1">
        <v>0.63564862450246395</v>
      </c>
      <c r="D172" s="1">
        <f>ABS(Table6[[#This Row],[Pb Analytic]]-Table6[[#This Row],[Pb Simulation]])</f>
        <v>1.6037549753600278E-4</v>
      </c>
      <c r="E172" s="2">
        <f>Table6[[#This Row],[Absolute Error]]/Table6[[#This Row],[Pb Analytic]]</f>
        <v>2.5230212314473609E-4</v>
      </c>
      <c r="F172" s="1">
        <v>0.30609700000000001</v>
      </c>
      <c r="G172" s="1">
        <v>0.30587184342419699</v>
      </c>
      <c r="H172" s="1">
        <f>ABS(Table7[[#This Row],[Pd Analytic]]-Table7[[#This Row],[Pd Simulation]])</f>
        <v>2.2515657580302051E-4</v>
      </c>
      <c r="I172" s="1">
        <f>Table7[[#This Row],[Absolute Error]]/Table7[[#This Row],[Pd Analytic]]</f>
        <v>7.3611409694472314E-4</v>
      </c>
    </row>
    <row r="173" spans="1:9" x14ac:dyDescent="0.35">
      <c r="A173" s="1">
        <v>17.2</v>
      </c>
      <c r="B173" s="1">
        <v>0.63582300000000003</v>
      </c>
      <c r="C173" s="1">
        <v>0.63764221643685204</v>
      </c>
      <c r="D173" s="1">
        <f>ABS(Table6[[#This Row],[Pb Analytic]]-Table6[[#This Row],[Pb Simulation]])</f>
        <v>1.8192164368520114E-3</v>
      </c>
      <c r="E173" s="2">
        <f>Table6[[#This Row],[Absolute Error]]/Table6[[#This Row],[Pb Analytic]]</f>
        <v>2.85303637362313E-3</v>
      </c>
      <c r="F173" s="1">
        <v>0.30587900000000001</v>
      </c>
      <c r="G173" s="1">
        <v>0.30421824876349401</v>
      </c>
      <c r="H173" s="1">
        <f>ABS(Table7[[#This Row],[Pd Analytic]]-Table7[[#This Row],[Pd Simulation]])</f>
        <v>1.6607512365059973E-3</v>
      </c>
      <c r="I173" s="1">
        <f>Table7[[#This Row],[Absolute Error]]/Table7[[#This Row],[Pd Analytic]]</f>
        <v>5.4590782875655235E-3</v>
      </c>
    </row>
    <row r="174" spans="1:9" x14ac:dyDescent="0.35">
      <c r="A174" s="1">
        <v>17.3</v>
      </c>
      <c r="B174" s="1">
        <v>0.63969399999999998</v>
      </c>
      <c r="C174" s="1">
        <v>0.63961466188109195</v>
      </c>
      <c r="D174" s="1">
        <f>ABS(Table6[[#This Row],[Pb Analytic]]-Table6[[#This Row],[Pb Simulation]])</f>
        <v>7.9338118908034438E-5</v>
      </c>
      <c r="E174" s="2">
        <f>Table6[[#This Row],[Absolute Error]]/Table6[[#This Row],[Pb Analytic]]</f>
        <v>1.2404049443566985E-4</v>
      </c>
      <c r="F174" s="1">
        <v>0.302037</v>
      </c>
      <c r="G174" s="1">
        <v>0.30258186998902098</v>
      </c>
      <c r="H174" s="1">
        <f>ABS(Table7[[#This Row],[Pd Analytic]]-Table7[[#This Row],[Pd Simulation]])</f>
        <v>5.4486998902097961E-4</v>
      </c>
      <c r="I174" s="1">
        <f>Table7[[#This Row],[Absolute Error]]/Table7[[#This Row],[Pd Analytic]]</f>
        <v>1.8007357448109826E-3</v>
      </c>
    </row>
    <row r="175" spans="1:9" x14ac:dyDescent="0.35">
      <c r="A175" s="1">
        <v>17.399999999999999</v>
      </c>
      <c r="B175" s="1">
        <v>0.64211300000000004</v>
      </c>
      <c r="C175" s="1">
        <v>0.64156628346806899</v>
      </c>
      <c r="D175" s="1">
        <f>ABS(Table6[[#This Row],[Pb Analytic]]-Table6[[#This Row],[Pb Simulation]])</f>
        <v>5.467165319310574E-4</v>
      </c>
      <c r="E175" s="2">
        <f>Table6[[#This Row],[Absolute Error]]/Table6[[#This Row],[Pb Analytic]]</f>
        <v>8.5215907696350708E-4</v>
      </c>
      <c r="F175" s="1">
        <v>0.30003400000000002</v>
      </c>
      <c r="G175" s="1">
        <v>0.30096245223689599</v>
      </c>
      <c r="H175" s="1">
        <f>ABS(Table7[[#This Row],[Pd Analytic]]-Table7[[#This Row],[Pd Simulation]])</f>
        <v>9.2845223689597134E-4</v>
      </c>
      <c r="I175" s="1">
        <f>Table7[[#This Row],[Absolute Error]]/Table7[[#This Row],[Pd Analytic]]</f>
        <v>3.0849437529342051E-3</v>
      </c>
    </row>
    <row r="176" spans="1:9" x14ac:dyDescent="0.35">
      <c r="A176" s="1">
        <v>17.5</v>
      </c>
      <c r="B176" s="1">
        <v>0.64329199999999997</v>
      </c>
      <c r="C176" s="1">
        <v>0.64349739765115199</v>
      </c>
      <c r="D176" s="1">
        <f>ABS(Table6[[#This Row],[Pb Analytic]]-Table6[[#This Row],[Pb Simulation]])</f>
        <v>2.0539765115201725E-4</v>
      </c>
      <c r="E176" s="2">
        <f>Table6[[#This Row],[Absolute Error]]/Table6[[#This Row],[Pb Analytic]]</f>
        <v>3.1918955989836947E-4</v>
      </c>
      <c r="F176" s="1">
        <v>0.29961700000000002</v>
      </c>
      <c r="G176" s="1">
        <v>0.29935974527374898</v>
      </c>
      <c r="H176" s="1">
        <f>ABS(Table7[[#This Row],[Pd Analytic]]-Table7[[#This Row],[Pd Simulation]])</f>
        <v>2.5725472625104384E-4</v>
      </c>
      <c r="I176" s="1">
        <f>Table7[[#This Row],[Absolute Error]]/Table7[[#This Row],[Pd Analytic]]</f>
        <v>8.5934976332839184E-4</v>
      </c>
    </row>
    <row r="177" spans="1:9" x14ac:dyDescent="0.35">
      <c r="A177" s="1">
        <v>17.600000000000001</v>
      </c>
      <c r="B177" s="1">
        <v>0.64589600000000003</v>
      </c>
      <c r="C177" s="1">
        <v>0.64540831483855698</v>
      </c>
      <c r="D177" s="1">
        <f>ABS(Table6[[#This Row],[Pb Analytic]]-Table6[[#This Row],[Pb Simulation]])</f>
        <v>4.8768516144304108E-4</v>
      </c>
      <c r="E177" s="2">
        <f>Table6[[#This Row],[Absolute Error]]/Table6[[#This Row],[Pb Analytic]]</f>
        <v>7.5562268137966445E-4</v>
      </c>
      <c r="F177" s="1">
        <v>0.29773300000000003</v>
      </c>
      <c r="G177" s="1">
        <v>0.29777350340636899</v>
      </c>
      <c r="H177" s="1">
        <f>ABS(Table7[[#This Row],[Pd Analytic]]-Table7[[#This Row],[Pd Simulation]])</f>
        <v>4.0503406368963546E-5</v>
      </c>
      <c r="I177" s="1">
        <f>Table7[[#This Row],[Absolute Error]]/Table7[[#This Row],[Pd Analytic]]</f>
        <v>1.3602085446027374E-4</v>
      </c>
    </row>
    <row r="178" spans="1:9" x14ac:dyDescent="0.35">
      <c r="A178" s="1">
        <v>17.7</v>
      </c>
      <c r="B178" s="1">
        <v>0.647262</v>
      </c>
      <c r="C178" s="1">
        <v>0.64729933952479302</v>
      </c>
      <c r="D178" s="1">
        <f>ABS(Table6[[#This Row],[Pb Analytic]]-Table6[[#This Row],[Pb Simulation]])</f>
        <v>3.7339524793011947E-5</v>
      </c>
      <c r="E178" s="2">
        <f>Table6[[#This Row],[Absolute Error]]/Table6[[#This Row],[Pb Analytic]]</f>
        <v>5.7685096388981805E-5</v>
      </c>
      <c r="F178" s="1">
        <v>0.29608000000000001</v>
      </c>
      <c r="G178" s="1">
        <v>0.29620348539276198</v>
      </c>
      <c r="H178" s="1">
        <f>ABS(Table7[[#This Row],[Pd Analytic]]-Table7[[#This Row],[Pd Simulation]])</f>
        <v>1.2348539276196835E-4</v>
      </c>
      <c r="I178" s="1">
        <f>Table7[[#This Row],[Absolute Error]]/Table7[[#This Row],[Pd Analytic]]</f>
        <v>4.1689378704719938E-4</v>
      </c>
    </row>
    <row r="179" spans="1:9" x14ac:dyDescent="0.35">
      <c r="A179" s="1">
        <v>17.8</v>
      </c>
      <c r="B179" s="1">
        <v>0.64856400000000003</v>
      </c>
      <c r="C179" s="1">
        <v>0.64917077041925697</v>
      </c>
      <c r="D179" s="1">
        <f>ABS(Table6[[#This Row],[Pb Analytic]]-Table6[[#This Row],[Pb Simulation]])</f>
        <v>6.067704192569412E-4</v>
      </c>
      <c r="E179" s="2">
        <f>Table6[[#This Row],[Absolute Error]]/Table6[[#This Row],[Pb Analytic]]</f>
        <v>9.3468536617116607E-4</v>
      </c>
      <c r="F179" s="1">
        <v>0.29529</v>
      </c>
      <c r="G179" s="1">
        <v>0.29464945435464801</v>
      </c>
      <c r="H179" s="1">
        <f>ABS(Table7[[#This Row],[Pd Analytic]]-Table7[[#This Row],[Pd Simulation]])</f>
        <v>6.4054564535198644E-4</v>
      </c>
      <c r="I179" s="1">
        <f>Table7[[#This Row],[Absolute Error]]/Table7[[#This Row],[Pd Analytic]]</f>
        <v>2.1739244240412152E-3</v>
      </c>
    </row>
    <row r="180" spans="1:9" x14ac:dyDescent="0.35">
      <c r="A180" s="1">
        <v>17.899999999999999</v>
      </c>
      <c r="B180" s="1">
        <v>0.65197799999999995</v>
      </c>
      <c r="C180" s="1">
        <v>0.65102290057199697</v>
      </c>
      <c r="D180" s="1">
        <f>ABS(Table6[[#This Row],[Pb Analytic]]-Table6[[#This Row],[Pb Simulation]])</f>
        <v>9.550994280029812E-4</v>
      </c>
      <c r="E180" s="2">
        <f>Table6[[#This Row],[Absolute Error]]/Table6[[#This Row],[Pb Analytic]]</f>
        <v>1.4670750094410178E-3</v>
      </c>
      <c r="F180" s="1">
        <v>0.29190500000000003</v>
      </c>
      <c r="G180" s="1">
        <v>0.293111177691394</v>
      </c>
      <c r="H180" s="1">
        <f>ABS(Table7[[#This Row],[Pd Analytic]]-Table7[[#This Row],[Pd Simulation]])</f>
        <v>1.2061776913939726E-3</v>
      </c>
      <c r="I180" s="1">
        <f>Table7[[#This Row],[Absolute Error]]/Table7[[#This Row],[Pd Analytic]]</f>
        <v>4.1150859578064705E-3</v>
      </c>
    </row>
    <row r="181" spans="1:9" x14ac:dyDescent="0.35">
      <c r="A181" s="1">
        <v>18</v>
      </c>
      <c r="B181" s="1">
        <v>0.65248300000000004</v>
      </c>
      <c r="C181" s="1">
        <v>0.65285601749670497</v>
      </c>
      <c r="D181" s="1">
        <f>ABS(Table6[[#This Row],[Pb Analytic]]-Table6[[#This Row],[Pb Simulation]])</f>
        <v>3.7301749670493045E-4</v>
      </c>
      <c r="E181" s="2">
        <f>Table6[[#This Row],[Absolute Error]]/Table6[[#This Row],[Pb Analytic]]</f>
        <v>5.7136257721146467E-4</v>
      </c>
      <c r="F181" s="1">
        <v>0.292209</v>
      </c>
      <c r="G181" s="1">
        <v>0.29158842699540299</v>
      </c>
      <c r="H181" s="1">
        <f>ABS(Table7[[#This Row],[Pd Analytic]]-Table7[[#This Row],[Pd Simulation]])</f>
        <v>6.205730045970026E-4</v>
      </c>
      <c r="I181" s="1">
        <f>Table7[[#This Row],[Absolute Error]]/Table7[[#This Row],[Pd Analytic]]</f>
        <v>2.128249776548183E-3</v>
      </c>
    </row>
    <row r="182" spans="1:9" x14ac:dyDescent="0.35">
      <c r="A182" s="1">
        <v>18.100000000000001</v>
      </c>
      <c r="B182" s="1">
        <v>0.65449999999999997</v>
      </c>
      <c r="C182" s="1">
        <v>0.65467040329096904</v>
      </c>
      <c r="D182" s="1">
        <f>ABS(Table6[[#This Row],[Pb Analytic]]-Table6[[#This Row],[Pb Simulation]])</f>
        <v>1.7040329096906781E-4</v>
      </c>
      <c r="E182" s="2">
        <f>Table6[[#This Row],[Absolute Error]]/Table6[[#This Row],[Pb Analytic]]</f>
        <v>2.6028867367833622E-4</v>
      </c>
      <c r="F182" s="1">
        <v>0.29031299999999999</v>
      </c>
      <c r="G182" s="1">
        <v>0.29008097796897597</v>
      </c>
      <c r="H182" s="1">
        <f>ABS(Table7[[#This Row],[Pd Analytic]]-Table7[[#This Row],[Pd Simulation]])</f>
        <v>2.3202203102401509E-4</v>
      </c>
      <c r="I182" s="1">
        <f>Table7[[#This Row],[Absolute Error]]/Table7[[#This Row],[Pd Analytic]]</f>
        <v>7.9985262270051277E-4</v>
      </c>
    </row>
    <row r="183" spans="1:9" x14ac:dyDescent="0.35">
      <c r="A183" s="1">
        <v>18.2</v>
      </c>
      <c r="B183" s="1">
        <v>0.65601200000000004</v>
      </c>
      <c r="C183" s="1">
        <v>0.65646633475383398</v>
      </c>
      <c r="D183" s="1">
        <f>ABS(Table6[[#This Row],[Pb Analytic]]-Table6[[#This Row],[Pb Simulation]])</f>
        <v>4.543347538339404E-4</v>
      </c>
      <c r="E183" s="2">
        <f>Table6[[#This Row],[Absolute Error]]/Table6[[#This Row],[Pb Analytic]]</f>
        <v>6.9209147488775611E-4</v>
      </c>
      <c r="F183" s="1">
        <v>0.28883300000000001</v>
      </c>
      <c r="G183" s="1">
        <v>0.28858861034262501</v>
      </c>
      <c r="H183" s="1">
        <f>ABS(Table7[[#This Row],[Pd Analytic]]-Table7[[#This Row],[Pd Simulation]])</f>
        <v>2.4438965737499929E-4</v>
      </c>
      <c r="I183" s="1">
        <f>Table7[[#This Row],[Absolute Error]]/Table7[[#This Row],[Pd Analytic]]</f>
        <v>8.468444305021228E-4</v>
      </c>
    </row>
    <row r="184" spans="1:9" x14ac:dyDescent="0.35">
      <c r="A184" s="1">
        <v>18.3</v>
      </c>
      <c r="B184" s="1">
        <v>0.65775099999999997</v>
      </c>
      <c r="C184" s="1">
        <v>0.65824408350072905</v>
      </c>
      <c r="D184" s="1">
        <f>ABS(Table6[[#This Row],[Pb Analytic]]-Table6[[#This Row],[Pb Simulation]])</f>
        <v>4.9308350072907459E-4</v>
      </c>
      <c r="E184" s="2">
        <f>Table6[[#This Row],[Absolute Error]]/Table6[[#This Row],[Pb Analytic]]</f>
        <v>7.4908914958523654E-4</v>
      </c>
      <c r="F184" s="1">
        <v>0.28756700000000002</v>
      </c>
      <c r="G184" s="1">
        <v>0.28711110779486598</v>
      </c>
      <c r="H184" s="1">
        <f>ABS(Table7[[#This Row],[Pd Analytic]]-Table7[[#This Row],[Pd Simulation]])</f>
        <v>4.5589220513403417E-4</v>
      </c>
      <c r="I184" s="1">
        <f>Table7[[#This Row],[Absolute Error]]/Table7[[#This Row],[Pd Analytic]]</f>
        <v>1.58785986594346E-3</v>
      </c>
    </row>
    <row r="185" spans="1:9" x14ac:dyDescent="0.35">
      <c r="A185" s="1">
        <v>18.399999999999999</v>
      </c>
      <c r="B185" s="1">
        <v>0.65981900000000004</v>
      </c>
      <c r="C185" s="1">
        <v>0.66000391607578901</v>
      </c>
      <c r="D185" s="1">
        <f>ABS(Table6[[#This Row],[Pb Analytic]]-Table6[[#This Row],[Pb Simulation]])</f>
        <v>1.8491607578896563E-4</v>
      </c>
      <c r="E185" s="2">
        <f>Table6[[#This Row],[Absolute Error]]/Table6[[#This Row],[Pb Analytic]]</f>
        <v>2.8017421000837137E-4</v>
      </c>
      <c r="F185" s="1">
        <v>0.28561900000000001</v>
      </c>
      <c r="G185" s="1">
        <v>0.28564825787346398</v>
      </c>
      <c r="H185" s="1">
        <f>ABS(Table7[[#This Row],[Pd Analytic]]-Table7[[#This Row],[Pd Simulation]])</f>
        <v>2.9257873463972572E-5</v>
      </c>
      <c r="I185" s="1">
        <f>Table7[[#This Row],[Absolute Error]]/Table7[[#This Row],[Pd Analytic]]</f>
        <v>1.024262275631773E-4</v>
      </c>
    </row>
    <row r="186" spans="1:9" x14ac:dyDescent="0.35">
      <c r="A186" s="1">
        <v>18.5</v>
      </c>
      <c r="B186" s="1">
        <v>0.66186500000000004</v>
      </c>
      <c r="C186" s="1">
        <v>0.66174609406163598</v>
      </c>
      <c r="D186" s="1">
        <f>ABS(Table6[[#This Row],[Pb Analytic]]-Table6[[#This Row],[Pb Simulation]])</f>
        <v>1.1890593836405561E-4</v>
      </c>
      <c r="E186" s="2">
        <f>Table6[[#This Row],[Absolute Error]]/Table6[[#This Row],[Pb Analytic]]</f>
        <v>1.796851381989125E-4</v>
      </c>
      <c r="F186" s="1">
        <v>0.28463300000000002</v>
      </c>
      <c r="G186" s="1">
        <v>0.28419985191814501</v>
      </c>
      <c r="H186" s="1">
        <f>ABS(Table7[[#This Row],[Pd Analytic]]-Table7[[#This Row],[Pd Simulation]])</f>
        <v>4.3314808185501708E-4</v>
      </c>
      <c r="I186" s="1">
        <f>Table7[[#This Row],[Absolute Error]]/Table7[[#This Row],[Pd Analytic]]</f>
        <v>1.5240967893951332E-3</v>
      </c>
    </row>
    <row r="187" spans="1:9" x14ac:dyDescent="0.35">
      <c r="A187" s="1">
        <v>18.600000000000001</v>
      </c>
      <c r="B187" s="1">
        <v>0.66375300000000004</v>
      </c>
      <c r="C187" s="1">
        <v>0.66347087418665596</v>
      </c>
      <c r="D187" s="1">
        <f>ABS(Table6[[#This Row],[Pb Analytic]]-Table6[[#This Row],[Pb Simulation]])</f>
        <v>2.8212581334408071E-4</v>
      </c>
      <c r="E187" s="2">
        <f>Table6[[#This Row],[Absolute Error]]/Table6[[#This Row],[Pb Analytic]]</f>
        <v>4.2522712649584909E-4</v>
      </c>
      <c r="F187" s="1">
        <v>0.28259299999999998</v>
      </c>
      <c r="G187" s="1">
        <v>0.28276568498475602</v>
      </c>
      <c r="H187" s="1">
        <f>ABS(Table7[[#This Row],[Pd Analytic]]-Table7[[#This Row],[Pd Simulation]])</f>
        <v>1.72684984756033E-4</v>
      </c>
      <c r="I187" s="1">
        <f>Table7[[#This Row],[Absolute Error]]/Table7[[#This Row],[Pd Analytic]]</f>
        <v>6.1069993257966402E-4</v>
      </c>
    </row>
    <row r="188" spans="1:9" x14ac:dyDescent="0.35">
      <c r="A188" s="1">
        <v>18.7</v>
      </c>
      <c r="B188" s="1">
        <v>0.66665399999999997</v>
      </c>
      <c r="C188" s="1">
        <v>0.66517850842983095</v>
      </c>
      <c r="D188" s="1">
        <f>ABS(Table6[[#This Row],[Pb Analytic]]-Table6[[#This Row],[Pb Simulation]])</f>
        <v>1.4754915701690186E-3</v>
      </c>
      <c r="E188" s="2">
        <f>Table6[[#This Row],[Absolute Error]]/Table6[[#This Row],[Pb Analytic]]</f>
        <v>2.2181888793309785E-3</v>
      </c>
      <c r="F188" s="1">
        <v>0.27984199999999998</v>
      </c>
      <c r="G188" s="1">
        <v>0.28134555577086601</v>
      </c>
      <c r="H188" s="1">
        <f>ABS(Table7[[#This Row],[Pd Analytic]]-Table7[[#This Row],[Pd Simulation]])</f>
        <v>1.5035557708660274E-3</v>
      </c>
      <c r="I188" s="1">
        <f>Table7[[#This Row],[Absolute Error]]/Table7[[#This Row],[Pd Analytic]]</f>
        <v>5.3441603751173388E-3</v>
      </c>
    </row>
    <row r="189" spans="1:9" x14ac:dyDescent="0.35">
      <c r="A189" s="1">
        <v>18.8</v>
      </c>
      <c r="B189" s="1">
        <v>0.66535500000000003</v>
      </c>
      <c r="C189" s="1">
        <v>0.66686924412315995</v>
      </c>
      <c r="D189" s="1">
        <f>ABS(Table6[[#This Row],[Pb Analytic]]-Table6[[#This Row],[Pb Simulation]])</f>
        <v>1.5142441231599246E-3</v>
      </c>
      <c r="E189" s="2">
        <f>Table6[[#This Row],[Absolute Error]]/Table6[[#This Row],[Pb Analytic]]</f>
        <v>2.2706762030252937E-3</v>
      </c>
      <c r="F189" s="1">
        <v>0.28115899999999999</v>
      </c>
      <c r="G189" s="1">
        <v>0.27993926654280099</v>
      </c>
      <c r="H189" s="1">
        <f>ABS(Table7[[#This Row],[Pd Analytic]]-Table7[[#This Row],[Pd Simulation]])</f>
        <v>1.2197334571990015E-3</v>
      </c>
      <c r="I189" s="1">
        <f>Table7[[#This Row],[Absolute Error]]/Table7[[#This Row],[Pd Analytic]]</f>
        <v>4.3571360040429051E-3</v>
      </c>
    </row>
    <row r="190" spans="1:9" x14ac:dyDescent="0.35">
      <c r="A190" s="1">
        <v>18.899999999999999</v>
      </c>
      <c r="B190" s="1">
        <v>0.66852299999999998</v>
      </c>
      <c r="C190" s="1">
        <v>0.668543324051734</v>
      </c>
      <c r="D190" s="1">
        <f>ABS(Table6[[#This Row],[Pb Analytic]]-Table6[[#This Row],[Pb Simulation]])</f>
        <v>2.0324051734021964E-5</v>
      </c>
      <c r="E190" s="2">
        <f>Table6[[#This Row],[Absolute Error]]/Table6[[#This Row],[Pb Analytic]]</f>
        <v>3.0400500615049479E-5</v>
      </c>
      <c r="F190" s="1">
        <v>0.278451</v>
      </c>
      <c r="G190" s="1">
        <v>0.278546623064097</v>
      </c>
      <c r="H190" s="1">
        <f>ABS(Table7[[#This Row],[Pd Analytic]]-Table7[[#This Row],[Pd Simulation]])</f>
        <v>9.5623064096994614E-5</v>
      </c>
      <c r="I190" s="1">
        <f>Table7[[#This Row],[Absolute Error]]/Table7[[#This Row],[Pd Analytic]]</f>
        <v>3.4329285002672813E-4</v>
      </c>
    </row>
    <row r="191" spans="1:9" x14ac:dyDescent="0.35">
      <c r="A191" s="1">
        <v>19</v>
      </c>
      <c r="B191" s="1">
        <v>0.67081999999999997</v>
      </c>
      <c r="C191" s="1">
        <v>0.67020098655150395</v>
      </c>
      <c r="D191" s="1">
        <f>ABS(Table6[[#This Row],[Pb Analytic]]-Table6[[#This Row],[Pb Simulation]])</f>
        <v>6.1901344849601969E-4</v>
      </c>
      <c r="E191" s="2">
        <f>Table6[[#This Row],[Absolute Error]]/Table6[[#This Row],[Pb Analytic]]</f>
        <v>9.2362360085611339E-4</v>
      </c>
      <c r="F191" s="1">
        <v>0.27691399999999999</v>
      </c>
      <c r="G191" s="1">
        <v>0.27716743452535603</v>
      </c>
      <c r="H191" s="1">
        <f>ABS(Table7[[#This Row],[Pd Analytic]]-Table7[[#This Row],[Pd Simulation]])</f>
        <v>2.5343452535603328E-4</v>
      </c>
      <c r="I191" s="1">
        <f>Table7[[#This Row],[Absolute Error]]/Table7[[#This Row],[Pd Analytic]]</f>
        <v>9.1437338513463925E-4</v>
      </c>
    </row>
    <row r="192" spans="1:9" x14ac:dyDescent="0.35">
      <c r="A192" s="1">
        <v>19.100000000000001</v>
      </c>
      <c r="B192" s="1">
        <v>0.67169699999999999</v>
      </c>
      <c r="C192" s="1">
        <v>0.671842465604785</v>
      </c>
      <c r="D192" s="1">
        <f>ABS(Table6[[#This Row],[Pb Analytic]]-Table6[[#This Row],[Pb Simulation]])</f>
        <v>1.4546560478501114E-4</v>
      </c>
      <c r="E192" s="2">
        <f>Table6[[#This Row],[Absolute Error]]/Table6[[#This Row],[Pb Analytic]]</f>
        <v>2.1651743114223159E-4</v>
      </c>
      <c r="F192" s="1">
        <v>0.27606900000000001</v>
      </c>
      <c r="G192" s="1">
        <v>0.27580151347549198</v>
      </c>
      <c r="H192" s="1">
        <f>ABS(Table7[[#This Row],[Pd Analytic]]-Table7[[#This Row],[Pd Simulation]])</f>
        <v>2.6748652450803156E-4</v>
      </c>
      <c r="I192" s="1">
        <f>Table7[[#This Row],[Absolute Error]]/Table7[[#This Row],[Pd Analytic]]</f>
        <v>9.6985154699595481E-4</v>
      </c>
    </row>
    <row r="193" spans="1:9" x14ac:dyDescent="0.35">
      <c r="A193" s="1">
        <v>19.2</v>
      </c>
      <c r="B193" s="1">
        <v>0.67249800000000004</v>
      </c>
      <c r="C193" s="1">
        <v>0.67346799093356102</v>
      </c>
      <c r="D193" s="1">
        <f>ABS(Table6[[#This Row],[Pb Analytic]]-Table6[[#This Row],[Pb Simulation]])</f>
        <v>9.6999093356098243E-4</v>
      </c>
      <c r="E193" s="2">
        <f>Table6[[#This Row],[Absolute Error]]/Table6[[#This Row],[Pb Analytic]]</f>
        <v>1.440292555279994E-3</v>
      </c>
      <c r="F193" s="1">
        <v>0.27531099999999997</v>
      </c>
      <c r="G193" s="1">
        <v>0.274448675754353</v>
      </c>
      <c r="H193" s="1">
        <f>ABS(Table7[[#This Row],[Pd Analytic]]-Table7[[#This Row],[Pd Simulation]])</f>
        <v>8.6232424564697263E-4</v>
      </c>
      <c r="I193" s="1">
        <f>Table7[[#This Row],[Absolute Error]]/Table7[[#This Row],[Pd Analytic]]</f>
        <v>3.1420237072624876E-3</v>
      </c>
    </row>
    <row r="194" spans="1:9" x14ac:dyDescent="0.35">
      <c r="A194" s="1">
        <v>19.3</v>
      </c>
      <c r="B194" s="1">
        <v>0.67541099999999998</v>
      </c>
      <c r="C194" s="1">
        <v>0.67507778809062202</v>
      </c>
      <c r="D194" s="1">
        <f>ABS(Table6[[#This Row],[Pb Analytic]]-Table6[[#This Row],[Pb Simulation]])</f>
        <v>3.3321190937796175E-4</v>
      </c>
      <c r="E194" s="2">
        <f>Table6[[#This Row],[Absolute Error]]/Table6[[#This Row],[Pb Analytic]]</f>
        <v>4.9359039099836533E-4</v>
      </c>
      <c r="F194" s="1">
        <v>0.27280599999999999</v>
      </c>
      <c r="G194" s="1">
        <v>0.27310874042669397</v>
      </c>
      <c r="H194" s="1">
        <f>ABS(Table7[[#This Row],[Pd Analytic]]-Table7[[#This Row],[Pd Simulation]])</f>
        <v>3.0274042669398149E-4</v>
      </c>
      <c r="I194" s="1">
        <f>Table7[[#This Row],[Absolute Error]]/Table7[[#This Row],[Pd Analytic]]</f>
        <v>1.1084977588816534E-3</v>
      </c>
    </row>
    <row r="195" spans="1:9" x14ac:dyDescent="0.35">
      <c r="A195" s="1">
        <v>19.399999999999999</v>
      </c>
      <c r="B195" s="1">
        <v>0.67677299999999996</v>
      </c>
      <c r="C195" s="1">
        <v>0.67667207854858702</v>
      </c>
      <c r="D195" s="1">
        <f>ABS(Table6[[#This Row],[Pb Analytic]]-Table6[[#This Row],[Pb Simulation]])</f>
        <v>1.0092145141293862E-4</v>
      </c>
      <c r="E195" s="2">
        <f>Table6[[#This Row],[Absolute Error]]/Table6[[#This Row],[Pb Analytic]]</f>
        <v>1.491438092575179E-4</v>
      </c>
      <c r="F195" s="1">
        <v>0.27172200000000002</v>
      </c>
      <c r="G195" s="1">
        <v>0.27178152971749397</v>
      </c>
      <c r="H195" s="1">
        <f>ABS(Table7[[#This Row],[Pd Analytic]]-Table7[[#This Row],[Pd Simulation]])</f>
        <v>5.9529717493955747E-5</v>
      </c>
      <c r="I195" s="1">
        <f>Table7[[#This Row],[Absolute Error]]/Table7[[#This Row],[Pd Analytic]]</f>
        <v>2.1903518445802591E-4</v>
      </c>
    </row>
    <row r="196" spans="1:9" x14ac:dyDescent="0.35">
      <c r="A196" s="1">
        <v>19.5</v>
      </c>
      <c r="B196" s="1">
        <v>0.67914699999999995</v>
      </c>
      <c r="C196" s="1">
        <v>0.67825107978685695</v>
      </c>
      <c r="D196" s="1">
        <f>ABS(Table6[[#This Row],[Pb Analytic]]-Table6[[#This Row],[Pb Simulation]])</f>
        <v>8.9592021314299775E-4</v>
      </c>
      <c r="E196" s="2">
        <f>Table6[[#This Row],[Absolute Error]]/Table6[[#This Row],[Pb Analytic]]</f>
        <v>1.3209270723528288E-3</v>
      </c>
      <c r="F196" s="1">
        <v>0.26919500000000002</v>
      </c>
      <c r="G196" s="1">
        <v>0.27046686894858402</v>
      </c>
      <c r="H196" s="1">
        <f>ABS(Table7[[#This Row],[Pd Analytic]]-Table7[[#This Row],[Pd Simulation]])</f>
        <v>1.2718689485839985E-3</v>
      </c>
      <c r="I196" s="1">
        <f>Table7[[#This Row],[Absolute Error]]/Table7[[#This Row],[Pd Analytic]]</f>
        <v>4.7024944442484815E-3</v>
      </c>
    </row>
    <row r="197" spans="1:9" x14ac:dyDescent="0.35">
      <c r="A197" s="1">
        <v>19.600000000000001</v>
      </c>
      <c r="B197" s="1">
        <v>0.67858499999999999</v>
      </c>
      <c r="C197" s="1">
        <v>0.67981500537655404</v>
      </c>
      <c r="D197" s="1">
        <f>ABS(Table6[[#This Row],[Pb Analytic]]-Table6[[#This Row],[Pb Simulation]])</f>
        <v>1.2300053765540442E-3</v>
      </c>
      <c r="E197" s="2">
        <f>Table6[[#This Row],[Absolute Error]]/Table6[[#This Row],[Pb Analytic]]</f>
        <v>1.8093236642705997E-3</v>
      </c>
      <c r="F197" s="1">
        <v>0.270339</v>
      </c>
      <c r="G197" s="1">
        <v>0.26916458647658498</v>
      </c>
      <c r="H197" s="1">
        <f>ABS(Table7[[#This Row],[Pd Analytic]]-Table7[[#This Row],[Pd Simulation]])</f>
        <v>1.1744135234150188E-3</v>
      </c>
      <c r="I197" s="1">
        <f>Table7[[#This Row],[Absolute Error]]/Table7[[#This Row],[Pd Analytic]]</f>
        <v>4.3631799368123144E-3</v>
      </c>
    </row>
    <row r="198" spans="1:9" x14ac:dyDescent="0.35">
      <c r="A198" s="1">
        <v>19.7</v>
      </c>
      <c r="B198" s="1">
        <v>0.682307</v>
      </c>
      <c r="C198" s="1">
        <v>0.68136406506347502</v>
      </c>
      <c r="D198" s="1">
        <f>ABS(Table6[[#This Row],[Pb Analytic]]-Table6[[#This Row],[Pb Simulation]])</f>
        <v>9.4293493652497506E-4</v>
      </c>
      <c r="E198" s="2">
        <f>Table6[[#This Row],[Absolute Error]]/Table6[[#This Row],[Pb Analytic]]</f>
        <v>1.3838929654106905E-3</v>
      </c>
      <c r="F198" s="1">
        <v>0.267237</v>
      </c>
      <c r="G198" s="1">
        <v>0.26787451363211701</v>
      </c>
      <c r="H198" s="1">
        <f>ABS(Table7[[#This Row],[Pd Analytic]]-Table7[[#This Row],[Pd Simulation]])</f>
        <v>6.3751363211700385E-4</v>
      </c>
      <c r="I198" s="1">
        <f>Table7[[#This Row],[Absolute Error]]/Table7[[#This Row],[Pd Analytic]]</f>
        <v>2.3798965548194229E-3</v>
      </c>
    </row>
    <row r="199" spans="1:9" x14ac:dyDescent="0.35">
      <c r="A199" s="1">
        <v>19.8</v>
      </c>
      <c r="B199" s="1">
        <v>0.68244700000000003</v>
      </c>
      <c r="C199" s="1">
        <v>0.68289846484911498</v>
      </c>
      <c r="D199" s="1">
        <f>ABS(Table6[[#This Row],[Pb Analytic]]-Table6[[#This Row],[Pb Simulation]])</f>
        <v>4.5146484911495754E-4</v>
      </c>
      <c r="E199" s="2">
        <f>Table6[[#This Row],[Absolute Error]]/Table6[[#This Row],[Pb Analytic]]</f>
        <v>6.6110098697426097E-4</v>
      </c>
      <c r="F199" s="1">
        <v>0.267017</v>
      </c>
      <c r="G199" s="1">
        <v>0.26659648466027502</v>
      </c>
      <c r="H199" s="1">
        <f>ABS(Table7[[#This Row],[Pd Analytic]]-Table7[[#This Row],[Pd Simulation]])</f>
        <v>4.2051533972498056E-4</v>
      </c>
      <c r="I199" s="1">
        <f>Table7[[#This Row],[Absolute Error]]/Table7[[#This Row],[Pd Analytic]]</f>
        <v>1.5773476543055132E-3</v>
      </c>
    </row>
    <row r="200" spans="1:9" x14ac:dyDescent="0.35">
      <c r="A200" s="1">
        <v>19.899999999999999</v>
      </c>
      <c r="B200" s="1">
        <v>0.68511599999999995</v>
      </c>
      <c r="C200" s="1">
        <v>0.68441840706981005</v>
      </c>
      <c r="D200" s="1">
        <f>ABS(Table6[[#This Row],[Pb Analytic]]-Table6[[#This Row],[Pb Simulation]])</f>
        <v>6.9759293018989421E-4</v>
      </c>
      <c r="E200" s="2">
        <f>Table6[[#This Row],[Absolute Error]]/Table6[[#This Row],[Pb Analytic]]</f>
        <v>1.0192492238431869E-3</v>
      </c>
      <c r="F200" s="1">
        <v>0.26474700000000001</v>
      </c>
      <c r="G200" s="1">
        <v>0.26533033666233802</v>
      </c>
      <c r="H200" s="1">
        <f>ABS(Table7[[#This Row],[Pd Analytic]]-Table7[[#This Row],[Pd Simulation]])</f>
        <v>5.8333666233800763E-4</v>
      </c>
      <c r="I200" s="1">
        <f>Table7[[#This Row],[Absolute Error]]/Table7[[#This Row],[Pd Analytic]]</f>
        <v>2.1985298389771675E-3</v>
      </c>
    </row>
    <row r="201" spans="1:9" x14ac:dyDescent="0.35">
      <c r="A201" s="1">
        <v>20</v>
      </c>
      <c r="B201" s="1">
        <v>0.68498400000000004</v>
      </c>
      <c r="C201" s="1">
        <v>0.68592409047402703</v>
      </c>
      <c r="D201" s="1">
        <f>ABS(Table6[[#This Row],[Pb Analytic]]-Table6[[#This Row],[Pb Simulation]])</f>
        <v>9.4009047402698886E-4</v>
      </c>
      <c r="E201" s="2">
        <f>Table6[[#This Row],[Absolute Error]]/Table6[[#This Row],[Pb Analytic]]</f>
        <v>1.3705459351592579E-3</v>
      </c>
      <c r="F201" s="1">
        <v>0.26500499999999999</v>
      </c>
      <c r="G201" s="1">
        <v>0.26407590953870103</v>
      </c>
      <c r="H201" s="1">
        <f>ABS(Table7[[#This Row],[Pd Analytic]]-Table7[[#This Row],[Pd Simulation]])</f>
        <v>9.2909046129896478E-4</v>
      </c>
      <c r="I201" s="1">
        <f>Table7[[#This Row],[Absolute Error]]/Table7[[#This Row],[Pd Analytic]]</f>
        <v>3.5182704205087823E-3</v>
      </c>
    </row>
    <row r="202" spans="1:9" x14ac:dyDescent="0.35">
      <c r="A202" s="1" t="s">
        <v>5</v>
      </c>
      <c r="D202" s="1">
        <f>MAX(D2:D201)</f>
        <v>2.2559028831659611E-3</v>
      </c>
      <c r="E202" s="2">
        <f>MAX(E2:E201)</f>
        <v>2.4408637757123386</v>
      </c>
      <c r="H202" s="1">
        <f>MAX(H2:H201)</f>
        <v>2.2049302871099963E-3</v>
      </c>
      <c r="I202" s="1">
        <f>MAX(I2:I201)</f>
        <v>5.4590782875655235E-3</v>
      </c>
    </row>
    <row r="203" spans="1:9" x14ac:dyDescent="0.35">
      <c r="A203" s="1" t="s">
        <v>6</v>
      </c>
      <c r="D203" s="1">
        <f>AVERAGE(D2:D201)</f>
        <v>4.8651950061754171E-4</v>
      </c>
      <c r="E203" s="1">
        <f>AVERAGE(E2:E201)</f>
        <v>8.0475721022879226E-2</v>
      </c>
      <c r="H203" s="1">
        <f>AVERAGE(H2:H201)</f>
        <v>5.5036836174351944E-4</v>
      </c>
      <c r="I203" s="1">
        <f>AVERAGE(I2:I201)</f>
        <v>1.3413126851636202E-3</v>
      </c>
    </row>
  </sheetData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</dc:creator>
  <cp:lastModifiedBy>Sajjad</cp:lastModifiedBy>
  <cp:lastPrinted>2013-10-26T20:55:24Z</cp:lastPrinted>
  <dcterms:created xsi:type="dcterms:W3CDTF">2013-10-26T20:48:41Z</dcterms:created>
  <dcterms:modified xsi:type="dcterms:W3CDTF">2020-11-26T17:03:15Z</dcterms:modified>
</cp:coreProperties>
</file>